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Users\u446998\OneDrive - SCOTS Connect\Week 16\"/>
    </mc:Choice>
  </mc:AlternateContent>
  <xr:revisionPtr revIDLastSave="0" documentId="13_ncr:1_{B4882E62-D418-4EE8-96FA-DA37B0C367A6}" xr6:coauthVersionLast="47" xr6:coauthVersionMax="47" xr10:uidLastSave="{00000000-0000-0000-0000-000000000000}"/>
  <bookViews>
    <workbookView xWindow="-110" yWindow="-110" windowWidth="19420" windowHeight="10420" tabRatio="745" xr2:uid="{00000000-000D-0000-FFFF-FFFF00000000}"/>
  </bookViews>
  <sheets>
    <sheet name="Cover sheet" sheetId="9" r:id="rId1"/>
    <sheet name="Contents" sheetId="10" r:id="rId2"/>
    <sheet name="Notes" sheetId="11" r:id="rId3"/>
    <sheet name="1" sheetId="25" r:id="rId4"/>
    <sheet name="2" sheetId="21" r:id="rId5"/>
    <sheet name="3" sheetId="20" r:id="rId6"/>
    <sheet name="4" sheetId="26" r:id="rId7"/>
    <sheet name="5" sheetId="30" r:id="rId8"/>
    <sheet name="6" sheetId="27" r:id="rId9"/>
    <sheet name="7" sheetId="22" r:id="rId10"/>
    <sheet name="8" sheetId="31" r:id="rId11"/>
    <sheet name="9" sheetId="32" r:id="rId12"/>
    <sheet name="10" sheetId="33" r:id="rId13"/>
    <sheet name="Figure1a" sheetId="34" r:id="rId14"/>
    <sheet name="Figure1b" sheetId="38" r:id="rId15"/>
    <sheet name="Figure2a" sheetId="36" r:id="rId16"/>
    <sheet name="Figure2b" sheetId="37"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31" i="32" l="1"/>
  <c r="F231" i="32"/>
  <c r="G231" i="32"/>
  <c r="L216" i="32" l="1"/>
  <c r="L217" i="32"/>
  <c r="L218" i="32"/>
  <c r="L219" i="32"/>
  <c r="L220" i="32"/>
  <c r="L221" i="32"/>
  <c r="L222" i="32"/>
  <c r="L223" i="32"/>
  <c r="L224" i="32"/>
  <c r="L225" i="32"/>
  <c r="L226" i="32"/>
  <c r="L227" i="32"/>
  <c r="L228" i="32"/>
  <c r="L229" i="32"/>
  <c r="L230" i="32"/>
  <c r="L215" i="32"/>
  <c r="G59" i="30"/>
  <c r="H59" i="30"/>
  <c r="R59" i="30"/>
  <c r="O59" i="30"/>
  <c r="P59" i="30"/>
  <c r="G60" i="30"/>
  <c r="H60" i="30"/>
  <c r="R60" i="30"/>
  <c r="O60" i="30"/>
  <c r="P60" i="30"/>
  <c r="G61" i="30"/>
  <c r="H61" i="30"/>
  <c r="R61" i="30"/>
  <c r="O61" i="30"/>
  <c r="P61" i="30"/>
  <c r="G62" i="30"/>
  <c r="H62" i="30"/>
  <c r="R62" i="30"/>
  <c r="O62" i="30"/>
  <c r="P62" i="30"/>
  <c r="G63" i="30"/>
  <c r="H63" i="30"/>
  <c r="R63" i="30"/>
  <c r="O63" i="30"/>
  <c r="P63" i="30"/>
  <c r="G64" i="30"/>
  <c r="H64" i="30"/>
  <c r="R64" i="30"/>
  <c r="O64" i="30"/>
  <c r="P64" i="30"/>
  <c r="G65" i="30"/>
  <c r="H65" i="30"/>
  <c r="R65" i="30"/>
  <c r="O65" i="30"/>
  <c r="P65" i="30"/>
  <c r="G66" i="30"/>
  <c r="H66" i="30"/>
  <c r="R66" i="30"/>
  <c r="O66" i="30"/>
  <c r="P66" i="30"/>
  <c r="G67" i="30"/>
  <c r="H67" i="30"/>
  <c r="R67" i="30"/>
  <c r="O67" i="30"/>
  <c r="P67" i="30"/>
  <c r="G68" i="30"/>
  <c r="H68" i="30"/>
  <c r="R68" i="30"/>
  <c r="O68" i="30"/>
  <c r="P68" i="30"/>
  <c r="G69" i="30"/>
  <c r="H69" i="30"/>
  <c r="R69" i="30"/>
  <c r="O69" i="30"/>
  <c r="P69" i="30"/>
  <c r="G70" i="30"/>
  <c r="H70" i="30"/>
  <c r="R70" i="30"/>
  <c r="O70" i="30"/>
  <c r="P70" i="30"/>
  <c r="G71" i="30"/>
  <c r="H71" i="30"/>
  <c r="R71" i="30"/>
  <c r="O71" i="30"/>
  <c r="P71" i="30"/>
  <c r="G72" i="30"/>
  <c r="H72" i="30"/>
  <c r="R72" i="30"/>
  <c r="O72" i="30"/>
  <c r="P72" i="30"/>
  <c r="G73" i="30"/>
  <c r="H73" i="30"/>
  <c r="R73" i="30"/>
  <c r="O73" i="30"/>
  <c r="P73" i="30"/>
  <c r="G74" i="30"/>
  <c r="H74" i="30"/>
  <c r="R74" i="30"/>
  <c r="O74" i="30"/>
  <c r="P74" i="30"/>
  <c r="G75" i="30"/>
  <c r="H75" i="30"/>
  <c r="R75" i="30"/>
  <c r="O75" i="30"/>
  <c r="P75" i="30"/>
  <c r="G76" i="30"/>
  <c r="H76" i="30"/>
  <c r="R76" i="30"/>
  <c r="O76" i="30"/>
  <c r="P76" i="30"/>
  <c r="G77" i="30"/>
  <c r="H77" i="30"/>
  <c r="R77" i="30"/>
  <c r="O77" i="30"/>
  <c r="P77" i="30"/>
  <c r="G78" i="30"/>
  <c r="H78" i="30"/>
  <c r="R78" i="30"/>
  <c r="O78" i="30"/>
  <c r="P78" i="30"/>
  <c r="G79" i="30"/>
  <c r="H79" i="30"/>
  <c r="R79" i="30"/>
  <c r="O79" i="30"/>
  <c r="P79" i="30"/>
  <c r="G80" i="30"/>
  <c r="H80" i="30"/>
  <c r="R80" i="30"/>
  <c r="O80" i="30"/>
  <c r="P80" i="30"/>
  <c r="G81" i="30"/>
  <c r="H81" i="30"/>
  <c r="R81" i="30"/>
  <c r="O81" i="30"/>
  <c r="P81" i="30"/>
  <c r="G82" i="30"/>
  <c r="H82" i="30"/>
  <c r="R82" i="30"/>
  <c r="O82" i="30"/>
  <c r="P82" i="30"/>
  <c r="G83" i="30"/>
  <c r="H83" i="30"/>
  <c r="R83" i="30"/>
  <c r="O83" i="30"/>
  <c r="P83" i="30"/>
  <c r="G84" i="30"/>
  <c r="H84" i="30"/>
  <c r="R84" i="30"/>
  <c r="O84" i="30"/>
  <c r="P84" i="30"/>
  <c r="G85" i="30"/>
  <c r="H85" i="30"/>
  <c r="R85" i="30"/>
  <c r="O85" i="30"/>
  <c r="P85" i="30"/>
  <c r="G86" i="30"/>
  <c r="H86" i="30"/>
  <c r="R86" i="30"/>
  <c r="O86" i="30"/>
  <c r="P86" i="30"/>
  <c r="G87" i="30"/>
  <c r="H87" i="30"/>
  <c r="R87" i="30"/>
  <c r="O87" i="30"/>
  <c r="P87" i="30"/>
  <c r="G88" i="30"/>
  <c r="H88" i="30"/>
  <c r="R88" i="30"/>
  <c r="O88" i="30"/>
  <c r="P88" i="30"/>
  <c r="G89" i="30"/>
  <c r="H89" i="30"/>
  <c r="R89" i="30"/>
  <c r="O89" i="30"/>
  <c r="P89" i="30"/>
  <c r="G90" i="30"/>
  <c r="H90" i="30"/>
  <c r="R90" i="30"/>
  <c r="O90" i="30"/>
  <c r="P90" i="30"/>
  <c r="G91" i="30"/>
  <c r="H91" i="30"/>
  <c r="R91" i="30"/>
  <c r="O91" i="30"/>
  <c r="P91" i="30"/>
  <c r="G92" i="30"/>
  <c r="H92" i="30"/>
  <c r="R92" i="30"/>
  <c r="O92" i="30"/>
  <c r="P92" i="30"/>
  <c r="G93" i="30"/>
  <c r="H93" i="30"/>
  <c r="R93" i="30"/>
  <c r="O93" i="30"/>
  <c r="P93" i="30"/>
  <c r="G94" i="30"/>
  <c r="H94" i="30"/>
  <c r="R94" i="30"/>
  <c r="O94" i="30"/>
  <c r="P94" i="30"/>
  <c r="G95" i="30"/>
  <c r="H95" i="30"/>
  <c r="R95" i="30"/>
  <c r="O95" i="30"/>
  <c r="P95" i="30"/>
  <c r="G96" i="30"/>
  <c r="H96" i="30"/>
  <c r="R96" i="30"/>
  <c r="O96" i="30"/>
  <c r="P96" i="30"/>
  <c r="G97" i="30"/>
  <c r="H97" i="30"/>
  <c r="R97" i="30"/>
  <c r="O97" i="30"/>
  <c r="P97" i="30"/>
  <c r="G98" i="30"/>
  <c r="H98" i="30"/>
  <c r="R98" i="30"/>
  <c r="O98" i="30"/>
  <c r="P98" i="30"/>
  <c r="G99" i="30"/>
  <c r="H99" i="30"/>
  <c r="R99" i="30"/>
  <c r="O99" i="30"/>
  <c r="P99" i="30"/>
  <c r="G100" i="30"/>
  <c r="H100" i="30"/>
  <c r="R100" i="30"/>
  <c r="O100" i="30"/>
  <c r="P100" i="30"/>
  <c r="G101" i="30"/>
  <c r="H101" i="30"/>
  <c r="R101" i="30"/>
  <c r="O101" i="30"/>
  <c r="P101" i="30"/>
  <c r="G102" i="30"/>
  <c r="H102" i="30"/>
  <c r="R102" i="30"/>
  <c r="O102" i="30"/>
  <c r="P102" i="30"/>
  <c r="G103" i="30"/>
  <c r="H103" i="30"/>
  <c r="R103" i="30"/>
  <c r="O103" i="30"/>
  <c r="P103" i="30"/>
  <c r="G104" i="30"/>
  <c r="H104" i="30"/>
  <c r="R104" i="30"/>
  <c r="O104" i="30"/>
  <c r="P104" i="30"/>
  <c r="G105" i="30"/>
  <c r="H105" i="30"/>
  <c r="R105" i="30"/>
  <c r="O105" i="30"/>
  <c r="P105" i="30"/>
  <c r="G106" i="30"/>
  <c r="H106" i="30"/>
  <c r="R106" i="30"/>
  <c r="O106" i="30"/>
  <c r="P106" i="30"/>
  <c r="G107" i="30"/>
  <c r="H107" i="30"/>
  <c r="R107" i="30"/>
  <c r="O107" i="30"/>
  <c r="P107" i="30"/>
  <c r="G108" i="30"/>
  <c r="H108" i="30"/>
  <c r="R108" i="30"/>
  <c r="O108" i="30"/>
  <c r="P108" i="30"/>
  <c r="G109" i="30"/>
  <c r="H109" i="30"/>
  <c r="R109" i="30"/>
  <c r="O109" i="30"/>
  <c r="P109" i="30"/>
  <c r="H58" i="30"/>
  <c r="R58" i="30"/>
  <c r="G59" i="21"/>
  <c r="H59" i="21"/>
  <c r="R59" i="21"/>
  <c r="O59" i="21"/>
  <c r="P59" i="21"/>
  <c r="G60" i="21"/>
  <c r="H60" i="21"/>
  <c r="R60" i="21"/>
  <c r="O60" i="21"/>
  <c r="P60" i="21"/>
  <c r="G61" i="21"/>
  <c r="H61" i="21"/>
  <c r="R61" i="21"/>
  <c r="O61" i="21"/>
  <c r="P61" i="21"/>
  <c r="G62" i="21"/>
  <c r="H62" i="21"/>
  <c r="R62" i="21"/>
  <c r="O62" i="21"/>
  <c r="P62" i="21"/>
  <c r="G63" i="21"/>
  <c r="H63" i="21"/>
  <c r="R63" i="21"/>
  <c r="O63" i="21"/>
  <c r="P63" i="21"/>
  <c r="G64" i="21"/>
  <c r="H64" i="21"/>
  <c r="R64" i="21"/>
  <c r="O64" i="21"/>
  <c r="P64" i="21"/>
  <c r="G65" i="21"/>
  <c r="H65" i="21"/>
  <c r="R65" i="21"/>
  <c r="O65" i="21"/>
  <c r="P65" i="21"/>
  <c r="G66" i="21"/>
  <c r="H66" i="21"/>
  <c r="R66" i="21"/>
  <c r="O66" i="21"/>
  <c r="P66" i="21"/>
  <c r="G67" i="21"/>
  <c r="H67" i="21"/>
  <c r="R67" i="21"/>
  <c r="O67" i="21"/>
  <c r="P67" i="21"/>
  <c r="G68" i="21"/>
  <c r="H68" i="21"/>
  <c r="R68" i="21"/>
  <c r="O68" i="21"/>
  <c r="P68" i="21"/>
  <c r="G69" i="21"/>
  <c r="H69" i="21"/>
  <c r="R69" i="21"/>
  <c r="O69" i="21"/>
  <c r="P69" i="21"/>
  <c r="G70" i="21"/>
  <c r="H70" i="21"/>
  <c r="R70" i="21"/>
  <c r="O70" i="21"/>
  <c r="P70" i="21"/>
  <c r="G71" i="21"/>
  <c r="H71" i="21"/>
  <c r="R71" i="21"/>
  <c r="O71" i="21"/>
  <c r="P71" i="21"/>
  <c r="G72" i="21"/>
  <c r="H72" i="21"/>
  <c r="R72" i="21"/>
  <c r="O72" i="21"/>
  <c r="P72" i="21"/>
  <c r="G73" i="21"/>
  <c r="H73" i="21"/>
  <c r="R73" i="21"/>
  <c r="O73" i="21"/>
  <c r="P73" i="21"/>
  <c r="G74" i="21"/>
  <c r="H74" i="21"/>
  <c r="R74" i="21"/>
  <c r="O74" i="21"/>
  <c r="P74" i="21"/>
  <c r="G75" i="21"/>
  <c r="H75" i="21"/>
  <c r="R75" i="21"/>
  <c r="O75" i="21"/>
  <c r="P75" i="21"/>
  <c r="G76" i="21"/>
  <c r="H76" i="21"/>
  <c r="R76" i="21"/>
  <c r="O76" i="21"/>
  <c r="P76" i="21"/>
  <c r="G77" i="21"/>
  <c r="H77" i="21"/>
  <c r="R77" i="21"/>
  <c r="O77" i="21"/>
  <c r="P77" i="21"/>
  <c r="G78" i="21"/>
  <c r="H78" i="21"/>
  <c r="R78" i="21"/>
  <c r="O78" i="21"/>
  <c r="P78" i="21"/>
  <c r="G79" i="21"/>
  <c r="H79" i="21"/>
  <c r="R79" i="21"/>
  <c r="O79" i="21"/>
  <c r="P79" i="21"/>
  <c r="G80" i="21"/>
  <c r="H80" i="21"/>
  <c r="R80" i="21"/>
  <c r="O80" i="21"/>
  <c r="P80" i="21"/>
  <c r="G81" i="21"/>
  <c r="H81" i="21"/>
  <c r="R81" i="21"/>
  <c r="O81" i="21"/>
  <c r="P81" i="21"/>
  <c r="G82" i="21"/>
  <c r="H82" i="21"/>
  <c r="R82" i="21"/>
  <c r="O82" i="21"/>
  <c r="P82" i="21"/>
  <c r="G83" i="21"/>
  <c r="H83" i="21"/>
  <c r="R83" i="21"/>
  <c r="O83" i="21"/>
  <c r="P83" i="21"/>
  <c r="G84" i="21"/>
  <c r="H84" i="21"/>
  <c r="R84" i="21"/>
  <c r="O84" i="21"/>
  <c r="P84" i="21"/>
  <c r="G85" i="21"/>
  <c r="H85" i="21"/>
  <c r="R85" i="21"/>
  <c r="O85" i="21"/>
  <c r="P85" i="21"/>
  <c r="G86" i="21"/>
  <c r="H86" i="21"/>
  <c r="R86" i="21"/>
  <c r="O86" i="21"/>
  <c r="P86" i="21"/>
  <c r="G87" i="21"/>
  <c r="H87" i="21"/>
  <c r="R87" i="21"/>
  <c r="O87" i="21"/>
  <c r="P87" i="21"/>
  <c r="G88" i="21"/>
  <c r="H88" i="21"/>
  <c r="R88" i="21"/>
  <c r="O88" i="21"/>
  <c r="P88" i="21"/>
  <c r="G89" i="21"/>
  <c r="H89" i="21"/>
  <c r="R89" i="21"/>
  <c r="O89" i="21"/>
  <c r="P89" i="21"/>
  <c r="G90" i="21"/>
  <c r="H90" i="21"/>
  <c r="R90" i="21"/>
  <c r="O90" i="21"/>
  <c r="P90" i="21"/>
  <c r="G91" i="21"/>
  <c r="H91" i="21"/>
  <c r="R91" i="21"/>
  <c r="O91" i="21"/>
  <c r="P91" i="21"/>
  <c r="G92" i="21"/>
  <c r="H92" i="21"/>
  <c r="R92" i="21"/>
  <c r="O92" i="21"/>
  <c r="P92" i="21"/>
  <c r="G93" i="21"/>
  <c r="H93" i="21"/>
  <c r="R93" i="21"/>
  <c r="O93" i="21"/>
  <c r="P93" i="21"/>
  <c r="G94" i="21"/>
  <c r="H94" i="21"/>
  <c r="R94" i="21"/>
  <c r="O94" i="21"/>
  <c r="P94" i="21"/>
  <c r="G95" i="21"/>
  <c r="H95" i="21"/>
  <c r="R95" i="21"/>
  <c r="O95" i="21"/>
  <c r="P95" i="21"/>
  <c r="G96" i="21"/>
  <c r="H96" i="21"/>
  <c r="R96" i="21"/>
  <c r="O96" i="21"/>
  <c r="P96" i="21"/>
  <c r="G97" i="21"/>
  <c r="H97" i="21"/>
  <c r="R97" i="21"/>
  <c r="O97" i="21"/>
  <c r="P97" i="21"/>
  <c r="G98" i="21"/>
  <c r="H98" i="21"/>
  <c r="R98" i="21"/>
  <c r="O98" i="21"/>
  <c r="P98" i="21"/>
  <c r="G99" i="21"/>
  <c r="H99" i="21"/>
  <c r="R99" i="21"/>
  <c r="O99" i="21"/>
  <c r="P99" i="21"/>
  <c r="G100" i="21"/>
  <c r="H100" i="21"/>
  <c r="R100" i="21"/>
  <c r="O100" i="21"/>
  <c r="P100" i="21"/>
  <c r="G101" i="21"/>
  <c r="H101" i="21"/>
  <c r="R101" i="21"/>
  <c r="O101" i="21"/>
  <c r="P101" i="21"/>
  <c r="G102" i="21"/>
  <c r="H102" i="21"/>
  <c r="R102" i="21"/>
  <c r="O102" i="21"/>
  <c r="P102" i="21"/>
  <c r="G103" i="21"/>
  <c r="H103" i="21"/>
  <c r="R103" i="21"/>
  <c r="O103" i="21"/>
  <c r="P103" i="21"/>
  <c r="G104" i="21"/>
  <c r="H104" i="21"/>
  <c r="R104" i="21"/>
  <c r="O104" i="21"/>
  <c r="P104" i="21"/>
  <c r="G105" i="21"/>
  <c r="H105" i="21"/>
  <c r="R105" i="21"/>
  <c r="O105" i="21"/>
  <c r="P105" i="21"/>
  <c r="G106" i="21"/>
  <c r="H106" i="21"/>
  <c r="R106" i="21"/>
  <c r="O106" i="21"/>
  <c r="P106" i="21"/>
  <c r="G107" i="21"/>
  <c r="H107" i="21"/>
  <c r="R107" i="21"/>
  <c r="O107" i="21"/>
  <c r="P107" i="21"/>
  <c r="G108" i="21"/>
  <c r="H108" i="21"/>
  <c r="R108" i="21"/>
  <c r="O108" i="21"/>
  <c r="P108" i="21"/>
  <c r="G109" i="21"/>
  <c r="H109" i="21"/>
  <c r="R109" i="21"/>
  <c r="O109" i="21"/>
  <c r="P109" i="21"/>
  <c r="G58" i="21"/>
  <c r="H58" i="21"/>
  <c r="R58" i="21"/>
  <c r="O58" i="21"/>
  <c r="P58" i="21"/>
  <c r="A1467" i="33"/>
  <c r="G58" i="30"/>
  <c r="O58" i="30"/>
  <c r="P58" i="30"/>
  <c r="D230" i="32" l="1"/>
  <c r="D227" i="32"/>
  <c r="D223" i="32"/>
  <c r="I223" i="32" s="1"/>
  <c r="D228" i="32"/>
  <c r="H228" i="32" s="1"/>
  <c r="D224" i="32"/>
  <c r="I224" i="32" s="1"/>
  <c r="D229" i="32"/>
  <c r="D225" i="32"/>
  <c r="I225" i="32" s="1"/>
  <c r="D221" i="32"/>
  <c r="I221" i="32" s="1"/>
  <c r="D226" i="32"/>
  <c r="D222" i="32"/>
  <c r="I222" i="32" s="1"/>
  <c r="D220" i="32"/>
  <c r="I220" i="32" s="1"/>
  <c r="D219" i="32"/>
  <c r="H230" i="32"/>
  <c r="I230" i="32"/>
  <c r="J230" i="32"/>
  <c r="H227" i="32"/>
  <c r="I227" i="32"/>
  <c r="J227" i="32"/>
  <c r="H223" i="32"/>
  <c r="J223" i="32"/>
  <c r="J229" i="32"/>
  <c r="H229" i="32"/>
  <c r="I229" i="32"/>
  <c r="J225" i="32"/>
  <c r="H225" i="32"/>
  <c r="J221" i="32"/>
  <c r="H221" i="32"/>
  <c r="I228" i="32"/>
  <c r="J228" i="32"/>
  <c r="H226" i="32"/>
  <c r="I226" i="32"/>
  <c r="J226" i="32"/>
  <c r="J224" i="32"/>
  <c r="H224" i="32"/>
  <c r="H222" i="32"/>
  <c r="J222" i="32"/>
  <c r="H219" i="32"/>
  <c r="I219" i="32"/>
  <c r="J219" i="32"/>
  <c r="D59" i="25"/>
  <c r="K215" i="32" s="1"/>
  <c r="D215" i="32"/>
  <c r="D218" i="32"/>
  <c r="D216" i="32"/>
  <c r="D217" i="32"/>
  <c r="D109" i="25"/>
  <c r="D105" i="25"/>
  <c r="D101" i="25"/>
  <c r="D97" i="25"/>
  <c r="D93" i="25"/>
  <c r="D89" i="25"/>
  <c r="D85" i="25"/>
  <c r="D81" i="25"/>
  <c r="D77" i="25"/>
  <c r="D73" i="25"/>
  <c r="K229" i="32" s="1"/>
  <c r="D69" i="25"/>
  <c r="K225" i="32" s="1"/>
  <c r="D65" i="25"/>
  <c r="K221" i="32" s="1"/>
  <c r="D61" i="25"/>
  <c r="K217" i="32" s="1"/>
  <c r="D110" i="25"/>
  <c r="D106" i="25"/>
  <c r="D102" i="25"/>
  <c r="D98" i="25"/>
  <c r="D94" i="25"/>
  <c r="D90" i="25"/>
  <c r="D86" i="25"/>
  <c r="D82" i="25"/>
  <c r="D78" i="25"/>
  <c r="D74" i="25"/>
  <c r="K230" i="32" s="1"/>
  <c r="D70" i="25"/>
  <c r="K226" i="32" s="1"/>
  <c r="D66" i="25"/>
  <c r="K222" i="32" s="1"/>
  <c r="D62" i="25"/>
  <c r="K218" i="32" s="1"/>
  <c r="A1468" i="33"/>
  <c r="D107" i="25"/>
  <c r="D103" i="25"/>
  <c r="D99" i="25"/>
  <c r="D95" i="25"/>
  <c r="D91" i="25"/>
  <c r="D87" i="25"/>
  <c r="D83" i="25"/>
  <c r="D79" i="25"/>
  <c r="D75" i="25"/>
  <c r="D71" i="25"/>
  <c r="K227" i="32" s="1"/>
  <c r="D67" i="25"/>
  <c r="K223" i="32" s="1"/>
  <c r="D63" i="25"/>
  <c r="K219" i="32" s="1"/>
  <c r="D108" i="25"/>
  <c r="D104" i="25"/>
  <c r="D100" i="25"/>
  <c r="D96" i="25"/>
  <c r="D92" i="25"/>
  <c r="D88" i="25"/>
  <c r="D84" i="25"/>
  <c r="D80" i="25"/>
  <c r="D76" i="25"/>
  <c r="D72" i="25"/>
  <c r="K228" i="32" s="1"/>
  <c r="D68" i="25"/>
  <c r="K224" i="32" s="1"/>
  <c r="D64" i="25"/>
  <c r="K220" i="32" s="1"/>
  <c r="D60" i="25"/>
  <c r="K216" i="32" s="1"/>
  <c r="H220" i="32" l="1"/>
  <c r="J220" i="32"/>
  <c r="J217" i="32"/>
  <c r="H217" i="32"/>
  <c r="I217" i="32"/>
  <c r="I216" i="32"/>
  <c r="J216" i="32"/>
  <c r="H216" i="32"/>
  <c r="H215" i="32"/>
  <c r="I215" i="32"/>
  <c r="J215" i="32"/>
  <c r="H218" i="32"/>
  <c r="I218" i="32"/>
  <c r="J218" i="32"/>
  <c r="A1469" i="33"/>
  <c r="A1470" i="33" l="1"/>
  <c r="A1471" i="33" l="1"/>
  <c r="A1472" i="33" l="1"/>
  <c r="L164" i="32"/>
  <c r="L165" i="32"/>
  <c r="L166" i="32"/>
  <c r="L167" i="32"/>
  <c r="L168" i="32"/>
  <c r="L169" i="32"/>
  <c r="L170" i="32"/>
  <c r="L171" i="32"/>
  <c r="L172" i="32"/>
  <c r="L173" i="32"/>
  <c r="L174" i="32"/>
  <c r="L175" i="32"/>
  <c r="L176" i="32"/>
  <c r="L177" i="32"/>
  <c r="L178" i="32"/>
  <c r="L179" i="32"/>
  <c r="L180" i="32"/>
  <c r="L181" i="32"/>
  <c r="L182" i="32"/>
  <c r="L183" i="32"/>
  <c r="L184" i="32"/>
  <c r="L185" i="32"/>
  <c r="L186" i="32"/>
  <c r="L187" i="32"/>
  <c r="L188" i="32"/>
  <c r="L189" i="32"/>
  <c r="L190" i="32"/>
  <c r="L191" i="32"/>
  <c r="L192" i="32"/>
  <c r="L193" i="32"/>
  <c r="L194" i="32"/>
  <c r="L195" i="32"/>
  <c r="L196" i="32"/>
  <c r="L197" i="32"/>
  <c r="L198" i="32"/>
  <c r="L199" i="32"/>
  <c r="L200" i="32"/>
  <c r="L201" i="32"/>
  <c r="L202" i="32"/>
  <c r="L203" i="32"/>
  <c r="L204" i="32"/>
  <c r="L205" i="32"/>
  <c r="L206" i="32"/>
  <c r="L207" i="32"/>
  <c r="L208" i="32"/>
  <c r="L209" i="32"/>
  <c r="L210" i="32"/>
  <c r="L211" i="32"/>
  <c r="L212" i="32"/>
  <c r="L213" i="32"/>
  <c r="L214" i="32"/>
  <c r="L163" i="32"/>
  <c r="G7" i="30"/>
  <c r="H7" i="30"/>
  <c r="R7" i="30"/>
  <c r="O7" i="30"/>
  <c r="P7" i="30"/>
  <c r="G8" i="30"/>
  <c r="H8" i="30"/>
  <c r="R8" i="30"/>
  <c r="O8" i="30"/>
  <c r="P8" i="30"/>
  <c r="G9" i="30"/>
  <c r="H9" i="30"/>
  <c r="R9" i="30"/>
  <c r="O9" i="30"/>
  <c r="P9" i="30"/>
  <c r="G10" i="30"/>
  <c r="H10" i="30"/>
  <c r="R10" i="30"/>
  <c r="O10" i="30"/>
  <c r="P10" i="30"/>
  <c r="G11" i="30"/>
  <c r="H11" i="30"/>
  <c r="R11" i="30"/>
  <c r="O11" i="30"/>
  <c r="P11" i="30"/>
  <c r="G12" i="30"/>
  <c r="H12" i="30"/>
  <c r="R12" i="30"/>
  <c r="O12" i="30"/>
  <c r="P12" i="30"/>
  <c r="G13" i="30"/>
  <c r="H13" i="30"/>
  <c r="R13" i="30"/>
  <c r="O13" i="30"/>
  <c r="P13" i="30"/>
  <c r="G14" i="30"/>
  <c r="H14" i="30"/>
  <c r="R14" i="30"/>
  <c r="O14" i="30"/>
  <c r="P14" i="30"/>
  <c r="G15" i="30"/>
  <c r="H15" i="30"/>
  <c r="R15" i="30"/>
  <c r="O15" i="30"/>
  <c r="P15" i="30"/>
  <c r="G16" i="30"/>
  <c r="H16" i="30"/>
  <c r="R16" i="30"/>
  <c r="O16" i="30"/>
  <c r="P16" i="30"/>
  <c r="G17" i="30"/>
  <c r="H17" i="30"/>
  <c r="R17" i="30"/>
  <c r="O17" i="30"/>
  <c r="P17" i="30"/>
  <c r="G18" i="30"/>
  <c r="H18" i="30"/>
  <c r="R18" i="30"/>
  <c r="O18" i="30"/>
  <c r="P18" i="30"/>
  <c r="G19" i="30"/>
  <c r="H19" i="30"/>
  <c r="R19" i="30"/>
  <c r="O19" i="30"/>
  <c r="P19" i="30"/>
  <c r="G20" i="30"/>
  <c r="H20" i="30"/>
  <c r="R20" i="30"/>
  <c r="O20" i="30"/>
  <c r="P20" i="30"/>
  <c r="G21" i="30"/>
  <c r="H21" i="30"/>
  <c r="R21" i="30"/>
  <c r="O21" i="30"/>
  <c r="P21" i="30"/>
  <c r="G22" i="30"/>
  <c r="H22" i="30"/>
  <c r="R22" i="30"/>
  <c r="O22" i="30"/>
  <c r="P22" i="30"/>
  <c r="G23" i="30"/>
  <c r="H23" i="30"/>
  <c r="R23" i="30"/>
  <c r="O23" i="30"/>
  <c r="P23" i="30"/>
  <c r="G24" i="30"/>
  <c r="H24" i="30"/>
  <c r="R24" i="30"/>
  <c r="O24" i="30"/>
  <c r="P24" i="30"/>
  <c r="G25" i="30"/>
  <c r="H25" i="30"/>
  <c r="R25" i="30"/>
  <c r="O25" i="30"/>
  <c r="P25" i="30"/>
  <c r="G26" i="30"/>
  <c r="H26" i="30"/>
  <c r="R26" i="30"/>
  <c r="O26" i="30"/>
  <c r="P26" i="30"/>
  <c r="G27" i="30"/>
  <c r="H27" i="30"/>
  <c r="R27" i="30"/>
  <c r="O27" i="30"/>
  <c r="P27" i="30"/>
  <c r="G28" i="30"/>
  <c r="H28" i="30"/>
  <c r="R28" i="30"/>
  <c r="O28" i="30"/>
  <c r="P28" i="30"/>
  <c r="G29" i="30"/>
  <c r="H29" i="30"/>
  <c r="R29" i="30"/>
  <c r="O29" i="30"/>
  <c r="P29" i="30"/>
  <c r="G30" i="30"/>
  <c r="H30" i="30"/>
  <c r="R30" i="30"/>
  <c r="O30" i="30"/>
  <c r="P30" i="30"/>
  <c r="G31" i="30"/>
  <c r="H31" i="30"/>
  <c r="R31" i="30"/>
  <c r="O31" i="30"/>
  <c r="P31" i="30"/>
  <c r="G32" i="30"/>
  <c r="H32" i="30"/>
  <c r="R32" i="30"/>
  <c r="O32" i="30"/>
  <c r="P32" i="30"/>
  <c r="G33" i="30"/>
  <c r="H33" i="30"/>
  <c r="R33" i="30"/>
  <c r="O33" i="30"/>
  <c r="P33" i="30"/>
  <c r="G34" i="30"/>
  <c r="H34" i="30"/>
  <c r="R34" i="30"/>
  <c r="O34" i="30"/>
  <c r="P34" i="30"/>
  <c r="G35" i="30"/>
  <c r="H35" i="30"/>
  <c r="R35" i="30"/>
  <c r="O35" i="30"/>
  <c r="P35" i="30"/>
  <c r="G36" i="30"/>
  <c r="H36" i="30"/>
  <c r="R36" i="30"/>
  <c r="O36" i="30"/>
  <c r="P36" i="30"/>
  <c r="G37" i="30"/>
  <c r="H37" i="30"/>
  <c r="R37" i="30"/>
  <c r="O37" i="30"/>
  <c r="P37" i="30"/>
  <c r="G38" i="30"/>
  <c r="H38" i="30"/>
  <c r="R38" i="30"/>
  <c r="O38" i="30"/>
  <c r="P38" i="30"/>
  <c r="G39" i="30"/>
  <c r="H39" i="30"/>
  <c r="R39" i="30"/>
  <c r="O39" i="30"/>
  <c r="P39" i="30"/>
  <c r="G40" i="30"/>
  <c r="H40" i="30"/>
  <c r="R40" i="30"/>
  <c r="O40" i="30"/>
  <c r="P40" i="30"/>
  <c r="G41" i="30"/>
  <c r="H41" i="30"/>
  <c r="R41" i="30"/>
  <c r="O41" i="30"/>
  <c r="P41" i="30"/>
  <c r="G42" i="30"/>
  <c r="H42" i="30"/>
  <c r="R42" i="30"/>
  <c r="O42" i="30"/>
  <c r="P42" i="30"/>
  <c r="G43" i="30"/>
  <c r="H43" i="30"/>
  <c r="R43" i="30"/>
  <c r="O43" i="30"/>
  <c r="P43" i="30"/>
  <c r="G44" i="30"/>
  <c r="H44" i="30"/>
  <c r="R44" i="30"/>
  <c r="O44" i="30"/>
  <c r="P44" i="30"/>
  <c r="G45" i="30"/>
  <c r="H45" i="30"/>
  <c r="R45" i="30"/>
  <c r="O45" i="30"/>
  <c r="P45" i="30"/>
  <c r="G46" i="30"/>
  <c r="H46" i="30"/>
  <c r="R46" i="30"/>
  <c r="O46" i="30"/>
  <c r="P46" i="30"/>
  <c r="G47" i="30"/>
  <c r="H47" i="30"/>
  <c r="R47" i="30"/>
  <c r="O47" i="30"/>
  <c r="P47" i="30"/>
  <c r="G48" i="30"/>
  <c r="H48" i="30"/>
  <c r="R48" i="30"/>
  <c r="O48" i="30"/>
  <c r="P48" i="30"/>
  <c r="G49" i="30"/>
  <c r="H49" i="30"/>
  <c r="R49" i="30"/>
  <c r="O49" i="30"/>
  <c r="P49" i="30"/>
  <c r="G50" i="30"/>
  <c r="H50" i="30"/>
  <c r="R50" i="30"/>
  <c r="O50" i="30"/>
  <c r="P50" i="30"/>
  <c r="G51" i="30"/>
  <c r="H51" i="30"/>
  <c r="R51" i="30"/>
  <c r="O51" i="30"/>
  <c r="P51" i="30"/>
  <c r="G52" i="30"/>
  <c r="H52" i="30"/>
  <c r="R52" i="30"/>
  <c r="O52" i="30"/>
  <c r="P52" i="30"/>
  <c r="G53" i="30"/>
  <c r="H53" i="30"/>
  <c r="R53" i="30"/>
  <c r="O53" i="30"/>
  <c r="P53" i="30"/>
  <c r="G54" i="30"/>
  <c r="H54" i="30"/>
  <c r="R54" i="30"/>
  <c r="O54" i="30"/>
  <c r="P54" i="30"/>
  <c r="G55" i="30"/>
  <c r="H55" i="30"/>
  <c r="R55" i="30"/>
  <c r="O55" i="30"/>
  <c r="P55" i="30"/>
  <c r="G56" i="30"/>
  <c r="H56" i="30"/>
  <c r="R56" i="30"/>
  <c r="O56" i="30"/>
  <c r="P56" i="30"/>
  <c r="G57" i="30"/>
  <c r="H57" i="30"/>
  <c r="R57" i="30"/>
  <c r="O57" i="30"/>
  <c r="P57" i="30"/>
  <c r="G6" i="30"/>
  <c r="H6" i="30"/>
  <c r="R6" i="30"/>
  <c r="O6" i="30"/>
  <c r="P6" i="30"/>
  <c r="G7" i="21"/>
  <c r="H7" i="21"/>
  <c r="R7" i="21"/>
  <c r="O7" i="21"/>
  <c r="P7" i="21"/>
  <c r="G8" i="21"/>
  <c r="H8" i="21"/>
  <c r="R8" i="21"/>
  <c r="O8" i="21"/>
  <c r="P8" i="21"/>
  <c r="G9" i="21"/>
  <c r="H9" i="21"/>
  <c r="R9" i="21"/>
  <c r="O9" i="21"/>
  <c r="P9" i="21"/>
  <c r="G10" i="21"/>
  <c r="H10" i="21"/>
  <c r="R10" i="21"/>
  <c r="O10" i="21"/>
  <c r="P10" i="21"/>
  <c r="G11" i="21"/>
  <c r="H11" i="21"/>
  <c r="R11" i="21"/>
  <c r="O11" i="21"/>
  <c r="P11" i="21"/>
  <c r="G12" i="21"/>
  <c r="H12" i="21"/>
  <c r="R12" i="21"/>
  <c r="O12" i="21"/>
  <c r="P12" i="21"/>
  <c r="G13" i="21"/>
  <c r="H13" i="21"/>
  <c r="R13" i="21"/>
  <c r="O13" i="21"/>
  <c r="P13" i="21"/>
  <c r="G14" i="21"/>
  <c r="H14" i="21"/>
  <c r="R14" i="21"/>
  <c r="O14" i="21"/>
  <c r="P14" i="21"/>
  <c r="G15" i="21"/>
  <c r="H15" i="21"/>
  <c r="R15" i="21"/>
  <c r="O15" i="21"/>
  <c r="P15" i="21"/>
  <c r="G16" i="21"/>
  <c r="H16" i="21"/>
  <c r="R16" i="21"/>
  <c r="O16" i="21"/>
  <c r="P16" i="21"/>
  <c r="G17" i="21"/>
  <c r="H17" i="21"/>
  <c r="R17" i="21"/>
  <c r="O17" i="21"/>
  <c r="P17" i="21"/>
  <c r="G18" i="21"/>
  <c r="H18" i="21"/>
  <c r="R18" i="21"/>
  <c r="O18" i="21"/>
  <c r="P18" i="21"/>
  <c r="G19" i="21"/>
  <c r="H19" i="21"/>
  <c r="R19" i="21"/>
  <c r="O19" i="21"/>
  <c r="P19" i="21"/>
  <c r="G20" i="21"/>
  <c r="H20" i="21"/>
  <c r="R20" i="21"/>
  <c r="O20" i="21"/>
  <c r="P20" i="21"/>
  <c r="G21" i="21"/>
  <c r="H21" i="21"/>
  <c r="R21" i="21"/>
  <c r="O21" i="21"/>
  <c r="P21" i="21"/>
  <c r="G22" i="21"/>
  <c r="H22" i="21"/>
  <c r="R22" i="21"/>
  <c r="O22" i="21"/>
  <c r="P22" i="21"/>
  <c r="G23" i="21"/>
  <c r="H23" i="21"/>
  <c r="R23" i="21"/>
  <c r="O23" i="21"/>
  <c r="P23" i="21"/>
  <c r="G24" i="21"/>
  <c r="H24" i="21"/>
  <c r="R24" i="21"/>
  <c r="O24" i="21"/>
  <c r="P24" i="21"/>
  <c r="G25" i="21"/>
  <c r="H25" i="21"/>
  <c r="R25" i="21"/>
  <c r="O25" i="21"/>
  <c r="P25" i="21"/>
  <c r="G26" i="21"/>
  <c r="H26" i="21"/>
  <c r="R26" i="21"/>
  <c r="O26" i="21"/>
  <c r="P26" i="21"/>
  <c r="G27" i="21"/>
  <c r="H27" i="21"/>
  <c r="R27" i="21"/>
  <c r="O27" i="21"/>
  <c r="P27" i="21"/>
  <c r="G28" i="21"/>
  <c r="H28" i="21"/>
  <c r="R28" i="21"/>
  <c r="O28" i="21"/>
  <c r="P28" i="21"/>
  <c r="G29" i="21"/>
  <c r="H29" i="21"/>
  <c r="R29" i="21"/>
  <c r="O29" i="21"/>
  <c r="P29" i="21"/>
  <c r="G30" i="21"/>
  <c r="H30" i="21"/>
  <c r="R30" i="21"/>
  <c r="O30" i="21"/>
  <c r="P30" i="21"/>
  <c r="G31" i="21"/>
  <c r="H31" i="21"/>
  <c r="R31" i="21"/>
  <c r="O31" i="21"/>
  <c r="P31" i="21"/>
  <c r="G32" i="21"/>
  <c r="H32" i="21"/>
  <c r="R32" i="21"/>
  <c r="O32" i="21"/>
  <c r="P32" i="21"/>
  <c r="G33" i="21"/>
  <c r="H33" i="21"/>
  <c r="R33" i="21"/>
  <c r="O33" i="21"/>
  <c r="P33" i="21"/>
  <c r="G34" i="21"/>
  <c r="H34" i="21"/>
  <c r="R34" i="21"/>
  <c r="O34" i="21"/>
  <c r="P34" i="21"/>
  <c r="G35" i="21"/>
  <c r="H35" i="21"/>
  <c r="R35" i="21"/>
  <c r="O35" i="21"/>
  <c r="P35" i="21"/>
  <c r="G36" i="21"/>
  <c r="H36" i="21"/>
  <c r="R36" i="21"/>
  <c r="O36" i="21"/>
  <c r="P36" i="21"/>
  <c r="G37" i="21"/>
  <c r="H37" i="21"/>
  <c r="R37" i="21"/>
  <c r="O37" i="21"/>
  <c r="P37" i="21"/>
  <c r="G38" i="21"/>
  <c r="H38" i="21"/>
  <c r="R38" i="21"/>
  <c r="O38" i="21"/>
  <c r="P38" i="21"/>
  <c r="G39" i="21"/>
  <c r="H39" i="21"/>
  <c r="R39" i="21"/>
  <c r="O39" i="21"/>
  <c r="P39" i="21"/>
  <c r="G40" i="21"/>
  <c r="H40" i="21"/>
  <c r="R40" i="21"/>
  <c r="O40" i="21"/>
  <c r="P40" i="21"/>
  <c r="G41" i="21"/>
  <c r="H41" i="21"/>
  <c r="R41" i="21"/>
  <c r="O41" i="21"/>
  <c r="P41" i="21"/>
  <c r="G42" i="21"/>
  <c r="H42" i="21"/>
  <c r="R42" i="21"/>
  <c r="O42" i="21"/>
  <c r="P42" i="21"/>
  <c r="G43" i="21"/>
  <c r="H43" i="21"/>
  <c r="R43" i="21"/>
  <c r="O43" i="21"/>
  <c r="P43" i="21"/>
  <c r="G44" i="21"/>
  <c r="H44" i="21"/>
  <c r="R44" i="21"/>
  <c r="O44" i="21"/>
  <c r="P44" i="21"/>
  <c r="G45" i="21"/>
  <c r="H45" i="21"/>
  <c r="R45" i="21"/>
  <c r="O45" i="21"/>
  <c r="P45" i="21"/>
  <c r="G46" i="21"/>
  <c r="H46" i="21"/>
  <c r="R46" i="21"/>
  <c r="O46" i="21"/>
  <c r="P46" i="21"/>
  <c r="G47" i="21"/>
  <c r="H47" i="21"/>
  <c r="R47" i="21"/>
  <c r="O47" i="21"/>
  <c r="P47" i="21"/>
  <c r="G48" i="21"/>
  <c r="H48" i="21"/>
  <c r="R48" i="21"/>
  <c r="O48" i="21"/>
  <c r="P48" i="21"/>
  <c r="G49" i="21"/>
  <c r="H49" i="21"/>
  <c r="R49" i="21"/>
  <c r="O49" i="21"/>
  <c r="P49" i="21"/>
  <c r="G50" i="21"/>
  <c r="H50" i="21"/>
  <c r="R50" i="21"/>
  <c r="O50" i="21"/>
  <c r="P50" i="21"/>
  <c r="G51" i="21"/>
  <c r="H51" i="21"/>
  <c r="R51" i="21"/>
  <c r="O51" i="21"/>
  <c r="P51" i="21"/>
  <c r="G52" i="21"/>
  <c r="H52" i="21"/>
  <c r="R52" i="21"/>
  <c r="O52" i="21"/>
  <c r="P52" i="21"/>
  <c r="G53" i="21"/>
  <c r="H53" i="21"/>
  <c r="R53" i="21"/>
  <c r="O53" i="21"/>
  <c r="P53" i="21"/>
  <c r="G54" i="21"/>
  <c r="H54" i="21"/>
  <c r="R54" i="21"/>
  <c r="O54" i="21"/>
  <c r="P54" i="21"/>
  <c r="G55" i="21"/>
  <c r="H55" i="21"/>
  <c r="R55" i="21"/>
  <c r="O55" i="21"/>
  <c r="P55" i="21"/>
  <c r="G56" i="21"/>
  <c r="H56" i="21"/>
  <c r="R56" i="21"/>
  <c r="O56" i="21"/>
  <c r="P56" i="21"/>
  <c r="G57" i="21"/>
  <c r="H57" i="21"/>
  <c r="R57" i="21"/>
  <c r="O57" i="21"/>
  <c r="P57" i="21"/>
  <c r="G6" i="21"/>
  <c r="H6" i="21"/>
  <c r="R6" i="21"/>
  <c r="O6" i="21"/>
  <c r="P6" i="21"/>
  <c r="L231" i="32" l="1"/>
  <c r="A1473" i="33"/>
  <c r="K213" i="32"/>
  <c r="K205" i="32"/>
  <c r="K201" i="32"/>
  <c r="K209" i="32"/>
  <c r="D211" i="32"/>
  <c r="D212" i="32"/>
  <c r="D208" i="32"/>
  <c r="D207" i="32"/>
  <c r="D204" i="32"/>
  <c r="D203" i="32"/>
  <c r="D200" i="32"/>
  <c r="D199" i="32"/>
  <c r="K206" i="32"/>
  <c r="K211" i="32"/>
  <c r="K212" i="32"/>
  <c r="K208" i="32"/>
  <c r="K204" i="32"/>
  <c r="K200" i="32"/>
  <c r="K214" i="32"/>
  <c r="K210" i="32"/>
  <c r="K198" i="32"/>
  <c r="K202" i="32"/>
  <c r="K194" i="32"/>
  <c r="K207" i="32"/>
  <c r="K203" i="32"/>
  <c r="K199" i="32"/>
  <c r="K197" i="32"/>
  <c r="K193" i="32"/>
  <c r="D214" i="32"/>
  <c r="D213" i="32"/>
  <c r="D210" i="32"/>
  <c r="D209" i="32"/>
  <c r="D206" i="32"/>
  <c r="D205" i="32"/>
  <c r="D202" i="32"/>
  <c r="D201" i="32"/>
  <c r="D198" i="32"/>
  <c r="D197" i="32"/>
  <c r="D193" i="32"/>
  <c r="K196" i="32"/>
  <c r="K195" i="32"/>
  <c r="K192" i="32"/>
  <c r="D174" i="32"/>
  <c r="D196" i="32"/>
  <c r="D195" i="32"/>
  <c r="D194" i="32"/>
  <c r="D192" i="32"/>
  <c r="D191" i="32"/>
  <c r="D187" i="32"/>
  <c r="D179" i="32"/>
  <c r="D183" i="32"/>
  <c r="D189" i="32"/>
  <c r="D185" i="32"/>
  <c r="D181" i="32"/>
  <c r="D177" i="32"/>
  <c r="K188" i="32"/>
  <c r="K184" i="32"/>
  <c r="K180" i="32"/>
  <c r="K176" i="32"/>
  <c r="K189" i="32"/>
  <c r="K185" i="32"/>
  <c r="K181" i="32"/>
  <c r="K177" i="32"/>
  <c r="K190" i="32"/>
  <c r="K186" i="32"/>
  <c r="K182" i="32"/>
  <c r="K178" i="32"/>
  <c r="D190" i="32"/>
  <c r="D188" i="32"/>
  <c r="D186" i="32"/>
  <c r="D184" i="32"/>
  <c r="D182" i="32"/>
  <c r="D180" i="32"/>
  <c r="D178" i="32"/>
  <c r="D176" i="32"/>
  <c r="K191" i="32"/>
  <c r="K187" i="32"/>
  <c r="K183" i="32"/>
  <c r="K179" i="32"/>
  <c r="K175" i="32"/>
  <c r="K172" i="32"/>
  <c r="K168" i="32"/>
  <c r="K173" i="32"/>
  <c r="K174" i="32"/>
  <c r="D175" i="32"/>
  <c r="D173" i="32"/>
  <c r="D170" i="32"/>
  <c r="D166" i="32"/>
  <c r="K170" i="32"/>
  <c r="K169" i="32"/>
  <c r="D172" i="32"/>
  <c r="D171" i="32"/>
  <c r="D169" i="32"/>
  <c r="D168" i="32"/>
  <c r="D167" i="32"/>
  <c r="D165" i="32"/>
  <c r="K171" i="32"/>
  <c r="K167" i="32"/>
  <c r="K166" i="32"/>
  <c r="K165" i="32"/>
  <c r="D164" i="32"/>
  <c r="K164" i="32"/>
  <c r="D163" i="32"/>
  <c r="D231" i="32" l="1"/>
  <c r="I172" i="32"/>
  <c r="H172" i="32"/>
  <c r="J172" i="32"/>
  <c r="J165" i="32"/>
  <c r="H165" i="32"/>
  <c r="I165" i="32"/>
  <c r="H171" i="32"/>
  <c r="I171" i="32"/>
  <c r="J171" i="32"/>
  <c r="J173" i="32"/>
  <c r="H173" i="32"/>
  <c r="I173" i="32"/>
  <c r="H178" i="32"/>
  <c r="J178" i="32"/>
  <c r="I178" i="32"/>
  <c r="H186" i="32"/>
  <c r="J186" i="32"/>
  <c r="I186" i="32"/>
  <c r="J181" i="32"/>
  <c r="H181" i="32"/>
  <c r="I181" i="32"/>
  <c r="I192" i="32"/>
  <c r="J192" i="32"/>
  <c r="H192" i="32"/>
  <c r="H195" i="32"/>
  <c r="I195" i="32"/>
  <c r="J195" i="32"/>
  <c r="J201" i="32"/>
  <c r="H201" i="32"/>
  <c r="I201" i="32"/>
  <c r="J209" i="32"/>
  <c r="H209" i="32"/>
  <c r="I209" i="32"/>
  <c r="H199" i="32"/>
  <c r="I199" i="32"/>
  <c r="J199" i="32"/>
  <c r="H207" i="32"/>
  <c r="I207" i="32"/>
  <c r="J207" i="32"/>
  <c r="H167" i="32"/>
  <c r="I167" i="32"/>
  <c r="J167" i="32"/>
  <c r="I180" i="32"/>
  <c r="H180" i="32"/>
  <c r="J180" i="32"/>
  <c r="I188" i="32"/>
  <c r="H188" i="32"/>
  <c r="J188" i="32"/>
  <c r="J185" i="32"/>
  <c r="H185" i="32"/>
  <c r="I185" i="32"/>
  <c r="H179" i="32"/>
  <c r="I179" i="32"/>
  <c r="J179" i="32"/>
  <c r="I196" i="32"/>
  <c r="J196" i="32"/>
  <c r="H196" i="32"/>
  <c r="H174" i="32"/>
  <c r="J174" i="32"/>
  <c r="I174" i="32"/>
  <c r="J193" i="32"/>
  <c r="H193" i="32"/>
  <c r="I193" i="32"/>
  <c r="H202" i="32"/>
  <c r="I202" i="32"/>
  <c r="J202" i="32"/>
  <c r="H210" i="32"/>
  <c r="I210" i="32"/>
  <c r="J210" i="32"/>
  <c r="I200" i="32"/>
  <c r="J200" i="32"/>
  <c r="H200" i="32"/>
  <c r="I208" i="32"/>
  <c r="J208" i="32"/>
  <c r="H208" i="32"/>
  <c r="H211" i="32"/>
  <c r="I211" i="32"/>
  <c r="J211" i="32"/>
  <c r="H175" i="32"/>
  <c r="I175" i="32"/>
  <c r="J175" i="32"/>
  <c r="I164" i="32"/>
  <c r="H164" i="32"/>
  <c r="J164" i="32"/>
  <c r="I168" i="32"/>
  <c r="H168" i="32"/>
  <c r="J168" i="32"/>
  <c r="H166" i="32"/>
  <c r="J166" i="32"/>
  <c r="I166" i="32"/>
  <c r="H182" i="32"/>
  <c r="J182" i="32"/>
  <c r="I182" i="32"/>
  <c r="H190" i="32"/>
  <c r="J190" i="32"/>
  <c r="I190" i="32"/>
  <c r="J189" i="32"/>
  <c r="H189" i="32"/>
  <c r="I189" i="32"/>
  <c r="H183" i="32"/>
  <c r="I183" i="32"/>
  <c r="J183" i="32"/>
  <c r="H187" i="32"/>
  <c r="I187" i="32"/>
  <c r="J187" i="32"/>
  <c r="J197" i="32"/>
  <c r="H197" i="32"/>
  <c r="I197" i="32"/>
  <c r="J205" i="32"/>
  <c r="H205" i="32"/>
  <c r="I205" i="32"/>
  <c r="J213" i="32"/>
  <c r="H213" i="32"/>
  <c r="I213" i="32"/>
  <c r="H203" i="32"/>
  <c r="I203" i="32"/>
  <c r="J203" i="32"/>
  <c r="I212" i="32"/>
  <c r="J212" i="32"/>
  <c r="H212" i="32"/>
  <c r="H163" i="32"/>
  <c r="I163" i="32"/>
  <c r="J163" i="32"/>
  <c r="J169" i="32"/>
  <c r="H169" i="32"/>
  <c r="I169" i="32"/>
  <c r="H170" i="32"/>
  <c r="J170" i="32"/>
  <c r="I170" i="32"/>
  <c r="I176" i="32"/>
  <c r="H176" i="32"/>
  <c r="J176" i="32"/>
  <c r="I184" i="32"/>
  <c r="H184" i="32"/>
  <c r="J184" i="32"/>
  <c r="J177" i="32"/>
  <c r="H177" i="32"/>
  <c r="I177" i="32"/>
  <c r="H191" i="32"/>
  <c r="I191" i="32"/>
  <c r="J191" i="32"/>
  <c r="H194" i="32"/>
  <c r="I194" i="32"/>
  <c r="J194" i="32"/>
  <c r="H198" i="32"/>
  <c r="I198" i="32"/>
  <c r="J198" i="32"/>
  <c r="H206" i="32"/>
  <c r="I206" i="32"/>
  <c r="J206" i="32"/>
  <c r="H214" i="32"/>
  <c r="I214" i="32"/>
  <c r="J214" i="32"/>
  <c r="I204" i="32"/>
  <c r="J204" i="32"/>
  <c r="H204" i="32"/>
  <c r="A1474" i="33"/>
  <c r="J231" i="32" l="1"/>
  <c r="I231" i="32"/>
  <c r="H231" i="32"/>
  <c r="A1475" i="33"/>
  <c r="D7" i="25"/>
  <c r="K163" i="32" s="1"/>
  <c r="K231" i="32" s="1"/>
  <c r="A1476" i="33" l="1"/>
  <c r="A1477" i="33" l="1"/>
  <c r="A1478" i="33" l="1"/>
  <c r="A1479" i="33" l="1"/>
  <c r="A1480" i="33" l="1"/>
  <c r="A1481" i="33" l="1"/>
  <c r="A1482" i="33" l="1"/>
  <c r="A1483" i="33" l="1"/>
  <c r="A1484" i="33" l="1"/>
  <c r="A1485" i="33" l="1"/>
  <c r="A1486" i="33" l="1"/>
  <c r="A1487" i="33" l="1"/>
  <c r="A1488" i="33" l="1"/>
  <c r="A1489" i="33" l="1"/>
  <c r="A1490" i="33" l="1"/>
  <c r="A1491" i="33" l="1"/>
  <c r="A1492" i="33" l="1"/>
  <c r="A1493" i="33" l="1"/>
  <c r="A1494" i="33" l="1"/>
  <c r="A1495" i="33" l="1"/>
  <c r="A1496" i="33" l="1"/>
  <c r="A1497" i="33" l="1"/>
  <c r="A1498" i="33" l="1"/>
  <c r="A1499" i="33" l="1"/>
  <c r="A1500" i="33" l="1"/>
  <c r="A1501" i="33" l="1"/>
  <c r="A1502" i="33" l="1"/>
  <c r="A1503" i="33" l="1"/>
  <c r="A1504" i="33" l="1"/>
  <c r="A1505" i="33" l="1"/>
  <c r="A1506" i="33" l="1"/>
  <c r="A1507" i="33" l="1"/>
  <c r="A1508" i="33" l="1"/>
  <c r="A1509" i="33" l="1"/>
  <c r="A1510" i="33" l="1"/>
  <c r="A1511" i="33" l="1"/>
  <c r="A1512" i="33" l="1"/>
  <c r="A1513" i="33" l="1"/>
  <c r="A1514" i="33" l="1"/>
  <c r="A1515" i="33" l="1"/>
  <c r="A1516" i="33" l="1"/>
  <c r="A1517" i="33" l="1"/>
  <c r="A1518" i="33" l="1"/>
  <c r="A1519" i="33" l="1"/>
  <c r="A1520" i="33" l="1"/>
  <c r="A1521" i="33" l="1"/>
  <c r="A1522" i="33" l="1"/>
  <c r="A1523" i="33" l="1"/>
  <c r="A1524" i="33" l="1"/>
  <c r="A1525" i="33" l="1"/>
  <c r="A1526" i="33" l="1"/>
  <c r="A1527" i="33" l="1"/>
  <c r="A1528" i="33" l="1"/>
  <c r="A1529" i="33" l="1"/>
  <c r="A1530" i="33" l="1"/>
  <c r="A1531" i="33" l="1"/>
  <c r="A1532" i="33" l="1"/>
  <c r="A1533" i="33" l="1"/>
  <c r="A1534" i="33" l="1"/>
  <c r="A1535" i="33" l="1"/>
  <c r="A1536" i="33" l="1"/>
  <c r="A1537" i="33" l="1"/>
  <c r="A1538" i="33" l="1"/>
  <c r="A1539" i="33" l="1"/>
  <c r="A1540" i="33" l="1"/>
  <c r="A1541" i="33" l="1"/>
  <c r="A1542" i="33" l="1"/>
  <c r="A1543" i="33" l="1"/>
  <c r="A1544" i="33" l="1"/>
  <c r="A1545" i="33" l="1"/>
  <c r="A1546" i="33" l="1"/>
  <c r="A1547" i="33" l="1"/>
  <c r="A1548" i="33" l="1"/>
  <c r="A1549" i="33" l="1"/>
  <c r="A1550" i="33" l="1"/>
  <c r="A1551" i="33" l="1"/>
  <c r="A1552" i="33" l="1"/>
  <c r="A1553" i="33" l="1"/>
  <c r="A1554" i="33" l="1"/>
  <c r="A1555" i="33" l="1"/>
  <c r="A1556" i="33" l="1"/>
  <c r="A1557" i="33" l="1"/>
  <c r="A1558" i="33" l="1"/>
  <c r="A1559" i="33" l="1"/>
  <c r="A1560" i="33" l="1"/>
  <c r="A1561" i="33" l="1"/>
  <c r="A1562" i="33" l="1"/>
  <c r="A1563" i="33" l="1"/>
  <c r="A1564" i="33" l="1"/>
  <c r="A1565" i="33" l="1"/>
  <c r="A1566" i="33" l="1"/>
  <c r="A1567" i="33" l="1"/>
  <c r="A1568" i="33" l="1"/>
  <c r="A1569" i="33" l="1"/>
  <c r="A1570" i="33" l="1"/>
  <c r="A1571" i="33" l="1"/>
  <c r="A1572" i="33" l="1"/>
  <c r="A1573" i="33" l="1"/>
  <c r="A1574" i="33" l="1"/>
  <c r="A1575" i="33" l="1"/>
  <c r="A1576" i="33" l="1"/>
  <c r="A1577" i="33" l="1"/>
  <c r="A1578" i="33" l="1"/>
  <c r="A1579" i="33" l="1"/>
  <c r="A1580" i="33" l="1"/>
  <c r="A1581" i="33" l="1"/>
  <c r="A1582" i="33" l="1"/>
  <c r="A1583" i="33" l="1"/>
  <c r="A1584" i="33" l="1"/>
  <c r="A1585" i="33" l="1"/>
  <c r="A1586" i="33" l="1"/>
  <c r="A1587" i="33" l="1"/>
  <c r="A1588" i="33" l="1"/>
  <c r="A1589" i="33" l="1"/>
  <c r="A1590" i="33" l="1"/>
  <c r="A1591" i="33" l="1"/>
  <c r="A1592" i="33" l="1"/>
  <c r="A1593" i="33" l="1"/>
  <c r="A1594" i="33" l="1"/>
  <c r="A1595" i="33" l="1"/>
  <c r="A1596" i="33" l="1"/>
  <c r="A1597" i="33" l="1"/>
  <c r="A1598" i="33" l="1"/>
  <c r="A1599" i="33" l="1"/>
  <c r="A1600" i="33" l="1"/>
  <c r="A1601" i="33" l="1"/>
  <c r="A1602" i="33" l="1"/>
  <c r="A1603" i="33" l="1"/>
  <c r="A1604" i="33" l="1"/>
  <c r="A1605" i="33" l="1"/>
  <c r="A1606" i="33" l="1"/>
  <c r="A1607" i="33" l="1"/>
  <c r="A1608" i="33" l="1"/>
  <c r="A1609" i="33" l="1"/>
  <c r="A1610" i="33" l="1"/>
  <c r="A1611" i="33" l="1"/>
  <c r="A1612" i="33" l="1"/>
  <c r="A1613" i="33" l="1"/>
  <c r="A1614" i="33" l="1"/>
  <c r="A1615" i="33" l="1"/>
  <c r="A1616" i="33" l="1"/>
  <c r="A1617" i="33" l="1"/>
  <c r="A1618" i="33" l="1"/>
  <c r="A1619" i="33" l="1"/>
  <c r="A1620" i="33" l="1"/>
  <c r="A1621" i="33" l="1"/>
  <c r="A1622" i="33" l="1"/>
  <c r="A1623" i="33" l="1"/>
  <c r="A1624" i="33" l="1"/>
  <c r="A1625" i="33" l="1"/>
  <c r="A1626" i="33" l="1"/>
  <c r="A1627" i="33" l="1"/>
  <c r="A1628" i="33" l="1"/>
  <c r="A1629" i="33" l="1"/>
  <c r="A1630" i="33" l="1"/>
  <c r="A1631" i="33" l="1"/>
  <c r="A1632" i="33" l="1"/>
  <c r="A1633" i="33" l="1"/>
  <c r="A1634" i="33" l="1"/>
  <c r="A1635" i="33" l="1"/>
  <c r="A1636" i="33" l="1"/>
  <c r="A1637" i="33" l="1"/>
  <c r="A1638" i="33" l="1"/>
  <c r="A1639" i="33" l="1"/>
  <c r="A1640" i="33" l="1"/>
  <c r="A1641" i="33" l="1"/>
  <c r="A1642" i="33" l="1"/>
  <c r="A1643" i="33" l="1"/>
  <c r="A1644" i="33" l="1"/>
  <c r="A1645" i="33" l="1"/>
  <c r="A1646" i="33" l="1"/>
  <c r="A1647" i="33" l="1"/>
  <c r="A1648" i="33" l="1"/>
  <c r="A1649" i="33" l="1"/>
  <c r="A1650" i="33" l="1"/>
  <c r="A1651" i="33" l="1"/>
  <c r="A1652" i="33" l="1"/>
  <c r="A1653" i="33" l="1"/>
  <c r="A1654" i="33" l="1"/>
  <c r="A1655" i="33" l="1"/>
  <c r="A1656" i="33" l="1"/>
  <c r="A1657" i="33" l="1"/>
  <c r="A1658" i="33" l="1"/>
  <c r="A1659" i="33" l="1"/>
  <c r="A1660" i="33" l="1"/>
  <c r="A1661" i="33" l="1"/>
  <c r="A1662" i="33" l="1"/>
  <c r="A1663" i="33" l="1"/>
  <c r="A1664" i="33" l="1"/>
  <c r="A1665" i="33" l="1"/>
  <c r="A1666" i="33" l="1"/>
  <c r="A1667" i="33" l="1"/>
  <c r="A1668" i="33" l="1"/>
  <c r="A1669" i="33" l="1"/>
  <c r="A1670" i="33" l="1"/>
  <c r="A1671" i="33" l="1"/>
  <c r="A1672" i="33" l="1"/>
  <c r="A1673" i="33" l="1"/>
  <c r="A1674" i="33" l="1"/>
  <c r="A1675" i="33" l="1"/>
  <c r="A1676" i="33" l="1"/>
  <c r="A1677" i="33" l="1"/>
  <c r="A1678" i="33" l="1"/>
  <c r="A1679" i="33" l="1"/>
  <c r="A1680" i="33" l="1"/>
  <c r="A1681" i="33" l="1"/>
  <c r="A1682" i="33" l="1"/>
  <c r="A1683" i="33" l="1"/>
  <c r="A1684" i="33" l="1"/>
  <c r="A1685" i="33" l="1"/>
  <c r="A1686" i="33" l="1"/>
  <c r="A1687" i="33" l="1"/>
  <c r="A1688" i="33" l="1"/>
  <c r="A1689" i="33" l="1"/>
  <c r="A1690" i="33" l="1"/>
  <c r="A1691" i="33" l="1"/>
  <c r="A1692" i="33" l="1"/>
  <c r="A1693" i="33" l="1"/>
  <c r="A1694" i="33" l="1"/>
  <c r="A1695" i="33" l="1"/>
  <c r="A1696" i="33" l="1"/>
  <c r="A1697" i="33" l="1"/>
  <c r="A1698" i="33" l="1"/>
  <c r="A1699" i="33" l="1"/>
  <c r="A1700" i="33" l="1"/>
  <c r="A1701" i="33" l="1"/>
  <c r="A1702" i="33" l="1"/>
  <c r="A1703" i="33" l="1"/>
  <c r="A1704" i="33" l="1"/>
  <c r="A1705" i="33" l="1"/>
  <c r="A1706" i="33" l="1"/>
  <c r="A1707" i="33" l="1"/>
  <c r="A1708" i="33" l="1"/>
  <c r="A1709" i="33" l="1"/>
  <c r="A1710" i="33" l="1"/>
  <c r="A1711" i="33" l="1"/>
  <c r="A1712" i="33" l="1"/>
  <c r="A1713" i="33" l="1"/>
  <c r="A1714" i="33" l="1"/>
  <c r="A1715" i="33" l="1"/>
  <c r="A1716" i="33" l="1"/>
  <c r="A1717" i="33" l="1"/>
  <c r="A1718" i="33" l="1"/>
  <c r="A1719" i="33" l="1"/>
  <c r="A1720" i="33" l="1"/>
  <c r="A1721" i="33" l="1"/>
  <c r="A1722" i="33" l="1"/>
  <c r="A1723" i="33" l="1"/>
  <c r="A1724" i="33" l="1"/>
  <c r="A1725" i="33" l="1"/>
  <c r="A1726" i="33" l="1"/>
  <c r="A1727" i="33" l="1"/>
  <c r="A1728" i="33" l="1"/>
  <c r="A1729" i="33" l="1"/>
  <c r="A1730" i="33" l="1"/>
  <c r="A1731" i="33" l="1"/>
  <c r="A1732" i="33" l="1"/>
  <c r="A1733" i="33" l="1"/>
  <c r="A1734" i="33" l="1"/>
  <c r="A1735" i="33" l="1"/>
  <c r="A1736" i="33" l="1"/>
  <c r="A1737" i="33" l="1"/>
  <c r="A1738" i="33" l="1"/>
  <c r="A1739" i="33" l="1"/>
  <c r="A1740" i="33" l="1"/>
  <c r="A1741" i="33" l="1"/>
  <c r="A1742" i="33" l="1"/>
  <c r="A1743" i="33" l="1"/>
  <c r="A1744" i="33" l="1"/>
  <c r="A1745" i="33" l="1"/>
  <c r="A1746" i="33" l="1"/>
  <c r="A1747" i="33" l="1"/>
  <c r="A1748" i="33" l="1"/>
  <c r="A1749" i="33" l="1"/>
  <c r="A1750" i="33" l="1"/>
  <c r="A1751" i="33" l="1"/>
  <c r="A1752" i="33" l="1"/>
  <c r="A1753" i="33" l="1"/>
  <c r="A1754" i="33" l="1"/>
  <c r="A1755" i="33" l="1"/>
  <c r="A1756" i="33" l="1"/>
  <c r="A1757" i="33" l="1"/>
  <c r="A1758" i="33" l="1"/>
  <c r="A1759" i="33" l="1"/>
  <c r="A1760" i="33" l="1"/>
  <c r="A1761" i="33" l="1"/>
  <c r="A1762" i="33" l="1"/>
  <c r="A1763" i="33" l="1"/>
  <c r="A1764" i="33" l="1"/>
  <c r="A1765" i="33" l="1"/>
  <c r="A1766" i="33" l="1"/>
  <c r="A1767" i="33" l="1"/>
  <c r="A1768" i="33" l="1"/>
  <c r="A1769" i="33" l="1"/>
  <c r="A1770" i="33" l="1"/>
  <c r="A1771" i="33" l="1"/>
  <c r="A1772" i="33" l="1"/>
  <c r="A1773" i="33" l="1"/>
  <c r="A1774" i="33" l="1"/>
  <c r="A1775" i="33" l="1"/>
  <c r="A1776" i="33" l="1"/>
  <c r="A1777" i="33" l="1"/>
  <c r="A1778" i="33" l="1"/>
  <c r="A1779" i="33" l="1"/>
  <c r="A1780" i="33" l="1"/>
  <c r="A1781" i="33" l="1"/>
  <c r="A1782" i="33" l="1"/>
  <c r="A1783" i="33" l="1"/>
  <c r="A1784" i="33" l="1"/>
  <c r="A1785" i="33" l="1"/>
  <c r="A1786" i="33" l="1"/>
  <c r="A1787" i="33" l="1"/>
  <c r="A1788" i="33" l="1"/>
  <c r="A1789" i="33" l="1"/>
  <c r="A1790" i="33" l="1"/>
  <c r="A1791" i="33" l="1"/>
  <c r="A1792" i="33" l="1"/>
  <c r="A1793" i="33" l="1"/>
  <c r="A1794" i="33" l="1"/>
  <c r="A1795" i="33" l="1"/>
  <c r="A1796" i="33" l="1"/>
  <c r="A1797" i="33" l="1"/>
  <c r="A1798" i="33" l="1"/>
  <c r="A1799" i="33" l="1"/>
  <c r="A1800" i="33" l="1"/>
  <c r="A1801" i="33" l="1"/>
  <c r="A1802" i="33" l="1"/>
  <c r="A1803" i="33" l="1"/>
  <c r="A1804" i="33" l="1"/>
  <c r="A1805" i="33" l="1"/>
  <c r="A1806" i="33" l="1"/>
  <c r="A1807" i="33" l="1"/>
  <c r="A1808" i="33" l="1"/>
  <c r="A1809" i="33" l="1"/>
  <c r="A1810" i="33" l="1"/>
  <c r="A1811" i="33" l="1"/>
  <c r="A1812" i="33" l="1"/>
  <c r="A1813" i="33" l="1"/>
  <c r="A1814" i="33" l="1"/>
  <c r="A1815" i="33" l="1"/>
  <c r="A1816" i="33" l="1"/>
  <c r="A1817" i="33" l="1"/>
  <c r="A1818" i="33" l="1"/>
  <c r="A1819" i="33" l="1"/>
  <c r="A1820" i="33" l="1"/>
  <c r="A1821" i="33" l="1"/>
  <c r="A1822" i="33" l="1"/>
  <c r="A1823" i="33" l="1"/>
  <c r="A1824" i="33" l="1"/>
  <c r="A1825" i="33" l="1"/>
  <c r="A1826" i="33" l="1"/>
  <c r="A1827" i="33" l="1"/>
  <c r="A1828" i="33" l="1"/>
  <c r="A1829" i="33" l="1"/>
  <c r="A1830" i="33" l="1"/>
  <c r="A1831" i="33" l="1"/>
  <c r="A1832" i="33" l="1"/>
</calcChain>
</file>

<file path=xl/sharedStrings.xml><?xml version="1.0" encoding="utf-8"?>
<sst xmlns="http://schemas.openxmlformats.org/spreadsheetml/2006/main" count="8732" uniqueCount="214">
  <si>
    <t>National Records of Scotland (NRS)</t>
  </si>
  <si>
    <t>Scotland</t>
  </si>
  <si>
    <t>Aberdeen City</t>
  </si>
  <si>
    <t>Aberdeenshire</t>
  </si>
  <si>
    <t>Angus</t>
  </si>
  <si>
    <t>Argyll and Bute</t>
  </si>
  <si>
    <t>City of Edinburgh</t>
  </si>
  <si>
    <t>Clackmannanshire</t>
  </si>
  <si>
    <t>Dumfries and Galloway</t>
  </si>
  <si>
    <t>Dundee City</t>
  </si>
  <si>
    <t>East Ayrshire</t>
  </si>
  <si>
    <t>East Dunbartonshire</t>
  </si>
  <si>
    <t>East Lothian</t>
  </si>
  <si>
    <t>East Renfrewshire</t>
  </si>
  <si>
    <t>Falkirk</t>
  </si>
  <si>
    <t>Fife</t>
  </si>
  <si>
    <t>Glasgow City</t>
  </si>
  <si>
    <t>Highland</t>
  </si>
  <si>
    <t>Inverclyde</t>
  </si>
  <si>
    <t>Midlothian</t>
  </si>
  <si>
    <t>Moray</t>
  </si>
  <si>
    <t>Na h-Eileanan Siar</t>
  </si>
  <si>
    <t>North Ayrshire</t>
  </si>
  <si>
    <t>North Lanarkshire</t>
  </si>
  <si>
    <t>Orkney Islands</t>
  </si>
  <si>
    <t>Perth and Kinross</t>
  </si>
  <si>
    <t>Renfrewshire</t>
  </si>
  <si>
    <t xml:space="preserve">Scottish Borders </t>
  </si>
  <si>
    <t>Shetland Islands</t>
  </si>
  <si>
    <t>South Ayrshire</t>
  </si>
  <si>
    <t>South Lanarkshire</t>
  </si>
  <si>
    <t>Stirling</t>
  </si>
  <si>
    <t>West Dunbartonshire</t>
  </si>
  <si>
    <t>West Lothian</t>
  </si>
  <si>
    <t>Publication date</t>
  </si>
  <si>
    <t>Methods</t>
  </si>
  <si>
    <t>Table of contents</t>
  </si>
  <si>
    <t>Worksheet title</t>
  </si>
  <si>
    <t>Notes</t>
  </si>
  <si>
    <t>Note number</t>
  </si>
  <si>
    <t>Note text</t>
  </si>
  <si>
    <t>Geographic coverage</t>
  </si>
  <si>
    <t>Supplier</t>
  </si>
  <si>
    <t>Department</t>
  </si>
  <si>
    <t>Notes about the data in this spreadsheet</t>
  </si>
  <si>
    <t>Note 1</t>
  </si>
  <si>
    <t>Contents of this spreadsheet and links to each worksheet</t>
  </si>
  <si>
    <t>Time period</t>
  </si>
  <si>
    <t>Worksheet name</t>
  </si>
  <si>
    <t>This worksheet contains one table. Some cells refer to notes which are explained on the notes worksheet.</t>
  </si>
  <si>
    <t>This worksheet contains one table.</t>
  </si>
  <si>
    <t>Related tables</t>
  </si>
  <si>
    <t>All tables</t>
  </si>
  <si>
    <t>Back to table of contents</t>
  </si>
  <si>
    <t>Scotland, council areas, NHS boards</t>
  </si>
  <si>
    <t>Demographic Statistics, Vital Events Branch</t>
  </si>
  <si>
    <r>
      <t>More information about the methods</t>
    </r>
    <r>
      <rPr>
        <sz val="12"/>
        <rFont val="Arial"/>
        <family val="2"/>
      </rPr>
      <t xml:space="preserve"> can be found on the NRS website.</t>
    </r>
  </si>
  <si>
    <t>Week number</t>
  </si>
  <si>
    <t>This worksheet contains three tables presented vertically with one blank row in between each table.</t>
  </si>
  <si>
    <t>Some cells refer to notes which can be found on the notes worksheet.</t>
  </si>
  <si>
    <t>All ages</t>
  </si>
  <si>
    <t>&lt;1</t>
  </si>
  <si>
    <t>Registration year</t>
  </si>
  <si>
    <t>2021</t>
  </si>
  <si>
    <t>2022</t>
  </si>
  <si>
    <t>1-14</t>
  </si>
  <si>
    <t>15-44</t>
  </si>
  <si>
    <t>65-74</t>
  </si>
  <si>
    <t>75-84</t>
  </si>
  <si>
    <t>85+</t>
  </si>
  <si>
    <t>Ayrshire and Arran</t>
  </si>
  <si>
    <t>Borders</t>
  </si>
  <si>
    <t>Forth Valley</t>
  </si>
  <si>
    <t>Grampian</t>
  </si>
  <si>
    <t>Greater Glasgow and Clyde</t>
  </si>
  <si>
    <t>Lanarkshire</t>
  </si>
  <si>
    <t>Lothian</t>
  </si>
  <si>
    <t>Orkney</t>
  </si>
  <si>
    <t>Shetland</t>
  </si>
  <si>
    <t>Tayside</t>
  </si>
  <si>
    <t>Western Isles</t>
  </si>
  <si>
    <t>Table 4a: Weekly provisional figures on all cause death registrations in Scotland by age group, people</t>
  </si>
  <si>
    <t>Table 4b: Weekly provisional figures on all cause death registrations in Scotland by age group, females</t>
  </si>
  <si>
    <t>Table 1a: Weekly provisional figures on death registrations involving COVID-19 in Scotland by age group, people</t>
  </si>
  <si>
    <t>Table 1b: Weekly provisional figures on death registrations involving COVID-19 in Scotland by age group, females</t>
  </si>
  <si>
    <t>Table 1c: Weekly provisional figures on death registrations involving COVID-19 in Scotland by age group, males</t>
  </si>
  <si>
    <t>All causes</t>
  </si>
  <si>
    <t>Cancer deaths</t>
  </si>
  <si>
    <t>Respiratory deaths</t>
  </si>
  <si>
    <t>COVID-19 deaths</t>
  </si>
  <si>
    <t>Table 8a: Weekly provisional figures death registrations in Scotland by underlying cause, ALL LOCATIONS</t>
  </si>
  <si>
    <t>Dementia / Alzhemier's deaths</t>
  </si>
  <si>
    <t>Table 8b: Weekly provisional figures death registrations in Scotland by underlying cause, CARE HOMES</t>
  </si>
  <si>
    <t>Table 8c: Weekly provisional figures death registrations in Scotland by underlying cause, HOME / NON-INSTITUTION</t>
  </si>
  <si>
    <t>Table 8d: Weekly provisional figures death registrations in Scotland by underlying cause, HOSPITAL</t>
  </si>
  <si>
    <t>Table 8e: Weekly provisional figures death registrations in Scotland by underlying cause, OTHER INSTITUTION</t>
  </si>
  <si>
    <t>2020</t>
  </si>
  <si>
    <t>All cause deaths</t>
  </si>
  <si>
    <t>Deaths where COVID-19 was the underlying cause</t>
  </si>
  <si>
    <t>Deaths where COVID-19 was mentioned</t>
  </si>
  <si>
    <t>Date</t>
  </si>
  <si>
    <t>Weekly provisional figures on death registrations involving COVID-19 in Scotland by sex and age group</t>
  </si>
  <si>
    <t>Weekly provisional figures on death registrations involving COVID-19 in Scotland by NHS board area</t>
  </si>
  <si>
    <t>Weekly provisional figures on death registrations involving COVID-19 in Scotland by council area</t>
  </si>
  <si>
    <t>Weekly provisional figures on all cause death registrations in Scotland by sex and age group</t>
  </si>
  <si>
    <t>Weekly provisional figures on all cause death registrations in Scotland by NHS board area</t>
  </si>
  <si>
    <t>Weekly provisional figures on all cause death registrations in Scotland by council area</t>
  </si>
  <si>
    <t>Weekly provisional figures on death registrations involving COVID-19 and for all causes in Scotland by location</t>
  </si>
  <si>
    <t>Weekly provisional figures on death registrations by underlying cause of death and location in Scotland</t>
  </si>
  <si>
    <t>Weekly deaths involving COVID-19 in Scotland</t>
  </si>
  <si>
    <t>Week beginning</t>
  </si>
  <si>
    <t>Other causes</t>
  </si>
  <si>
    <t>Note 2</t>
  </si>
  <si>
    <t>Link for more information</t>
  </si>
  <si>
    <t>Note 3</t>
  </si>
  <si>
    <t>Weeks run from Monday to Sunday and are based on the ISO8601 international standard for week numbering. Note that weeks at the beginning and end of a year can overlap with the previous and subsequent year, so counts may not sum to annual totals published elsewhere.</t>
  </si>
  <si>
    <t>Note 4</t>
  </si>
  <si>
    <t>Deaths where codes U07.1, U07.2, U09.9 or U10.9 are mentioned on the death certificate according to the WHO International Statistical Classification of Diseases and Related Health Problems 10th Revision (ICD-10).</t>
  </si>
  <si>
    <t>Note 5</t>
  </si>
  <si>
    <t>Figures include non-residents.  Deaths are allocated to area based on the usual residence of the deceased.  If the deceased was not a Scottish resident, the death is allocated to the area where the death occurred.</t>
  </si>
  <si>
    <t>Note 6</t>
  </si>
  <si>
    <t>Note 7</t>
  </si>
  <si>
    <t>Note 8</t>
  </si>
  <si>
    <t>The ICD-10 codes for the categories of disease noted here are as follows: Cancer (C00-C97), Dementia and Alzheimer's (F01, F03, G30), Circulatory (I00-I99), Respiratory (J00-J99), COVID-19 (U07)</t>
  </si>
  <si>
    <t>International Organisation for Standardisation website</t>
  </si>
  <si>
    <t>World Health Orgainisation website - Emergency use COVID-19 related codes</t>
  </si>
  <si>
    <t>All tables except Table 8</t>
  </si>
  <si>
    <t>NRS website - Geographic basis of vital events statistics</t>
  </si>
  <si>
    <t>NRS website - Days until death registration</t>
  </si>
  <si>
    <t>Deaths by week, location and year</t>
  </si>
  <si>
    <t>Deaths involving COVID-19 by council area, week and year</t>
  </si>
  <si>
    <t>Deaths involving COVID-19 by health board area, week and year</t>
  </si>
  <si>
    <t>Locations are defined based on the list of institution codes given by Public Health Scotland. The category 'Other institutions' includes clinics, medical centres, prisons and schools.</t>
  </si>
  <si>
    <t>PHS Website - Reference files</t>
  </si>
  <si>
    <t>International Statistical Classification of Diseases and Related Health Problems 10th Revision</t>
  </si>
  <si>
    <t>Data is provisional and is subject to change. This is because the cause of death (and other registered details) can be changed after a death has been registered.</t>
  </si>
  <si>
    <t>Deaths by health board area, week and year</t>
  </si>
  <si>
    <t>Tables 7 and 8</t>
  </si>
  <si>
    <t>Table 8</t>
  </si>
  <si>
    <t>The data comes from death registrations, where causes of death are certified by a doctor.</t>
  </si>
  <si>
    <t>Location of death refers to the setting where the death occurred (hospital, home/non-institution, care home, other)</t>
  </si>
  <si>
    <t>Council and health board numbers are generally based on the deceased's usual address where this is available and where the deceased was a Scottish resident. They are based on place of death otherwise.</t>
  </si>
  <si>
    <t>Daily deaths by date of occurrence and date of registration of deaths involving COVID-19 in Scotland</t>
  </si>
  <si>
    <t>All locations
all causes</t>
  </si>
  <si>
    <t>Care Home
all causes</t>
  </si>
  <si>
    <t>Home / Non-institution
all causes</t>
  </si>
  <si>
    <t>Hospital
all causes</t>
  </si>
  <si>
    <t>Other institution
all causes</t>
  </si>
  <si>
    <t>All locations
COVID-19 mentioned</t>
  </si>
  <si>
    <t>Care Home
COVID-19 mentioned</t>
  </si>
  <si>
    <t>Home / Non-institution
COVID-19 mentioned</t>
  </si>
  <si>
    <t>Hospital
COVID-19 mentioned</t>
  </si>
  <si>
    <t>Other institution
COVID-19 mentioned</t>
  </si>
  <si>
    <t xml:space="preserve"> daily deaths by date of occurrence
COVID-19 mentioned</t>
  </si>
  <si>
    <t xml:space="preserve"> deaths by date of registration
COVID-19 mentioned</t>
  </si>
  <si>
    <t>7 day average by date of occurrence
COVID-19 mentioned</t>
  </si>
  <si>
    <t>7 day average by date of registration
COVID-19 mentioned</t>
  </si>
  <si>
    <t xml:space="preserve"> daily deaths by date of occurrence
all causes</t>
  </si>
  <si>
    <t xml:space="preserve"> deaths by date of registration
all causes</t>
  </si>
  <si>
    <t>7 day average by date of occurrence
all causes</t>
  </si>
  <si>
    <t>7 day average by date of registration
all causes</t>
  </si>
  <si>
    <t>45-64</t>
  </si>
  <si>
    <t>Excess deaths</t>
  </si>
  <si>
    <t>Deaths involving COVID-19 are deaths where COVID-19 has been identified as being involved in the death by a doctor, either as the underlying cause of death or as a contributory cause of death.</t>
  </si>
  <si>
    <t>Note 9</t>
  </si>
  <si>
    <t>Some cells are left intentionally blank where data is not available</t>
  </si>
  <si>
    <t>Circulatory deaths</t>
  </si>
  <si>
    <t>This worksheet contains five tables presented vertically with one blank row in between each table.</t>
  </si>
  <si>
    <t>2023</t>
  </si>
  <si>
    <t>Total</t>
  </si>
  <si>
    <t>The data are based on date of registration. In Scotland deaths must be registered within 8 days although in practice, the average time between death and registration is around 3 days. More information on days between occurrence and registration can be found on the NRS website.</t>
  </si>
  <si>
    <t>Figure 2b</t>
  </si>
  <si>
    <t>Figure 2a</t>
  </si>
  <si>
    <t>Daily deaths by date of occurrence and date of registration of deaths (all causes) in Scotland</t>
  </si>
  <si>
    <t>Figure 1b</t>
  </si>
  <si>
    <t>Figure 1a</t>
  </si>
  <si>
    <t>Table 4c: Weekly provisional figures on all cause death registrations in Scotland by age group, males</t>
  </si>
  <si>
    <t>2024</t>
  </si>
  <si>
    <t>Deaths registered weekly in in Scotland - provisional data for 2023 and 2024</t>
  </si>
  <si>
    <t>2023 and 2024</t>
  </si>
  <si>
    <t>© Crown Copyright 2024</t>
  </si>
  <si>
    <t>Figures for 2023 and 2024 are provisional and subject to change. Finalised data for 2020, 2021 and 2022 has been included in tables 9 and 10 for comparison across the whole pandemic period.</t>
  </si>
  <si>
    <t>Expected deaths</t>
  </si>
  <si>
    <t>Expected deaths
Lower confidence interval</t>
  </si>
  <si>
    <t>Expected deaths
Upper confidence interval</t>
  </si>
  <si>
    <t>Excess deaths
Lower confidence interval</t>
  </si>
  <si>
    <t>Excess deaths
Upper confidence interval</t>
  </si>
  <si>
    <t>Table 9</t>
  </si>
  <si>
    <t>Table 1: Weekly provisional figures on death registrations involving COVID-19 in Scotland by sex and age group [note 1][note 2][note 3][note 4][note 5][note 6]</t>
  </si>
  <si>
    <t>Table 2: Weekly provisional figures on death registrations involving COVID-19 in Scotland by NHS board area [note 1][note 2][note 3][note 4][note 5][note 6]</t>
  </si>
  <si>
    <t>Table 3: Weekly provisional figures on death registrations involving COVID-19 in Scotland by council area [note 1][note 2][note 3][note 4][note 5][note 6]</t>
  </si>
  <si>
    <t>Table 4: Weekly provisional figures on all cause death registrations in Scotland by sex and age group [note 1][note 2][note 3][note 4][note 5][note 6]</t>
  </si>
  <si>
    <t>Table 5: Weekly provisional figures on all cause death registrations in Scotland by NHS board area [note 1][note 2][note 3][note 4][note 5][note 6]</t>
  </si>
  <si>
    <t>Table 6: Weekly provisional figures on all cause death registrations in Scotland by council area [note 1][note 2][note 3][note 4][note 5][note 6]</t>
  </si>
  <si>
    <t>Table 8: Weekly provisional figures on death registrations by underlying cause of death and location in Scotland [note 1][note 2][note 3][note 5][note 6][note 7][note 8]</t>
  </si>
  <si>
    <t>Deaths, expected deaths and excess deaths</t>
  </si>
  <si>
    <t>Table 7: Weekly provisional figures on death registrations involving COVID-19 and for all causes in Scotland by location [note 1][note 2][note 3][note 4][note 5][note 6][note 7]</t>
  </si>
  <si>
    <t>We will regularly review estimates produced by the new excess deaths methodology, with further refinements to the approach being undertaken if necessary. As such, estimates of excess deaths produced by the new methodology will be labelled as Official Statistics in Development while further review, testing and development work is undertaken.</t>
  </si>
  <si>
    <t>Official Statistics in Development – Office for Statistics Regulation (statisticsauthority.gov.uk)</t>
  </si>
  <si>
    <t>Note 10</t>
  </si>
  <si>
    <t>Excess deaths is the difference between the observed number of deaths in a particular period and the number of deaths that would have been expected in that period, based on historical data. The expected number of deaths is estimated from age-specific mortality rates rather than death counts, so trends in population size and age structure are taken into account.
Individual weeks and months that were substantially affected by the immediate mortality impact of the coronavirus (COVID-19) pandemic are removed from the data when estimating expected deaths in subsequent periods.
This method for calculating excess deaths has been adopted by statistical agencies across the UK. More information about this can be found in the methodology paper on the ONS website (see link on the right).</t>
  </si>
  <si>
    <t>Estimating excess deaths in the UK, methodology changes - Office for National Statistics (ons.gov.uk)</t>
  </si>
  <si>
    <t>Deaths involving COVID-19 and for all causes by week of registration. Data for 2023 and 2024 is provisional.</t>
  </si>
  <si>
    <t>Weekly figures on all cause deaths, expected deaths, excess deaths and COVID-19 deaths in Scotland</t>
  </si>
  <si>
    <t>Deaths involving COVID-19 and for all causes by date of registration and date of death. Data for 2023 and 2024 is provisional.</t>
  </si>
  <si>
    <t>Table 10: Weekly figures on deaths involving COVID-19 and all cause deaths in Scotland by date [note 1][note 2][note 4][note 5][note 6]</t>
  </si>
  <si>
    <t>Weekly figures on deaths involving COVID-19 and all cause deaths in Scotland by date</t>
  </si>
  <si>
    <t>Note 11</t>
  </si>
  <si>
    <t>Expected and excess death estimates have been revised to incorporate deaths registered by 24 March 2024 and the mid-2022 population estimates published on 26 March 2024. These updates impact the expected and excess deaths in 2022, 2023 and 2024. Previous versions of these figures can be found on the archive section of the NRS weekly deaths webpage.</t>
  </si>
  <si>
    <t>Weekly Deaths Archive | National Records of Scotland (nrscotland.gov.uk)</t>
  </si>
  <si>
    <t>Table 9: Weekly figures on all cause deaths, expected deaths, excess deaths and COVID-19 deaths in Scotland [note 1][note 2][note 3][note 4][note 5][note 6][note 9][note 10][note 11]</t>
  </si>
  <si>
    <t>This spreadsheet contains the data for deaths registered in Scotland up to week 16 of 2024</t>
  </si>
  <si>
    <t>The data was published at 09:30 on Thursday 25 April 2024</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</si>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</sst>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00_);_(* \(#,##0.00\);_(* &quot;-&quot;??_);_(@_)"/>
    <numFmt numFmtId="165" formatCode="d\-mmm\-yy"/>
  </numFmts>
  <fonts count="25" x14ac:knownFonts="1">
    <font>
      <sz val="11"/>
      <color theme="1"/>
      <name val="Calibri"/>
      <family val="2"/>
      <scheme val="minor"/>
    </font>
    <font>
      <b/>
      <sz val="12"/>
      <name val="Arial"/>
      <family val="2"/>
    </font>
    <font>
      <sz val="12"/>
      <name val="Arial"/>
      <family val="2"/>
    </font>
    <font>
      <sz val="10"/>
      <name val="Arial"/>
      <family val="2"/>
    </font>
    <font>
      <u/>
      <sz val="10"/>
      <color indexed="12"/>
      <name val="Arial"/>
      <family val="2"/>
    </font>
    <font>
      <sz val="10"/>
      <color theme="1"/>
      <name val="Arial"/>
      <family val="2"/>
    </font>
    <font>
      <sz val="8"/>
      <color theme="1"/>
      <name val="Arial"/>
      <family val="2"/>
    </font>
    <font>
      <sz val="10"/>
      <name val="MS Sans Serif"/>
      <family val="2"/>
    </font>
    <font>
      <sz val="10"/>
      <color rgb="FF000000"/>
      <name val="Arial"/>
      <family val="2"/>
    </font>
    <font>
      <sz val="11"/>
      <color theme="1"/>
      <name val="Arial"/>
      <family val="2"/>
    </font>
    <font>
      <sz val="14"/>
      <color theme="1"/>
      <name val="Arial"/>
      <family val="2"/>
    </font>
    <font>
      <sz val="12"/>
      <color theme="1"/>
      <name val="Arial"/>
      <family val="2"/>
    </font>
    <font>
      <sz val="12"/>
      <color indexed="12"/>
      <name val="Arial"/>
      <family val="2"/>
    </font>
    <font>
      <sz val="11"/>
      <name val="Arial"/>
      <family val="2"/>
    </font>
    <font>
      <b/>
      <sz val="16"/>
      <color rgb="FF000000"/>
      <name val="Arial"/>
      <family val="2"/>
    </font>
    <font>
      <b/>
      <sz val="14"/>
      <color rgb="FF000000"/>
      <name val="Arial"/>
      <family val="2"/>
    </font>
    <font>
      <sz val="9.5"/>
      <color rgb="FF000000"/>
      <name val="Arial"/>
      <family val="2"/>
    </font>
    <font>
      <sz val="12"/>
      <color rgb="FF000000"/>
      <name val="Arial"/>
      <family val="2"/>
    </font>
    <font>
      <u/>
      <sz val="12"/>
      <color indexed="12"/>
      <name val="Arial"/>
      <family val="2"/>
    </font>
    <font>
      <sz val="12"/>
      <color theme="1"/>
      <name val="Arial"/>
      <family val="2"/>
    </font>
    <font>
      <b/>
      <sz val="12"/>
      <color theme="1"/>
      <name val="Arial"/>
      <family val="2"/>
    </font>
    <font>
      <b/>
      <sz val="12"/>
      <color rgb="FF000000"/>
      <name val="Arial"/>
      <family val="2"/>
    </font>
    <font>
      <sz val="12"/>
      <color theme="1"/>
      <name val="Calibri"/>
      <family val="2"/>
      <scheme val="minor"/>
    </font>
    <font>
      <sz val="12"/>
      <name val="Arial"/>
      <family val="2"/>
    </font>
    <font>
      <sz val="8"/>
      <name val="Calibri"/>
      <family val="2"/>
      <scheme val="minor"/>
    </font>
  </fonts>
  <fills count="2">
    <fill>
      <patternFill patternType="none"/>
    </fill>
    <fill>
      <patternFill patternType="gray125"/>
    </fill>
  </fills>
  <borders count="16">
    <border>
      <left/>
      <right/>
      <top/>
      <bottom/>
      <diagonal/>
    </border>
    <border>
      <left/>
      <right/>
      <top/>
      <bottom style="medium">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s>
  <cellStyleXfs count="13">
    <xf numFmtId="0" fontId="0" fillId="0" borderId="0"/>
    <xf numFmtId="0" fontId="4" fillId="0" borderId="0" applyNumberFormat="0" applyFill="0" applyBorder="0" applyAlignment="0" applyProtection="0">
      <alignment vertical="top"/>
      <protection locked="0"/>
    </xf>
    <xf numFmtId="0" fontId="5" fillId="0" borderId="0"/>
    <xf numFmtId="0" fontId="3" fillId="0" borderId="0"/>
    <xf numFmtId="0" fontId="6" fillId="0" borderId="0"/>
    <xf numFmtId="0" fontId="14" fillId="0" borderId="0" applyNumberFormat="0" applyFill="0" applyBorder="0" applyAlignment="0" applyProtection="0"/>
    <xf numFmtId="0" fontId="15" fillId="0" borderId="0" applyNumberFormat="0" applyFill="0" applyBorder="0" applyAlignment="0" applyProtection="0"/>
    <xf numFmtId="0" fontId="7" fillId="0" borderId="0"/>
    <xf numFmtId="0" fontId="8" fillId="0" borderId="0" applyNumberFormat="0" applyFill="0" applyBorder="0" applyAlignment="0" applyProtection="0"/>
    <xf numFmtId="164" fontId="3" fillId="0" borderId="0" applyFont="0" applyFill="0" applyBorder="0" applyAlignment="0" applyProtection="0"/>
    <xf numFmtId="0" fontId="16" fillId="0" borderId="0"/>
    <xf numFmtId="43" fontId="3" fillId="0" borderId="0" applyFont="0" applyFill="0" applyBorder="0" applyAlignment="0" applyProtection="0"/>
    <xf numFmtId="43" fontId="3" fillId="0" borderId="0" applyFont="0" applyFill="0" applyBorder="0" applyAlignment="0" applyProtection="0"/>
  </cellStyleXfs>
  <cellXfs count="112">
    <xf numFmtId="0" fontId="0" fillId="0" borderId="0" xfId="0"/>
    <xf numFmtId="3" fontId="2" fillId="0" borderId="5" xfId="9" applyNumberFormat="1" applyFont="1" applyFill="1" applyBorder="1" applyAlignment="1">
      <alignment horizontal="right"/>
    </xf>
    <xf numFmtId="3" fontId="2" fillId="0" borderId="0" xfId="9" applyNumberFormat="1" applyFont="1" applyFill="1" applyBorder="1" applyAlignment="1">
      <alignment horizontal="right"/>
    </xf>
    <xf numFmtId="3" fontId="2" fillId="0" borderId="2" xfId="9" applyNumberFormat="1" applyFont="1" applyFill="1" applyBorder="1" applyAlignment="1">
      <alignment horizontal="right"/>
    </xf>
    <xf numFmtId="0" fontId="2" fillId="0" borderId="0" xfId="0" applyFont="1"/>
    <xf numFmtId="0" fontId="11" fillId="0" borderId="0" xfId="0" applyFont="1"/>
    <xf numFmtId="0" fontId="12" fillId="0" borderId="0" xfId="1" applyFont="1" applyFill="1" applyAlignment="1" applyProtection="1">
      <alignment vertical="top"/>
    </xf>
    <xf numFmtId="49" fontId="1" fillId="0" borderId="1" xfId="0" applyNumberFormat="1" applyFont="1" applyBorder="1" applyAlignment="1">
      <alignment horizontal="right"/>
    </xf>
    <xf numFmtId="0" fontId="1" fillId="0" borderId="3" xfId="0" applyFont="1" applyBorder="1" applyAlignment="1">
      <alignment horizontal="right" wrapText="1"/>
    </xf>
    <xf numFmtId="49" fontId="1" fillId="0" borderId="1" xfId="0" applyNumberFormat="1" applyFont="1" applyBorder="1" applyAlignment="1">
      <alignment horizontal="right" wrapText="1"/>
    </xf>
    <xf numFmtId="0" fontId="22" fillId="0" borderId="0" xfId="0" applyFont="1"/>
    <xf numFmtId="3" fontId="17" fillId="0" borderId="2" xfId="10" applyNumberFormat="1" applyFont="1" applyBorder="1"/>
    <xf numFmtId="3" fontId="17" fillId="0" borderId="0" xfId="10" applyNumberFormat="1" applyFont="1"/>
    <xf numFmtId="3" fontId="17" fillId="0" borderId="0" xfId="10" applyNumberFormat="1" applyFont="1" applyAlignment="1">
      <alignment horizontal="right"/>
    </xf>
    <xf numFmtId="49" fontId="2" fillId="0" borderId="0" xfId="0" applyNumberFormat="1" applyFont="1"/>
    <xf numFmtId="49" fontId="1" fillId="0" borderId="1" xfId="0" applyNumberFormat="1" applyFont="1" applyBorder="1" applyAlignment="1">
      <alignment horizontal="left" wrapText="1"/>
    </xf>
    <xf numFmtId="0" fontId="1" fillId="0" borderId="1" xfId="0" applyFont="1" applyBorder="1" applyAlignment="1">
      <alignment horizontal="left" wrapText="1"/>
    </xf>
    <xf numFmtId="49" fontId="2" fillId="0" borderId="0" xfId="0" applyNumberFormat="1" applyFont="1" applyAlignment="1">
      <alignment horizontal="left"/>
    </xf>
    <xf numFmtId="0" fontId="2" fillId="0" borderId="0" xfId="0" applyFont="1" applyAlignment="1">
      <alignment horizontal="left"/>
    </xf>
    <xf numFmtId="15" fontId="2" fillId="0" borderId="0" xfId="0" applyNumberFormat="1" applyFont="1" applyAlignment="1">
      <alignment horizontal="left"/>
    </xf>
    <xf numFmtId="0" fontId="2" fillId="0" borderId="0" xfId="0" applyFont="1" applyAlignment="1">
      <alignment horizontal="right"/>
    </xf>
    <xf numFmtId="3" fontId="2" fillId="0" borderId="0" xfId="2" applyNumberFormat="1" applyFont="1" applyAlignment="1">
      <alignment horizontal="right"/>
    </xf>
    <xf numFmtId="3" fontId="2" fillId="0" borderId="2" xfId="0" applyNumberFormat="1" applyFont="1" applyBorder="1" applyAlignment="1">
      <alignment horizontal="right"/>
    </xf>
    <xf numFmtId="0" fontId="1" fillId="0" borderId="0" xfId="0" applyFont="1" applyAlignment="1">
      <alignment vertical="center"/>
    </xf>
    <xf numFmtId="0" fontId="1" fillId="0" borderId="0" xfId="0" applyFont="1"/>
    <xf numFmtId="0" fontId="2" fillId="0" borderId="0" xfId="0" applyFont="1" applyAlignment="1">
      <alignment horizontal="left" wrapText="1"/>
    </xf>
    <xf numFmtId="3" fontId="2" fillId="0" borderId="0" xfId="0" applyNumberFormat="1" applyFont="1" applyAlignment="1">
      <alignment horizontal="right"/>
    </xf>
    <xf numFmtId="0" fontId="1" fillId="0" borderId="1" xfId="0" applyFont="1" applyBorder="1" applyAlignment="1">
      <alignment horizontal="right" wrapText="1"/>
    </xf>
    <xf numFmtId="0" fontId="13" fillId="0" borderId="0" xfId="0" applyFont="1"/>
    <xf numFmtId="0" fontId="9" fillId="0" borderId="0" xfId="0" applyFont="1"/>
    <xf numFmtId="0" fontId="10" fillId="0" borderId="0" xfId="0" applyFont="1"/>
    <xf numFmtId="0" fontId="12" fillId="0" borderId="0" xfId="1" applyFont="1" applyFill="1" applyAlignment="1" applyProtection="1"/>
    <xf numFmtId="0" fontId="20" fillId="0" borderId="0" xfId="0" applyFont="1"/>
    <xf numFmtId="0" fontId="2" fillId="0" borderId="0" xfId="0" applyFont="1" applyAlignment="1">
      <alignment wrapText="1"/>
    </xf>
    <xf numFmtId="0" fontId="19" fillId="0" borderId="0" xfId="0" applyFont="1" applyAlignment="1">
      <alignment wrapText="1"/>
    </xf>
    <xf numFmtId="0" fontId="18" fillId="0" borderId="0" xfId="1" applyFont="1" applyFill="1" applyAlignment="1" applyProtection="1">
      <alignment wrapText="1"/>
    </xf>
    <xf numFmtId="0" fontId="11" fillId="0" borderId="0" xfId="0" applyFont="1" applyAlignment="1">
      <alignment wrapText="1"/>
    </xf>
    <xf numFmtId="0" fontId="12" fillId="0" borderId="0" xfId="1" applyFont="1" applyFill="1" applyAlignment="1" applyProtection="1">
      <alignment horizontal="center" vertical="center"/>
    </xf>
    <xf numFmtId="0" fontId="11" fillId="0" borderId="0" xfId="0" applyFont="1" applyAlignment="1">
      <alignment vertical="center" wrapText="1"/>
    </xf>
    <xf numFmtId="0" fontId="18" fillId="0" borderId="0" xfId="1" applyFont="1" applyFill="1" applyAlignment="1" applyProtection="1">
      <alignment horizontal="center" vertical="center"/>
    </xf>
    <xf numFmtId="0" fontId="11" fillId="0" borderId="0" xfId="1" applyFont="1" applyFill="1" applyAlignment="1" applyProtection="1">
      <alignment vertical="center" wrapText="1"/>
    </xf>
    <xf numFmtId="0" fontId="2" fillId="0" borderId="0" xfId="0" applyFont="1" applyAlignment="1">
      <alignment horizontal="center" vertical="center"/>
    </xf>
    <xf numFmtId="0" fontId="1" fillId="0" borderId="0" xfId="0" applyFont="1" applyAlignment="1">
      <alignment wrapText="1"/>
    </xf>
    <xf numFmtId="0" fontId="21" fillId="0" borderId="0" xfId="6" applyFont="1" applyFill="1" applyAlignment="1">
      <alignment wrapText="1"/>
    </xf>
    <xf numFmtId="0" fontId="11" fillId="0" borderId="0" xfId="0" applyFont="1" applyAlignment="1">
      <alignment horizontal="left"/>
    </xf>
    <xf numFmtId="49" fontId="1" fillId="0" borderId="0" xfId="0" applyNumberFormat="1" applyFont="1" applyAlignment="1">
      <alignment horizontal="right"/>
    </xf>
    <xf numFmtId="49" fontId="1" fillId="0" borderId="0" xfId="0" applyNumberFormat="1" applyFont="1" applyAlignment="1">
      <alignment horizontal="right" wrapText="1"/>
    </xf>
    <xf numFmtId="49" fontId="1" fillId="0" borderId="0" xfId="0" applyNumberFormat="1" applyFont="1" applyAlignment="1">
      <alignment horizontal="left" wrapText="1"/>
    </xf>
    <xf numFmtId="0" fontId="1" fillId="0" borderId="0" xfId="0" applyFont="1" applyAlignment="1">
      <alignment horizontal="left" wrapText="1"/>
    </xf>
    <xf numFmtId="0" fontId="12" fillId="0" borderId="0" xfId="1" applyFont="1" applyFill="1" applyBorder="1" applyAlignment="1" applyProtection="1">
      <alignment vertical="top"/>
    </xf>
    <xf numFmtId="3" fontId="1" fillId="0" borderId="0" xfId="0" applyNumberFormat="1" applyFont="1" applyAlignment="1">
      <alignment wrapText="1"/>
    </xf>
    <xf numFmtId="3" fontId="2" fillId="0" borderId="0" xfId="0" applyNumberFormat="1" applyFont="1"/>
    <xf numFmtId="0" fontId="1" fillId="0" borderId="0" xfId="0" applyFont="1" applyAlignment="1">
      <alignment horizontal="right" wrapText="1"/>
    </xf>
    <xf numFmtId="1" fontId="2" fillId="0" borderId="0" xfId="0" applyNumberFormat="1" applyFont="1" applyAlignment="1">
      <alignment horizontal="right"/>
    </xf>
    <xf numFmtId="1" fontId="2" fillId="0" borderId="2" xfId="0" applyNumberFormat="1" applyFont="1" applyBorder="1" applyAlignment="1">
      <alignment horizontal="right"/>
    </xf>
    <xf numFmtId="3" fontId="2" fillId="0" borderId="4" xfId="9" applyNumberFormat="1" applyFont="1" applyFill="1" applyBorder="1" applyAlignment="1"/>
    <xf numFmtId="3" fontId="2" fillId="0" borderId="2" xfId="9" applyNumberFormat="1" applyFont="1" applyFill="1" applyBorder="1" applyAlignment="1"/>
    <xf numFmtId="3" fontId="2" fillId="0" borderId="2" xfId="2" applyNumberFormat="1" applyFont="1" applyBorder="1"/>
    <xf numFmtId="3" fontId="2" fillId="0" borderId="2" xfId="0" applyNumberFormat="1" applyFont="1" applyBorder="1"/>
    <xf numFmtId="0" fontId="22" fillId="0" borderId="0" xfId="0" applyFont="1" applyAlignment="1">
      <alignment horizontal="right"/>
    </xf>
    <xf numFmtId="2" fontId="17" fillId="0" borderId="0" xfId="10" applyNumberFormat="1" applyFont="1" applyAlignment="1">
      <alignment horizontal="right"/>
    </xf>
    <xf numFmtId="4" fontId="17" fillId="0" borderId="0" xfId="10" applyNumberFormat="1" applyFont="1" applyAlignment="1">
      <alignment horizontal="right"/>
    </xf>
    <xf numFmtId="0" fontId="22" fillId="0" borderId="0" xfId="0" applyFont="1" applyAlignment="1">
      <alignment wrapText="1"/>
    </xf>
    <xf numFmtId="49" fontId="23" fillId="0" borderId="0" xfId="0" applyNumberFormat="1" applyFont="1"/>
    <xf numFmtId="0" fontId="23" fillId="0" borderId="0" xfId="0" applyFont="1" applyAlignment="1">
      <alignment horizontal="left"/>
    </xf>
    <xf numFmtId="165" fontId="23" fillId="0" borderId="6" xfId="0" applyNumberFormat="1" applyFont="1" applyBorder="1" applyAlignment="1">
      <alignment horizontal="left"/>
    </xf>
    <xf numFmtId="0" fontId="17" fillId="0" borderId="0" xfId="0" applyFont="1" applyAlignment="1">
      <alignment horizontal="left" vertical="center" readingOrder="1"/>
    </xf>
    <xf numFmtId="49" fontId="2" fillId="0" borderId="0" xfId="0" applyNumberFormat="1" applyFont="1" applyAlignment="1">
      <alignment horizontal="right"/>
    </xf>
    <xf numFmtId="0" fontId="2" fillId="0" borderId="7" xfId="0" applyFont="1" applyBorder="1"/>
    <xf numFmtId="0" fontId="2" fillId="0" borderId="8" xfId="0" applyFont="1" applyBorder="1" applyAlignment="1">
      <alignment horizontal="left"/>
    </xf>
    <xf numFmtId="0" fontId="2" fillId="0" borderId="9" xfId="0" applyFont="1" applyBorder="1" applyAlignment="1">
      <alignment horizontal="left"/>
    </xf>
    <xf numFmtId="3" fontId="2" fillId="0" borderId="8" xfId="0" applyNumberFormat="1" applyFont="1" applyBorder="1"/>
    <xf numFmtId="3" fontId="2" fillId="0" borderId="9" xfId="0" applyNumberFormat="1" applyFont="1" applyBorder="1"/>
    <xf numFmtId="14" fontId="2" fillId="0" borderId="2" xfId="0" applyNumberFormat="1" applyFont="1" applyBorder="1" applyAlignment="1">
      <alignment horizontal="left"/>
    </xf>
    <xf numFmtId="3" fontId="17" fillId="0" borderId="6" xfId="10" applyNumberFormat="1" applyFont="1" applyBorder="1" applyAlignment="1">
      <alignment horizontal="right"/>
    </xf>
    <xf numFmtId="2" fontId="17" fillId="0" borderId="6" xfId="10" applyNumberFormat="1" applyFont="1" applyBorder="1" applyAlignment="1">
      <alignment horizontal="right"/>
    </xf>
    <xf numFmtId="14" fontId="2" fillId="0" borderId="10" xfId="0" applyNumberFormat="1" applyFont="1" applyBorder="1" applyAlignment="1">
      <alignment horizontal="left"/>
    </xf>
    <xf numFmtId="49" fontId="1" fillId="0" borderId="2" xfId="0" applyNumberFormat="1" applyFont="1" applyBorder="1" applyAlignment="1">
      <alignment horizontal="left"/>
    </xf>
    <xf numFmtId="14" fontId="2" fillId="0" borderId="11" xfId="0" applyNumberFormat="1" applyFont="1" applyBorder="1" applyAlignment="1">
      <alignment horizontal="left"/>
    </xf>
    <xf numFmtId="3" fontId="17" fillId="0" borderId="11" xfId="10" applyNumberFormat="1" applyFont="1" applyBorder="1"/>
    <xf numFmtId="3" fontId="17" fillId="0" borderId="12" xfId="10" applyNumberFormat="1" applyFont="1" applyBorder="1"/>
    <xf numFmtId="3" fontId="17" fillId="0" borderId="12" xfId="10" applyNumberFormat="1" applyFont="1" applyBorder="1" applyAlignment="1">
      <alignment horizontal="right"/>
    </xf>
    <xf numFmtId="3" fontId="17" fillId="0" borderId="13" xfId="10" applyNumberFormat="1" applyFont="1" applyBorder="1" applyAlignment="1">
      <alignment horizontal="right"/>
    </xf>
    <xf numFmtId="3" fontId="2" fillId="0" borderId="0" xfId="9" applyNumberFormat="1" applyFont="1" applyFill="1" applyBorder="1" applyAlignment="1"/>
    <xf numFmtId="15" fontId="2" fillId="0" borderId="6" xfId="0" applyNumberFormat="1" applyFont="1" applyBorder="1" applyAlignment="1">
      <alignment horizontal="left"/>
    </xf>
    <xf numFmtId="3" fontId="17" fillId="0" borderId="10" xfId="10" applyNumberFormat="1" applyFont="1" applyBorder="1"/>
    <xf numFmtId="3" fontId="17" fillId="0" borderId="14" xfId="10" applyNumberFormat="1" applyFont="1" applyBorder="1"/>
    <xf numFmtId="4" fontId="17" fillId="0" borderId="14" xfId="10" applyNumberFormat="1" applyFont="1" applyBorder="1" applyAlignment="1">
      <alignment horizontal="right"/>
    </xf>
    <xf numFmtId="3" fontId="17" fillId="0" borderId="14" xfId="10" applyNumberFormat="1" applyFont="1" applyBorder="1" applyAlignment="1">
      <alignment horizontal="right"/>
    </xf>
    <xf numFmtId="2" fontId="17" fillId="0" borderId="14" xfId="10" applyNumberFormat="1" applyFont="1" applyBorder="1" applyAlignment="1">
      <alignment horizontal="right"/>
    </xf>
    <xf numFmtId="2" fontId="17" fillId="0" borderId="15" xfId="10" applyNumberFormat="1" applyFont="1" applyBorder="1" applyAlignment="1">
      <alignment horizontal="right"/>
    </xf>
    <xf numFmtId="0" fontId="19" fillId="0" borderId="0" xfId="0" applyFont="1"/>
    <xf numFmtId="3" fontId="2" fillId="0" borderId="5" xfId="9" applyNumberFormat="1" applyFont="1" applyFill="1" applyBorder="1" applyAlignment="1"/>
    <xf numFmtId="3" fontId="2" fillId="0" borderId="0" xfId="2" applyNumberFormat="1" applyFont="1"/>
    <xf numFmtId="3" fontId="2" fillId="0" borderId="14" xfId="0" applyNumberFormat="1" applyFont="1" applyBorder="1"/>
    <xf numFmtId="3" fontId="2" fillId="0" borderId="14" xfId="9" applyNumberFormat="1" applyFont="1" applyFill="1" applyBorder="1" applyAlignment="1"/>
    <xf numFmtId="0" fontId="1" fillId="0" borderId="1" xfId="0" applyFont="1" applyBorder="1" applyAlignment="1">
      <alignment horizontal="right" vertical="top" wrapText="1"/>
    </xf>
    <xf numFmtId="49" fontId="1" fillId="0" borderId="0" xfId="0" applyNumberFormat="1" applyFont="1" applyAlignment="1">
      <alignment horizontal="right" vertical="top" wrapText="1"/>
    </xf>
    <xf numFmtId="49" fontId="1" fillId="0" borderId="1" xfId="0" applyNumberFormat="1" applyFont="1" applyBorder="1" applyAlignment="1">
      <alignment horizontal="right" vertical="top" wrapText="1"/>
    </xf>
    <xf numFmtId="0" fontId="14" fillId="0" borderId="0" xfId="5" applyFill="1" applyAlignment="1">
      <alignment horizontal="left"/>
    </xf>
    <xf numFmtId="0" fontId="14" fillId="0" borderId="0" xfId="5" applyFill="1"/>
    <xf numFmtId="0" fontId="14" fillId="0" borderId="0" xfId="5" applyFill="1" applyBorder="1"/>
    <xf numFmtId="0" fontId="14" fillId="0" borderId="0" xfId="5" applyFill="1" applyAlignment="1">
      <alignment wrapText="1"/>
    </xf>
    <xf numFmtId="0" fontId="18" fillId="0" borderId="0" xfId="1" applyFont="1" applyFill="1" applyAlignment="1" applyProtection="1">
      <alignment vertical="top" wrapText="1"/>
    </xf>
    <xf numFmtId="0" fontId="18" fillId="0" borderId="0" xfId="1" applyFont="1" applyAlignment="1" applyProtection="1">
      <alignment vertical="top" wrapText="1"/>
    </xf>
    <xf numFmtId="0" fontId="11" fillId="0" borderId="0" xfId="0" applyFont="1" applyAlignment="1">
      <alignment vertical="top"/>
    </xf>
    <xf numFmtId="0" fontId="11" fillId="0" borderId="0" xfId="0" applyFont="1" applyAlignment="1">
      <alignment vertical="top" wrapText="1"/>
    </xf>
    <xf numFmtId="2" fontId="22" fillId="0" borderId="0" xfId="0" applyNumberFormat="1" applyFont="1"/>
    <xf numFmtId="0" fontId="1" fillId="0" borderId="7" xfId="0" applyFont="1" applyBorder="1" applyAlignment="1">
      <alignment horizontal="right" wrapText="1"/>
    </xf>
    <xf numFmtId="49" fontId="1" fillId="0" borderId="8" xfId="0" applyNumberFormat="1" applyFont="1" applyBorder="1" applyAlignment="1">
      <alignment horizontal="right" wrapText="1"/>
    </xf>
    <xf numFmtId="49" fontId="1" fillId="0" borderId="9" xfId="0" applyNumberFormat="1" applyFont="1" applyBorder="1" applyAlignment="1">
      <alignment horizontal="right" wrapText="1"/>
    </xf>
    <xf numFmtId="0" fontId="18" fillId="0" borderId="0" xfId="1" applyFont="1" applyAlignment="1" applyProtection="1">
      <alignment wrapText="1"/>
    </xf>
  </cellXfs>
  <cellStyles count="13">
    <cellStyle name="Comma 3" xfId="9" xr:uid="{00000000-0005-0000-0000-000000000000}"/>
    <cellStyle name="Comma 3 2" xfId="11" xr:uid="{00000000-0005-0000-0000-000001000000}"/>
    <cellStyle name="Comma 3 2 2" xfId="12" xr:uid="{00000000-0005-0000-0000-000002000000}"/>
    <cellStyle name="Heading 1 2" xfId="5" xr:uid="{00000000-0005-0000-0000-000003000000}"/>
    <cellStyle name="Heading 2 2" xfId="6" xr:uid="{00000000-0005-0000-0000-000004000000}"/>
    <cellStyle name="Hyperlink" xfId="1" builtinId="8"/>
    <cellStyle name="Normal" xfId="0" builtinId="0"/>
    <cellStyle name="Normal 2" xfId="2" xr:uid="{00000000-0005-0000-0000-000007000000}"/>
    <cellStyle name="Normal 2 2" xfId="3" xr:uid="{00000000-0005-0000-0000-000008000000}"/>
    <cellStyle name="Normal 2 3" xfId="7" xr:uid="{00000000-0005-0000-0000-000009000000}"/>
    <cellStyle name="Normal 3" xfId="4" xr:uid="{00000000-0005-0000-0000-00000A000000}"/>
    <cellStyle name="Normal 6" xfId="10" xr:uid="{00000000-0005-0000-0000-00000B000000}"/>
    <cellStyle name="Paragraph Han" xfId="8" xr:uid="{00000000-0005-0000-0000-00000C000000}"/>
  </cellStyles>
  <dxfs count="355">
    <dxf>
      <font>
        <b val="0"/>
        <i val="0"/>
        <strike val="0"/>
        <condense val="0"/>
        <extend val="0"/>
        <outline val="0"/>
        <shadow val="0"/>
        <u val="none"/>
        <vertAlign val="baseline"/>
        <sz val="12"/>
        <color theme="1"/>
        <name val="Calibri"/>
        <scheme val="minor"/>
      </font>
      <fill>
        <patternFill patternType="none">
          <fgColor indexed="64"/>
          <bgColor indexed="65"/>
        </patternFill>
      </fill>
      <border diagonalUp="0" diagonalDown="0">
        <left/>
        <right style="thin">
          <color indexed="64"/>
        </right>
        <top/>
        <bottom/>
        <vertical/>
        <horizontal/>
      </border>
    </dxf>
    <dxf>
      <font>
        <b val="0"/>
        <i val="0"/>
        <strike val="0"/>
        <condense val="0"/>
        <extend val="0"/>
        <outline val="0"/>
        <shadow val="0"/>
        <u val="none"/>
        <vertAlign val="baseline"/>
        <sz val="12"/>
        <color theme="1"/>
        <name val="Calibri"/>
        <scheme val="minor"/>
      </font>
      <fill>
        <patternFill patternType="none">
          <fgColor indexed="64"/>
          <bgColor indexed="65"/>
        </patternFill>
      </fill>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dxf>
    <dxf>
      <font>
        <b val="0"/>
        <i val="0"/>
        <strike val="0"/>
        <condense val="0"/>
        <extend val="0"/>
        <outline val="0"/>
        <shadow val="0"/>
        <u val="none"/>
        <vertAlign val="baseline"/>
        <sz val="12"/>
        <color theme="1"/>
        <name val="Calibri"/>
        <scheme val="minor"/>
      </font>
      <fill>
        <patternFill patternType="none">
          <fgColor indexed="64"/>
          <bgColor indexed="65"/>
        </patternFill>
      </fill>
    </dxf>
    <dxf>
      <font>
        <b val="0"/>
        <i val="0"/>
        <strike val="0"/>
        <condense val="0"/>
        <extend val="0"/>
        <outline val="0"/>
        <shadow val="0"/>
        <u val="none"/>
        <vertAlign val="baseline"/>
        <sz val="12"/>
        <color theme="1"/>
        <name val="Calibri"/>
        <scheme val="minor"/>
      </font>
      <fill>
        <patternFill patternType="none">
          <fgColor indexed="64"/>
          <bgColor indexed="65"/>
        </patternFill>
      </fill>
    </dxf>
    <dxf>
      <font>
        <b val="0"/>
        <i val="0"/>
        <strike val="0"/>
        <condense val="0"/>
        <extend val="0"/>
        <outline val="0"/>
        <shadow val="0"/>
        <u val="none"/>
        <vertAlign val="baseline"/>
        <sz val="12"/>
        <color theme="1"/>
        <name val="Calibri"/>
        <scheme val="minor"/>
      </font>
      <fill>
        <patternFill patternType="none">
          <fgColor indexed="64"/>
          <bgColor indexed="65"/>
        </patternFill>
      </fill>
      <border diagonalUp="0" diagonalDown="0">
        <left style="thin">
          <color indexed="64"/>
        </left>
        <right/>
        <top/>
        <bottom/>
        <vertical/>
        <horizontal/>
      </border>
    </dxf>
    <dxf>
      <font>
        <b val="0"/>
        <i val="0"/>
        <strike val="0"/>
        <condense val="0"/>
        <extend val="0"/>
        <outline val="0"/>
        <shadow val="0"/>
        <u val="none"/>
        <vertAlign val="baseline"/>
        <sz val="12"/>
        <color auto="1"/>
        <name val="Arial"/>
        <scheme val="none"/>
      </font>
      <numFmt numFmtId="19" formatCode="dd/mm/yyyy"/>
      <fill>
        <patternFill patternType="none">
          <fgColor indexed="64"/>
          <bgColor indexed="65"/>
        </patternFill>
      </fill>
      <alignment horizontal="left" vertical="bottom" textRotation="0" wrapText="0" indent="0" justifyLastLine="0" shrinkToFit="0" readingOrder="0"/>
      <border diagonalUp="0" diagonalDown="0">
        <left style="thin">
          <color indexed="64"/>
        </left>
        <right/>
        <top/>
        <bottom/>
        <vertical/>
        <horizontal/>
      </border>
    </dxf>
    <dxf>
      <border outline="0">
        <top style="thin">
          <color indexed="64"/>
        </top>
      </border>
    </dxf>
    <dxf>
      <font>
        <b val="0"/>
        <i val="0"/>
        <strike val="0"/>
        <condense val="0"/>
        <extend val="0"/>
        <outline val="0"/>
        <shadow val="0"/>
        <u val="none"/>
        <vertAlign val="baseline"/>
        <sz val="12"/>
        <color theme="1"/>
        <name val="Calibri"/>
        <scheme val="minor"/>
      </font>
      <fill>
        <patternFill patternType="none">
          <fgColor indexed="64"/>
          <bgColor indexed="65"/>
        </patternFill>
      </fill>
    </dxf>
    <dxf>
      <border outline="0">
        <bottom style="medium">
          <color indexed="64"/>
        </bottom>
      </border>
    </dxf>
    <dxf>
      <font>
        <b/>
        <i val="0"/>
        <strike val="0"/>
        <condense val="0"/>
        <extend val="0"/>
        <outline val="0"/>
        <shadow val="0"/>
        <u val="none"/>
        <vertAlign val="baseline"/>
        <sz val="12"/>
        <color auto="1"/>
        <name val="Arial"/>
        <scheme val="none"/>
      </font>
      <numFmt numFmtId="30" formatCode="@"/>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border diagonalUp="0" diagonalDown="0" outline="0">
        <left/>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border diagonalUp="0" diagonalDown="0" outline="0">
        <left/>
        <right/>
        <top/>
        <bottom style="thin">
          <color indexed="64"/>
        </bottom>
      </border>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border diagonalUp="0" diagonalDown="0" outline="0">
        <left/>
        <right/>
        <top/>
        <bottom style="thin">
          <color indexed="64"/>
        </bottom>
      </border>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border diagonalUp="0" diagonalDown="0" outline="0">
        <left/>
        <right/>
        <top/>
        <bottom style="thin">
          <color indexed="64"/>
        </bottom>
      </border>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border diagonalUp="0" diagonalDown="0" outline="0">
        <left/>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border diagonalUp="0" diagonalDown="0" outline="0">
        <left/>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border diagonalUp="0" diagonalDown="0" outline="0">
        <left/>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border diagonalUp="0" diagonalDown="0" outline="0">
        <left/>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165" formatCode="d\-mmm\-yy"/>
      <fill>
        <patternFill patternType="none">
          <fgColor indexed="64"/>
          <bgColor auto="1"/>
        </patternFill>
      </fill>
      <alignment horizontal="left" vertical="bottom" textRotation="0" wrapText="0" indent="0" justifyLastLine="0" shrinkToFit="0" readingOrder="0"/>
      <border outline="0">
        <right style="thin">
          <color indexed="64"/>
        </right>
      </border>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dxf>
    <dxf>
      <border>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dxf>
    <dxf>
      <border outline="0">
        <bottom style="medium">
          <color indexed="64"/>
        </bottom>
      </border>
    </dxf>
    <dxf>
      <font>
        <b/>
        <i val="0"/>
        <strike val="0"/>
        <condense val="0"/>
        <extend val="0"/>
        <outline val="0"/>
        <shadow val="0"/>
        <u val="none"/>
        <vertAlign val="baseline"/>
        <sz val="12"/>
        <color auto="1"/>
        <name val="Arial"/>
        <scheme val="none"/>
      </font>
      <numFmt numFmtId="30" formatCode="@"/>
      <fill>
        <patternFill patternType="none">
          <fgColor indexed="64"/>
          <bgColor auto="1"/>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Arial"/>
        <scheme val="none"/>
      </font>
      <numFmt numFmtId="165" formatCode="d\-mmm\-yy"/>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bottom style="medium">
          <color indexed="64"/>
        </bottom>
      </border>
    </dxf>
    <dxf>
      <font>
        <b/>
        <i val="0"/>
        <strike val="0"/>
        <condense val="0"/>
        <extend val="0"/>
        <outline val="0"/>
        <shadow val="0"/>
        <u val="none"/>
        <vertAlign val="baseline"/>
        <sz val="12"/>
        <color auto="1"/>
        <name val="Arial"/>
        <scheme val="none"/>
      </font>
      <numFmt numFmtId="30" formatCode="@"/>
      <fill>
        <patternFill patternType="none">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Arial"/>
        <scheme val="none"/>
      </font>
      <numFmt numFmtId="165" formatCode="d\-mmm\-yy"/>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bottom style="medium">
          <color indexed="64"/>
        </bottom>
      </border>
    </dxf>
    <dxf>
      <font>
        <b/>
        <i val="0"/>
        <strike val="0"/>
        <condense val="0"/>
        <extend val="0"/>
        <outline val="0"/>
        <shadow val="0"/>
        <u val="none"/>
        <vertAlign val="baseline"/>
        <sz val="12"/>
        <color auto="1"/>
        <name val="Arial"/>
        <scheme val="none"/>
      </font>
      <numFmt numFmtId="30" formatCode="@"/>
      <fill>
        <patternFill patternType="none">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Arial"/>
        <scheme val="none"/>
      </font>
      <numFmt numFmtId="165" formatCode="d\-mmm\-yy"/>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bottom style="medium">
          <color indexed="64"/>
        </bottom>
      </border>
    </dxf>
    <dxf>
      <font>
        <b/>
        <i val="0"/>
        <strike val="0"/>
        <condense val="0"/>
        <extend val="0"/>
        <outline val="0"/>
        <shadow val="0"/>
        <u val="none"/>
        <vertAlign val="baseline"/>
        <sz val="12"/>
        <color auto="1"/>
        <name val="Arial"/>
        <scheme val="none"/>
      </font>
      <numFmt numFmtId="30" formatCode="@"/>
      <fill>
        <patternFill patternType="none">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border diagonalUp="0" diagonalDown="0">
        <left style="thin">
          <color indexed="64"/>
        </left>
        <right/>
        <top/>
        <bottom/>
      </border>
    </dxf>
    <dxf>
      <font>
        <b val="0"/>
        <i val="0"/>
        <strike val="0"/>
        <condense val="0"/>
        <extend val="0"/>
        <outline val="0"/>
        <shadow val="0"/>
        <u val="none"/>
        <vertAlign val="baseline"/>
        <sz val="12"/>
        <color auto="1"/>
        <name val="Arial"/>
        <scheme val="none"/>
      </font>
      <numFmt numFmtId="165" formatCode="d\-mmm\-yy"/>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bottom style="medium">
          <color indexed="64"/>
        </bottom>
      </border>
    </dxf>
    <dxf>
      <font>
        <b/>
        <i val="0"/>
        <strike val="0"/>
        <condense val="0"/>
        <extend val="0"/>
        <outline val="0"/>
        <shadow val="0"/>
        <u val="none"/>
        <vertAlign val="baseline"/>
        <sz val="12"/>
        <color auto="1"/>
        <name val="Arial"/>
        <scheme val="none"/>
      </font>
      <numFmt numFmtId="30" formatCode="@"/>
      <fill>
        <patternFill patternType="none">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alignment horizontal="general" vertical="bottom" textRotation="0" wrapText="0" indent="0" justifyLastLine="0" shrinkToFit="0" readingOrder="0"/>
      <border diagonalUp="0" diagonalDown="0">
        <left style="thin">
          <color indexed="64"/>
        </left>
        <right/>
        <top/>
        <bottom/>
      </border>
    </dxf>
    <dxf>
      <font>
        <b val="0"/>
        <i val="0"/>
        <strike val="0"/>
        <condense val="0"/>
        <extend val="0"/>
        <outline val="0"/>
        <shadow val="0"/>
        <u val="none"/>
        <vertAlign val="baseline"/>
        <sz val="12"/>
        <color auto="1"/>
        <name val="Arial"/>
        <scheme val="none"/>
      </font>
      <numFmt numFmtId="165" formatCode="d\-mmm\-yy"/>
      <fill>
        <patternFill patternType="none">
          <bgColor auto="1"/>
        </patternFill>
      </fill>
      <alignment horizontal="left" vertical="bottom" textRotation="0" wrapText="0" indent="0" justifyLastLine="0" shrinkToFit="0" readingOrder="0"/>
      <border outline="0">
        <right style="thin">
          <color indexed="64"/>
        </right>
      </border>
    </dxf>
    <dxf>
      <font>
        <b val="0"/>
        <i val="0"/>
        <strike val="0"/>
        <condense val="0"/>
        <extend val="0"/>
        <outline val="0"/>
        <shadow val="0"/>
        <u val="none"/>
        <vertAlign val="baseline"/>
        <sz val="12"/>
        <color auto="1"/>
        <name val="Arial"/>
        <scheme val="none"/>
      </font>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bottom style="medium">
          <color indexed="64"/>
        </bottom>
      </border>
    </dxf>
    <dxf>
      <font>
        <b/>
        <i val="0"/>
        <strike val="0"/>
        <condense val="0"/>
        <extend val="0"/>
        <outline val="0"/>
        <shadow val="0"/>
        <u val="none"/>
        <vertAlign val="baseline"/>
        <sz val="12"/>
        <color auto="1"/>
        <name val="Arial"/>
        <scheme val="none"/>
      </font>
      <numFmt numFmtId="30" formatCode="@"/>
      <fill>
        <patternFill patternType="none">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general" vertical="bottom" textRotation="0" wrapText="0" indent="0" justifyLastLine="0" shrinkToFit="0" readingOrder="0"/>
      <border diagonalUp="0" diagonalDown="0">
        <left style="thin">
          <color indexed="64"/>
        </left>
        <right/>
        <top/>
        <bottom/>
      </border>
    </dxf>
    <dxf>
      <font>
        <b val="0"/>
        <i val="0"/>
        <strike val="0"/>
        <condense val="0"/>
        <extend val="0"/>
        <outline val="0"/>
        <shadow val="0"/>
        <u val="none"/>
        <vertAlign val="baseline"/>
        <sz val="12"/>
        <color auto="1"/>
        <name val="Arial"/>
        <scheme val="none"/>
      </font>
      <numFmt numFmtId="165" formatCode="d\-mmm\-yy"/>
      <fill>
        <patternFill patternType="none">
          <fgColor indexed="64"/>
          <bgColor auto="1"/>
        </patternFill>
      </fill>
      <alignment horizontal="left" vertical="bottom" textRotation="0" wrapText="0" indent="0" justifyLastLine="0" shrinkToFit="0" readingOrder="0"/>
      <border outline="0">
        <right style="thin">
          <color indexed="64"/>
        </right>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dxf>
    <dxf>
      <border outline="0">
        <bottom style="medium">
          <color indexed="64"/>
        </bottom>
      </border>
    </dxf>
    <dxf>
      <font>
        <b/>
        <i val="0"/>
        <strike val="0"/>
        <condense val="0"/>
        <extend val="0"/>
        <outline val="0"/>
        <shadow val="0"/>
        <u val="none"/>
        <vertAlign val="baseline"/>
        <sz val="12"/>
        <color auto="1"/>
        <name val="Arial"/>
        <scheme val="none"/>
      </font>
      <numFmt numFmtId="30" formatCode="@"/>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left style="thin">
          <color indexed="64"/>
        </left>
        <right/>
        <top style="medium">
          <color auto="1"/>
        </top>
        <bottom style="medium">
          <color auto="1"/>
        </bottom>
      </border>
    </dxf>
    <dxf>
      <font>
        <b val="0"/>
        <i val="0"/>
        <strike val="0"/>
        <condense val="0"/>
        <extend val="0"/>
        <outline val="0"/>
        <shadow val="0"/>
        <u val="none"/>
        <vertAlign val="baseline"/>
        <sz val="12"/>
        <color auto="1"/>
        <name val="Arial"/>
        <scheme val="none"/>
      </font>
      <numFmt numFmtId="165" formatCode="d\-mmm\-yy"/>
      <fill>
        <patternFill patternType="none">
          <fgColor indexed="64"/>
          <bgColor auto="1"/>
        </patternFill>
      </fill>
      <alignment horizontal="lef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sz val="12"/>
      </font>
      <fill>
        <patternFill patternType="none">
          <fgColor indexed="64"/>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left style="thin">
          <color indexed="64"/>
        </left>
        <right/>
        <top/>
        <bottom/>
      </border>
    </dxf>
    <dxf>
      <font>
        <b val="0"/>
        <i val="0"/>
        <strike val="0"/>
        <condense val="0"/>
        <extend val="0"/>
        <outline val="0"/>
        <shadow val="0"/>
        <u val="none"/>
        <vertAlign val="baseline"/>
        <sz val="12"/>
        <color auto="1"/>
        <name val="Arial"/>
        <scheme val="none"/>
      </font>
      <numFmt numFmtId="165" formatCode="d\-mmm\-yy"/>
      <fill>
        <patternFill patternType="none">
          <fgColor indexed="64"/>
          <bgColor auto="1"/>
        </patternFill>
      </fill>
      <alignment horizontal="left" vertical="bottom" textRotation="0" wrapText="0" indent="0" justifyLastLine="0" shrinkToFit="0" readingOrder="0"/>
      <border outline="0">
        <right style="thin">
          <color indexed="64"/>
        </right>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dxf>
    <dxf>
      <border outline="0">
        <bottom style="medium">
          <color indexed="64"/>
        </bottom>
      </border>
    </dxf>
    <dxf>
      <font>
        <b/>
        <i val="0"/>
        <strike val="0"/>
        <condense val="0"/>
        <extend val="0"/>
        <outline val="0"/>
        <shadow val="0"/>
        <u val="none"/>
        <vertAlign val="baseline"/>
        <sz val="12"/>
        <color auto="1"/>
        <name val="Arial"/>
        <scheme val="none"/>
      </font>
      <numFmt numFmtId="30" formatCode="@"/>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alignment horizontal="left" vertical="bottom" textRotation="0" wrapText="0" indent="0" justifyLastLine="0" shrinkToFit="0" readingOrder="0"/>
      <border diagonalUp="0" diagonalDown="0">
        <left style="thin">
          <color indexed="64"/>
        </left>
        <right/>
        <top/>
        <bottom/>
      </border>
    </dxf>
    <dxf>
      <font>
        <b val="0"/>
        <i val="0"/>
        <strike val="0"/>
        <condense val="0"/>
        <extend val="0"/>
        <outline val="0"/>
        <shadow val="0"/>
        <u val="none"/>
        <vertAlign val="baseline"/>
        <sz val="12"/>
        <color auto="1"/>
        <name val="Arial"/>
        <scheme val="none"/>
      </font>
      <numFmt numFmtId="165" formatCode="d\-mmm\-yy"/>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bottom style="medium">
          <color indexed="64"/>
        </bottom>
      </border>
    </dxf>
    <dxf>
      <font>
        <b/>
        <i val="0"/>
        <strike val="0"/>
        <condense val="0"/>
        <extend val="0"/>
        <outline val="0"/>
        <shadow val="0"/>
        <u val="none"/>
        <vertAlign val="baseline"/>
        <sz val="12"/>
        <color auto="1"/>
        <name val="Arial"/>
        <scheme val="none"/>
      </font>
      <numFmt numFmtId="30" formatCode="@"/>
      <fill>
        <patternFill patternType="none">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1" formatCode="0"/>
      <fill>
        <patternFill patternType="none">
          <bgColor auto="1"/>
        </patternFill>
      </fill>
      <alignment horizontal="left" vertical="bottom" textRotation="0" wrapText="0" indent="0" justifyLastLine="0" shrinkToFit="0" readingOrder="0"/>
      <border diagonalUp="0" diagonalDown="0">
        <left style="thin">
          <color indexed="64"/>
        </left>
        <right/>
        <top/>
        <bottom/>
      </border>
    </dxf>
    <dxf>
      <font>
        <b val="0"/>
        <i val="0"/>
        <strike val="0"/>
        <condense val="0"/>
        <extend val="0"/>
        <outline val="0"/>
        <shadow val="0"/>
        <u val="none"/>
        <vertAlign val="baseline"/>
        <sz val="12"/>
        <color auto="1"/>
        <name val="Arial"/>
        <scheme val="none"/>
      </font>
      <numFmt numFmtId="165" formatCode="d\-mmm\-yy"/>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bottom style="medium">
          <color indexed="64"/>
        </bottom>
      </border>
    </dxf>
    <dxf>
      <font>
        <b/>
        <i val="0"/>
        <strike val="0"/>
        <condense val="0"/>
        <extend val="0"/>
        <outline val="0"/>
        <shadow val="0"/>
        <u val="none"/>
        <vertAlign val="baseline"/>
        <sz val="12"/>
        <color auto="1"/>
        <name val="Arial"/>
        <scheme val="none"/>
      </font>
      <numFmt numFmtId="30" formatCode="@"/>
      <fill>
        <patternFill patternType="none">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alignment horizontal="left" vertical="bottom" textRotation="0" wrapText="0" indent="0" justifyLastLine="0" shrinkToFit="0" readingOrder="0"/>
      <border diagonalUp="0" diagonalDown="0">
        <left style="thin">
          <color indexed="64"/>
        </left>
        <right/>
        <top/>
        <bottom/>
      </border>
    </dxf>
    <dxf>
      <font>
        <b val="0"/>
        <i val="0"/>
        <strike val="0"/>
        <condense val="0"/>
        <extend val="0"/>
        <outline val="0"/>
        <shadow val="0"/>
        <u val="none"/>
        <vertAlign val="baseline"/>
        <sz val="12"/>
        <color auto="1"/>
        <name val="Arial"/>
        <scheme val="none"/>
      </font>
      <numFmt numFmtId="165" formatCode="d\-mmm\-yy"/>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bottom style="medium">
          <color indexed="64"/>
        </bottom>
      </border>
    </dxf>
    <dxf>
      <font>
        <b/>
        <i val="0"/>
        <strike val="0"/>
        <condense val="0"/>
        <extend val="0"/>
        <outline val="0"/>
        <shadow val="0"/>
        <u val="none"/>
        <vertAlign val="baseline"/>
        <sz val="12"/>
        <color auto="1"/>
        <name val="Arial"/>
        <scheme val="none"/>
      </font>
      <numFmt numFmtId="30" formatCode="@"/>
      <fill>
        <patternFill patternType="none">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left style="thin">
          <color indexed="64"/>
        </left>
        <right/>
        <top style="medium">
          <color auto="1"/>
        </top>
        <bottom style="medium">
          <color auto="1"/>
        </bottom>
      </border>
    </dxf>
    <dxf>
      <font>
        <b val="0"/>
        <i val="0"/>
        <strike val="0"/>
        <condense val="0"/>
        <extend val="0"/>
        <outline val="0"/>
        <shadow val="0"/>
        <u val="none"/>
        <vertAlign val="baseline"/>
        <sz val="12"/>
        <color auto="1"/>
        <name val="Arial"/>
        <scheme val="none"/>
      </font>
      <numFmt numFmtId="165" formatCode="d\-mmm\-yy"/>
      <fill>
        <patternFill patternType="none">
          <fgColor indexed="64"/>
          <bgColor auto="1"/>
        </patternFill>
      </fill>
      <alignment horizontal="lef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sz val="12"/>
      </font>
      <fill>
        <patternFill patternType="none">
          <fgColor indexed="64"/>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left" vertical="bottom" textRotation="0" wrapText="0" indent="0" justifyLastLine="0" shrinkToFit="0" readingOrder="0"/>
      <border diagonalUp="0" diagonalDown="0">
        <left style="thin">
          <color indexed="64"/>
        </left>
        <right/>
        <top/>
        <bottom/>
      </border>
    </dxf>
    <dxf>
      <font>
        <b val="0"/>
        <i val="0"/>
        <strike val="0"/>
        <condense val="0"/>
        <extend val="0"/>
        <outline val="0"/>
        <shadow val="0"/>
        <u val="none"/>
        <vertAlign val="baseline"/>
        <sz val="12"/>
        <color auto="1"/>
        <name val="Arial"/>
        <scheme val="none"/>
      </font>
      <numFmt numFmtId="165" formatCode="d\-mmm\-yy"/>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dxf>
    <dxf>
      <border outline="0">
        <bottom style="medium">
          <color indexed="64"/>
        </bottom>
      </border>
    </dxf>
    <dxf>
      <font>
        <b/>
        <i val="0"/>
        <strike val="0"/>
        <condense val="0"/>
        <extend val="0"/>
        <outline val="0"/>
        <shadow val="0"/>
        <u val="none"/>
        <vertAlign val="baseline"/>
        <sz val="12"/>
        <color auto="1"/>
        <name val="Arial"/>
        <scheme val="none"/>
      </font>
      <numFmt numFmtId="30" formatCode="@"/>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1" formatCode="0"/>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20" formatCode="dd\-mmm\-yy"/>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bottom style="medium">
          <color indexed="64"/>
        </bottom>
      </border>
    </dxf>
    <dxf>
      <font>
        <b/>
        <i val="0"/>
        <strike val="0"/>
        <condense val="0"/>
        <extend val="0"/>
        <outline val="0"/>
        <shadow val="0"/>
        <u val="none"/>
        <vertAlign val="baseline"/>
        <sz val="12"/>
        <color auto="1"/>
        <name val="Arial"/>
        <scheme val="none"/>
      </font>
      <numFmt numFmtId="30" formatCode="@"/>
      <fill>
        <patternFill patternType="none">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d\-mmm\-yy"/>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0" formatCode="@"/>
      <fill>
        <patternFill patternType="none">
          <bgColor auto="1"/>
        </patternFill>
      </fill>
    </dxf>
    <dxf>
      <font>
        <b/>
        <i val="0"/>
        <strike val="0"/>
        <condense val="0"/>
        <extend val="0"/>
        <outline val="0"/>
        <shadow val="0"/>
        <u val="none"/>
        <vertAlign val="baseline"/>
        <sz val="12"/>
        <color auto="1"/>
        <name val="Arial"/>
        <scheme val="none"/>
      </font>
      <numFmt numFmtId="30" formatCode="@"/>
      <fill>
        <patternFill patternType="none">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bgColor auto="1"/>
        </patternFill>
      </fill>
    </dxf>
    <dxf>
      <font>
        <b val="0"/>
        <i val="0"/>
        <strike val="0"/>
        <condense val="0"/>
        <extend val="0"/>
        <outline val="0"/>
        <shadow val="0"/>
        <u val="none"/>
        <vertAlign val="baseline"/>
        <sz val="12"/>
        <color auto="1"/>
        <name val="Arial"/>
        <scheme val="none"/>
      </font>
      <fill>
        <patternFill patternType="none">
          <bgColor auto="1"/>
        </patternFill>
      </fill>
    </dxf>
    <dxf>
      <font>
        <b val="0"/>
        <i val="0"/>
        <strike val="0"/>
        <condense val="0"/>
        <extend val="0"/>
        <outline val="0"/>
        <shadow val="0"/>
        <u val="none"/>
        <vertAlign val="baseline"/>
        <sz val="12"/>
        <color auto="1"/>
        <name val="Arial"/>
        <scheme val="none"/>
      </font>
      <fill>
        <patternFill patternType="none">
          <bgColor auto="1"/>
        </patternFill>
      </fill>
    </dxf>
    <dxf>
      <font>
        <b val="0"/>
        <i val="0"/>
        <strike val="0"/>
        <condense val="0"/>
        <extend val="0"/>
        <outline val="0"/>
        <shadow val="0"/>
        <u val="none"/>
        <vertAlign val="baseline"/>
        <sz val="12"/>
        <color auto="1"/>
        <name val="Arial"/>
        <scheme val="none"/>
      </font>
      <fill>
        <patternFill patternType="none">
          <bgColor auto="1"/>
        </patternFill>
      </fill>
    </dxf>
    <dxf>
      <font>
        <b val="0"/>
        <i val="0"/>
        <strike val="0"/>
        <condense val="0"/>
        <extend val="0"/>
        <outline val="0"/>
        <shadow val="0"/>
        <u val="none"/>
        <vertAlign val="baseline"/>
        <sz val="12"/>
        <color auto="1"/>
        <name val="Arial"/>
        <scheme val="none"/>
      </font>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d\-mmm\-yy"/>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0" formatCode="@"/>
      <fill>
        <patternFill patternType="none">
          <bgColor auto="1"/>
        </patternFill>
      </fill>
    </dxf>
    <dxf>
      <font>
        <b/>
        <i val="0"/>
        <strike val="0"/>
        <condense val="0"/>
        <extend val="0"/>
        <outline val="0"/>
        <shadow val="0"/>
        <u val="none"/>
        <vertAlign val="baseline"/>
        <sz val="12"/>
        <color auto="1"/>
        <name val="Arial"/>
        <scheme val="none"/>
      </font>
      <numFmt numFmtId="30" formatCode="@"/>
      <fill>
        <patternFill patternType="none">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none">
          <fgColor indexed="64"/>
          <bgColor auto="1"/>
        </patternFill>
      </fill>
      <alignment horizontal="general" vertical="bottom" textRotation="0" indent="0" justifyLastLine="0" shrinkToFit="0" readingOrder="0"/>
    </dxf>
    <dxf>
      <font>
        <b val="0"/>
        <i val="0"/>
        <strike val="0"/>
        <condense val="0"/>
        <extend val="0"/>
        <outline val="0"/>
        <shadow val="0"/>
        <u val="none"/>
        <vertAlign val="baseline"/>
        <sz val="12"/>
        <color theme="1"/>
        <name val="Arial"/>
        <scheme val="none"/>
      </font>
      <fill>
        <patternFill patternType="none">
          <fgColor indexed="64"/>
          <bgColor auto="1"/>
        </patternFill>
      </fill>
      <alignment horizontal="general" vertical="bottom" textRotation="0" indent="0" justifyLastLine="0" shrinkToFit="0" readingOrder="0"/>
    </dxf>
    <dxf>
      <font>
        <b val="0"/>
        <i val="0"/>
        <strike val="0"/>
        <condense val="0"/>
        <extend val="0"/>
        <outline val="0"/>
        <shadow val="0"/>
        <u val="none"/>
        <vertAlign val="baseline"/>
        <sz val="12"/>
        <color theme="1"/>
        <name val="Arial"/>
        <scheme val="none"/>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Arial"/>
        <scheme val="none"/>
      </font>
      <fill>
        <patternFill patternType="none">
          <fgColor indexed="64"/>
          <bgColor auto="1"/>
        </patternFill>
      </fill>
      <alignment horizontal="general" vertical="bottom" textRotation="0" indent="0" justifyLastLine="0" shrinkToFit="0" readingOrder="0"/>
    </dxf>
    <dxf>
      <font>
        <b val="0"/>
        <i val="0"/>
        <strike val="0"/>
        <condense val="0"/>
        <extend val="0"/>
        <outline val="0"/>
        <shadow val="0"/>
        <u val="none"/>
        <vertAlign val="baseline"/>
        <sz val="12"/>
        <color theme="1"/>
        <name val="Arial"/>
        <scheme val="none"/>
      </font>
      <fill>
        <patternFill patternType="none">
          <fgColor indexed="64"/>
          <bgColor auto="1"/>
        </patternFill>
      </fill>
      <alignment horizontal="general" vertical="bottom" textRotation="0" indent="0" justifyLastLine="0" shrinkToFit="0" readingOrder="0"/>
    </dxf>
    <dxf>
      <font>
        <b/>
        <i val="0"/>
        <strike val="0"/>
        <condense val="0"/>
        <extend val="0"/>
        <outline val="0"/>
        <shadow val="0"/>
        <u val="none"/>
        <vertAlign val="baseline"/>
        <sz val="12"/>
        <color theme="1"/>
        <name val="Arial"/>
        <scheme val="none"/>
      </font>
      <fill>
        <patternFill patternType="none">
          <fgColor indexed="64"/>
          <bgColor auto="1"/>
        </patternFill>
      </fill>
    </dxf>
    <dxf>
      <font>
        <b val="0"/>
        <i val="0"/>
        <strike val="0"/>
        <condense val="0"/>
        <extend val="0"/>
        <outline val="0"/>
        <shadow val="0"/>
        <u val="none"/>
        <vertAlign val="baseline"/>
        <sz val="12"/>
        <color theme="1"/>
        <name val="Arial"/>
        <scheme val="none"/>
      </font>
      <fill>
        <patternFill patternType="none">
          <fgColor indexed="64"/>
          <bgColor auto="1"/>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2"/>
        <color indexed="12"/>
        <name val="Arial"/>
        <scheme val="none"/>
      </font>
      <fill>
        <patternFill patternType="none">
          <fgColor indexed="64"/>
          <bgColor auto="1"/>
        </patternFill>
      </fill>
      <alignment horizontal="center" vertical="center" textRotation="0" wrapText="0" indent="0" justifyLastLine="0" shrinkToFit="0" readingOrder="0"/>
    </dxf>
    <dxf>
      <font>
        <strike val="0"/>
        <outline val="0"/>
        <shadow val="0"/>
        <vertAlign val="baseline"/>
        <sz val="12"/>
        <name val="Arial"/>
        <scheme val="none"/>
      </font>
      <fill>
        <patternFill patternType="none">
          <fgColor indexed="64"/>
          <bgColor auto="1"/>
        </patternFill>
      </fill>
    </dxf>
    <dxf>
      <font>
        <b/>
        <i val="0"/>
        <strike val="0"/>
        <condense val="0"/>
        <extend val="0"/>
        <outline val="0"/>
        <shadow val="0"/>
        <u val="none"/>
        <vertAlign val="baseline"/>
        <sz val="12"/>
        <color auto="1"/>
        <name val="Arial"/>
        <scheme val="none"/>
      </font>
      <fill>
        <patternFill patternType="none">
          <fgColor indexed="64"/>
          <bgColor auto="1"/>
        </patternFill>
      </fill>
    </dxf>
  </dxfs>
  <tableStyles count="0" defaultPivotStyle="PivotStyleLight16"/>
  <colors>
    <mruColors>
      <color rgb="FF6C297F"/>
      <color rgb="FF9494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hartsheet" Target="chartsheets/sheet4.xml"/><Relationship Id="rId2" Type="http://schemas.openxmlformats.org/officeDocument/2006/relationships/worksheet" Target="worksheets/sheet2.xml"/><Relationship Id="rId16" Type="http://schemas.openxmlformats.org/officeDocument/2006/relationships/chartsheet" Target="chartsheets/sheet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hartsheet" Target="chartsheets/sheet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hartsheet" Target="chartsheets/sheet1.xml"/><Relationship Id="rId22"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2317273353125942"/>
          <c:y val="0"/>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66835549244869E-2"/>
          <c:y val="7.7353478215816868E-2"/>
          <c:w val="0.89832946086657206"/>
          <c:h val="0.71786539654325565"/>
        </c:manualLayout>
      </c:layout>
      <c:lineChart>
        <c:grouping val="standard"/>
        <c:varyColors val="0"/>
        <c:ser>
          <c:idx val="0"/>
          <c:order val="0"/>
          <c:tx>
            <c:strRef>
              <c:f>'9'!$K$5</c:f>
              <c:strCache>
                <c:ptCount val="1"/>
                <c:pt idx="0">
                  <c:v>Deaths where COVID-19 was mentioned</c:v>
                </c:pt>
              </c:strCache>
            </c:strRef>
          </c:tx>
          <c:spPr>
            <a:ln w="28575" cap="rnd">
              <a:solidFill>
                <a:srgbClr val="6C297F"/>
              </a:solidFill>
              <a:round/>
            </a:ln>
            <a:effectLst/>
          </c:spPr>
          <c:marker>
            <c:symbol val="none"/>
          </c:marker>
          <c:dLbls>
            <c:dLbl>
              <c:idx val="16"/>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045-420C-91CF-EF31322DEDAC}"/>
                </c:ext>
              </c:extLst>
            </c:dLbl>
            <c:dLbl>
              <c:idx val="35"/>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DF9-4FB0-80DE-926EC44A18BD}"/>
                </c:ext>
              </c:extLst>
            </c:dLbl>
            <c:dLbl>
              <c:idx val="45"/>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045-420C-91CF-EF31322DEDAC}"/>
                </c:ext>
              </c:extLst>
            </c:dLbl>
            <c:dLbl>
              <c:idx val="55"/>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3BB-41F4-B55F-073BA64DBD3A}"/>
                </c:ext>
              </c:extLst>
            </c:dLbl>
            <c:dLbl>
              <c:idx val="72"/>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DF9-4FB0-80DE-926EC44A18BD}"/>
                </c:ext>
              </c:extLst>
            </c:dLbl>
            <c:dLbl>
              <c:idx val="90"/>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045-420C-91CF-EF31322DEDAC}"/>
                </c:ext>
              </c:extLst>
            </c:dLbl>
            <c:dLbl>
              <c:idx val="107"/>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045-420C-91CF-EF31322DEDAC}"/>
                </c:ext>
              </c:extLst>
            </c:dLbl>
            <c:dLbl>
              <c:idx val="111"/>
              <c:layout>
                <c:manualLayout>
                  <c:x val="-1.8449507336173142E-2"/>
                  <c:y val="1.42834316212565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DF9-4FB0-80DE-926EC44A18BD}"/>
                </c:ext>
              </c:extLst>
            </c:dLbl>
            <c:dLbl>
              <c:idx val="116"/>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DF9-4FB0-80DE-926EC44A18BD}"/>
                </c:ext>
              </c:extLst>
            </c:dLbl>
            <c:dLbl>
              <c:idx val="126"/>
              <c:layout>
                <c:manualLayout>
                  <c:x val="-1.8449507336173242E-2"/>
                  <c:y val="8.0072809936414854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DF9-4FB0-80DE-926EC44A18BD}"/>
                </c:ext>
              </c:extLst>
            </c:dLbl>
            <c:dLbl>
              <c:idx val="133"/>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DF9-4FB0-80DE-926EC44A18BD}"/>
                </c:ext>
              </c:extLst>
            </c:dLbl>
            <c:dLbl>
              <c:idx val="224"/>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729-4BF5-AEB0-5DEC06E0D376}"/>
                </c:ext>
              </c:extLst>
            </c:dLbl>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'9'!$C$6:$C$230</c:f>
              <c:numCache>
                <c:formatCode>d\-mmm\-yy</c:formatCode>
                <c:ptCount val="225"/>
                <c:pt idx="0">
                  <c:v>43829</c:v>
                </c:pt>
                <c:pt idx="1">
                  <c:v>43836</c:v>
                </c:pt>
                <c:pt idx="2">
                  <c:v>43843</c:v>
                </c:pt>
                <c:pt idx="3">
                  <c:v>43850</c:v>
                </c:pt>
                <c:pt idx="4">
                  <c:v>43857</c:v>
                </c:pt>
                <c:pt idx="5">
                  <c:v>43864</c:v>
                </c:pt>
                <c:pt idx="6">
                  <c:v>43871</c:v>
                </c:pt>
                <c:pt idx="7">
                  <c:v>43878</c:v>
                </c:pt>
                <c:pt idx="8">
                  <c:v>43885</c:v>
                </c:pt>
                <c:pt idx="9">
                  <c:v>43892</c:v>
                </c:pt>
                <c:pt idx="10">
                  <c:v>43899</c:v>
                </c:pt>
                <c:pt idx="11">
                  <c:v>43906</c:v>
                </c:pt>
                <c:pt idx="12">
                  <c:v>43913</c:v>
                </c:pt>
                <c:pt idx="13">
                  <c:v>43920</c:v>
                </c:pt>
                <c:pt idx="14">
                  <c:v>43927</c:v>
                </c:pt>
                <c:pt idx="15">
                  <c:v>43934</c:v>
                </c:pt>
                <c:pt idx="16">
                  <c:v>43941</c:v>
                </c:pt>
                <c:pt idx="17">
                  <c:v>43948</c:v>
                </c:pt>
                <c:pt idx="18">
                  <c:v>43955</c:v>
                </c:pt>
                <c:pt idx="19">
                  <c:v>43962</c:v>
                </c:pt>
                <c:pt idx="20">
                  <c:v>43969</c:v>
                </c:pt>
                <c:pt idx="21">
                  <c:v>43976</c:v>
                </c:pt>
                <c:pt idx="22">
                  <c:v>43983</c:v>
                </c:pt>
                <c:pt idx="23">
                  <c:v>43990</c:v>
                </c:pt>
                <c:pt idx="24">
                  <c:v>43997</c:v>
                </c:pt>
                <c:pt idx="25">
                  <c:v>44004</c:v>
                </c:pt>
                <c:pt idx="26">
                  <c:v>44011</c:v>
                </c:pt>
                <c:pt idx="27">
                  <c:v>44018</c:v>
                </c:pt>
                <c:pt idx="28">
                  <c:v>44025</c:v>
                </c:pt>
                <c:pt idx="29">
                  <c:v>44032</c:v>
                </c:pt>
                <c:pt idx="30">
                  <c:v>44039</c:v>
                </c:pt>
                <c:pt idx="31">
                  <c:v>44046</c:v>
                </c:pt>
                <c:pt idx="32">
                  <c:v>44053</c:v>
                </c:pt>
                <c:pt idx="33">
                  <c:v>44060</c:v>
                </c:pt>
                <c:pt idx="34">
                  <c:v>44067</c:v>
                </c:pt>
                <c:pt idx="35">
                  <c:v>44074</c:v>
                </c:pt>
                <c:pt idx="36">
                  <c:v>44081</c:v>
                </c:pt>
                <c:pt idx="37">
                  <c:v>44088</c:v>
                </c:pt>
                <c:pt idx="38">
                  <c:v>44095</c:v>
                </c:pt>
                <c:pt idx="39">
                  <c:v>44102</c:v>
                </c:pt>
                <c:pt idx="40">
                  <c:v>44109</c:v>
                </c:pt>
                <c:pt idx="41">
                  <c:v>44116</c:v>
                </c:pt>
                <c:pt idx="42">
                  <c:v>44123</c:v>
                </c:pt>
                <c:pt idx="43">
                  <c:v>44130</c:v>
                </c:pt>
                <c:pt idx="44">
                  <c:v>44137</c:v>
                </c:pt>
                <c:pt idx="45">
                  <c:v>44144</c:v>
                </c:pt>
                <c:pt idx="46">
                  <c:v>44151</c:v>
                </c:pt>
                <c:pt idx="47">
                  <c:v>44158</c:v>
                </c:pt>
                <c:pt idx="48">
                  <c:v>44165</c:v>
                </c:pt>
                <c:pt idx="49">
                  <c:v>44172</c:v>
                </c:pt>
                <c:pt idx="50">
                  <c:v>44179</c:v>
                </c:pt>
                <c:pt idx="51">
                  <c:v>44186</c:v>
                </c:pt>
                <c:pt idx="52">
                  <c:v>44193</c:v>
                </c:pt>
                <c:pt idx="53">
                  <c:v>44200</c:v>
                </c:pt>
                <c:pt idx="54">
                  <c:v>44207</c:v>
                </c:pt>
                <c:pt idx="55">
                  <c:v>44214</c:v>
                </c:pt>
                <c:pt idx="56">
                  <c:v>44221</c:v>
                </c:pt>
                <c:pt idx="57">
                  <c:v>44228</c:v>
                </c:pt>
                <c:pt idx="58">
                  <c:v>44235</c:v>
                </c:pt>
                <c:pt idx="59">
                  <c:v>44242</c:v>
                </c:pt>
                <c:pt idx="60">
                  <c:v>44249</c:v>
                </c:pt>
                <c:pt idx="61">
                  <c:v>44256</c:v>
                </c:pt>
                <c:pt idx="62">
                  <c:v>44263</c:v>
                </c:pt>
                <c:pt idx="63">
                  <c:v>44270</c:v>
                </c:pt>
                <c:pt idx="64">
                  <c:v>44277</c:v>
                </c:pt>
                <c:pt idx="65">
                  <c:v>44284</c:v>
                </c:pt>
                <c:pt idx="66">
                  <c:v>44291</c:v>
                </c:pt>
                <c:pt idx="67">
                  <c:v>44298</c:v>
                </c:pt>
                <c:pt idx="68">
                  <c:v>44305</c:v>
                </c:pt>
                <c:pt idx="69">
                  <c:v>44312</c:v>
                </c:pt>
                <c:pt idx="70">
                  <c:v>44319</c:v>
                </c:pt>
                <c:pt idx="71">
                  <c:v>44326</c:v>
                </c:pt>
                <c:pt idx="72">
                  <c:v>44333</c:v>
                </c:pt>
                <c:pt idx="73">
                  <c:v>44340</c:v>
                </c:pt>
                <c:pt idx="74">
                  <c:v>44347</c:v>
                </c:pt>
                <c:pt idx="75">
                  <c:v>44354</c:v>
                </c:pt>
                <c:pt idx="76">
                  <c:v>44361</c:v>
                </c:pt>
                <c:pt idx="77">
                  <c:v>44368</c:v>
                </c:pt>
                <c:pt idx="78">
                  <c:v>44375</c:v>
                </c:pt>
                <c:pt idx="79">
                  <c:v>44382</c:v>
                </c:pt>
                <c:pt idx="80">
                  <c:v>44389</c:v>
                </c:pt>
                <c:pt idx="81">
                  <c:v>44396</c:v>
                </c:pt>
                <c:pt idx="82">
                  <c:v>44403</c:v>
                </c:pt>
                <c:pt idx="83">
                  <c:v>44410</c:v>
                </c:pt>
                <c:pt idx="84">
                  <c:v>44417</c:v>
                </c:pt>
                <c:pt idx="85">
                  <c:v>44424</c:v>
                </c:pt>
                <c:pt idx="86">
                  <c:v>44431</c:v>
                </c:pt>
                <c:pt idx="87">
                  <c:v>44438</c:v>
                </c:pt>
                <c:pt idx="88">
                  <c:v>44445</c:v>
                </c:pt>
                <c:pt idx="89">
                  <c:v>44452</c:v>
                </c:pt>
                <c:pt idx="90">
                  <c:v>44459</c:v>
                </c:pt>
                <c:pt idx="91">
                  <c:v>44466</c:v>
                </c:pt>
                <c:pt idx="92">
                  <c:v>44473</c:v>
                </c:pt>
                <c:pt idx="93">
                  <c:v>44480</c:v>
                </c:pt>
                <c:pt idx="94">
                  <c:v>44487</c:v>
                </c:pt>
                <c:pt idx="95">
                  <c:v>44494</c:v>
                </c:pt>
                <c:pt idx="96">
                  <c:v>44501</c:v>
                </c:pt>
                <c:pt idx="97">
                  <c:v>44508</c:v>
                </c:pt>
                <c:pt idx="98">
                  <c:v>44515</c:v>
                </c:pt>
                <c:pt idx="99">
                  <c:v>44522</c:v>
                </c:pt>
                <c:pt idx="100">
                  <c:v>44529</c:v>
                </c:pt>
                <c:pt idx="101">
                  <c:v>44536</c:v>
                </c:pt>
                <c:pt idx="102">
                  <c:v>44543</c:v>
                </c:pt>
                <c:pt idx="103">
                  <c:v>44550</c:v>
                </c:pt>
                <c:pt idx="104">
                  <c:v>44557</c:v>
                </c:pt>
                <c:pt idx="105">
                  <c:v>44564</c:v>
                </c:pt>
                <c:pt idx="106">
                  <c:v>44571</c:v>
                </c:pt>
                <c:pt idx="107">
                  <c:v>44578</c:v>
                </c:pt>
                <c:pt idx="108">
                  <c:v>44585</c:v>
                </c:pt>
                <c:pt idx="109">
                  <c:v>44592</c:v>
                </c:pt>
                <c:pt idx="110">
                  <c:v>44599</c:v>
                </c:pt>
                <c:pt idx="111">
                  <c:v>44606</c:v>
                </c:pt>
                <c:pt idx="112">
                  <c:v>44613</c:v>
                </c:pt>
                <c:pt idx="113">
                  <c:v>44620</c:v>
                </c:pt>
                <c:pt idx="114">
                  <c:v>44627</c:v>
                </c:pt>
                <c:pt idx="115">
                  <c:v>44634</c:v>
                </c:pt>
                <c:pt idx="116">
                  <c:v>44641</c:v>
                </c:pt>
                <c:pt idx="117">
                  <c:v>44648</c:v>
                </c:pt>
                <c:pt idx="118">
                  <c:v>44655</c:v>
                </c:pt>
                <c:pt idx="119">
                  <c:v>44662</c:v>
                </c:pt>
                <c:pt idx="120">
                  <c:v>44669</c:v>
                </c:pt>
                <c:pt idx="121">
                  <c:v>44676</c:v>
                </c:pt>
                <c:pt idx="122">
                  <c:v>44683</c:v>
                </c:pt>
                <c:pt idx="123">
                  <c:v>44690</c:v>
                </c:pt>
                <c:pt idx="124">
                  <c:v>44697</c:v>
                </c:pt>
                <c:pt idx="125">
                  <c:v>44704</c:v>
                </c:pt>
                <c:pt idx="126">
                  <c:v>44711</c:v>
                </c:pt>
                <c:pt idx="127">
                  <c:v>44718</c:v>
                </c:pt>
                <c:pt idx="128">
                  <c:v>44725</c:v>
                </c:pt>
                <c:pt idx="129">
                  <c:v>44732</c:v>
                </c:pt>
                <c:pt idx="130">
                  <c:v>44739</c:v>
                </c:pt>
                <c:pt idx="131">
                  <c:v>44746</c:v>
                </c:pt>
                <c:pt idx="132">
                  <c:v>44753</c:v>
                </c:pt>
                <c:pt idx="133">
                  <c:v>44760</c:v>
                </c:pt>
                <c:pt idx="134">
                  <c:v>44767</c:v>
                </c:pt>
                <c:pt idx="135">
                  <c:v>44774</c:v>
                </c:pt>
                <c:pt idx="136">
                  <c:v>44781</c:v>
                </c:pt>
                <c:pt idx="137">
                  <c:v>44788</c:v>
                </c:pt>
                <c:pt idx="138">
                  <c:v>44795</c:v>
                </c:pt>
                <c:pt idx="139">
                  <c:v>44802</c:v>
                </c:pt>
                <c:pt idx="140">
                  <c:v>44809</c:v>
                </c:pt>
                <c:pt idx="141">
                  <c:v>44816</c:v>
                </c:pt>
                <c:pt idx="142">
                  <c:v>44823</c:v>
                </c:pt>
                <c:pt idx="143">
                  <c:v>44830</c:v>
                </c:pt>
                <c:pt idx="144">
                  <c:v>44837</c:v>
                </c:pt>
                <c:pt idx="145">
                  <c:v>44844</c:v>
                </c:pt>
                <c:pt idx="146">
                  <c:v>44851</c:v>
                </c:pt>
                <c:pt idx="147">
                  <c:v>44858</c:v>
                </c:pt>
                <c:pt idx="148">
                  <c:v>44865</c:v>
                </c:pt>
                <c:pt idx="149">
                  <c:v>44872</c:v>
                </c:pt>
                <c:pt idx="150">
                  <c:v>44879</c:v>
                </c:pt>
                <c:pt idx="151">
                  <c:v>44886</c:v>
                </c:pt>
                <c:pt idx="152">
                  <c:v>44893</c:v>
                </c:pt>
                <c:pt idx="153">
                  <c:v>44900</c:v>
                </c:pt>
                <c:pt idx="154">
                  <c:v>44907</c:v>
                </c:pt>
                <c:pt idx="155">
                  <c:v>44914</c:v>
                </c:pt>
                <c:pt idx="156">
                  <c:v>44921</c:v>
                </c:pt>
                <c:pt idx="157" formatCode="d\-mmm\-yy">
                  <c:v>44928</c:v>
                </c:pt>
                <c:pt idx="158" formatCode="d\-mmm\-yy">
                  <c:v>44935</c:v>
                </c:pt>
                <c:pt idx="159" formatCode="d\-mmm\-yy">
                  <c:v>44942</c:v>
                </c:pt>
                <c:pt idx="160" formatCode="d\-mmm\-yy">
                  <c:v>44949</c:v>
                </c:pt>
                <c:pt idx="161" formatCode="d\-mmm\-yy">
                  <c:v>44956</c:v>
                </c:pt>
                <c:pt idx="162" formatCode="d\-mmm\-yy">
                  <c:v>44963</c:v>
                </c:pt>
                <c:pt idx="163" formatCode="d\-mmm\-yy">
                  <c:v>44970</c:v>
                </c:pt>
                <c:pt idx="164" formatCode="d\-mmm\-yy">
                  <c:v>44977</c:v>
                </c:pt>
                <c:pt idx="165" formatCode="d\-mmm\-yy">
                  <c:v>44984</c:v>
                </c:pt>
                <c:pt idx="166" formatCode="d\-mmm\-yy">
                  <c:v>44991</c:v>
                </c:pt>
                <c:pt idx="167" formatCode="d\-mmm\-yy">
                  <c:v>44998</c:v>
                </c:pt>
                <c:pt idx="168" formatCode="d\-mmm\-yy">
                  <c:v>45005</c:v>
                </c:pt>
                <c:pt idx="169" formatCode="d\-mmm\-yy">
                  <c:v>45012</c:v>
                </c:pt>
                <c:pt idx="170" formatCode="d\-mmm\-yy">
                  <c:v>45019</c:v>
                </c:pt>
                <c:pt idx="171" formatCode="d\-mmm\-yy">
                  <c:v>45026</c:v>
                </c:pt>
                <c:pt idx="172" formatCode="d\-mmm\-yy">
                  <c:v>45033</c:v>
                </c:pt>
                <c:pt idx="173" formatCode="d\-mmm\-yy">
                  <c:v>45040</c:v>
                </c:pt>
                <c:pt idx="174" formatCode="d\-mmm\-yy">
                  <c:v>45047</c:v>
                </c:pt>
                <c:pt idx="175" formatCode="d\-mmm\-yy">
                  <c:v>45054</c:v>
                </c:pt>
                <c:pt idx="176" formatCode="d\-mmm\-yy">
                  <c:v>45061</c:v>
                </c:pt>
                <c:pt idx="177" formatCode="d\-mmm\-yy">
                  <c:v>45068</c:v>
                </c:pt>
                <c:pt idx="178" formatCode="d\-mmm\-yy">
                  <c:v>45075</c:v>
                </c:pt>
                <c:pt idx="179" formatCode="d\-mmm\-yy">
                  <c:v>45082</c:v>
                </c:pt>
                <c:pt idx="180" formatCode="d\-mmm\-yy">
                  <c:v>45089</c:v>
                </c:pt>
                <c:pt idx="181" formatCode="d\-mmm\-yy">
                  <c:v>45096</c:v>
                </c:pt>
                <c:pt idx="182" formatCode="d\-mmm\-yy">
                  <c:v>45103</c:v>
                </c:pt>
                <c:pt idx="183" formatCode="d\-mmm\-yy">
                  <c:v>45110</c:v>
                </c:pt>
                <c:pt idx="184" formatCode="d\-mmm\-yy">
                  <c:v>45117</c:v>
                </c:pt>
                <c:pt idx="185" formatCode="d\-mmm\-yy">
                  <c:v>45124</c:v>
                </c:pt>
                <c:pt idx="186" formatCode="d\-mmm\-yy">
                  <c:v>45131</c:v>
                </c:pt>
                <c:pt idx="187" formatCode="d\-mmm\-yy">
                  <c:v>45138</c:v>
                </c:pt>
                <c:pt idx="188" formatCode="d\-mmm\-yy">
                  <c:v>45145</c:v>
                </c:pt>
                <c:pt idx="189" formatCode="d\-mmm\-yy">
                  <c:v>45152</c:v>
                </c:pt>
                <c:pt idx="190" formatCode="d\-mmm\-yy">
                  <c:v>45159</c:v>
                </c:pt>
                <c:pt idx="191" formatCode="d\-mmm\-yy">
                  <c:v>45166</c:v>
                </c:pt>
                <c:pt idx="192" formatCode="d\-mmm\-yy">
                  <c:v>45173</c:v>
                </c:pt>
                <c:pt idx="193" formatCode="d\-mmm\-yy">
                  <c:v>45180</c:v>
                </c:pt>
                <c:pt idx="194" formatCode="d\-mmm\-yy">
                  <c:v>45187</c:v>
                </c:pt>
                <c:pt idx="195" formatCode="d\-mmm\-yy">
                  <c:v>45194</c:v>
                </c:pt>
                <c:pt idx="196" formatCode="d\-mmm\-yy">
                  <c:v>45201</c:v>
                </c:pt>
                <c:pt idx="197" formatCode="d\-mmm\-yy">
                  <c:v>45208</c:v>
                </c:pt>
                <c:pt idx="198" formatCode="d\-mmm\-yy">
                  <c:v>45215</c:v>
                </c:pt>
                <c:pt idx="199" formatCode="d\-mmm\-yy">
                  <c:v>45222</c:v>
                </c:pt>
                <c:pt idx="200" formatCode="d\-mmm\-yy">
                  <c:v>45229</c:v>
                </c:pt>
                <c:pt idx="201" formatCode="d\-mmm\-yy">
                  <c:v>45236</c:v>
                </c:pt>
                <c:pt idx="202" formatCode="d\-mmm\-yy">
                  <c:v>45243</c:v>
                </c:pt>
                <c:pt idx="203" formatCode="d\-mmm\-yy">
                  <c:v>45250</c:v>
                </c:pt>
                <c:pt idx="204" formatCode="d\-mmm\-yy">
                  <c:v>45257</c:v>
                </c:pt>
                <c:pt idx="205" formatCode="d\-mmm\-yy">
                  <c:v>45264</c:v>
                </c:pt>
                <c:pt idx="206" formatCode="d\-mmm\-yy">
                  <c:v>45271</c:v>
                </c:pt>
                <c:pt idx="207" formatCode="d\-mmm\-yy">
                  <c:v>45278</c:v>
                </c:pt>
                <c:pt idx="208" formatCode="d\-mmm\-yy">
                  <c:v>45285</c:v>
                </c:pt>
                <c:pt idx="209">
                  <c:v>45292</c:v>
                </c:pt>
                <c:pt idx="210">
                  <c:v>45299</c:v>
                </c:pt>
                <c:pt idx="211">
                  <c:v>45306</c:v>
                </c:pt>
                <c:pt idx="212">
                  <c:v>45313</c:v>
                </c:pt>
                <c:pt idx="213">
                  <c:v>45320</c:v>
                </c:pt>
                <c:pt idx="214">
                  <c:v>45327</c:v>
                </c:pt>
                <c:pt idx="215">
                  <c:v>45334</c:v>
                </c:pt>
                <c:pt idx="216">
                  <c:v>45341</c:v>
                </c:pt>
                <c:pt idx="217">
                  <c:v>45348</c:v>
                </c:pt>
                <c:pt idx="218">
                  <c:v>45355</c:v>
                </c:pt>
                <c:pt idx="219">
                  <c:v>45362</c:v>
                </c:pt>
                <c:pt idx="220">
                  <c:v>45369</c:v>
                </c:pt>
                <c:pt idx="221">
                  <c:v>45376</c:v>
                </c:pt>
                <c:pt idx="222">
                  <c:v>45383</c:v>
                </c:pt>
                <c:pt idx="223">
                  <c:v>45390</c:v>
                </c:pt>
                <c:pt idx="224">
                  <c:v>45397</c:v>
                </c:pt>
              </c:numCache>
            </c:numRef>
          </c:cat>
          <c:val>
            <c:numRef>
              <c:f>'9'!$K$6:$K$230</c:f>
              <c:numCache>
                <c:formatCode>#,##0</c:formatCode>
                <c:ptCount val="225"/>
                <c:pt idx="0">
                  <c:v>0</c:v>
                </c:pt>
                <c:pt idx="1">
                  <c:v>0</c:v>
                </c:pt>
                <c:pt idx="2">
                  <c:v>0</c:v>
                </c:pt>
                <c:pt idx="3">
                  <c:v>0</c:v>
                </c:pt>
                <c:pt idx="4">
                  <c:v>0</c:v>
                </c:pt>
                <c:pt idx="5">
                  <c:v>0</c:v>
                </c:pt>
                <c:pt idx="6">
                  <c:v>0</c:v>
                </c:pt>
                <c:pt idx="7">
                  <c:v>0</c:v>
                </c:pt>
                <c:pt idx="8">
                  <c:v>0</c:v>
                </c:pt>
                <c:pt idx="9">
                  <c:v>0</c:v>
                </c:pt>
                <c:pt idx="10">
                  <c:v>0</c:v>
                </c:pt>
                <c:pt idx="11">
                  <c:v>11</c:v>
                </c:pt>
                <c:pt idx="12">
                  <c:v>62</c:v>
                </c:pt>
                <c:pt idx="13">
                  <c:v>282</c:v>
                </c:pt>
                <c:pt idx="14">
                  <c:v>609</c:v>
                </c:pt>
                <c:pt idx="15">
                  <c:v>650</c:v>
                </c:pt>
                <c:pt idx="16">
                  <c:v>663</c:v>
                </c:pt>
                <c:pt idx="17">
                  <c:v>527</c:v>
                </c:pt>
                <c:pt idx="18">
                  <c:v>414</c:v>
                </c:pt>
                <c:pt idx="19">
                  <c:v>336</c:v>
                </c:pt>
                <c:pt idx="20">
                  <c:v>230</c:v>
                </c:pt>
                <c:pt idx="21">
                  <c:v>131</c:v>
                </c:pt>
                <c:pt idx="22">
                  <c:v>91</c:v>
                </c:pt>
                <c:pt idx="23">
                  <c:v>67</c:v>
                </c:pt>
                <c:pt idx="24">
                  <c:v>49</c:v>
                </c:pt>
                <c:pt idx="25">
                  <c:v>36</c:v>
                </c:pt>
                <c:pt idx="26">
                  <c:v>19</c:v>
                </c:pt>
                <c:pt idx="27">
                  <c:v>13</c:v>
                </c:pt>
                <c:pt idx="28">
                  <c:v>6</c:v>
                </c:pt>
                <c:pt idx="29">
                  <c:v>8</c:v>
                </c:pt>
                <c:pt idx="30">
                  <c:v>6</c:v>
                </c:pt>
                <c:pt idx="31">
                  <c:v>5</c:v>
                </c:pt>
                <c:pt idx="32">
                  <c:v>3</c:v>
                </c:pt>
                <c:pt idx="33">
                  <c:v>5</c:v>
                </c:pt>
                <c:pt idx="34">
                  <c:v>7</c:v>
                </c:pt>
                <c:pt idx="35">
                  <c:v>2</c:v>
                </c:pt>
                <c:pt idx="36">
                  <c:v>5</c:v>
                </c:pt>
                <c:pt idx="37">
                  <c:v>11</c:v>
                </c:pt>
                <c:pt idx="38">
                  <c:v>10</c:v>
                </c:pt>
                <c:pt idx="39">
                  <c:v>20</c:v>
                </c:pt>
                <c:pt idx="40">
                  <c:v>25</c:v>
                </c:pt>
                <c:pt idx="41">
                  <c:v>76</c:v>
                </c:pt>
                <c:pt idx="42">
                  <c:v>107</c:v>
                </c:pt>
                <c:pt idx="43">
                  <c:v>168</c:v>
                </c:pt>
                <c:pt idx="44">
                  <c:v>209</c:v>
                </c:pt>
                <c:pt idx="45">
                  <c:v>280</c:v>
                </c:pt>
                <c:pt idx="46">
                  <c:v>249</c:v>
                </c:pt>
                <c:pt idx="47">
                  <c:v>252</c:v>
                </c:pt>
                <c:pt idx="48">
                  <c:v>233</c:v>
                </c:pt>
                <c:pt idx="49">
                  <c:v>227</c:v>
                </c:pt>
                <c:pt idx="50">
                  <c:v>208</c:v>
                </c:pt>
                <c:pt idx="51">
                  <c:v>203</c:v>
                </c:pt>
                <c:pt idx="52">
                  <c:v>187</c:v>
                </c:pt>
                <c:pt idx="53">
                  <c:v>392</c:v>
                </c:pt>
                <c:pt idx="54">
                  <c:v>375</c:v>
                </c:pt>
                <c:pt idx="55">
                  <c:v>452</c:v>
                </c:pt>
                <c:pt idx="56">
                  <c:v>446</c:v>
                </c:pt>
                <c:pt idx="57">
                  <c:v>380</c:v>
                </c:pt>
                <c:pt idx="58">
                  <c:v>326</c:v>
                </c:pt>
                <c:pt idx="59">
                  <c:v>295</c:v>
                </c:pt>
                <c:pt idx="60">
                  <c:v>233</c:v>
                </c:pt>
                <c:pt idx="61">
                  <c:v>142</c:v>
                </c:pt>
                <c:pt idx="62">
                  <c:v>105</c:v>
                </c:pt>
                <c:pt idx="63">
                  <c:v>69</c:v>
                </c:pt>
                <c:pt idx="64">
                  <c:v>62</c:v>
                </c:pt>
                <c:pt idx="65">
                  <c:v>38</c:v>
                </c:pt>
                <c:pt idx="66">
                  <c:v>34</c:v>
                </c:pt>
                <c:pt idx="67">
                  <c:v>24</c:v>
                </c:pt>
                <c:pt idx="68">
                  <c:v>23</c:v>
                </c:pt>
                <c:pt idx="69">
                  <c:v>19</c:v>
                </c:pt>
                <c:pt idx="70">
                  <c:v>8</c:v>
                </c:pt>
                <c:pt idx="71">
                  <c:v>6</c:v>
                </c:pt>
                <c:pt idx="72">
                  <c:v>4</c:v>
                </c:pt>
                <c:pt idx="73">
                  <c:v>8</c:v>
                </c:pt>
                <c:pt idx="74">
                  <c:v>8</c:v>
                </c:pt>
                <c:pt idx="75">
                  <c:v>7</c:v>
                </c:pt>
                <c:pt idx="76">
                  <c:v>13</c:v>
                </c:pt>
                <c:pt idx="77">
                  <c:v>17</c:v>
                </c:pt>
                <c:pt idx="78">
                  <c:v>22</c:v>
                </c:pt>
                <c:pt idx="79">
                  <c:v>31</c:v>
                </c:pt>
                <c:pt idx="80">
                  <c:v>48</c:v>
                </c:pt>
                <c:pt idx="81">
                  <c:v>55</c:v>
                </c:pt>
                <c:pt idx="82">
                  <c:v>46</c:v>
                </c:pt>
                <c:pt idx="83">
                  <c:v>55</c:v>
                </c:pt>
                <c:pt idx="84">
                  <c:v>40</c:v>
                </c:pt>
                <c:pt idx="85">
                  <c:v>43</c:v>
                </c:pt>
                <c:pt idx="86">
                  <c:v>50</c:v>
                </c:pt>
                <c:pt idx="87">
                  <c:v>60</c:v>
                </c:pt>
                <c:pt idx="88">
                  <c:v>80</c:v>
                </c:pt>
                <c:pt idx="89">
                  <c:v>136</c:v>
                </c:pt>
                <c:pt idx="90">
                  <c:v>168</c:v>
                </c:pt>
                <c:pt idx="91">
                  <c:v>144</c:v>
                </c:pt>
                <c:pt idx="92">
                  <c:v>133</c:v>
                </c:pt>
                <c:pt idx="93">
                  <c:v>141</c:v>
                </c:pt>
                <c:pt idx="94">
                  <c:v>131</c:v>
                </c:pt>
                <c:pt idx="95">
                  <c:v>135</c:v>
                </c:pt>
                <c:pt idx="96">
                  <c:v>145</c:v>
                </c:pt>
                <c:pt idx="97">
                  <c:v>121</c:v>
                </c:pt>
                <c:pt idx="98">
                  <c:v>97</c:v>
                </c:pt>
                <c:pt idx="99">
                  <c:v>99</c:v>
                </c:pt>
                <c:pt idx="100">
                  <c:v>91</c:v>
                </c:pt>
                <c:pt idx="101">
                  <c:v>86</c:v>
                </c:pt>
                <c:pt idx="102">
                  <c:v>73</c:v>
                </c:pt>
                <c:pt idx="103">
                  <c:v>55</c:v>
                </c:pt>
                <c:pt idx="104">
                  <c:v>47</c:v>
                </c:pt>
                <c:pt idx="105">
                  <c:v>73</c:v>
                </c:pt>
                <c:pt idx="106">
                  <c:v>138</c:v>
                </c:pt>
                <c:pt idx="107">
                  <c:v>146</c:v>
                </c:pt>
                <c:pt idx="108">
                  <c:v>122</c:v>
                </c:pt>
                <c:pt idx="109">
                  <c:v>119</c:v>
                </c:pt>
                <c:pt idx="110">
                  <c:v>82</c:v>
                </c:pt>
                <c:pt idx="111">
                  <c:v>76</c:v>
                </c:pt>
                <c:pt idx="112">
                  <c:v>80</c:v>
                </c:pt>
                <c:pt idx="113">
                  <c:v>113</c:v>
                </c:pt>
                <c:pt idx="114">
                  <c:v>118</c:v>
                </c:pt>
                <c:pt idx="115">
                  <c:v>124</c:v>
                </c:pt>
                <c:pt idx="116">
                  <c:v>194</c:v>
                </c:pt>
                <c:pt idx="117">
                  <c:v>174</c:v>
                </c:pt>
                <c:pt idx="118">
                  <c:v>143</c:v>
                </c:pt>
                <c:pt idx="119">
                  <c:v>131</c:v>
                </c:pt>
                <c:pt idx="120">
                  <c:v>124</c:v>
                </c:pt>
                <c:pt idx="121">
                  <c:v>97</c:v>
                </c:pt>
                <c:pt idx="122">
                  <c:v>89</c:v>
                </c:pt>
                <c:pt idx="123">
                  <c:v>63</c:v>
                </c:pt>
                <c:pt idx="124">
                  <c:v>53</c:v>
                </c:pt>
                <c:pt idx="125">
                  <c:v>46</c:v>
                </c:pt>
                <c:pt idx="126">
                  <c:v>20</c:v>
                </c:pt>
                <c:pt idx="127">
                  <c:v>39</c:v>
                </c:pt>
                <c:pt idx="128">
                  <c:v>41</c:v>
                </c:pt>
                <c:pt idx="129">
                  <c:v>53</c:v>
                </c:pt>
                <c:pt idx="130">
                  <c:v>66</c:v>
                </c:pt>
                <c:pt idx="131">
                  <c:v>83</c:v>
                </c:pt>
                <c:pt idx="132">
                  <c:v>88</c:v>
                </c:pt>
                <c:pt idx="133">
                  <c:v>99</c:v>
                </c:pt>
                <c:pt idx="134">
                  <c:v>95</c:v>
                </c:pt>
                <c:pt idx="135">
                  <c:v>63</c:v>
                </c:pt>
                <c:pt idx="136">
                  <c:v>70</c:v>
                </c:pt>
                <c:pt idx="137">
                  <c:v>61</c:v>
                </c:pt>
                <c:pt idx="138">
                  <c:v>40</c:v>
                </c:pt>
                <c:pt idx="139">
                  <c:v>31</c:v>
                </c:pt>
                <c:pt idx="140">
                  <c:v>42</c:v>
                </c:pt>
                <c:pt idx="141">
                  <c:v>41</c:v>
                </c:pt>
                <c:pt idx="142">
                  <c:v>35</c:v>
                </c:pt>
                <c:pt idx="143">
                  <c:v>45</c:v>
                </c:pt>
                <c:pt idx="144">
                  <c:v>37</c:v>
                </c:pt>
                <c:pt idx="145">
                  <c:v>52</c:v>
                </c:pt>
                <c:pt idx="146">
                  <c:v>42</c:v>
                </c:pt>
                <c:pt idx="147">
                  <c:v>49</c:v>
                </c:pt>
                <c:pt idx="148">
                  <c:v>47</c:v>
                </c:pt>
                <c:pt idx="149">
                  <c:v>48</c:v>
                </c:pt>
                <c:pt idx="150">
                  <c:v>42</c:v>
                </c:pt>
                <c:pt idx="151">
                  <c:v>40</c:v>
                </c:pt>
                <c:pt idx="152">
                  <c:v>44</c:v>
                </c:pt>
                <c:pt idx="153">
                  <c:v>42</c:v>
                </c:pt>
                <c:pt idx="154">
                  <c:v>39</c:v>
                </c:pt>
                <c:pt idx="155">
                  <c:v>65</c:v>
                </c:pt>
                <c:pt idx="156">
                  <c:v>69</c:v>
                </c:pt>
                <c:pt idx="157">
                  <c:v>84</c:v>
                </c:pt>
                <c:pt idx="158">
                  <c:v>102</c:v>
                </c:pt>
                <c:pt idx="159">
                  <c:v>85</c:v>
                </c:pt>
                <c:pt idx="160">
                  <c:v>56</c:v>
                </c:pt>
                <c:pt idx="161">
                  <c:v>33</c:v>
                </c:pt>
                <c:pt idx="162">
                  <c:v>36</c:v>
                </c:pt>
                <c:pt idx="163">
                  <c:v>49</c:v>
                </c:pt>
                <c:pt idx="164">
                  <c:v>47</c:v>
                </c:pt>
                <c:pt idx="165">
                  <c:v>42</c:v>
                </c:pt>
                <c:pt idx="166">
                  <c:v>64</c:v>
                </c:pt>
                <c:pt idx="167">
                  <c:v>56</c:v>
                </c:pt>
                <c:pt idx="168">
                  <c:v>75</c:v>
                </c:pt>
                <c:pt idx="169">
                  <c:v>81</c:v>
                </c:pt>
                <c:pt idx="170">
                  <c:v>70</c:v>
                </c:pt>
                <c:pt idx="171">
                  <c:v>73</c:v>
                </c:pt>
                <c:pt idx="172">
                  <c:v>69</c:v>
                </c:pt>
                <c:pt idx="173">
                  <c:v>59</c:v>
                </c:pt>
                <c:pt idx="174">
                  <c:v>45</c:v>
                </c:pt>
                <c:pt idx="175">
                  <c:v>30</c:v>
                </c:pt>
                <c:pt idx="176">
                  <c:v>25</c:v>
                </c:pt>
                <c:pt idx="177">
                  <c:v>13</c:v>
                </c:pt>
                <c:pt idx="178">
                  <c:v>16</c:v>
                </c:pt>
                <c:pt idx="179">
                  <c:v>15</c:v>
                </c:pt>
                <c:pt idx="180">
                  <c:v>15</c:v>
                </c:pt>
                <c:pt idx="181">
                  <c:v>13</c:v>
                </c:pt>
                <c:pt idx="182">
                  <c:v>10</c:v>
                </c:pt>
                <c:pt idx="183">
                  <c:v>8</c:v>
                </c:pt>
                <c:pt idx="184">
                  <c:v>4</c:v>
                </c:pt>
                <c:pt idx="185">
                  <c:v>10</c:v>
                </c:pt>
                <c:pt idx="186">
                  <c:v>5</c:v>
                </c:pt>
                <c:pt idx="187">
                  <c:v>8</c:v>
                </c:pt>
                <c:pt idx="188">
                  <c:v>18</c:v>
                </c:pt>
                <c:pt idx="189">
                  <c:v>24</c:v>
                </c:pt>
                <c:pt idx="190">
                  <c:v>24</c:v>
                </c:pt>
                <c:pt idx="191">
                  <c:v>20</c:v>
                </c:pt>
                <c:pt idx="192">
                  <c:v>30</c:v>
                </c:pt>
                <c:pt idx="193">
                  <c:v>30</c:v>
                </c:pt>
                <c:pt idx="194">
                  <c:v>31</c:v>
                </c:pt>
                <c:pt idx="195">
                  <c:v>35</c:v>
                </c:pt>
                <c:pt idx="196">
                  <c:v>36</c:v>
                </c:pt>
                <c:pt idx="197">
                  <c:v>46</c:v>
                </c:pt>
                <c:pt idx="198">
                  <c:v>31</c:v>
                </c:pt>
                <c:pt idx="199">
                  <c:v>38</c:v>
                </c:pt>
                <c:pt idx="200">
                  <c:v>33</c:v>
                </c:pt>
                <c:pt idx="201">
                  <c:v>45</c:v>
                </c:pt>
                <c:pt idx="202">
                  <c:v>31</c:v>
                </c:pt>
                <c:pt idx="203">
                  <c:v>36</c:v>
                </c:pt>
                <c:pt idx="204">
                  <c:v>34</c:v>
                </c:pt>
                <c:pt idx="205">
                  <c:v>25</c:v>
                </c:pt>
                <c:pt idx="206">
                  <c:v>26</c:v>
                </c:pt>
                <c:pt idx="207">
                  <c:v>43</c:v>
                </c:pt>
                <c:pt idx="208">
                  <c:v>30</c:v>
                </c:pt>
                <c:pt idx="209">
                  <c:v>45</c:v>
                </c:pt>
                <c:pt idx="210">
                  <c:v>45</c:v>
                </c:pt>
                <c:pt idx="211">
                  <c:v>37</c:v>
                </c:pt>
                <c:pt idx="212">
                  <c:v>31</c:v>
                </c:pt>
                <c:pt idx="213">
                  <c:v>35</c:v>
                </c:pt>
                <c:pt idx="214">
                  <c:v>29</c:v>
                </c:pt>
                <c:pt idx="215">
                  <c:v>26</c:v>
                </c:pt>
                <c:pt idx="216">
                  <c:v>20</c:v>
                </c:pt>
                <c:pt idx="217">
                  <c:v>22</c:v>
                </c:pt>
                <c:pt idx="218">
                  <c:v>13</c:v>
                </c:pt>
                <c:pt idx="219">
                  <c:v>12</c:v>
                </c:pt>
                <c:pt idx="220">
                  <c:v>10</c:v>
                </c:pt>
                <c:pt idx="221">
                  <c:v>15</c:v>
                </c:pt>
                <c:pt idx="222">
                  <c:v>8</c:v>
                </c:pt>
                <c:pt idx="223">
                  <c:v>6</c:v>
                </c:pt>
                <c:pt idx="224">
                  <c:v>5</c:v>
                </c:pt>
              </c:numCache>
            </c:numRef>
          </c:val>
          <c:smooth val="0"/>
          <c:extLst>
            <c:ext xmlns:c16="http://schemas.microsoft.com/office/drawing/2014/chart" uri="{C3380CC4-5D6E-409C-BE32-E72D297353CC}">
              <c16:uniqueId val="{00000000-E469-45C5-A708-3E4DD18C3D37}"/>
            </c:ext>
          </c:extLst>
        </c:ser>
        <c:dLbls>
          <c:showLegendKey val="0"/>
          <c:showVal val="0"/>
          <c:showCatName val="0"/>
          <c:showSerName val="0"/>
          <c:showPercent val="0"/>
          <c:showBubbleSize val="0"/>
        </c:dLbls>
        <c:smooth val="0"/>
        <c:axId val="470178984"/>
        <c:axId val="470173080"/>
      </c:lineChart>
      <c:dateAx>
        <c:axId val="470178984"/>
        <c:scaling>
          <c:orientation val="minMax"/>
          <c:min val="43906"/>
        </c:scaling>
        <c:delete val="0"/>
        <c:axPos val="b"/>
        <c:title>
          <c:tx>
            <c:rich>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400" b="1"/>
                  <a:t>Week beginning</a:t>
                </a:r>
              </a:p>
            </c:rich>
          </c:tx>
          <c:layout>
            <c:manualLayout>
              <c:xMode val="edge"/>
              <c:yMode val="edge"/>
              <c:x val="0.47594391377307343"/>
              <c:y val="0.94153740981122125"/>
            </c:manualLayout>
          </c:layout>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d\-mmm\-yy" sourceLinked="0"/>
        <c:majorTickMark val="out"/>
        <c:minorTickMark val="out"/>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70173080"/>
        <c:crosses val="autoZero"/>
        <c:auto val="1"/>
        <c:lblOffset val="100"/>
        <c:baseTimeUnit val="days"/>
        <c:majorUnit val="28"/>
        <c:majorTimeUnit val="days"/>
        <c:minorUnit val="7"/>
        <c:minorTimeUnit val="days"/>
      </c:dateAx>
      <c:valAx>
        <c:axId val="470173080"/>
        <c:scaling>
          <c:orientation val="minMax"/>
        </c:scaling>
        <c:delete val="0"/>
        <c:axPos val="l"/>
        <c:title>
          <c:tx>
            <c:rich>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400" b="1"/>
                  <a:t>Deaths registered</a:t>
                </a:r>
              </a:p>
            </c:rich>
          </c:tx>
          <c:layout>
            <c:manualLayout>
              <c:xMode val="edge"/>
              <c:yMode val="edge"/>
              <c:x val="2.0078202314874574E-2"/>
              <c:y val="0.32026109445524337"/>
            </c:manualLayout>
          </c:layout>
          <c:overlay val="0"/>
          <c:spPr>
            <a:noFill/>
            <a:ln>
              <a:noFill/>
            </a:ln>
            <a:effectLst/>
          </c:spPr>
          <c:txPr>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7017898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sz="1400" b="1"/>
              <a:t>Deaths, expected deaths and excess deaths</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7.8943264794961179E-2"/>
          <c:y val="7.547038741641128E-2"/>
          <c:w val="0.90602256717943186"/>
          <c:h val="0.75525384813047536"/>
        </c:manualLayout>
      </c:layout>
      <c:barChart>
        <c:barDir val="col"/>
        <c:grouping val="clustered"/>
        <c:varyColors val="0"/>
        <c:ser>
          <c:idx val="2"/>
          <c:order val="2"/>
          <c:tx>
            <c:strRef>
              <c:f>'9'!$H$5</c:f>
              <c:strCache>
                <c:ptCount val="1"/>
                <c:pt idx="0">
                  <c:v>Excess deaths</c:v>
                </c:pt>
              </c:strCache>
            </c:strRef>
          </c:tx>
          <c:spPr>
            <a:solidFill>
              <a:srgbClr val="6C297F"/>
            </a:solidFill>
            <a:ln cmpd="sng">
              <a:solidFill>
                <a:srgbClr val="6C297F"/>
              </a:solidFill>
            </a:ln>
            <a:effectLst/>
          </c:spPr>
          <c:invertIfNegative val="0"/>
          <c:val>
            <c:numRef>
              <c:f>'9'!$H$6:$H$230</c:f>
              <c:numCache>
                <c:formatCode>#,##0</c:formatCode>
                <c:ptCount val="225"/>
                <c:pt idx="0">
                  <c:v>-173</c:v>
                </c:pt>
                <c:pt idx="1">
                  <c:v>-57</c:v>
                </c:pt>
                <c:pt idx="2">
                  <c:v>-113</c:v>
                </c:pt>
                <c:pt idx="3">
                  <c:v>-136</c:v>
                </c:pt>
                <c:pt idx="4">
                  <c:v>-131</c:v>
                </c:pt>
                <c:pt idx="5">
                  <c:v>-74</c:v>
                </c:pt>
                <c:pt idx="6">
                  <c:v>-129</c:v>
                </c:pt>
                <c:pt idx="7">
                  <c:v>-114</c:v>
                </c:pt>
                <c:pt idx="8">
                  <c:v>-18</c:v>
                </c:pt>
                <c:pt idx="9">
                  <c:v>-42</c:v>
                </c:pt>
                <c:pt idx="10">
                  <c:v>11</c:v>
                </c:pt>
                <c:pt idx="11">
                  <c:v>60</c:v>
                </c:pt>
                <c:pt idx="12">
                  <c:v>-53</c:v>
                </c:pt>
                <c:pt idx="13">
                  <c:v>634</c:v>
                </c:pt>
                <c:pt idx="14">
                  <c:v>868</c:v>
                </c:pt>
                <c:pt idx="15">
                  <c:v>843</c:v>
                </c:pt>
                <c:pt idx="16">
                  <c:v>744</c:v>
                </c:pt>
                <c:pt idx="17">
                  <c:v>593</c:v>
                </c:pt>
                <c:pt idx="18">
                  <c:v>396</c:v>
                </c:pt>
                <c:pt idx="19">
                  <c:v>352</c:v>
                </c:pt>
                <c:pt idx="20">
                  <c:v>177</c:v>
                </c:pt>
                <c:pt idx="21">
                  <c:v>108</c:v>
                </c:pt>
                <c:pt idx="22">
                  <c:v>35</c:v>
                </c:pt>
                <c:pt idx="23">
                  <c:v>32</c:v>
                </c:pt>
                <c:pt idx="24">
                  <c:v>44</c:v>
                </c:pt>
                <c:pt idx="25">
                  <c:v>-19</c:v>
                </c:pt>
                <c:pt idx="26">
                  <c:v>-35</c:v>
                </c:pt>
                <c:pt idx="27">
                  <c:v>-48</c:v>
                </c:pt>
                <c:pt idx="28">
                  <c:v>38</c:v>
                </c:pt>
                <c:pt idx="29">
                  <c:v>-15</c:v>
                </c:pt>
                <c:pt idx="30">
                  <c:v>49</c:v>
                </c:pt>
                <c:pt idx="31">
                  <c:v>8</c:v>
                </c:pt>
                <c:pt idx="32">
                  <c:v>-65</c:v>
                </c:pt>
                <c:pt idx="33">
                  <c:v>46</c:v>
                </c:pt>
                <c:pt idx="34">
                  <c:v>46</c:v>
                </c:pt>
                <c:pt idx="35">
                  <c:v>60</c:v>
                </c:pt>
                <c:pt idx="36">
                  <c:v>59</c:v>
                </c:pt>
                <c:pt idx="37">
                  <c:v>-57</c:v>
                </c:pt>
                <c:pt idx="38">
                  <c:v>-116</c:v>
                </c:pt>
                <c:pt idx="39">
                  <c:v>156</c:v>
                </c:pt>
                <c:pt idx="40">
                  <c:v>-10</c:v>
                </c:pt>
                <c:pt idx="41">
                  <c:v>68</c:v>
                </c:pt>
                <c:pt idx="42">
                  <c:v>128</c:v>
                </c:pt>
                <c:pt idx="43">
                  <c:v>177</c:v>
                </c:pt>
                <c:pt idx="44">
                  <c:v>138</c:v>
                </c:pt>
                <c:pt idx="45">
                  <c:v>192</c:v>
                </c:pt>
                <c:pt idx="46">
                  <c:v>222</c:v>
                </c:pt>
                <c:pt idx="47">
                  <c:v>192</c:v>
                </c:pt>
                <c:pt idx="48">
                  <c:v>151</c:v>
                </c:pt>
                <c:pt idx="49">
                  <c:v>41</c:v>
                </c:pt>
                <c:pt idx="50">
                  <c:v>18</c:v>
                </c:pt>
                <c:pt idx="51">
                  <c:v>136</c:v>
                </c:pt>
                <c:pt idx="52">
                  <c:v>109</c:v>
                </c:pt>
                <c:pt idx="53">
                  <c:v>442</c:v>
                </c:pt>
                <c:pt idx="54">
                  <c:v>15</c:v>
                </c:pt>
                <c:pt idx="55">
                  <c:v>206</c:v>
                </c:pt>
                <c:pt idx="56">
                  <c:v>314</c:v>
                </c:pt>
                <c:pt idx="57">
                  <c:v>243</c:v>
                </c:pt>
                <c:pt idx="58">
                  <c:v>179</c:v>
                </c:pt>
                <c:pt idx="59">
                  <c:v>197</c:v>
                </c:pt>
                <c:pt idx="60">
                  <c:v>104</c:v>
                </c:pt>
                <c:pt idx="61">
                  <c:v>59</c:v>
                </c:pt>
                <c:pt idx="62">
                  <c:v>-94</c:v>
                </c:pt>
                <c:pt idx="63">
                  <c:v>-63</c:v>
                </c:pt>
                <c:pt idx="64">
                  <c:v>-42</c:v>
                </c:pt>
                <c:pt idx="65">
                  <c:v>-137</c:v>
                </c:pt>
                <c:pt idx="66">
                  <c:v>-65</c:v>
                </c:pt>
                <c:pt idx="67">
                  <c:v>43</c:v>
                </c:pt>
                <c:pt idx="68">
                  <c:v>39</c:v>
                </c:pt>
                <c:pt idx="69">
                  <c:v>-55</c:v>
                </c:pt>
                <c:pt idx="70">
                  <c:v>-130</c:v>
                </c:pt>
                <c:pt idx="71">
                  <c:v>25</c:v>
                </c:pt>
                <c:pt idx="72">
                  <c:v>-27</c:v>
                </c:pt>
                <c:pt idx="73">
                  <c:v>37</c:v>
                </c:pt>
                <c:pt idx="74">
                  <c:v>30</c:v>
                </c:pt>
                <c:pt idx="75">
                  <c:v>82</c:v>
                </c:pt>
                <c:pt idx="76">
                  <c:v>41</c:v>
                </c:pt>
                <c:pt idx="77">
                  <c:v>12</c:v>
                </c:pt>
                <c:pt idx="78">
                  <c:v>58</c:v>
                </c:pt>
                <c:pt idx="79">
                  <c:v>65</c:v>
                </c:pt>
                <c:pt idx="80">
                  <c:v>93</c:v>
                </c:pt>
                <c:pt idx="81">
                  <c:v>112</c:v>
                </c:pt>
                <c:pt idx="82">
                  <c:v>161</c:v>
                </c:pt>
                <c:pt idx="83">
                  <c:v>52</c:v>
                </c:pt>
                <c:pt idx="84">
                  <c:v>87</c:v>
                </c:pt>
                <c:pt idx="85">
                  <c:v>172</c:v>
                </c:pt>
                <c:pt idx="86">
                  <c:v>101</c:v>
                </c:pt>
                <c:pt idx="87">
                  <c:v>166</c:v>
                </c:pt>
                <c:pt idx="88">
                  <c:v>111</c:v>
                </c:pt>
                <c:pt idx="89">
                  <c:v>218</c:v>
                </c:pt>
                <c:pt idx="90">
                  <c:v>216</c:v>
                </c:pt>
                <c:pt idx="91">
                  <c:v>209</c:v>
                </c:pt>
                <c:pt idx="92">
                  <c:v>276</c:v>
                </c:pt>
                <c:pt idx="93">
                  <c:v>241</c:v>
                </c:pt>
                <c:pt idx="94">
                  <c:v>216</c:v>
                </c:pt>
                <c:pt idx="95">
                  <c:v>233</c:v>
                </c:pt>
                <c:pt idx="96">
                  <c:v>170</c:v>
                </c:pt>
                <c:pt idx="97">
                  <c:v>192</c:v>
                </c:pt>
                <c:pt idx="98">
                  <c:v>107</c:v>
                </c:pt>
                <c:pt idx="99">
                  <c:v>115</c:v>
                </c:pt>
                <c:pt idx="100">
                  <c:v>179</c:v>
                </c:pt>
                <c:pt idx="101">
                  <c:v>154</c:v>
                </c:pt>
                <c:pt idx="102">
                  <c:v>71</c:v>
                </c:pt>
                <c:pt idx="103">
                  <c:v>17</c:v>
                </c:pt>
                <c:pt idx="104">
                  <c:v>28</c:v>
                </c:pt>
                <c:pt idx="105">
                  <c:v>-36</c:v>
                </c:pt>
                <c:pt idx="106">
                  <c:v>-86</c:v>
                </c:pt>
                <c:pt idx="107">
                  <c:v>-44</c:v>
                </c:pt>
                <c:pt idx="108">
                  <c:v>-55</c:v>
                </c:pt>
                <c:pt idx="109">
                  <c:v>-19</c:v>
                </c:pt>
                <c:pt idx="110">
                  <c:v>2</c:v>
                </c:pt>
                <c:pt idx="111">
                  <c:v>-69</c:v>
                </c:pt>
                <c:pt idx="112">
                  <c:v>-26</c:v>
                </c:pt>
                <c:pt idx="113">
                  <c:v>38</c:v>
                </c:pt>
                <c:pt idx="114">
                  <c:v>-7</c:v>
                </c:pt>
                <c:pt idx="115">
                  <c:v>108</c:v>
                </c:pt>
                <c:pt idx="116">
                  <c:v>106</c:v>
                </c:pt>
                <c:pt idx="117">
                  <c:v>212</c:v>
                </c:pt>
                <c:pt idx="118">
                  <c:v>149</c:v>
                </c:pt>
                <c:pt idx="119">
                  <c:v>-46</c:v>
                </c:pt>
                <c:pt idx="120">
                  <c:v>188</c:v>
                </c:pt>
                <c:pt idx="121">
                  <c:v>193</c:v>
                </c:pt>
                <c:pt idx="122">
                  <c:v>37</c:v>
                </c:pt>
                <c:pt idx="123">
                  <c:v>200</c:v>
                </c:pt>
                <c:pt idx="124">
                  <c:v>153</c:v>
                </c:pt>
                <c:pt idx="125">
                  <c:v>30</c:v>
                </c:pt>
                <c:pt idx="126">
                  <c:v>-174</c:v>
                </c:pt>
                <c:pt idx="127">
                  <c:v>127</c:v>
                </c:pt>
                <c:pt idx="128">
                  <c:v>173</c:v>
                </c:pt>
                <c:pt idx="129">
                  <c:v>96</c:v>
                </c:pt>
                <c:pt idx="130">
                  <c:v>97</c:v>
                </c:pt>
                <c:pt idx="131">
                  <c:v>73</c:v>
                </c:pt>
                <c:pt idx="132">
                  <c:v>141</c:v>
                </c:pt>
                <c:pt idx="133">
                  <c:v>118</c:v>
                </c:pt>
                <c:pt idx="134">
                  <c:v>160</c:v>
                </c:pt>
                <c:pt idx="135">
                  <c:v>92</c:v>
                </c:pt>
                <c:pt idx="136">
                  <c:v>110</c:v>
                </c:pt>
                <c:pt idx="137">
                  <c:v>140</c:v>
                </c:pt>
                <c:pt idx="138">
                  <c:v>37</c:v>
                </c:pt>
                <c:pt idx="139">
                  <c:v>27</c:v>
                </c:pt>
                <c:pt idx="140">
                  <c:v>82</c:v>
                </c:pt>
                <c:pt idx="141">
                  <c:v>33</c:v>
                </c:pt>
                <c:pt idx="142">
                  <c:v>-71</c:v>
                </c:pt>
                <c:pt idx="143">
                  <c:v>142</c:v>
                </c:pt>
                <c:pt idx="144">
                  <c:v>128</c:v>
                </c:pt>
                <c:pt idx="145">
                  <c:v>73</c:v>
                </c:pt>
                <c:pt idx="146">
                  <c:v>63</c:v>
                </c:pt>
                <c:pt idx="147">
                  <c:v>96</c:v>
                </c:pt>
                <c:pt idx="148">
                  <c:v>72</c:v>
                </c:pt>
                <c:pt idx="149">
                  <c:v>-13</c:v>
                </c:pt>
                <c:pt idx="150">
                  <c:v>65</c:v>
                </c:pt>
                <c:pt idx="151">
                  <c:v>30</c:v>
                </c:pt>
                <c:pt idx="152">
                  <c:v>4</c:v>
                </c:pt>
                <c:pt idx="153">
                  <c:v>55</c:v>
                </c:pt>
                <c:pt idx="154">
                  <c:v>-50</c:v>
                </c:pt>
                <c:pt idx="155">
                  <c:v>229</c:v>
                </c:pt>
                <c:pt idx="156">
                  <c:v>51</c:v>
                </c:pt>
                <c:pt idx="157">
                  <c:v>220</c:v>
                </c:pt>
                <c:pt idx="158">
                  <c:v>359</c:v>
                </c:pt>
                <c:pt idx="159">
                  <c:v>265</c:v>
                </c:pt>
                <c:pt idx="160">
                  <c:v>66</c:v>
                </c:pt>
                <c:pt idx="161">
                  <c:v>48</c:v>
                </c:pt>
                <c:pt idx="162">
                  <c:v>42</c:v>
                </c:pt>
                <c:pt idx="163">
                  <c:v>41</c:v>
                </c:pt>
                <c:pt idx="164">
                  <c:v>59</c:v>
                </c:pt>
                <c:pt idx="165">
                  <c:v>62</c:v>
                </c:pt>
                <c:pt idx="166">
                  <c:v>21</c:v>
                </c:pt>
                <c:pt idx="167">
                  <c:v>89</c:v>
                </c:pt>
                <c:pt idx="168">
                  <c:v>172</c:v>
                </c:pt>
                <c:pt idx="169">
                  <c:v>129</c:v>
                </c:pt>
                <c:pt idx="170">
                  <c:v>-50</c:v>
                </c:pt>
                <c:pt idx="171">
                  <c:v>115</c:v>
                </c:pt>
                <c:pt idx="172">
                  <c:v>116</c:v>
                </c:pt>
                <c:pt idx="173">
                  <c:v>47</c:v>
                </c:pt>
                <c:pt idx="174">
                  <c:v>51</c:v>
                </c:pt>
                <c:pt idx="175">
                  <c:v>-44</c:v>
                </c:pt>
                <c:pt idx="176">
                  <c:v>88</c:v>
                </c:pt>
                <c:pt idx="177">
                  <c:v>-49</c:v>
                </c:pt>
                <c:pt idx="178">
                  <c:v>57</c:v>
                </c:pt>
                <c:pt idx="179">
                  <c:v>-15</c:v>
                </c:pt>
                <c:pt idx="180">
                  <c:v>64</c:v>
                </c:pt>
                <c:pt idx="181">
                  <c:v>-62</c:v>
                </c:pt>
                <c:pt idx="182">
                  <c:v>4</c:v>
                </c:pt>
                <c:pt idx="183">
                  <c:v>-28</c:v>
                </c:pt>
                <c:pt idx="184">
                  <c:v>-38</c:v>
                </c:pt>
                <c:pt idx="185">
                  <c:v>-63</c:v>
                </c:pt>
                <c:pt idx="186">
                  <c:v>-13</c:v>
                </c:pt>
                <c:pt idx="187">
                  <c:v>-2</c:v>
                </c:pt>
                <c:pt idx="188">
                  <c:v>15</c:v>
                </c:pt>
                <c:pt idx="189">
                  <c:v>-17</c:v>
                </c:pt>
                <c:pt idx="190">
                  <c:v>8</c:v>
                </c:pt>
                <c:pt idx="191">
                  <c:v>-49</c:v>
                </c:pt>
                <c:pt idx="192">
                  <c:v>-28</c:v>
                </c:pt>
                <c:pt idx="193">
                  <c:v>-172</c:v>
                </c:pt>
                <c:pt idx="194">
                  <c:v>18</c:v>
                </c:pt>
                <c:pt idx="195">
                  <c:v>-84</c:v>
                </c:pt>
                <c:pt idx="196">
                  <c:v>-120</c:v>
                </c:pt>
                <c:pt idx="197">
                  <c:v>-72</c:v>
                </c:pt>
                <c:pt idx="198">
                  <c:v>-62</c:v>
                </c:pt>
                <c:pt idx="199">
                  <c:v>-127</c:v>
                </c:pt>
                <c:pt idx="200">
                  <c:v>-94</c:v>
                </c:pt>
                <c:pt idx="201">
                  <c:v>-59</c:v>
                </c:pt>
                <c:pt idx="202">
                  <c:v>-23</c:v>
                </c:pt>
                <c:pt idx="203">
                  <c:v>-51</c:v>
                </c:pt>
                <c:pt idx="204">
                  <c:v>-65</c:v>
                </c:pt>
                <c:pt idx="205">
                  <c:v>-50</c:v>
                </c:pt>
                <c:pt idx="206">
                  <c:v>-95</c:v>
                </c:pt>
                <c:pt idx="207">
                  <c:v>-51</c:v>
                </c:pt>
                <c:pt idx="208">
                  <c:v>-118</c:v>
                </c:pt>
                <c:pt idx="209">
                  <c:v>-36</c:v>
                </c:pt>
                <c:pt idx="210">
                  <c:v>-315</c:v>
                </c:pt>
                <c:pt idx="211">
                  <c:v>-274</c:v>
                </c:pt>
                <c:pt idx="212">
                  <c:v>-43</c:v>
                </c:pt>
                <c:pt idx="213">
                  <c:v>44</c:v>
                </c:pt>
                <c:pt idx="214">
                  <c:v>-123</c:v>
                </c:pt>
                <c:pt idx="215">
                  <c:v>-30</c:v>
                </c:pt>
                <c:pt idx="216">
                  <c:v>-116</c:v>
                </c:pt>
                <c:pt idx="217">
                  <c:v>-122</c:v>
                </c:pt>
                <c:pt idx="218">
                  <c:v>-134</c:v>
                </c:pt>
                <c:pt idx="219">
                  <c:v>-90</c:v>
                </c:pt>
                <c:pt idx="220">
                  <c:v>-78</c:v>
                </c:pt>
                <c:pt idx="221">
                  <c:v>-183</c:v>
                </c:pt>
                <c:pt idx="222">
                  <c:v>-93</c:v>
                </c:pt>
                <c:pt idx="223">
                  <c:v>27</c:v>
                </c:pt>
                <c:pt idx="224">
                  <c:v>10</c:v>
                </c:pt>
              </c:numCache>
            </c:numRef>
          </c:val>
          <c:extLst>
            <c:ext xmlns:c16="http://schemas.microsoft.com/office/drawing/2014/chart" uri="{C3380CC4-5D6E-409C-BE32-E72D297353CC}">
              <c16:uniqueId val="{00000002-C4C7-430F-BC8B-2797649AB4B2}"/>
            </c:ext>
          </c:extLst>
        </c:ser>
        <c:dLbls>
          <c:showLegendKey val="0"/>
          <c:showVal val="0"/>
          <c:showCatName val="0"/>
          <c:showSerName val="0"/>
          <c:showPercent val="0"/>
          <c:showBubbleSize val="0"/>
        </c:dLbls>
        <c:gapWidth val="0"/>
        <c:overlap val="-100"/>
        <c:axId val="2103065839"/>
        <c:axId val="2103062095"/>
      </c:barChart>
      <c:lineChart>
        <c:grouping val="standard"/>
        <c:varyColors val="0"/>
        <c:ser>
          <c:idx val="0"/>
          <c:order val="0"/>
          <c:tx>
            <c:strRef>
              <c:f>'9'!$D$5</c:f>
              <c:strCache>
                <c:ptCount val="1"/>
                <c:pt idx="0">
                  <c:v>All cause deaths</c:v>
                </c:pt>
              </c:strCache>
            </c:strRef>
          </c:tx>
          <c:spPr>
            <a:ln w="28575" cap="rnd">
              <a:solidFill>
                <a:srgbClr val="6C297F"/>
              </a:solidFill>
              <a:round/>
            </a:ln>
            <a:effectLst/>
          </c:spPr>
          <c:marker>
            <c:symbol val="none"/>
          </c:marker>
          <c:cat>
            <c:numRef>
              <c:f>'9'!$C$6:$C$230</c:f>
              <c:numCache>
                <c:formatCode>d\-mmm\-yy</c:formatCode>
                <c:ptCount val="225"/>
                <c:pt idx="0">
                  <c:v>43829</c:v>
                </c:pt>
                <c:pt idx="1">
                  <c:v>43836</c:v>
                </c:pt>
                <c:pt idx="2">
                  <c:v>43843</c:v>
                </c:pt>
                <c:pt idx="3">
                  <c:v>43850</c:v>
                </c:pt>
                <c:pt idx="4">
                  <c:v>43857</c:v>
                </c:pt>
                <c:pt idx="5">
                  <c:v>43864</c:v>
                </c:pt>
                <c:pt idx="6">
                  <c:v>43871</c:v>
                </c:pt>
                <c:pt idx="7">
                  <c:v>43878</c:v>
                </c:pt>
                <c:pt idx="8">
                  <c:v>43885</c:v>
                </c:pt>
                <c:pt idx="9">
                  <c:v>43892</c:v>
                </c:pt>
                <c:pt idx="10">
                  <c:v>43899</c:v>
                </c:pt>
                <c:pt idx="11">
                  <c:v>43906</c:v>
                </c:pt>
                <c:pt idx="12">
                  <c:v>43913</c:v>
                </c:pt>
                <c:pt idx="13">
                  <c:v>43920</c:v>
                </c:pt>
                <c:pt idx="14">
                  <c:v>43927</c:v>
                </c:pt>
                <c:pt idx="15">
                  <c:v>43934</c:v>
                </c:pt>
                <c:pt idx="16">
                  <c:v>43941</c:v>
                </c:pt>
                <c:pt idx="17">
                  <c:v>43948</c:v>
                </c:pt>
                <c:pt idx="18">
                  <c:v>43955</c:v>
                </c:pt>
                <c:pt idx="19">
                  <c:v>43962</c:v>
                </c:pt>
                <c:pt idx="20">
                  <c:v>43969</c:v>
                </c:pt>
                <c:pt idx="21">
                  <c:v>43976</c:v>
                </c:pt>
                <c:pt idx="22">
                  <c:v>43983</c:v>
                </c:pt>
                <c:pt idx="23">
                  <c:v>43990</c:v>
                </c:pt>
                <c:pt idx="24">
                  <c:v>43997</c:v>
                </c:pt>
                <c:pt idx="25">
                  <c:v>44004</c:v>
                </c:pt>
                <c:pt idx="26">
                  <c:v>44011</c:v>
                </c:pt>
                <c:pt idx="27">
                  <c:v>44018</c:v>
                </c:pt>
                <c:pt idx="28">
                  <c:v>44025</c:v>
                </c:pt>
                <c:pt idx="29">
                  <c:v>44032</c:v>
                </c:pt>
                <c:pt idx="30">
                  <c:v>44039</c:v>
                </c:pt>
                <c:pt idx="31">
                  <c:v>44046</c:v>
                </c:pt>
                <c:pt idx="32">
                  <c:v>44053</c:v>
                </c:pt>
                <c:pt idx="33">
                  <c:v>44060</c:v>
                </c:pt>
                <c:pt idx="34">
                  <c:v>44067</c:v>
                </c:pt>
                <c:pt idx="35">
                  <c:v>44074</c:v>
                </c:pt>
                <c:pt idx="36">
                  <c:v>44081</c:v>
                </c:pt>
                <c:pt idx="37">
                  <c:v>44088</c:v>
                </c:pt>
                <c:pt idx="38">
                  <c:v>44095</c:v>
                </c:pt>
                <c:pt idx="39">
                  <c:v>44102</c:v>
                </c:pt>
                <c:pt idx="40">
                  <c:v>44109</c:v>
                </c:pt>
                <c:pt idx="41">
                  <c:v>44116</c:v>
                </c:pt>
                <c:pt idx="42">
                  <c:v>44123</c:v>
                </c:pt>
                <c:pt idx="43">
                  <c:v>44130</c:v>
                </c:pt>
                <c:pt idx="44">
                  <c:v>44137</c:v>
                </c:pt>
                <c:pt idx="45">
                  <c:v>44144</c:v>
                </c:pt>
                <c:pt idx="46">
                  <c:v>44151</c:v>
                </c:pt>
                <c:pt idx="47">
                  <c:v>44158</c:v>
                </c:pt>
                <c:pt idx="48">
                  <c:v>44165</c:v>
                </c:pt>
                <c:pt idx="49">
                  <c:v>44172</c:v>
                </c:pt>
                <c:pt idx="50">
                  <c:v>44179</c:v>
                </c:pt>
                <c:pt idx="51">
                  <c:v>44186</c:v>
                </c:pt>
                <c:pt idx="52">
                  <c:v>44193</c:v>
                </c:pt>
                <c:pt idx="53">
                  <c:v>44200</c:v>
                </c:pt>
                <c:pt idx="54">
                  <c:v>44207</c:v>
                </c:pt>
                <c:pt idx="55">
                  <c:v>44214</c:v>
                </c:pt>
                <c:pt idx="56">
                  <c:v>44221</c:v>
                </c:pt>
                <c:pt idx="57">
                  <c:v>44228</c:v>
                </c:pt>
                <c:pt idx="58">
                  <c:v>44235</c:v>
                </c:pt>
                <c:pt idx="59">
                  <c:v>44242</c:v>
                </c:pt>
                <c:pt idx="60">
                  <c:v>44249</c:v>
                </c:pt>
                <c:pt idx="61">
                  <c:v>44256</c:v>
                </c:pt>
                <c:pt idx="62">
                  <c:v>44263</c:v>
                </c:pt>
                <c:pt idx="63">
                  <c:v>44270</c:v>
                </c:pt>
                <c:pt idx="64">
                  <c:v>44277</c:v>
                </c:pt>
                <c:pt idx="65">
                  <c:v>44284</c:v>
                </c:pt>
                <c:pt idx="66">
                  <c:v>44291</c:v>
                </c:pt>
                <c:pt idx="67">
                  <c:v>44298</c:v>
                </c:pt>
                <c:pt idx="68">
                  <c:v>44305</c:v>
                </c:pt>
                <c:pt idx="69">
                  <c:v>44312</c:v>
                </c:pt>
                <c:pt idx="70">
                  <c:v>44319</c:v>
                </c:pt>
                <c:pt idx="71">
                  <c:v>44326</c:v>
                </c:pt>
                <c:pt idx="72">
                  <c:v>44333</c:v>
                </c:pt>
                <c:pt idx="73">
                  <c:v>44340</c:v>
                </c:pt>
                <c:pt idx="74">
                  <c:v>44347</c:v>
                </c:pt>
                <c:pt idx="75">
                  <c:v>44354</c:v>
                </c:pt>
                <c:pt idx="76">
                  <c:v>44361</c:v>
                </c:pt>
                <c:pt idx="77">
                  <c:v>44368</c:v>
                </c:pt>
                <c:pt idx="78">
                  <c:v>44375</c:v>
                </c:pt>
                <c:pt idx="79">
                  <c:v>44382</c:v>
                </c:pt>
                <c:pt idx="80">
                  <c:v>44389</c:v>
                </c:pt>
                <c:pt idx="81">
                  <c:v>44396</c:v>
                </c:pt>
                <c:pt idx="82">
                  <c:v>44403</c:v>
                </c:pt>
                <c:pt idx="83">
                  <c:v>44410</c:v>
                </c:pt>
                <c:pt idx="84">
                  <c:v>44417</c:v>
                </c:pt>
                <c:pt idx="85">
                  <c:v>44424</c:v>
                </c:pt>
                <c:pt idx="86">
                  <c:v>44431</c:v>
                </c:pt>
                <c:pt idx="87">
                  <c:v>44438</c:v>
                </c:pt>
                <c:pt idx="88">
                  <c:v>44445</c:v>
                </c:pt>
                <c:pt idx="89">
                  <c:v>44452</c:v>
                </c:pt>
                <c:pt idx="90">
                  <c:v>44459</c:v>
                </c:pt>
                <c:pt idx="91">
                  <c:v>44466</c:v>
                </c:pt>
                <c:pt idx="92">
                  <c:v>44473</c:v>
                </c:pt>
                <c:pt idx="93">
                  <c:v>44480</c:v>
                </c:pt>
                <c:pt idx="94">
                  <c:v>44487</c:v>
                </c:pt>
                <c:pt idx="95">
                  <c:v>44494</c:v>
                </c:pt>
                <c:pt idx="96">
                  <c:v>44501</c:v>
                </c:pt>
                <c:pt idx="97">
                  <c:v>44508</c:v>
                </c:pt>
                <c:pt idx="98">
                  <c:v>44515</c:v>
                </c:pt>
                <c:pt idx="99">
                  <c:v>44522</c:v>
                </c:pt>
                <c:pt idx="100">
                  <c:v>44529</c:v>
                </c:pt>
                <c:pt idx="101">
                  <c:v>44536</c:v>
                </c:pt>
                <c:pt idx="102">
                  <c:v>44543</c:v>
                </c:pt>
                <c:pt idx="103">
                  <c:v>44550</c:v>
                </c:pt>
                <c:pt idx="104">
                  <c:v>44557</c:v>
                </c:pt>
                <c:pt idx="105">
                  <c:v>44564</c:v>
                </c:pt>
                <c:pt idx="106">
                  <c:v>44571</c:v>
                </c:pt>
                <c:pt idx="107">
                  <c:v>44578</c:v>
                </c:pt>
                <c:pt idx="108">
                  <c:v>44585</c:v>
                </c:pt>
                <c:pt idx="109">
                  <c:v>44592</c:v>
                </c:pt>
                <c:pt idx="110">
                  <c:v>44599</c:v>
                </c:pt>
                <c:pt idx="111">
                  <c:v>44606</c:v>
                </c:pt>
                <c:pt idx="112">
                  <c:v>44613</c:v>
                </c:pt>
                <c:pt idx="113">
                  <c:v>44620</c:v>
                </c:pt>
                <c:pt idx="114">
                  <c:v>44627</c:v>
                </c:pt>
                <c:pt idx="115">
                  <c:v>44634</c:v>
                </c:pt>
                <c:pt idx="116">
                  <c:v>44641</c:v>
                </c:pt>
                <c:pt idx="117">
                  <c:v>44648</c:v>
                </c:pt>
                <c:pt idx="118">
                  <c:v>44655</c:v>
                </c:pt>
                <c:pt idx="119">
                  <c:v>44662</c:v>
                </c:pt>
                <c:pt idx="120">
                  <c:v>44669</c:v>
                </c:pt>
                <c:pt idx="121">
                  <c:v>44676</c:v>
                </c:pt>
                <c:pt idx="122">
                  <c:v>44683</c:v>
                </c:pt>
                <c:pt idx="123">
                  <c:v>44690</c:v>
                </c:pt>
                <c:pt idx="124">
                  <c:v>44697</c:v>
                </c:pt>
                <c:pt idx="125">
                  <c:v>44704</c:v>
                </c:pt>
                <c:pt idx="126">
                  <c:v>44711</c:v>
                </c:pt>
                <c:pt idx="127">
                  <c:v>44718</c:v>
                </c:pt>
                <c:pt idx="128">
                  <c:v>44725</c:v>
                </c:pt>
                <c:pt idx="129">
                  <c:v>44732</c:v>
                </c:pt>
                <c:pt idx="130">
                  <c:v>44739</c:v>
                </c:pt>
                <c:pt idx="131">
                  <c:v>44746</c:v>
                </c:pt>
                <c:pt idx="132">
                  <c:v>44753</c:v>
                </c:pt>
                <c:pt idx="133">
                  <c:v>44760</c:v>
                </c:pt>
                <c:pt idx="134">
                  <c:v>44767</c:v>
                </c:pt>
                <c:pt idx="135">
                  <c:v>44774</c:v>
                </c:pt>
                <c:pt idx="136">
                  <c:v>44781</c:v>
                </c:pt>
                <c:pt idx="137">
                  <c:v>44788</c:v>
                </c:pt>
                <c:pt idx="138">
                  <c:v>44795</c:v>
                </c:pt>
                <c:pt idx="139">
                  <c:v>44802</c:v>
                </c:pt>
                <c:pt idx="140">
                  <c:v>44809</c:v>
                </c:pt>
                <c:pt idx="141">
                  <c:v>44816</c:v>
                </c:pt>
                <c:pt idx="142">
                  <c:v>44823</c:v>
                </c:pt>
                <c:pt idx="143">
                  <c:v>44830</c:v>
                </c:pt>
                <c:pt idx="144">
                  <c:v>44837</c:v>
                </c:pt>
                <c:pt idx="145">
                  <c:v>44844</c:v>
                </c:pt>
                <c:pt idx="146">
                  <c:v>44851</c:v>
                </c:pt>
                <c:pt idx="147">
                  <c:v>44858</c:v>
                </c:pt>
                <c:pt idx="148">
                  <c:v>44865</c:v>
                </c:pt>
                <c:pt idx="149">
                  <c:v>44872</c:v>
                </c:pt>
                <c:pt idx="150">
                  <c:v>44879</c:v>
                </c:pt>
                <c:pt idx="151">
                  <c:v>44886</c:v>
                </c:pt>
                <c:pt idx="152">
                  <c:v>44893</c:v>
                </c:pt>
                <c:pt idx="153">
                  <c:v>44900</c:v>
                </c:pt>
                <c:pt idx="154">
                  <c:v>44907</c:v>
                </c:pt>
                <c:pt idx="155">
                  <c:v>44914</c:v>
                </c:pt>
                <c:pt idx="156">
                  <c:v>44921</c:v>
                </c:pt>
                <c:pt idx="157" formatCode="d\-mmm\-yy">
                  <c:v>44928</c:v>
                </c:pt>
                <c:pt idx="158" formatCode="d\-mmm\-yy">
                  <c:v>44935</c:v>
                </c:pt>
                <c:pt idx="159" formatCode="d\-mmm\-yy">
                  <c:v>44942</c:v>
                </c:pt>
                <c:pt idx="160" formatCode="d\-mmm\-yy">
                  <c:v>44949</c:v>
                </c:pt>
                <c:pt idx="161" formatCode="d\-mmm\-yy">
                  <c:v>44956</c:v>
                </c:pt>
                <c:pt idx="162" formatCode="d\-mmm\-yy">
                  <c:v>44963</c:v>
                </c:pt>
                <c:pt idx="163" formatCode="d\-mmm\-yy">
                  <c:v>44970</c:v>
                </c:pt>
                <c:pt idx="164" formatCode="d\-mmm\-yy">
                  <c:v>44977</c:v>
                </c:pt>
                <c:pt idx="165" formatCode="d\-mmm\-yy">
                  <c:v>44984</c:v>
                </c:pt>
                <c:pt idx="166" formatCode="d\-mmm\-yy">
                  <c:v>44991</c:v>
                </c:pt>
                <c:pt idx="167" formatCode="d\-mmm\-yy">
                  <c:v>44998</c:v>
                </c:pt>
                <c:pt idx="168" formatCode="d\-mmm\-yy">
                  <c:v>45005</c:v>
                </c:pt>
                <c:pt idx="169" formatCode="d\-mmm\-yy">
                  <c:v>45012</c:v>
                </c:pt>
                <c:pt idx="170" formatCode="d\-mmm\-yy">
                  <c:v>45019</c:v>
                </c:pt>
                <c:pt idx="171" formatCode="d\-mmm\-yy">
                  <c:v>45026</c:v>
                </c:pt>
                <c:pt idx="172" formatCode="d\-mmm\-yy">
                  <c:v>45033</c:v>
                </c:pt>
                <c:pt idx="173" formatCode="d\-mmm\-yy">
                  <c:v>45040</c:v>
                </c:pt>
                <c:pt idx="174" formatCode="d\-mmm\-yy">
                  <c:v>45047</c:v>
                </c:pt>
                <c:pt idx="175" formatCode="d\-mmm\-yy">
                  <c:v>45054</c:v>
                </c:pt>
                <c:pt idx="176" formatCode="d\-mmm\-yy">
                  <c:v>45061</c:v>
                </c:pt>
                <c:pt idx="177" formatCode="d\-mmm\-yy">
                  <c:v>45068</c:v>
                </c:pt>
                <c:pt idx="178" formatCode="d\-mmm\-yy">
                  <c:v>45075</c:v>
                </c:pt>
                <c:pt idx="179" formatCode="d\-mmm\-yy">
                  <c:v>45082</c:v>
                </c:pt>
                <c:pt idx="180" formatCode="d\-mmm\-yy">
                  <c:v>45089</c:v>
                </c:pt>
                <c:pt idx="181" formatCode="d\-mmm\-yy">
                  <c:v>45096</c:v>
                </c:pt>
                <c:pt idx="182" formatCode="d\-mmm\-yy">
                  <c:v>45103</c:v>
                </c:pt>
                <c:pt idx="183" formatCode="d\-mmm\-yy">
                  <c:v>45110</c:v>
                </c:pt>
                <c:pt idx="184" formatCode="d\-mmm\-yy">
                  <c:v>45117</c:v>
                </c:pt>
                <c:pt idx="185" formatCode="d\-mmm\-yy">
                  <c:v>45124</c:v>
                </c:pt>
                <c:pt idx="186" formatCode="d\-mmm\-yy">
                  <c:v>45131</c:v>
                </c:pt>
                <c:pt idx="187" formatCode="d\-mmm\-yy">
                  <c:v>45138</c:v>
                </c:pt>
                <c:pt idx="188" formatCode="d\-mmm\-yy">
                  <c:v>45145</c:v>
                </c:pt>
                <c:pt idx="189" formatCode="d\-mmm\-yy">
                  <c:v>45152</c:v>
                </c:pt>
                <c:pt idx="190" formatCode="d\-mmm\-yy">
                  <c:v>45159</c:v>
                </c:pt>
                <c:pt idx="191" formatCode="d\-mmm\-yy">
                  <c:v>45166</c:v>
                </c:pt>
                <c:pt idx="192" formatCode="d\-mmm\-yy">
                  <c:v>45173</c:v>
                </c:pt>
                <c:pt idx="193" formatCode="d\-mmm\-yy">
                  <c:v>45180</c:v>
                </c:pt>
                <c:pt idx="194" formatCode="d\-mmm\-yy">
                  <c:v>45187</c:v>
                </c:pt>
                <c:pt idx="195" formatCode="d\-mmm\-yy">
                  <c:v>45194</c:v>
                </c:pt>
                <c:pt idx="196" formatCode="d\-mmm\-yy">
                  <c:v>45201</c:v>
                </c:pt>
                <c:pt idx="197" formatCode="d\-mmm\-yy">
                  <c:v>45208</c:v>
                </c:pt>
                <c:pt idx="198" formatCode="d\-mmm\-yy">
                  <c:v>45215</c:v>
                </c:pt>
                <c:pt idx="199" formatCode="d\-mmm\-yy">
                  <c:v>45222</c:v>
                </c:pt>
                <c:pt idx="200" formatCode="d\-mmm\-yy">
                  <c:v>45229</c:v>
                </c:pt>
                <c:pt idx="201" formatCode="d\-mmm\-yy">
                  <c:v>45236</c:v>
                </c:pt>
                <c:pt idx="202" formatCode="d\-mmm\-yy">
                  <c:v>45243</c:v>
                </c:pt>
                <c:pt idx="203" formatCode="d\-mmm\-yy">
                  <c:v>45250</c:v>
                </c:pt>
                <c:pt idx="204" formatCode="d\-mmm\-yy">
                  <c:v>45257</c:v>
                </c:pt>
                <c:pt idx="205" formatCode="d\-mmm\-yy">
                  <c:v>45264</c:v>
                </c:pt>
                <c:pt idx="206" formatCode="d\-mmm\-yy">
                  <c:v>45271</c:v>
                </c:pt>
                <c:pt idx="207" formatCode="d\-mmm\-yy">
                  <c:v>45278</c:v>
                </c:pt>
                <c:pt idx="208" formatCode="d\-mmm\-yy">
                  <c:v>45285</c:v>
                </c:pt>
                <c:pt idx="209">
                  <c:v>45292</c:v>
                </c:pt>
                <c:pt idx="210">
                  <c:v>45299</c:v>
                </c:pt>
                <c:pt idx="211">
                  <c:v>45306</c:v>
                </c:pt>
                <c:pt idx="212">
                  <c:v>45313</c:v>
                </c:pt>
                <c:pt idx="213">
                  <c:v>45320</c:v>
                </c:pt>
                <c:pt idx="214">
                  <c:v>45327</c:v>
                </c:pt>
                <c:pt idx="215">
                  <c:v>45334</c:v>
                </c:pt>
                <c:pt idx="216">
                  <c:v>45341</c:v>
                </c:pt>
                <c:pt idx="217">
                  <c:v>45348</c:v>
                </c:pt>
                <c:pt idx="218">
                  <c:v>45355</c:v>
                </c:pt>
                <c:pt idx="219">
                  <c:v>45362</c:v>
                </c:pt>
                <c:pt idx="220">
                  <c:v>45369</c:v>
                </c:pt>
                <c:pt idx="221">
                  <c:v>45376</c:v>
                </c:pt>
                <c:pt idx="222">
                  <c:v>45383</c:v>
                </c:pt>
                <c:pt idx="223">
                  <c:v>45390</c:v>
                </c:pt>
                <c:pt idx="224">
                  <c:v>45397</c:v>
                </c:pt>
              </c:numCache>
            </c:numRef>
          </c:cat>
          <c:val>
            <c:numRef>
              <c:f>'9'!$D$6:$D$230</c:f>
              <c:numCache>
                <c:formatCode>#,##0</c:formatCode>
                <c:ptCount val="225"/>
                <c:pt idx="0">
                  <c:v>1161</c:v>
                </c:pt>
                <c:pt idx="1">
                  <c:v>1567</c:v>
                </c:pt>
                <c:pt idx="2">
                  <c:v>1322</c:v>
                </c:pt>
                <c:pt idx="3">
                  <c:v>1226</c:v>
                </c:pt>
                <c:pt idx="4">
                  <c:v>1188</c:v>
                </c:pt>
                <c:pt idx="5">
                  <c:v>1216</c:v>
                </c:pt>
                <c:pt idx="6">
                  <c:v>1162</c:v>
                </c:pt>
                <c:pt idx="7">
                  <c:v>1162</c:v>
                </c:pt>
                <c:pt idx="8">
                  <c:v>1171</c:v>
                </c:pt>
                <c:pt idx="9">
                  <c:v>1208</c:v>
                </c:pt>
                <c:pt idx="10">
                  <c:v>1198</c:v>
                </c:pt>
                <c:pt idx="11">
                  <c:v>1196</c:v>
                </c:pt>
                <c:pt idx="12">
                  <c:v>1079</c:v>
                </c:pt>
                <c:pt idx="13">
                  <c:v>1744</c:v>
                </c:pt>
                <c:pt idx="14">
                  <c:v>1978</c:v>
                </c:pt>
                <c:pt idx="15">
                  <c:v>1916</c:v>
                </c:pt>
                <c:pt idx="16">
                  <c:v>1836</c:v>
                </c:pt>
                <c:pt idx="17">
                  <c:v>1678</c:v>
                </c:pt>
                <c:pt idx="18">
                  <c:v>1435</c:v>
                </c:pt>
                <c:pt idx="19">
                  <c:v>1421</c:v>
                </c:pt>
                <c:pt idx="20">
                  <c:v>1226</c:v>
                </c:pt>
                <c:pt idx="21">
                  <c:v>1128</c:v>
                </c:pt>
                <c:pt idx="22">
                  <c:v>1093</c:v>
                </c:pt>
                <c:pt idx="23">
                  <c:v>1034</c:v>
                </c:pt>
                <c:pt idx="24">
                  <c:v>1065</c:v>
                </c:pt>
                <c:pt idx="25">
                  <c:v>1008</c:v>
                </c:pt>
                <c:pt idx="26">
                  <c:v>983</c:v>
                </c:pt>
                <c:pt idx="27">
                  <c:v>977</c:v>
                </c:pt>
                <c:pt idx="28">
                  <c:v>1033</c:v>
                </c:pt>
                <c:pt idx="29">
                  <c:v>962</c:v>
                </c:pt>
                <c:pt idx="30">
                  <c:v>1043</c:v>
                </c:pt>
                <c:pt idx="31">
                  <c:v>1011</c:v>
                </c:pt>
                <c:pt idx="32">
                  <c:v>928</c:v>
                </c:pt>
                <c:pt idx="33">
                  <c:v>1046</c:v>
                </c:pt>
                <c:pt idx="34">
                  <c:v>1030</c:v>
                </c:pt>
                <c:pt idx="35">
                  <c:v>1050</c:v>
                </c:pt>
                <c:pt idx="36">
                  <c:v>1069</c:v>
                </c:pt>
                <c:pt idx="37">
                  <c:v>952</c:v>
                </c:pt>
                <c:pt idx="38">
                  <c:v>933</c:v>
                </c:pt>
                <c:pt idx="39">
                  <c:v>1196</c:v>
                </c:pt>
                <c:pt idx="40">
                  <c:v>1072</c:v>
                </c:pt>
                <c:pt idx="41">
                  <c:v>1134</c:v>
                </c:pt>
                <c:pt idx="42">
                  <c:v>1187</c:v>
                </c:pt>
                <c:pt idx="43">
                  <c:v>1262</c:v>
                </c:pt>
                <c:pt idx="44">
                  <c:v>1250</c:v>
                </c:pt>
                <c:pt idx="45">
                  <c:v>1338</c:v>
                </c:pt>
                <c:pt idx="46">
                  <c:v>1360</c:v>
                </c:pt>
                <c:pt idx="47">
                  <c:v>1329</c:v>
                </c:pt>
                <c:pt idx="48">
                  <c:v>1296</c:v>
                </c:pt>
                <c:pt idx="49">
                  <c:v>1284</c:v>
                </c:pt>
                <c:pt idx="50">
                  <c:v>1297</c:v>
                </c:pt>
                <c:pt idx="51">
                  <c:v>1205</c:v>
                </c:pt>
                <c:pt idx="52">
                  <c:v>1178</c:v>
                </c:pt>
                <c:pt idx="53">
                  <c:v>1720</c:v>
                </c:pt>
                <c:pt idx="54">
                  <c:v>1550</c:v>
                </c:pt>
                <c:pt idx="55">
                  <c:v>1559</c:v>
                </c:pt>
                <c:pt idx="56">
                  <c:v>1604</c:v>
                </c:pt>
                <c:pt idx="57">
                  <c:v>1506</c:v>
                </c:pt>
                <c:pt idx="58">
                  <c:v>1412</c:v>
                </c:pt>
                <c:pt idx="59">
                  <c:v>1422</c:v>
                </c:pt>
                <c:pt idx="60">
                  <c:v>1325</c:v>
                </c:pt>
                <c:pt idx="61">
                  <c:v>1204</c:v>
                </c:pt>
                <c:pt idx="62">
                  <c:v>1145</c:v>
                </c:pt>
                <c:pt idx="63">
                  <c:v>1114</c:v>
                </c:pt>
                <c:pt idx="64">
                  <c:v>1097</c:v>
                </c:pt>
                <c:pt idx="65">
                  <c:v>972</c:v>
                </c:pt>
                <c:pt idx="66">
                  <c:v>1058</c:v>
                </c:pt>
                <c:pt idx="67">
                  <c:v>1131</c:v>
                </c:pt>
                <c:pt idx="68">
                  <c:v>1112</c:v>
                </c:pt>
                <c:pt idx="69">
                  <c:v>1040</c:v>
                </c:pt>
                <c:pt idx="70">
                  <c:v>954</c:v>
                </c:pt>
                <c:pt idx="71">
                  <c:v>1076</c:v>
                </c:pt>
                <c:pt idx="72">
                  <c:v>1042</c:v>
                </c:pt>
                <c:pt idx="73">
                  <c:v>1098</c:v>
                </c:pt>
                <c:pt idx="74">
                  <c:v>1055</c:v>
                </c:pt>
                <c:pt idx="75">
                  <c:v>1150</c:v>
                </c:pt>
                <c:pt idx="76">
                  <c:v>1054</c:v>
                </c:pt>
                <c:pt idx="77">
                  <c:v>1055</c:v>
                </c:pt>
                <c:pt idx="78">
                  <c:v>1095</c:v>
                </c:pt>
                <c:pt idx="79">
                  <c:v>1087</c:v>
                </c:pt>
                <c:pt idx="80">
                  <c:v>1127</c:v>
                </c:pt>
                <c:pt idx="81">
                  <c:v>1126</c:v>
                </c:pt>
                <c:pt idx="82">
                  <c:v>1155</c:v>
                </c:pt>
                <c:pt idx="83">
                  <c:v>1073</c:v>
                </c:pt>
                <c:pt idx="84">
                  <c:v>1099</c:v>
                </c:pt>
                <c:pt idx="85">
                  <c:v>1171</c:v>
                </c:pt>
                <c:pt idx="86">
                  <c:v>1129</c:v>
                </c:pt>
                <c:pt idx="87">
                  <c:v>1180</c:v>
                </c:pt>
                <c:pt idx="88">
                  <c:v>1130</c:v>
                </c:pt>
                <c:pt idx="89">
                  <c:v>1259</c:v>
                </c:pt>
                <c:pt idx="90">
                  <c:v>1228</c:v>
                </c:pt>
                <c:pt idx="91">
                  <c:v>1255</c:v>
                </c:pt>
                <c:pt idx="92">
                  <c:v>1368</c:v>
                </c:pt>
                <c:pt idx="93">
                  <c:v>1345</c:v>
                </c:pt>
                <c:pt idx="94">
                  <c:v>1323</c:v>
                </c:pt>
                <c:pt idx="95">
                  <c:v>1342</c:v>
                </c:pt>
                <c:pt idx="96">
                  <c:v>1298</c:v>
                </c:pt>
                <c:pt idx="97">
                  <c:v>1338</c:v>
                </c:pt>
                <c:pt idx="98">
                  <c:v>1277</c:v>
                </c:pt>
                <c:pt idx="99">
                  <c:v>1286</c:v>
                </c:pt>
                <c:pt idx="100">
                  <c:v>1333</c:v>
                </c:pt>
                <c:pt idx="101">
                  <c:v>1326</c:v>
                </c:pt>
                <c:pt idx="102">
                  <c:v>1359</c:v>
                </c:pt>
                <c:pt idx="103">
                  <c:v>1337</c:v>
                </c:pt>
                <c:pt idx="104">
                  <c:v>1085</c:v>
                </c:pt>
                <c:pt idx="105">
                  <c:v>1231</c:v>
                </c:pt>
                <c:pt idx="106">
                  <c:v>1517</c:v>
                </c:pt>
                <c:pt idx="107">
                  <c:v>1347</c:v>
                </c:pt>
                <c:pt idx="108">
                  <c:v>1261</c:v>
                </c:pt>
                <c:pt idx="109">
                  <c:v>1260</c:v>
                </c:pt>
                <c:pt idx="110">
                  <c:v>1238</c:v>
                </c:pt>
                <c:pt idx="111">
                  <c:v>1158</c:v>
                </c:pt>
                <c:pt idx="112">
                  <c:v>1190</c:v>
                </c:pt>
                <c:pt idx="113">
                  <c:v>1192</c:v>
                </c:pt>
                <c:pt idx="114">
                  <c:v>1222</c:v>
                </c:pt>
                <c:pt idx="115">
                  <c:v>1267</c:v>
                </c:pt>
                <c:pt idx="116">
                  <c:v>1248</c:v>
                </c:pt>
                <c:pt idx="117">
                  <c:v>1271</c:v>
                </c:pt>
                <c:pt idx="118">
                  <c:v>1236</c:v>
                </c:pt>
                <c:pt idx="119">
                  <c:v>1051</c:v>
                </c:pt>
                <c:pt idx="120">
                  <c:v>1256</c:v>
                </c:pt>
                <c:pt idx="121">
                  <c:v>1268</c:v>
                </c:pt>
                <c:pt idx="122">
                  <c:v>1093</c:v>
                </c:pt>
                <c:pt idx="123">
                  <c:v>1244</c:v>
                </c:pt>
                <c:pt idx="124">
                  <c:v>1214</c:v>
                </c:pt>
                <c:pt idx="125">
                  <c:v>1100</c:v>
                </c:pt>
                <c:pt idx="126">
                  <c:v>848</c:v>
                </c:pt>
                <c:pt idx="127">
                  <c:v>1207</c:v>
                </c:pt>
                <c:pt idx="128">
                  <c:v>1186</c:v>
                </c:pt>
                <c:pt idx="129">
                  <c:v>1136</c:v>
                </c:pt>
                <c:pt idx="130">
                  <c:v>1137</c:v>
                </c:pt>
                <c:pt idx="131">
                  <c:v>1102</c:v>
                </c:pt>
                <c:pt idx="132">
                  <c:v>1184</c:v>
                </c:pt>
                <c:pt idx="133">
                  <c:v>1138</c:v>
                </c:pt>
                <c:pt idx="134">
                  <c:v>1183</c:v>
                </c:pt>
                <c:pt idx="135">
                  <c:v>1125</c:v>
                </c:pt>
                <c:pt idx="136">
                  <c:v>1138</c:v>
                </c:pt>
                <c:pt idx="137">
                  <c:v>1175</c:v>
                </c:pt>
                <c:pt idx="138">
                  <c:v>1086</c:v>
                </c:pt>
                <c:pt idx="139">
                  <c:v>1071</c:v>
                </c:pt>
                <c:pt idx="140">
                  <c:v>1129</c:v>
                </c:pt>
                <c:pt idx="141">
                  <c:v>1135</c:v>
                </c:pt>
                <c:pt idx="142">
                  <c:v>1001</c:v>
                </c:pt>
                <c:pt idx="143">
                  <c:v>1250</c:v>
                </c:pt>
                <c:pt idx="144">
                  <c:v>1296</c:v>
                </c:pt>
                <c:pt idx="145">
                  <c:v>1264</c:v>
                </c:pt>
                <c:pt idx="146">
                  <c:v>1243</c:v>
                </c:pt>
                <c:pt idx="147">
                  <c:v>1290</c:v>
                </c:pt>
                <c:pt idx="148">
                  <c:v>1278</c:v>
                </c:pt>
                <c:pt idx="149">
                  <c:v>1235</c:v>
                </c:pt>
                <c:pt idx="150">
                  <c:v>1291</c:v>
                </c:pt>
                <c:pt idx="151">
                  <c:v>1271</c:v>
                </c:pt>
                <c:pt idx="152">
                  <c:v>1239</c:v>
                </c:pt>
                <c:pt idx="153">
                  <c:v>1301</c:v>
                </c:pt>
                <c:pt idx="154">
                  <c:v>1321</c:v>
                </c:pt>
                <c:pt idx="155">
                  <c:v>1611</c:v>
                </c:pt>
                <c:pt idx="156">
                  <c:v>1198</c:v>
                </c:pt>
                <c:pt idx="157">
                  <c:v>1536</c:v>
                </c:pt>
                <c:pt idx="158">
                  <c:v>2052</c:v>
                </c:pt>
                <c:pt idx="159">
                  <c:v>1733</c:v>
                </c:pt>
                <c:pt idx="160">
                  <c:v>1440</c:v>
                </c:pt>
                <c:pt idx="161">
                  <c:v>1351</c:v>
                </c:pt>
                <c:pt idx="162">
                  <c:v>1330</c:v>
                </c:pt>
                <c:pt idx="163">
                  <c:v>1289</c:v>
                </c:pt>
                <c:pt idx="164">
                  <c:v>1314</c:v>
                </c:pt>
                <c:pt idx="165">
                  <c:v>1245</c:v>
                </c:pt>
                <c:pt idx="166">
                  <c:v>1304</c:v>
                </c:pt>
                <c:pt idx="167">
                  <c:v>1311</c:v>
                </c:pt>
                <c:pt idx="168">
                  <c:v>1374</c:v>
                </c:pt>
                <c:pt idx="169">
                  <c:v>1263</c:v>
                </c:pt>
                <c:pt idx="170">
                  <c:v>1125</c:v>
                </c:pt>
                <c:pt idx="171">
                  <c:v>1267</c:v>
                </c:pt>
                <c:pt idx="172">
                  <c:v>1263</c:v>
                </c:pt>
                <c:pt idx="173">
                  <c:v>1205</c:v>
                </c:pt>
                <c:pt idx="174">
                  <c:v>1166</c:v>
                </c:pt>
                <c:pt idx="175">
                  <c:v>1083</c:v>
                </c:pt>
                <c:pt idx="176">
                  <c:v>1228</c:v>
                </c:pt>
                <c:pt idx="177">
                  <c:v>1086</c:v>
                </c:pt>
                <c:pt idx="178">
                  <c:v>1086</c:v>
                </c:pt>
                <c:pt idx="179">
                  <c:v>1145</c:v>
                </c:pt>
                <c:pt idx="180">
                  <c:v>1161</c:v>
                </c:pt>
                <c:pt idx="181">
                  <c:v>1054</c:v>
                </c:pt>
                <c:pt idx="182">
                  <c:v>1128</c:v>
                </c:pt>
                <c:pt idx="183">
                  <c:v>1068</c:v>
                </c:pt>
                <c:pt idx="184">
                  <c:v>1095</c:v>
                </c:pt>
                <c:pt idx="185">
                  <c:v>1033</c:v>
                </c:pt>
                <c:pt idx="186">
                  <c:v>1104</c:v>
                </c:pt>
                <c:pt idx="187">
                  <c:v>1106</c:v>
                </c:pt>
                <c:pt idx="188">
                  <c:v>1122</c:v>
                </c:pt>
                <c:pt idx="189">
                  <c:v>1104</c:v>
                </c:pt>
                <c:pt idx="190">
                  <c:v>1115</c:v>
                </c:pt>
                <c:pt idx="191">
                  <c:v>1060</c:v>
                </c:pt>
                <c:pt idx="192">
                  <c:v>1090</c:v>
                </c:pt>
                <c:pt idx="193">
                  <c:v>1007</c:v>
                </c:pt>
                <c:pt idx="194">
                  <c:v>1120</c:v>
                </c:pt>
                <c:pt idx="195">
                  <c:v>1105</c:v>
                </c:pt>
                <c:pt idx="196">
                  <c:v>1145</c:v>
                </c:pt>
                <c:pt idx="197">
                  <c:v>1184</c:v>
                </c:pt>
                <c:pt idx="198">
                  <c:v>1190</c:v>
                </c:pt>
                <c:pt idx="199">
                  <c:v>1139</c:v>
                </c:pt>
                <c:pt idx="200">
                  <c:v>1188</c:v>
                </c:pt>
                <c:pt idx="201">
                  <c:v>1243</c:v>
                </c:pt>
                <c:pt idx="202">
                  <c:v>1256</c:v>
                </c:pt>
                <c:pt idx="203">
                  <c:v>1238</c:v>
                </c:pt>
                <c:pt idx="204">
                  <c:v>1211</c:v>
                </c:pt>
                <c:pt idx="205">
                  <c:v>1232</c:v>
                </c:pt>
                <c:pt idx="206">
                  <c:v>1292</c:v>
                </c:pt>
                <c:pt idx="207">
                  <c:v>1406</c:v>
                </c:pt>
                <c:pt idx="208">
                  <c:v>1061</c:v>
                </c:pt>
                <c:pt idx="209">
                  <c:v>1326</c:v>
                </c:pt>
                <c:pt idx="210">
                  <c:v>1497</c:v>
                </c:pt>
                <c:pt idx="211">
                  <c:v>1305</c:v>
                </c:pt>
                <c:pt idx="212">
                  <c:v>1373</c:v>
                </c:pt>
                <c:pt idx="213">
                  <c:v>1429</c:v>
                </c:pt>
                <c:pt idx="214">
                  <c:v>1268</c:v>
                </c:pt>
                <c:pt idx="215">
                  <c:v>1298</c:v>
                </c:pt>
                <c:pt idx="216">
                  <c:v>1248</c:v>
                </c:pt>
                <c:pt idx="217">
                  <c:v>1196</c:v>
                </c:pt>
                <c:pt idx="218">
                  <c:v>1212</c:v>
                </c:pt>
                <c:pt idx="219">
                  <c:v>1250</c:v>
                </c:pt>
                <c:pt idx="220">
                  <c:v>1268</c:v>
                </c:pt>
                <c:pt idx="221">
                  <c:v>1089</c:v>
                </c:pt>
                <c:pt idx="222">
                  <c:v>1143</c:v>
                </c:pt>
                <c:pt idx="223">
                  <c:v>1284</c:v>
                </c:pt>
                <c:pt idx="224">
                  <c:v>1275</c:v>
                </c:pt>
              </c:numCache>
            </c:numRef>
          </c:val>
          <c:smooth val="0"/>
          <c:extLst>
            <c:ext xmlns:c16="http://schemas.microsoft.com/office/drawing/2014/chart" uri="{C3380CC4-5D6E-409C-BE32-E72D297353CC}">
              <c16:uniqueId val="{00000000-C4C7-430F-BC8B-2797649AB4B2}"/>
            </c:ext>
          </c:extLst>
        </c:ser>
        <c:ser>
          <c:idx val="1"/>
          <c:order val="1"/>
          <c:tx>
            <c:strRef>
              <c:f>'9'!$E$5</c:f>
              <c:strCache>
                <c:ptCount val="1"/>
                <c:pt idx="0">
                  <c:v>Expected deaths</c:v>
                </c:pt>
              </c:strCache>
            </c:strRef>
          </c:tx>
          <c:spPr>
            <a:ln w="28575" cap="rnd">
              <a:solidFill>
                <a:srgbClr val="949494"/>
              </a:solidFill>
              <a:prstDash val="sysDash"/>
              <a:round/>
            </a:ln>
            <a:effectLst/>
          </c:spPr>
          <c:marker>
            <c:symbol val="none"/>
          </c:marker>
          <c:cat>
            <c:numRef>
              <c:f>'9'!$C$6:$C$230</c:f>
              <c:numCache>
                <c:formatCode>d\-mmm\-yy</c:formatCode>
                <c:ptCount val="225"/>
                <c:pt idx="0">
                  <c:v>43829</c:v>
                </c:pt>
                <c:pt idx="1">
                  <c:v>43836</c:v>
                </c:pt>
                <c:pt idx="2">
                  <c:v>43843</c:v>
                </c:pt>
                <c:pt idx="3">
                  <c:v>43850</c:v>
                </c:pt>
                <c:pt idx="4">
                  <c:v>43857</c:v>
                </c:pt>
                <c:pt idx="5">
                  <c:v>43864</c:v>
                </c:pt>
                <c:pt idx="6">
                  <c:v>43871</c:v>
                </c:pt>
                <c:pt idx="7">
                  <c:v>43878</c:v>
                </c:pt>
                <c:pt idx="8">
                  <c:v>43885</c:v>
                </c:pt>
                <c:pt idx="9">
                  <c:v>43892</c:v>
                </c:pt>
                <c:pt idx="10">
                  <c:v>43899</c:v>
                </c:pt>
                <c:pt idx="11">
                  <c:v>43906</c:v>
                </c:pt>
                <c:pt idx="12">
                  <c:v>43913</c:v>
                </c:pt>
                <c:pt idx="13">
                  <c:v>43920</c:v>
                </c:pt>
                <c:pt idx="14">
                  <c:v>43927</c:v>
                </c:pt>
                <c:pt idx="15">
                  <c:v>43934</c:v>
                </c:pt>
                <c:pt idx="16">
                  <c:v>43941</c:v>
                </c:pt>
                <c:pt idx="17">
                  <c:v>43948</c:v>
                </c:pt>
                <c:pt idx="18">
                  <c:v>43955</c:v>
                </c:pt>
                <c:pt idx="19">
                  <c:v>43962</c:v>
                </c:pt>
                <c:pt idx="20">
                  <c:v>43969</c:v>
                </c:pt>
                <c:pt idx="21">
                  <c:v>43976</c:v>
                </c:pt>
                <c:pt idx="22">
                  <c:v>43983</c:v>
                </c:pt>
                <c:pt idx="23">
                  <c:v>43990</c:v>
                </c:pt>
                <c:pt idx="24">
                  <c:v>43997</c:v>
                </c:pt>
                <c:pt idx="25">
                  <c:v>44004</c:v>
                </c:pt>
                <c:pt idx="26">
                  <c:v>44011</c:v>
                </c:pt>
                <c:pt idx="27">
                  <c:v>44018</c:v>
                </c:pt>
                <c:pt idx="28">
                  <c:v>44025</c:v>
                </c:pt>
                <c:pt idx="29">
                  <c:v>44032</c:v>
                </c:pt>
                <c:pt idx="30">
                  <c:v>44039</c:v>
                </c:pt>
                <c:pt idx="31">
                  <c:v>44046</c:v>
                </c:pt>
                <c:pt idx="32">
                  <c:v>44053</c:v>
                </c:pt>
                <c:pt idx="33">
                  <c:v>44060</c:v>
                </c:pt>
                <c:pt idx="34">
                  <c:v>44067</c:v>
                </c:pt>
                <c:pt idx="35">
                  <c:v>44074</c:v>
                </c:pt>
                <c:pt idx="36">
                  <c:v>44081</c:v>
                </c:pt>
                <c:pt idx="37">
                  <c:v>44088</c:v>
                </c:pt>
                <c:pt idx="38">
                  <c:v>44095</c:v>
                </c:pt>
                <c:pt idx="39">
                  <c:v>44102</c:v>
                </c:pt>
                <c:pt idx="40">
                  <c:v>44109</c:v>
                </c:pt>
                <c:pt idx="41">
                  <c:v>44116</c:v>
                </c:pt>
                <c:pt idx="42">
                  <c:v>44123</c:v>
                </c:pt>
                <c:pt idx="43">
                  <c:v>44130</c:v>
                </c:pt>
                <c:pt idx="44">
                  <c:v>44137</c:v>
                </c:pt>
                <c:pt idx="45">
                  <c:v>44144</c:v>
                </c:pt>
                <c:pt idx="46">
                  <c:v>44151</c:v>
                </c:pt>
                <c:pt idx="47">
                  <c:v>44158</c:v>
                </c:pt>
                <c:pt idx="48">
                  <c:v>44165</c:v>
                </c:pt>
                <c:pt idx="49">
                  <c:v>44172</c:v>
                </c:pt>
                <c:pt idx="50">
                  <c:v>44179</c:v>
                </c:pt>
                <c:pt idx="51">
                  <c:v>44186</c:v>
                </c:pt>
                <c:pt idx="52">
                  <c:v>44193</c:v>
                </c:pt>
                <c:pt idx="53">
                  <c:v>44200</c:v>
                </c:pt>
                <c:pt idx="54">
                  <c:v>44207</c:v>
                </c:pt>
                <c:pt idx="55">
                  <c:v>44214</c:v>
                </c:pt>
                <c:pt idx="56">
                  <c:v>44221</c:v>
                </c:pt>
                <c:pt idx="57">
                  <c:v>44228</c:v>
                </c:pt>
                <c:pt idx="58">
                  <c:v>44235</c:v>
                </c:pt>
                <c:pt idx="59">
                  <c:v>44242</c:v>
                </c:pt>
                <c:pt idx="60">
                  <c:v>44249</c:v>
                </c:pt>
                <c:pt idx="61">
                  <c:v>44256</c:v>
                </c:pt>
                <c:pt idx="62">
                  <c:v>44263</c:v>
                </c:pt>
                <c:pt idx="63">
                  <c:v>44270</c:v>
                </c:pt>
                <c:pt idx="64">
                  <c:v>44277</c:v>
                </c:pt>
                <c:pt idx="65">
                  <c:v>44284</c:v>
                </c:pt>
                <c:pt idx="66">
                  <c:v>44291</c:v>
                </c:pt>
                <c:pt idx="67">
                  <c:v>44298</c:v>
                </c:pt>
                <c:pt idx="68">
                  <c:v>44305</c:v>
                </c:pt>
                <c:pt idx="69">
                  <c:v>44312</c:v>
                </c:pt>
                <c:pt idx="70">
                  <c:v>44319</c:v>
                </c:pt>
                <c:pt idx="71">
                  <c:v>44326</c:v>
                </c:pt>
                <c:pt idx="72">
                  <c:v>44333</c:v>
                </c:pt>
                <c:pt idx="73">
                  <c:v>44340</c:v>
                </c:pt>
                <c:pt idx="74">
                  <c:v>44347</c:v>
                </c:pt>
                <c:pt idx="75">
                  <c:v>44354</c:v>
                </c:pt>
                <c:pt idx="76">
                  <c:v>44361</c:v>
                </c:pt>
                <c:pt idx="77">
                  <c:v>44368</c:v>
                </c:pt>
                <c:pt idx="78">
                  <c:v>44375</c:v>
                </c:pt>
                <c:pt idx="79">
                  <c:v>44382</c:v>
                </c:pt>
                <c:pt idx="80">
                  <c:v>44389</c:v>
                </c:pt>
                <c:pt idx="81">
                  <c:v>44396</c:v>
                </c:pt>
                <c:pt idx="82">
                  <c:v>44403</c:v>
                </c:pt>
                <c:pt idx="83">
                  <c:v>44410</c:v>
                </c:pt>
                <c:pt idx="84">
                  <c:v>44417</c:v>
                </c:pt>
                <c:pt idx="85">
                  <c:v>44424</c:v>
                </c:pt>
                <c:pt idx="86">
                  <c:v>44431</c:v>
                </c:pt>
                <c:pt idx="87">
                  <c:v>44438</c:v>
                </c:pt>
                <c:pt idx="88">
                  <c:v>44445</c:v>
                </c:pt>
                <c:pt idx="89">
                  <c:v>44452</c:v>
                </c:pt>
                <c:pt idx="90">
                  <c:v>44459</c:v>
                </c:pt>
                <c:pt idx="91">
                  <c:v>44466</c:v>
                </c:pt>
                <c:pt idx="92">
                  <c:v>44473</c:v>
                </c:pt>
                <c:pt idx="93">
                  <c:v>44480</c:v>
                </c:pt>
                <c:pt idx="94">
                  <c:v>44487</c:v>
                </c:pt>
                <c:pt idx="95">
                  <c:v>44494</c:v>
                </c:pt>
                <c:pt idx="96">
                  <c:v>44501</c:v>
                </c:pt>
                <c:pt idx="97">
                  <c:v>44508</c:v>
                </c:pt>
                <c:pt idx="98">
                  <c:v>44515</c:v>
                </c:pt>
                <c:pt idx="99">
                  <c:v>44522</c:v>
                </c:pt>
                <c:pt idx="100">
                  <c:v>44529</c:v>
                </c:pt>
                <c:pt idx="101">
                  <c:v>44536</c:v>
                </c:pt>
                <c:pt idx="102">
                  <c:v>44543</c:v>
                </c:pt>
                <c:pt idx="103">
                  <c:v>44550</c:v>
                </c:pt>
                <c:pt idx="104">
                  <c:v>44557</c:v>
                </c:pt>
                <c:pt idx="105">
                  <c:v>44564</c:v>
                </c:pt>
                <c:pt idx="106">
                  <c:v>44571</c:v>
                </c:pt>
                <c:pt idx="107">
                  <c:v>44578</c:v>
                </c:pt>
                <c:pt idx="108">
                  <c:v>44585</c:v>
                </c:pt>
                <c:pt idx="109">
                  <c:v>44592</c:v>
                </c:pt>
                <c:pt idx="110">
                  <c:v>44599</c:v>
                </c:pt>
                <c:pt idx="111">
                  <c:v>44606</c:v>
                </c:pt>
                <c:pt idx="112">
                  <c:v>44613</c:v>
                </c:pt>
                <c:pt idx="113">
                  <c:v>44620</c:v>
                </c:pt>
                <c:pt idx="114">
                  <c:v>44627</c:v>
                </c:pt>
                <c:pt idx="115">
                  <c:v>44634</c:v>
                </c:pt>
                <c:pt idx="116">
                  <c:v>44641</c:v>
                </c:pt>
                <c:pt idx="117">
                  <c:v>44648</c:v>
                </c:pt>
                <c:pt idx="118">
                  <c:v>44655</c:v>
                </c:pt>
                <c:pt idx="119">
                  <c:v>44662</c:v>
                </c:pt>
                <c:pt idx="120">
                  <c:v>44669</c:v>
                </c:pt>
                <c:pt idx="121">
                  <c:v>44676</c:v>
                </c:pt>
                <c:pt idx="122">
                  <c:v>44683</c:v>
                </c:pt>
                <c:pt idx="123">
                  <c:v>44690</c:v>
                </c:pt>
                <c:pt idx="124">
                  <c:v>44697</c:v>
                </c:pt>
                <c:pt idx="125">
                  <c:v>44704</c:v>
                </c:pt>
                <c:pt idx="126">
                  <c:v>44711</c:v>
                </c:pt>
                <c:pt idx="127">
                  <c:v>44718</c:v>
                </c:pt>
                <c:pt idx="128">
                  <c:v>44725</c:v>
                </c:pt>
                <c:pt idx="129">
                  <c:v>44732</c:v>
                </c:pt>
                <c:pt idx="130">
                  <c:v>44739</c:v>
                </c:pt>
                <c:pt idx="131">
                  <c:v>44746</c:v>
                </c:pt>
                <c:pt idx="132">
                  <c:v>44753</c:v>
                </c:pt>
                <c:pt idx="133">
                  <c:v>44760</c:v>
                </c:pt>
                <c:pt idx="134">
                  <c:v>44767</c:v>
                </c:pt>
                <c:pt idx="135">
                  <c:v>44774</c:v>
                </c:pt>
                <c:pt idx="136">
                  <c:v>44781</c:v>
                </c:pt>
                <c:pt idx="137">
                  <c:v>44788</c:v>
                </c:pt>
                <c:pt idx="138">
                  <c:v>44795</c:v>
                </c:pt>
                <c:pt idx="139">
                  <c:v>44802</c:v>
                </c:pt>
                <c:pt idx="140">
                  <c:v>44809</c:v>
                </c:pt>
                <c:pt idx="141">
                  <c:v>44816</c:v>
                </c:pt>
                <c:pt idx="142">
                  <c:v>44823</c:v>
                </c:pt>
                <c:pt idx="143">
                  <c:v>44830</c:v>
                </c:pt>
                <c:pt idx="144">
                  <c:v>44837</c:v>
                </c:pt>
                <c:pt idx="145">
                  <c:v>44844</c:v>
                </c:pt>
                <c:pt idx="146">
                  <c:v>44851</c:v>
                </c:pt>
                <c:pt idx="147">
                  <c:v>44858</c:v>
                </c:pt>
                <c:pt idx="148">
                  <c:v>44865</c:v>
                </c:pt>
                <c:pt idx="149">
                  <c:v>44872</c:v>
                </c:pt>
                <c:pt idx="150">
                  <c:v>44879</c:v>
                </c:pt>
                <c:pt idx="151">
                  <c:v>44886</c:v>
                </c:pt>
                <c:pt idx="152">
                  <c:v>44893</c:v>
                </c:pt>
                <c:pt idx="153">
                  <c:v>44900</c:v>
                </c:pt>
                <c:pt idx="154">
                  <c:v>44907</c:v>
                </c:pt>
                <c:pt idx="155">
                  <c:v>44914</c:v>
                </c:pt>
                <c:pt idx="156">
                  <c:v>44921</c:v>
                </c:pt>
                <c:pt idx="157" formatCode="d\-mmm\-yy">
                  <c:v>44928</c:v>
                </c:pt>
                <c:pt idx="158" formatCode="d\-mmm\-yy">
                  <c:v>44935</c:v>
                </c:pt>
                <c:pt idx="159" formatCode="d\-mmm\-yy">
                  <c:v>44942</c:v>
                </c:pt>
                <c:pt idx="160" formatCode="d\-mmm\-yy">
                  <c:v>44949</c:v>
                </c:pt>
                <c:pt idx="161" formatCode="d\-mmm\-yy">
                  <c:v>44956</c:v>
                </c:pt>
                <c:pt idx="162" formatCode="d\-mmm\-yy">
                  <c:v>44963</c:v>
                </c:pt>
                <c:pt idx="163" formatCode="d\-mmm\-yy">
                  <c:v>44970</c:v>
                </c:pt>
                <c:pt idx="164" formatCode="d\-mmm\-yy">
                  <c:v>44977</c:v>
                </c:pt>
                <c:pt idx="165" formatCode="d\-mmm\-yy">
                  <c:v>44984</c:v>
                </c:pt>
                <c:pt idx="166" formatCode="d\-mmm\-yy">
                  <c:v>44991</c:v>
                </c:pt>
                <c:pt idx="167" formatCode="d\-mmm\-yy">
                  <c:v>44998</c:v>
                </c:pt>
                <c:pt idx="168" formatCode="d\-mmm\-yy">
                  <c:v>45005</c:v>
                </c:pt>
                <c:pt idx="169" formatCode="d\-mmm\-yy">
                  <c:v>45012</c:v>
                </c:pt>
                <c:pt idx="170" formatCode="d\-mmm\-yy">
                  <c:v>45019</c:v>
                </c:pt>
                <c:pt idx="171" formatCode="d\-mmm\-yy">
                  <c:v>45026</c:v>
                </c:pt>
                <c:pt idx="172" formatCode="d\-mmm\-yy">
                  <c:v>45033</c:v>
                </c:pt>
                <c:pt idx="173" formatCode="d\-mmm\-yy">
                  <c:v>45040</c:v>
                </c:pt>
                <c:pt idx="174" formatCode="d\-mmm\-yy">
                  <c:v>45047</c:v>
                </c:pt>
                <c:pt idx="175" formatCode="d\-mmm\-yy">
                  <c:v>45054</c:v>
                </c:pt>
                <c:pt idx="176" formatCode="d\-mmm\-yy">
                  <c:v>45061</c:v>
                </c:pt>
                <c:pt idx="177" formatCode="d\-mmm\-yy">
                  <c:v>45068</c:v>
                </c:pt>
                <c:pt idx="178" formatCode="d\-mmm\-yy">
                  <c:v>45075</c:v>
                </c:pt>
                <c:pt idx="179" formatCode="d\-mmm\-yy">
                  <c:v>45082</c:v>
                </c:pt>
                <c:pt idx="180" formatCode="d\-mmm\-yy">
                  <c:v>45089</c:v>
                </c:pt>
                <c:pt idx="181" formatCode="d\-mmm\-yy">
                  <c:v>45096</c:v>
                </c:pt>
                <c:pt idx="182" formatCode="d\-mmm\-yy">
                  <c:v>45103</c:v>
                </c:pt>
                <c:pt idx="183" formatCode="d\-mmm\-yy">
                  <c:v>45110</c:v>
                </c:pt>
                <c:pt idx="184" formatCode="d\-mmm\-yy">
                  <c:v>45117</c:v>
                </c:pt>
                <c:pt idx="185" formatCode="d\-mmm\-yy">
                  <c:v>45124</c:v>
                </c:pt>
                <c:pt idx="186" formatCode="d\-mmm\-yy">
                  <c:v>45131</c:v>
                </c:pt>
                <c:pt idx="187" formatCode="d\-mmm\-yy">
                  <c:v>45138</c:v>
                </c:pt>
                <c:pt idx="188" formatCode="d\-mmm\-yy">
                  <c:v>45145</c:v>
                </c:pt>
                <c:pt idx="189" formatCode="d\-mmm\-yy">
                  <c:v>45152</c:v>
                </c:pt>
                <c:pt idx="190" formatCode="d\-mmm\-yy">
                  <c:v>45159</c:v>
                </c:pt>
                <c:pt idx="191" formatCode="d\-mmm\-yy">
                  <c:v>45166</c:v>
                </c:pt>
                <c:pt idx="192" formatCode="d\-mmm\-yy">
                  <c:v>45173</c:v>
                </c:pt>
                <c:pt idx="193" formatCode="d\-mmm\-yy">
                  <c:v>45180</c:v>
                </c:pt>
                <c:pt idx="194" formatCode="d\-mmm\-yy">
                  <c:v>45187</c:v>
                </c:pt>
                <c:pt idx="195" formatCode="d\-mmm\-yy">
                  <c:v>45194</c:v>
                </c:pt>
                <c:pt idx="196" formatCode="d\-mmm\-yy">
                  <c:v>45201</c:v>
                </c:pt>
                <c:pt idx="197" formatCode="d\-mmm\-yy">
                  <c:v>45208</c:v>
                </c:pt>
                <c:pt idx="198" formatCode="d\-mmm\-yy">
                  <c:v>45215</c:v>
                </c:pt>
                <c:pt idx="199" formatCode="d\-mmm\-yy">
                  <c:v>45222</c:v>
                </c:pt>
                <c:pt idx="200" formatCode="d\-mmm\-yy">
                  <c:v>45229</c:v>
                </c:pt>
                <c:pt idx="201" formatCode="d\-mmm\-yy">
                  <c:v>45236</c:v>
                </c:pt>
                <c:pt idx="202" formatCode="d\-mmm\-yy">
                  <c:v>45243</c:v>
                </c:pt>
                <c:pt idx="203" formatCode="d\-mmm\-yy">
                  <c:v>45250</c:v>
                </c:pt>
                <c:pt idx="204" formatCode="d\-mmm\-yy">
                  <c:v>45257</c:v>
                </c:pt>
                <c:pt idx="205" formatCode="d\-mmm\-yy">
                  <c:v>45264</c:v>
                </c:pt>
                <c:pt idx="206" formatCode="d\-mmm\-yy">
                  <c:v>45271</c:v>
                </c:pt>
                <c:pt idx="207" formatCode="d\-mmm\-yy">
                  <c:v>45278</c:v>
                </c:pt>
                <c:pt idx="208" formatCode="d\-mmm\-yy">
                  <c:v>45285</c:v>
                </c:pt>
                <c:pt idx="209">
                  <c:v>45292</c:v>
                </c:pt>
                <c:pt idx="210">
                  <c:v>45299</c:v>
                </c:pt>
                <c:pt idx="211">
                  <c:v>45306</c:v>
                </c:pt>
                <c:pt idx="212">
                  <c:v>45313</c:v>
                </c:pt>
                <c:pt idx="213">
                  <c:v>45320</c:v>
                </c:pt>
                <c:pt idx="214">
                  <c:v>45327</c:v>
                </c:pt>
                <c:pt idx="215">
                  <c:v>45334</c:v>
                </c:pt>
                <c:pt idx="216">
                  <c:v>45341</c:v>
                </c:pt>
                <c:pt idx="217">
                  <c:v>45348</c:v>
                </c:pt>
                <c:pt idx="218">
                  <c:v>45355</c:v>
                </c:pt>
                <c:pt idx="219">
                  <c:v>45362</c:v>
                </c:pt>
                <c:pt idx="220">
                  <c:v>45369</c:v>
                </c:pt>
                <c:pt idx="221">
                  <c:v>45376</c:v>
                </c:pt>
                <c:pt idx="222">
                  <c:v>45383</c:v>
                </c:pt>
                <c:pt idx="223">
                  <c:v>45390</c:v>
                </c:pt>
                <c:pt idx="224">
                  <c:v>45397</c:v>
                </c:pt>
              </c:numCache>
            </c:numRef>
          </c:cat>
          <c:val>
            <c:numRef>
              <c:f>'9'!$E$6:$E$230</c:f>
              <c:numCache>
                <c:formatCode>#,##0</c:formatCode>
                <c:ptCount val="225"/>
                <c:pt idx="0">
                  <c:v>1334</c:v>
                </c:pt>
                <c:pt idx="1">
                  <c:v>1624</c:v>
                </c:pt>
                <c:pt idx="2">
                  <c:v>1435</c:v>
                </c:pt>
                <c:pt idx="3">
                  <c:v>1362</c:v>
                </c:pt>
                <c:pt idx="4">
                  <c:v>1319</c:v>
                </c:pt>
                <c:pt idx="5">
                  <c:v>1290</c:v>
                </c:pt>
                <c:pt idx="6">
                  <c:v>1291</c:v>
                </c:pt>
                <c:pt idx="7">
                  <c:v>1276</c:v>
                </c:pt>
                <c:pt idx="8">
                  <c:v>1189</c:v>
                </c:pt>
                <c:pt idx="9">
                  <c:v>1250</c:v>
                </c:pt>
                <c:pt idx="10">
                  <c:v>1187</c:v>
                </c:pt>
                <c:pt idx="11">
                  <c:v>1136</c:v>
                </c:pt>
                <c:pt idx="12">
                  <c:v>1132</c:v>
                </c:pt>
                <c:pt idx="13">
                  <c:v>1110</c:v>
                </c:pt>
                <c:pt idx="14">
                  <c:v>1110</c:v>
                </c:pt>
                <c:pt idx="15">
                  <c:v>1073</c:v>
                </c:pt>
                <c:pt idx="16">
                  <c:v>1092</c:v>
                </c:pt>
                <c:pt idx="17">
                  <c:v>1085</c:v>
                </c:pt>
                <c:pt idx="18">
                  <c:v>1039</c:v>
                </c:pt>
                <c:pt idx="19">
                  <c:v>1069</c:v>
                </c:pt>
                <c:pt idx="20">
                  <c:v>1049</c:v>
                </c:pt>
                <c:pt idx="21">
                  <c:v>1020</c:v>
                </c:pt>
                <c:pt idx="22">
                  <c:v>1058</c:v>
                </c:pt>
                <c:pt idx="23">
                  <c:v>1002</c:v>
                </c:pt>
                <c:pt idx="24">
                  <c:v>1021</c:v>
                </c:pt>
                <c:pt idx="25">
                  <c:v>1027</c:v>
                </c:pt>
                <c:pt idx="26">
                  <c:v>1018</c:v>
                </c:pt>
                <c:pt idx="27">
                  <c:v>1025</c:v>
                </c:pt>
                <c:pt idx="28">
                  <c:v>995</c:v>
                </c:pt>
                <c:pt idx="29">
                  <c:v>977</c:v>
                </c:pt>
                <c:pt idx="30">
                  <c:v>994</c:v>
                </c:pt>
                <c:pt idx="31">
                  <c:v>1003</c:v>
                </c:pt>
                <c:pt idx="32">
                  <c:v>993</c:v>
                </c:pt>
                <c:pt idx="33">
                  <c:v>1000</c:v>
                </c:pt>
                <c:pt idx="34">
                  <c:v>984</c:v>
                </c:pt>
                <c:pt idx="35">
                  <c:v>990</c:v>
                </c:pt>
                <c:pt idx="36">
                  <c:v>1010</c:v>
                </c:pt>
                <c:pt idx="37">
                  <c:v>1009</c:v>
                </c:pt>
                <c:pt idx="38">
                  <c:v>1049</c:v>
                </c:pt>
                <c:pt idx="39">
                  <c:v>1040</c:v>
                </c:pt>
                <c:pt idx="40">
                  <c:v>1082</c:v>
                </c:pt>
                <c:pt idx="41">
                  <c:v>1066</c:v>
                </c:pt>
                <c:pt idx="42">
                  <c:v>1059</c:v>
                </c:pt>
                <c:pt idx="43">
                  <c:v>1085</c:v>
                </c:pt>
                <c:pt idx="44">
                  <c:v>1112</c:v>
                </c:pt>
                <c:pt idx="45">
                  <c:v>1146</c:v>
                </c:pt>
                <c:pt idx="46">
                  <c:v>1138</c:v>
                </c:pt>
                <c:pt idx="47">
                  <c:v>1137</c:v>
                </c:pt>
                <c:pt idx="48">
                  <c:v>1145</c:v>
                </c:pt>
                <c:pt idx="49">
                  <c:v>1243</c:v>
                </c:pt>
                <c:pt idx="50">
                  <c:v>1279</c:v>
                </c:pt>
                <c:pt idx="51">
                  <c:v>1069</c:v>
                </c:pt>
                <c:pt idx="52">
                  <c:v>1069</c:v>
                </c:pt>
                <c:pt idx="53">
                  <c:v>1278</c:v>
                </c:pt>
                <c:pt idx="54">
                  <c:v>1535</c:v>
                </c:pt>
                <c:pt idx="55">
                  <c:v>1353</c:v>
                </c:pt>
                <c:pt idx="56">
                  <c:v>1290</c:v>
                </c:pt>
                <c:pt idx="57">
                  <c:v>1263</c:v>
                </c:pt>
                <c:pt idx="58">
                  <c:v>1233</c:v>
                </c:pt>
                <c:pt idx="59">
                  <c:v>1225</c:v>
                </c:pt>
                <c:pt idx="60">
                  <c:v>1221</c:v>
                </c:pt>
                <c:pt idx="61">
                  <c:v>1145</c:v>
                </c:pt>
                <c:pt idx="62">
                  <c:v>1239</c:v>
                </c:pt>
                <c:pt idx="63">
                  <c:v>1177</c:v>
                </c:pt>
                <c:pt idx="64">
                  <c:v>1139</c:v>
                </c:pt>
                <c:pt idx="65">
                  <c:v>1109</c:v>
                </c:pt>
                <c:pt idx="66">
                  <c:v>1123</c:v>
                </c:pt>
                <c:pt idx="67">
                  <c:v>1088</c:v>
                </c:pt>
                <c:pt idx="68">
                  <c:v>1073</c:v>
                </c:pt>
                <c:pt idx="69">
                  <c:v>1095</c:v>
                </c:pt>
                <c:pt idx="70">
                  <c:v>1084</c:v>
                </c:pt>
                <c:pt idx="71">
                  <c:v>1051</c:v>
                </c:pt>
                <c:pt idx="72">
                  <c:v>1069</c:v>
                </c:pt>
                <c:pt idx="73">
                  <c:v>1061</c:v>
                </c:pt>
                <c:pt idx="74">
                  <c:v>1025</c:v>
                </c:pt>
                <c:pt idx="75">
                  <c:v>1068</c:v>
                </c:pt>
                <c:pt idx="76">
                  <c:v>1013</c:v>
                </c:pt>
                <c:pt idx="77">
                  <c:v>1043</c:v>
                </c:pt>
                <c:pt idx="78">
                  <c:v>1037</c:v>
                </c:pt>
                <c:pt idx="79">
                  <c:v>1022</c:v>
                </c:pt>
                <c:pt idx="80">
                  <c:v>1034</c:v>
                </c:pt>
                <c:pt idx="81">
                  <c:v>1014</c:v>
                </c:pt>
                <c:pt idx="82">
                  <c:v>994</c:v>
                </c:pt>
                <c:pt idx="83">
                  <c:v>1021</c:v>
                </c:pt>
                <c:pt idx="84">
                  <c:v>1012</c:v>
                </c:pt>
                <c:pt idx="85">
                  <c:v>999</c:v>
                </c:pt>
                <c:pt idx="86">
                  <c:v>1028</c:v>
                </c:pt>
                <c:pt idx="87">
                  <c:v>1014</c:v>
                </c:pt>
                <c:pt idx="88">
                  <c:v>1019</c:v>
                </c:pt>
                <c:pt idx="89">
                  <c:v>1041</c:v>
                </c:pt>
                <c:pt idx="90">
                  <c:v>1012</c:v>
                </c:pt>
                <c:pt idx="91">
                  <c:v>1046</c:v>
                </c:pt>
                <c:pt idx="92">
                  <c:v>1092</c:v>
                </c:pt>
                <c:pt idx="93">
                  <c:v>1104</c:v>
                </c:pt>
                <c:pt idx="94">
                  <c:v>1107</c:v>
                </c:pt>
                <c:pt idx="95">
                  <c:v>1109</c:v>
                </c:pt>
                <c:pt idx="96">
                  <c:v>1128</c:v>
                </c:pt>
                <c:pt idx="97">
                  <c:v>1146</c:v>
                </c:pt>
                <c:pt idx="98">
                  <c:v>1170</c:v>
                </c:pt>
                <c:pt idx="99">
                  <c:v>1171</c:v>
                </c:pt>
                <c:pt idx="100">
                  <c:v>1154</c:v>
                </c:pt>
                <c:pt idx="101">
                  <c:v>1172</c:v>
                </c:pt>
                <c:pt idx="102">
                  <c:v>1288</c:v>
                </c:pt>
                <c:pt idx="103">
                  <c:v>1320</c:v>
                </c:pt>
                <c:pt idx="104">
                  <c:v>1057</c:v>
                </c:pt>
                <c:pt idx="105">
                  <c:v>1267</c:v>
                </c:pt>
                <c:pt idx="106">
                  <c:v>1603</c:v>
                </c:pt>
                <c:pt idx="107">
                  <c:v>1391</c:v>
                </c:pt>
                <c:pt idx="108">
                  <c:v>1316</c:v>
                </c:pt>
                <c:pt idx="109">
                  <c:v>1279</c:v>
                </c:pt>
                <c:pt idx="110">
                  <c:v>1236</c:v>
                </c:pt>
                <c:pt idx="111">
                  <c:v>1227</c:v>
                </c:pt>
                <c:pt idx="112">
                  <c:v>1216</c:v>
                </c:pt>
                <c:pt idx="113">
                  <c:v>1154</c:v>
                </c:pt>
                <c:pt idx="114">
                  <c:v>1229</c:v>
                </c:pt>
                <c:pt idx="115">
                  <c:v>1159</c:v>
                </c:pt>
                <c:pt idx="116">
                  <c:v>1142</c:v>
                </c:pt>
                <c:pt idx="117">
                  <c:v>1059</c:v>
                </c:pt>
                <c:pt idx="118">
                  <c:v>1087</c:v>
                </c:pt>
                <c:pt idx="119">
                  <c:v>1097</c:v>
                </c:pt>
                <c:pt idx="120">
                  <c:v>1068</c:v>
                </c:pt>
                <c:pt idx="121">
                  <c:v>1075</c:v>
                </c:pt>
                <c:pt idx="122">
                  <c:v>1056</c:v>
                </c:pt>
                <c:pt idx="123">
                  <c:v>1044</c:v>
                </c:pt>
                <c:pt idx="124">
                  <c:v>1061</c:v>
                </c:pt>
                <c:pt idx="125">
                  <c:v>1070</c:v>
                </c:pt>
                <c:pt idx="126">
                  <c:v>1022</c:v>
                </c:pt>
                <c:pt idx="127">
                  <c:v>1080</c:v>
                </c:pt>
                <c:pt idx="128">
                  <c:v>1013</c:v>
                </c:pt>
                <c:pt idx="129">
                  <c:v>1040</c:v>
                </c:pt>
                <c:pt idx="130">
                  <c:v>1040</c:v>
                </c:pt>
                <c:pt idx="131">
                  <c:v>1029</c:v>
                </c:pt>
                <c:pt idx="132">
                  <c:v>1043</c:v>
                </c:pt>
                <c:pt idx="133">
                  <c:v>1020</c:v>
                </c:pt>
                <c:pt idx="134">
                  <c:v>1023</c:v>
                </c:pt>
                <c:pt idx="135">
                  <c:v>1033</c:v>
                </c:pt>
                <c:pt idx="136">
                  <c:v>1028</c:v>
                </c:pt>
                <c:pt idx="137">
                  <c:v>1035</c:v>
                </c:pt>
                <c:pt idx="138">
                  <c:v>1049</c:v>
                </c:pt>
                <c:pt idx="139">
                  <c:v>1044</c:v>
                </c:pt>
                <c:pt idx="140">
                  <c:v>1047</c:v>
                </c:pt>
                <c:pt idx="141">
                  <c:v>1102</c:v>
                </c:pt>
                <c:pt idx="142">
                  <c:v>1072</c:v>
                </c:pt>
                <c:pt idx="143">
                  <c:v>1108</c:v>
                </c:pt>
                <c:pt idx="144">
                  <c:v>1168</c:v>
                </c:pt>
                <c:pt idx="145">
                  <c:v>1191</c:v>
                </c:pt>
                <c:pt idx="146">
                  <c:v>1180</c:v>
                </c:pt>
                <c:pt idx="147">
                  <c:v>1194</c:v>
                </c:pt>
                <c:pt idx="148">
                  <c:v>1206</c:v>
                </c:pt>
                <c:pt idx="149">
                  <c:v>1248</c:v>
                </c:pt>
                <c:pt idx="150">
                  <c:v>1226</c:v>
                </c:pt>
                <c:pt idx="151">
                  <c:v>1241</c:v>
                </c:pt>
                <c:pt idx="152">
                  <c:v>1235</c:v>
                </c:pt>
                <c:pt idx="153">
                  <c:v>1246</c:v>
                </c:pt>
                <c:pt idx="154">
                  <c:v>1371</c:v>
                </c:pt>
                <c:pt idx="155">
                  <c:v>1382</c:v>
                </c:pt>
                <c:pt idx="156">
                  <c:v>1147</c:v>
                </c:pt>
                <c:pt idx="157">
                  <c:v>1316</c:v>
                </c:pt>
                <c:pt idx="158">
                  <c:v>1693</c:v>
                </c:pt>
                <c:pt idx="159">
                  <c:v>1468</c:v>
                </c:pt>
                <c:pt idx="160">
                  <c:v>1374</c:v>
                </c:pt>
                <c:pt idx="161">
                  <c:v>1303</c:v>
                </c:pt>
                <c:pt idx="162">
                  <c:v>1288</c:v>
                </c:pt>
                <c:pt idx="163">
                  <c:v>1248</c:v>
                </c:pt>
                <c:pt idx="164">
                  <c:v>1255</c:v>
                </c:pt>
                <c:pt idx="165">
                  <c:v>1183</c:v>
                </c:pt>
                <c:pt idx="166">
                  <c:v>1283</c:v>
                </c:pt>
                <c:pt idx="167">
                  <c:v>1222</c:v>
                </c:pt>
                <c:pt idx="168">
                  <c:v>1202</c:v>
                </c:pt>
                <c:pt idx="169">
                  <c:v>1134</c:v>
                </c:pt>
                <c:pt idx="170">
                  <c:v>1175</c:v>
                </c:pt>
                <c:pt idx="171">
                  <c:v>1152</c:v>
                </c:pt>
                <c:pt idx="172">
                  <c:v>1147</c:v>
                </c:pt>
                <c:pt idx="173">
                  <c:v>1158</c:v>
                </c:pt>
                <c:pt idx="174">
                  <c:v>1115</c:v>
                </c:pt>
                <c:pt idx="175">
                  <c:v>1127</c:v>
                </c:pt>
                <c:pt idx="176">
                  <c:v>1140</c:v>
                </c:pt>
                <c:pt idx="177">
                  <c:v>1135</c:v>
                </c:pt>
                <c:pt idx="178">
                  <c:v>1029</c:v>
                </c:pt>
                <c:pt idx="179">
                  <c:v>1160</c:v>
                </c:pt>
                <c:pt idx="180">
                  <c:v>1097</c:v>
                </c:pt>
                <c:pt idx="181">
                  <c:v>1116</c:v>
                </c:pt>
                <c:pt idx="182">
                  <c:v>1124</c:v>
                </c:pt>
                <c:pt idx="183">
                  <c:v>1096</c:v>
                </c:pt>
                <c:pt idx="184">
                  <c:v>1133</c:v>
                </c:pt>
                <c:pt idx="185">
                  <c:v>1096</c:v>
                </c:pt>
                <c:pt idx="186">
                  <c:v>1117</c:v>
                </c:pt>
                <c:pt idx="187">
                  <c:v>1108</c:v>
                </c:pt>
                <c:pt idx="188">
                  <c:v>1107</c:v>
                </c:pt>
                <c:pt idx="189">
                  <c:v>1121</c:v>
                </c:pt>
                <c:pt idx="190">
                  <c:v>1107</c:v>
                </c:pt>
                <c:pt idx="191">
                  <c:v>1109</c:v>
                </c:pt>
                <c:pt idx="192">
                  <c:v>1118</c:v>
                </c:pt>
                <c:pt idx="193">
                  <c:v>1179</c:v>
                </c:pt>
                <c:pt idx="194">
                  <c:v>1102</c:v>
                </c:pt>
                <c:pt idx="195">
                  <c:v>1189</c:v>
                </c:pt>
                <c:pt idx="196">
                  <c:v>1265</c:v>
                </c:pt>
                <c:pt idx="197">
                  <c:v>1256</c:v>
                </c:pt>
                <c:pt idx="198">
                  <c:v>1252</c:v>
                </c:pt>
                <c:pt idx="199">
                  <c:v>1266</c:v>
                </c:pt>
                <c:pt idx="200">
                  <c:v>1282</c:v>
                </c:pt>
                <c:pt idx="201">
                  <c:v>1302</c:v>
                </c:pt>
                <c:pt idx="202">
                  <c:v>1279</c:v>
                </c:pt>
                <c:pt idx="203">
                  <c:v>1289</c:v>
                </c:pt>
                <c:pt idx="204">
                  <c:v>1276</c:v>
                </c:pt>
                <c:pt idx="205">
                  <c:v>1282</c:v>
                </c:pt>
                <c:pt idx="206">
                  <c:v>1387</c:v>
                </c:pt>
                <c:pt idx="207">
                  <c:v>1457</c:v>
                </c:pt>
                <c:pt idx="208">
                  <c:v>1179</c:v>
                </c:pt>
                <c:pt idx="209">
                  <c:v>1362</c:v>
                </c:pt>
                <c:pt idx="210">
                  <c:v>1812</c:v>
                </c:pt>
                <c:pt idx="211">
                  <c:v>1579</c:v>
                </c:pt>
                <c:pt idx="212">
                  <c:v>1416</c:v>
                </c:pt>
                <c:pt idx="213">
                  <c:v>1385</c:v>
                </c:pt>
                <c:pt idx="214">
                  <c:v>1391</c:v>
                </c:pt>
                <c:pt idx="215">
                  <c:v>1328</c:v>
                </c:pt>
                <c:pt idx="216">
                  <c:v>1364</c:v>
                </c:pt>
                <c:pt idx="217">
                  <c:v>1318</c:v>
                </c:pt>
                <c:pt idx="218">
                  <c:v>1346</c:v>
                </c:pt>
                <c:pt idx="219">
                  <c:v>1340</c:v>
                </c:pt>
                <c:pt idx="220">
                  <c:v>1346</c:v>
                </c:pt>
                <c:pt idx="221">
                  <c:v>1272</c:v>
                </c:pt>
                <c:pt idx="222">
                  <c:v>1236</c:v>
                </c:pt>
                <c:pt idx="223">
                  <c:v>1257</c:v>
                </c:pt>
                <c:pt idx="224">
                  <c:v>1265</c:v>
                </c:pt>
              </c:numCache>
            </c:numRef>
          </c:val>
          <c:smooth val="0"/>
          <c:extLst>
            <c:ext xmlns:c16="http://schemas.microsoft.com/office/drawing/2014/chart" uri="{C3380CC4-5D6E-409C-BE32-E72D297353CC}">
              <c16:uniqueId val="{00000001-C4C7-430F-BC8B-2797649AB4B2}"/>
            </c:ext>
          </c:extLst>
        </c:ser>
        <c:dLbls>
          <c:showLegendKey val="0"/>
          <c:showVal val="0"/>
          <c:showCatName val="0"/>
          <c:showSerName val="0"/>
          <c:showPercent val="0"/>
          <c:showBubbleSize val="0"/>
        </c:dLbls>
        <c:marker val="1"/>
        <c:smooth val="0"/>
        <c:axId val="2103065839"/>
        <c:axId val="2103062095"/>
      </c:lineChart>
      <c:dateAx>
        <c:axId val="2103065839"/>
        <c:scaling>
          <c:orientation val="minMax"/>
        </c:scaling>
        <c:delete val="0"/>
        <c:axPos val="b"/>
        <c:title>
          <c:tx>
            <c:rich>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400" b="1"/>
                  <a:t>Week beginning</a:t>
                </a:r>
              </a:p>
            </c:rich>
          </c:tx>
          <c:layout>
            <c:manualLayout>
              <c:xMode val="edge"/>
              <c:yMode val="edge"/>
              <c:x val="0.44784192524055433"/>
              <c:y val="0.93501269911452722"/>
            </c:manualLayout>
          </c:layout>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m/d/yyyy" sourceLinked="0"/>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03062095"/>
        <c:crosses val="autoZero"/>
        <c:auto val="0"/>
        <c:lblOffset val="100"/>
        <c:baseTimeUnit val="days"/>
      </c:dateAx>
      <c:valAx>
        <c:axId val="2103062095"/>
        <c:scaling>
          <c:orientation val="minMax"/>
        </c:scaling>
        <c:delete val="0"/>
        <c:axPos val="l"/>
        <c:title>
          <c:tx>
            <c:rich>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400" b="1"/>
                  <a:t>Number of deaths</a:t>
                </a:r>
              </a:p>
            </c:rich>
          </c:tx>
          <c:overlay val="0"/>
          <c:spPr>
            <a:noFill/>
            <a:ln>
              <a:noFill/>
            </a:ln>
            <a:effectLst/>
          </c:spPr>
          <c:txPr>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03065839"/>
        <c:crosses val="autoZero"/>
        <c:crossBetween val="between"/>
      </c:valAx>
      <c:spPr>
        <a:noFill/>
        <a:ln>
          <a:noFill/>
        </a:ln>
        <a:effectLst/>
      </c:spPr>
    </c:plotArea>
    <c:legend>
      <c:legendPos val="r"/>
      <c:layout>
        <c:manualLayout>
          <c:xMode val="edge"/>
          <c:yMode val="edge"/>
          <c:x val="0.27952742544025089"/>
          <c:y val="7.4827242164517124E-2"/>
          <c:w val="0.44270745626042451"/>
          <c:h val="0.10003188565018989"/>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sz="1400" b="1"/>
              <a:t>Deaths involving COVID-19</a:t>
            </a:r>
            <a:r>
              <a:rPr lang="en-GB" sz="1400" b="1" baseline="0"/>
              <a:t> by date of death and date of registration</a:t>
            </a:r>
            <a:endParaRPr lang="en-GB" sz="1400" b="1"/>
          </a:p>
        </c:rich>
      </c:tx>
      <c:layout>
        <c:manualLayout>
          <c:xMode val="edge"/>
          <c:yMode val="edge"/>
          <c:x val="0.19898218665289788"/>
          <c:y val="2.0920502092050207E-3"/>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1412148788778452"/>
          <c:y val="5.507902871812459E-2"/>
          <c:w val="0.87075964889634694"/>
          <c:h val="0.69512980594998852"/>
        </c:manualLayout>
      </c:layout>
      <c:lineChart>
        <c:grouping val="standard"/>
        <c:varyColors val="0"/>
        <c:ser>
          <c:idx val="1"/>
          <c:order val="0"/>
          <c:tx>
            <c:strRef>
              <c:f>'10'!$E$5</c:f>
              <c:strCache>
                <c:ptCount val="1"/>
                <c:pt idx="0">
                  <c:v>7 day average by date of registration
COVID-19 mentioned</c:v>
                </c:pt>
              </c:strCache>
            </c:strRef>
          </c:tx>
          <c:spPr>
            <a:ln w="28575" cap="rnd">
              <a:solidFill>
                <a:srgbClr val="949494"/>
              </a:solidFill>
              <a:prstDash val="sysDash"/>
              <a:round/>
            </a:ln>
            <a:effectLst/>
          </c:spPr>
          <c:marker>
            <c:symbol val="none"/>
          </c:marker>
          <c:cat>
            <c:numRef>
              <c:f>'10'!$A$66:$A$1832</c:f>
              <c:numCache>
                <c:formatCode>m/d/yyyy</c:formatCode>
                <c:ptCount val="1767"/>
                <c:pt idx="0">
                  <c:v>43891</c:v>
                </c:pt>
                <c:pt idx="1">
                  <c:v>43892</c:v>
                </c:pt>
                <c:pt idx="2">
                  <c:v>43893</c:v>
                </c:pt>
                <c:pt idx="3">
                  <c:v>43894</c:v>
                </c:pt>
                <c:pt idx="4">
                  <c:v>43895</c:v>
                </c:pt>
                <c:pt idx="5">
                  <c:v>43896</c:v>
                </c:pt>
                <c:pt idx="6">
                  <c:v>43897</c:v>
                </c:pt>
                <c:pt idx="7">
                  <c:v>43898</c:v>
                </c:pt>
                <c:pt idx="8">
                  <c:v>43899</c:v>
                </c:pt>
                <c:pt idx="9">
                  <c:v>43900</c:v>
                </c:pt>
                <c:pt idx="10">
                  <c:v>43901</c:v>
                </c:pt>
                <c:pt idx="11">
                  <c:v>43902</c:v>
                </c:pt>
                <c:pt idx="12">
                  <c:v>43903</c:v>
                </c:pt>
                <c:pt idx="13">
                  <c:v>43904</c:v>
                </c:pt>
                <c:pt idx="14">
                  <c:v>43905</c:v>
                </c:pt>
                <c:pt idx="15">
                  <c:v>43906</c:v>
                </c:pt>
                <c:pt idx="16">
                  <c:v>43907</c:v>
                </c:pt>
                <c:pt idx="17">
                  <c:v>43908</c:v>
                </c:pt>
                <c:pt idx="18">
                  <c:v>43909</c:v>
                </c:pt>
                <c:pt idx="19">
                  <c:v>43910</c:v>
                </c:pt>
                <c:pt idx="20">
                  <c:v>43911</c:v>
                </c:pt>
                <c:pt idx="21">
                  <c:v>43912</c:v>
                </c:pt>
                <c:pt idx="22">
                  <c:v>43913</c:v>
                </c:pt>
                <c:pt idx="23">
                  <c:v>43914</c:v>
                </c:pt>
                <c:pt idx="24">
                  <c:v>43915</c:v>
                </c:pt>
                <c:pt idx="25">
                  <c:v>43916</c:v>
                </c:pt>
                <c:pt idx="26">
                  <c:v>43917</c:v>
                </c:pt>
                <c:pt idx="27">
                  <c:v>43918</c:v>
                </c:pt>
                <c:pt idx="28">
                  <c:v>43919</c:v>
                </c:pt>
                <c:pt idx="29">
                  <c:v>43920</c:v>
                </c:pt>
                <c:pt idx="30">
                  <c:v>43921</c:v>
                </c:pt>
                <c:pt idx="31">
                  <c:v>43922</c:v>
                </c:pt>
                <c:pt idx="32">
                  <c:v>43923</c:v>
                </c:pt>
                <c:pt idx="33">
                  <c:v>43924</c:v>
                </c:pt>
                <c:pt idx="34">
                  <c:v>43925</c:v>
                </c:pt>
                <c:pt idx="35">
                  <c:v>43926</c:v>
                </c:pt>
                <c:pt idx="36">
                  <c:v>43927</c:v>
                </c:pt>
                <c:pt idx="37">
                  <c:v>43928</c:v>
                </c:pt>
                <c:pt idx="38">
                  <c:v>43929</c:v>
                </c:pt>
                <c:pt idx="39">
                  <c:v>43930</c:v>
                </c:pt>
                <c:pt idx="40">
                  <c:v>43931</c:v>
                </c:pt>
                <c:pt idx="41">
                  <c:v>43932</c:v>
                </c:pt>
                <c:pt idx="42">
                  <c:v>43933</c:v>
                </c:pt>
                <c:pt idx="43">
                  <c:v>43934</c:v>
                </c:pt>
                <c:pt idx="44">
                  <c:v>43935</c:v>
                </c:pt>
                <c:pt idx="45">
                  <c:v>43936</c:v>
                </c:pt>
                <c:pt idx="46">
                  <c:v>43937</c:v>
                </c:pt>
                <c:pt idx="47">
                  <c:v>43938</c:v>
                </c:pt>
                <c:pt idx="48">
                  <c:v>43939</c:v>
                </c:pt>
                <c:pt idx="49">
                  <c:v>43940</c:v>
                </c:pt>
                <c:pt idx="50">
                  <c:v>43941</c:v>
                </c:pt>
                <c:pt idx="51">
                  <c:v>43942</c:v>
                </c:pt>
                <c:pt idx="52">
                  <c:v>43943</c:v>
                </c:pt>
                <c:pt idx="53">
                  <c:v>43944</c:v>
                </c:pt>
                <c:pt idx="54">
                  <c:v>43945</c:v>
                </c:pt>
                <c:pt idx="55">
                  <c:v>43946</c:v>
                </c:pt>
                <c:pt idx="56">
                  <c:v>43947</c:v>
                </c:pt>
                <c:pt idx="57">
                  <c:v>43948</c:v>
                </c:pt>
                <c:pt idx="58">
                  <c:v>43949</c:v>
                </c:pt>
                <c:pt idx="59">
                  <c:v>43950</c:v>
                </c:pt>
                <c:pt idx="60">
                  <c:v>43951</c:v>
                </c:pt>
                <c:pt idx="61">
                  <c:v>43952</c:v>
                </c:pt>
                <c:pt idx="62">
                  <c:v>43953</c:v>
                </c:pt>
                <c:pt idx="63">
                  <c:v>43954</c:v>
                </c:pt>
                <c:pt idx="64">
                  <c:v>43955</c:v>
                </c:pt>
                <c:pt idx="65">
                  <c:v>43956</c:v>
                </c:pt>
                <c:pt idx="66">
                  <c:v>43957</c:v>
                </c:pt>
                <c:pt idx="67">
                  <c:v>43958</c:v>
                </c:pt>
                <c:pt idx="68">
                  <c:v>43959</c:v>
                </c:pt>
                <c:pt idx="69">
                  <c:v>43960</c:v>
                </c:pt>
                <c:pt idx="70">
                  <c:v>43961</c:v>
                </c:pt>
                <c:pt idx="71">
                  <c:v>43962</c:v>
                </c:pt>
                <c:pt idx="72">
                  <c:v>43963</c:v>
                </c:pt>
                <c:pt idx="73">
                  <c:v>43964</c:v>
                </c:pt>
                <c:pt idx="74">
                  <c:v>43965</c:v>
                </c:pt>
                <c:pt idx="75">
                  <c:v>43966</c:v>
                </c:pt>
                <c:pt idx="76">
                  <c:v>43967</c:v>
                </c:pt>
                <c:pt idx="77">
                  <c:v>43968</c:v>
                </c:pt>
                <c:pt idx="78">
                  <c:v>43969</c:v>
                </c:pt>
                <c:pt idx="79">
                  <c:v>43970</c:v>
                </c:pt>
                <c:pt idx="80">
                  <c:v>43971</c:v>
                </c:pt>
                <c:pt idx="81">
                  <c:v>43972</c:v>
                </c:pt>
                <c:pt idx="82">
                  <c:v>43973</c:v>
                </c:pt>
                <c:pt idx="83">
                  <c:v>43974</c:v>
                </c:pt>
                <c:pt idx="84">
                  <c:v>43975</c:v>
                </c:pt>
                <c:pt idx="85">
                  <c:v>43976</c:v>
                </c:pt>
                <c:pt idx="86">
                  <c:v>43977</c:v>
                </c:pt>
                <c:pt idx="87">
                  <c:v>43978</c:v>
                </c:pt>
                <c:pt idx="88">
                  <c:v>43979</c:v>
                </c:pt>
                <c:pt idx="89">
                  <c:v>43980</c:v>
                </c:pt>
                <c:pt idx="90">
                  <c:v>43981</c:v>
                </c:pt>
                <c:pt idx="91">
                  <c:v>43982</c:v>
                </c:pt>
                <c:pt idx="92">
                  <c:v>43983</c:v>
                </c:pt>
                <c:pt idx="93">
                  <c:v>43984</c:v>
                </c:pt>
                <c:pt idx="94">
                  <c:v>43985</c:v>
                </c:pt>
                <c:pt idx="95">
                  <c:v>43986</c:v>
                </c:pt>
                <c:pt idx="96">
                  <c:v>43987</c:v>
                </c:pt>
                <c:pt idx="97">
                  <c:v>43988</c:v>
                </c:pt>
                <c:pt idx="98">
                  <c:v>43989</c:v>
                </c:pt>
                <c:pt idx="99">
                  <c:v>43990</c:v>
                </c:pt>
                <c:pt idx="100">
                  <c:v>43991</c:v>
                </c:pt>
                <c:pt idx="101">
                  <c:v>43992</c:v>
                </c:pt>
                <c:pt idx="102">
                  <c:v>43993</c:v>
                </c:pt>
                <c:pt idx="103">
                  <c:v>43994</c:v>
                </c:pt>
                <c:pt idx="104">
                  <c:v>43995</c:v>
                </c:pt>
                <c:pt idx="105">
                  <c:v>43996</c:v>
                </c:pt>
                <c:pt idx="106">
                  <c:v>43997</c:v>
                </c:pt>
                <c:pt idx="107">
                  <c:v>43998</c:v>
                </c:pt>
                <c:pt idx="108">
                  <c:v>43999</c:v>
                </c:pt>
                <c:pt idx="109">
                  <c:v>44000</c:v>
                </c:pt>
                <c:pt idx="110">
                  <c:v>44001</c:v>
                </c:pt>
                <c:pt idx="111">
                  <c:v>44002</c:v>
                </c:pt>
                <c:pt idx="112">
                  <c:v>44003</c:v>
                </c:pt>
                <c:pt idx="113">
                  <c:v>44004</c:v>
                </c:pt>
                <c:pt idx="114">
                  <c:v>44005</c:v>
                </c:pt>
                <c:pt idx="115">
                  <c:v>44006</c:v>
                </c:pt>
                <c:pt idx="116">
                  <c:v>44007</c:v>
                </c:pt>
                <c:pt idx="117">
                  <c:v>44008</c:v>
                </c:pt>
                <c:pt idx="118">
                  <c:v>44009</c:v>
                </c:pt>
                <c:pt idx="119">
                  <c:v>44010</c:v>
                </c:pt>
                <c:pt idx="120">
                  <c:v>44011</c:v>
                </c:pt>
                <c:pt idx="121">
                  <c:v>44012</c:v>
                </c:pt>
                <c:pt idx="122">
                  <c:v>44013</c:v>
                </c:pt>
                <c:pt idx="123">
                  <c:v>44014</c:v>
                </c:pt>
                <c:pt idx="124">
                  <c:v>44015</c:v>
                </c:pt>
                <c:pt idx="125">
                  <c:v>44016</c:v>
                </c:pt>
                <c:pt idx="126">
                  <c:v>44017</c:v>
                </c:pt>
                <c:pt idx="127">
                  <c:v>44018</c:v>
                </c:pt>
                <c:pt idx="128">
                  <c:v>44019</c:v>
                </c:pt>
                <c:pt idx="129">
                  <c:v>44020</c:v>
                </c:pt>
                <c:pt idx="130">
                  <c:v>44021</c:v>
                </c:pt>
                <c:pt idx="131">
                  <c:v>44022</c:v>
                </c:pt>
                <c:pt idx="132">
                  <c:v>44023</c:v>
                </c:pt>
                <c:pt idx="133">
                  <c:v>44024</c:v>
                </c:pt>
                <c:pt idx="134">
                  <c:v>44025</c:v>
                </c:pt>
                <c:pt idx="135">
                  <c:v>44026</c:v>
                </c:pt>
                <c:pt idx="136">
                  <c:v>44027</c:v>
                </c:pt>
                <c:pt idx="137">
                  <c:v>44028</c:v>
                </c:pt>
                <c:pt idx="138">
                  <c:v>44029</c:v>
                </c:pt>
                <c:pt idx="139">
                  <c:v>44030</c:v>
                </c:pt>
                <c:pt idx="140">
                  <c:v>44031</c:v>
                </c:pt>
                <c:pt idx="141">
                  <c:v>44032</c:v>
                </c:pt>
                <c:pt idx="142">
                  <c:v>44033</c:v>
                </c:pt>
                <c:pt idx="143">
                  <c:v>44034</c:v>
                </c:pt>
                <c:pt idx="144">
                  <c:v>44035</c:v>
                </c:pt>
                <c:pt idx="145">
                  <c:v>44036</c:v>
                </c:pt>
                <c:pt idx="146">
                  <c:v>44037</c:v>
                </c:pt>
                <c:pt idx="147">
                  <c:v>44038</c:v>
                </c:pt>
                <c:pt idx="148">
                  <c:v>44039</c:v>
                </c:pt>
                <c:pt idx="149">
                  <c:v>44040</c:v>
                </c:pt>
                <c:pt idx="150">
                  <c:v>44041</c:v>
                </c:pt>
                <c:pt idx="151">
                  <c:v>44042</c:v>
                </c:pt>
                <c:pt idx="152">
                  <c:v>44043</c:v>
                </c:pt>
                <c:pt idx="153">
                  <c:v>44044</c:v>
                </c:pt>
                <c:pt idx="154">
                  <c:v>44045</c:v>
                </c:pt>
                <c:pt idx="155">
                  <c:v>44046</c:v>
                </c:pt>
                <c:pt idx="156">
                  <c:v>44047</c:v>
                </c:pt>
                <c:pt idx="157">
                  <c:v>44048</c:v>
                </c:pt>
                <c:pt idx="158">
                  <c:v>44049</c:v>
                </c:pt>
                <c:pt idx="159">
                  <c:v>44050</c:v>
                </c:pt>
                <c:pt idx="160">
                  <c:v>44051</c:v>
                </c:pt>
                <c:pt idx="161">
                  <c:v>44052</c:v>
                </c:pt>
                <c:pt idx="162">
                  <c:v>44053</c:v>
                </c:pt>
                <c:pt idx="163">
                  <c:v>44054</c:v>
                </c:pt>
                <c:pt idx="164">
                  <c:v>44055</c:v>
                </c:pt>
                <c:pt idx="165">
                  <c:v>44056</c:v>
                </c:pt>
                <c:pt idx="166">
                  <c:v>44057</c:v>
                </c:pt>
                <c:pt idx="167">
                  <c:v>44058</c:v>
                </c:pt>
                <c:pt idx="168">
                  <c:v>44059</c:v>
                </c:pt>
                <c:pt idx="169">
                  <c:v>44060</c:v>
                </c:pt>
                <c:pt idx="170">
                  <c:v>44061</c:v>
                </c:pt>
                <c:pt idx="171">
                  <c:v>44062</c:v>
                </c:pt>
                <c:pt idx="172">
                  <c:v>44063</c:v>
                </c:pt>
                <c:pt idx="173">
                  <c:v>44064</c:v>
                </c:pt>
                <c:pt idx="174">
                  <c:v>44065</c:v>
                </c:pt>
                <c:pt idx="175">
                  <c:v>44066</c:v>
                </c:pt>
                <c:pt idx="176">
                  <c:v>44067</c:v>
                </c:pt>
                <c:pt idx="177">
                  <c:v>44068</c:v>
                </c:pt>
                <c:pt idx="178">
                  <c:v>44069</c:v>
                </c:pt>
                <c:pt idx="179">
                  <c:v>44070</c:v>
                </c:pt>
                <c:pt idx="180">
                  <c:v>44071</c:v>
                </c:pt>
                <c:pt idx="181">
                  <c:v>44072</c:v>
                </c:pt>
                <c:pt idx="182">
                  <c:v>44073</c:v>
                </c:pt>
                <c:pt idx="183">
                  <c:v>44074</c:v>
                </c:pt>
                <c:pt idx="184">
                  <c:v>44075</c:v>
                </c:pt>
                <c:pt idx="185">
                  <c:v>44076</c:v>
                </c:pt>
                <c:pt idx="186">
                  <c:v>44077</c:v>
                </c:pt>
                <c:pt idx="187">
                  <c:v>44078</c:v>
                </c:pt>
                <c:pt idx="188">
                  <c:v>44079</c:v>
                </c:pt>
                <c:pt idx="189">
                  <c:v>44080</c:v>
                </c:pt>
                <c:pt idx="190">
                  <c:v>44081</c:v>
                </c:pt>
                <c:pt idx="191">
                  <c:v>44082</c:v>
                </c:pt>
                <c:pt idx="192">
                  <c:v>44083</c:v>
                </c:pt>
                <c:pt idx="193">
                  <c:v>44084</c:v>
                </c:pt>
                <c:pt idx="194">
                  <c:v>44085</c:v>
                </c:pt>
                <c:pt idx="195">
                  <c:v>44086</c:v>
                </c:pt>
                <c:pt idx="196">
                  <c:v>44087</c:v>
                </c:pt>
                <c:pt idx="197">
                  <c:v>44088</c:v>
                </c:pt>
                <c:pt idx="198">
                  <c:v>44089</c:v>
                </c:pt>
                <c:pt idx="199">
                  <c:v>44090</c:v>
                </c:pt>
                <c:pt idx="200">
                  <c:v>44091</c:v>
                </c:pt>
                <c:pt idx="201">
                  <c:v>44092</c:v>
                </c:pt>
                <c:pt idx="202">
                  <c:v>44093</c:v>
                </c:pt>
                <c:pt idx="203">
                  <c:v>44094</c:v>
                </c:pt>
                <c:pt idx="204">
                  <c:v>44095</c:v>
                </c:pt>
                <c:pt idx="205">
                  <c:v>44096</c:v>
                </c:pt>
                <c:pt idx="206">
                  <c:v>44097</c:v>
                </c:pt>
                <c:pt idx="207">
                  <c:v>44098</c:v>
                </c:pt>
                <c:pt idx="208">
                  <c:v>44099</c:v>
                </c:pt>
                <c:pt idx="209">
                  <c:v>44100</c:v>
                </c:pt>
                <c:pt idx="210">
                  <c:v>44101</c:v>
                </c:pt>
                <c:pt idx="211">
                  <c:v>44102</c:v>
                </c:pt>
                <c:pt idx="212">
                  <c:v>44103</c:v>
                </c:pt>
                <c:pt idx="213">
                  <c:v>44104</c:v>
                </c:pt>
                <c:pt idx="214">
                  <c:v>44105</c:v>
                </c:pt>
                <c:pt idx="215">
                  <c:v>44106</c:v>
                </c:pt>
                <c:pt idx="216">
                  <c:v>44107</c:v>
                </c:pt>
                <c:pt idx="217">
                  <c:v>44108</c:v>
                </c:pt>
                <c:pt idx="218">
                  <c:v>44109</c:v>
                </c:pt>
                <c:pt idx="219">
                  <c:v>44110</c:v>
                </c:pt>
                <c:pt idx="220">
                  <c:v>44111</c:v>
                </c:pt>
                <c:pt idx="221">
                  <c:v>44112</c:v>
                </c:pt>
                <c:pt idx="222">
                  <c:v>44113</c:v>
                </c:pt>
                <c:pt idx="223">
                  <c:v>44114</c:v>
                </c:pt>
                <c:pt idx="224">
                  <c:v>44115</c:v>
                </c:pt>
                <c:pt idx="225">
                  <c:v>44116</c:v>
                </c:pt>
                <c:pt idx="226">
                  <c:v>44117</c:v>
                </c:pt>
                <c:pt idx="227">
                  <c:v>44118</c:v>
                </c:pt>
                <c:pt idx="228">
                  <c:v>44119</c:v>
                </c:pt>
                <c:pt idx="229">
                  <c:v>44120</c:v>
                </c:pt>
                <c:pt idx="230">
                  <c:v>44121</c:v>
                </c:pt>
                <c:pt idx="231">
                  <c:v>44122</c:v>
                </c:pt>
                <c:pt idx="232">
                  <c:v>44123</c:v>
                </c:pt>
                <c:pt idx="233">
                  <c:v>44124</c:v>
                </c:pt>
                <c:pt idx="234">
                  <c:v>44125</c:v>
                </c:pt>
                <c:pt idx="235">
                  <c:v>44126</c:v>
                </c:pt>
                <c:pt idx="236">
                  <c:v>44127</c:v>
                </c:pt>
                <c:pt idx="237">
                  <c:v>44128</c:v>
                </c:pt>
                <c:pt idx="238">
                  <c:v>44129</c:v>
                </c:pt>
                <c:pt idx="239">
                  <c:v>44130</c:v>
                </c:pt>
                <c:pt idx="240">
                  <c:v>44131</c:v>
                </c:pt>
                <c:pt idx="241">
                  <c:v>44132</c:v>
                </c:pt>
                <c:pt idx="242">
                  <c:v>44133</c:v>
                </c:pt>
                <c:pt idx="243">
                  <c:v>44134</c:v>
                </c:pt>
                <c:pt idx="244">
                  <c:v>44135</c:v>
                </c:pt>
                <c:pt idx="245">
                  <c:v>44136</c:v>
                </c:pt>
                <c:pt idx="246">
                  <c:v>44137</c:v>
                </c:pt>
                <c:pt idx="247">
                  <c:v>44138</c:v>
                </c:pt>
                <c:pt idx="248">
                  <c:v>44139</c:v>
                </c:pt>
                <c:pt idx="249">
                  <c:v>44140</c:v>
                </c:pt>
                <c:pt idx="250">
                  <c:v>44141</c:v>
                </c:pt>
                <c:pt idx="251">
                  <c:v>44142</c:v>
                </c:pt>
                <c:pt idx="252">
                  <c:v>44143</c:v>
                </c:pt>
                <c:pt idx="253">
                  <c:v>44144</c:v>
                </c:pt>
                <c:pt idx="254">
                  <c:v>44145</c:v>
                </c:pt>
                <c:pt idx="255">
                  <c:v>44146</c:v>
                </c:pt>
                <c:pt idx="256">
                  <c:v>44147</c:v>
                </c:pt>
                <c:pt idx="257">
                  <c:v>44148</c:v>
                </c:pt>
                <c:pt idx="258">
                  <c:v>44149</c:v>
                </c:pt>
                <c:pt idx="259">
                  <c:v>44150</c:v>
                </c:pt>
                <c:pt idx="260">
                  <c:v>44151</c:v>
                </c:pt>
                <c:pt idx="261">
                  <c:v>44152</c:v>
                </c:pt>
                <c:pt idx="262">
                  <c:v>44153</c:v>
                </c:pt>
                <c:pt idx="263">
                  <c:v>44154</c:v>
                </c:pt>
                <c:pt idx="264">
                  <c:v>44155</c:v>
                </c:pt>
                <c:pt idx="265">
                  <c:v>44156</c:v>
                </c:pt>
                <c:pt idx="266">
                  <c:v>44157</c:v>
                </c:pt>
                <c:pt idx="267">
                  <c:v>44158</c:v>
                </c:pt>
                <c:pt idx="268">
                  <c:v>44159</c:v>
                </c:pt>
                <c:pt idx="269">
                  <c:v>44160</c:v>
                </c:pt>
                <c:pt idx="270">
                  <c:v>44161</c:v>
                </c:pt>
                <c:pt idx="271">
                  <c:v>44162</c:v>
                </c:pt>
                <c:pt idx="272">
                  <c:v>44163</c:v>
                </c:pt>
                <c:pt idx="273">
                  <c:v>44164</c:v>
                </c:pt>
                <c:pt idx="274">
                  <c:v>44165</c:v>
                </c:pt>
                <c:pt idx="275">
                  <c:v>44166</c:v>
                </c:pt>
                <c:pt idx="276">
                  <c:v>44167</c:v>
                </c:pt>
                <c:pt idx="277">
                  <c:v>44168</c:v>
                </c:pt>
                <c:pt idx="278">
                  <c:v>44169</c:v>
                </c:pt>
                <c:pt idx="279">
                  <c:v>44170</c:v>
                </c:pt>
                <c:pt idx="280">
                  <c:v>44171</c:v>
                </c:pt>
                <c:pt idx="281">
                  <c:v>44172</c:v>
                </c:pt>
                <c:pt idx="282">
                  <c:v>44173</c:v>
                </c:pt>
                <c:pt idx="283">
                  <c:v>44174</c:v>
                </c:pt>
                <c:pt idx="284">
                  <c:v>44175</c:v>
                </c:pt>
                <c:pt idx="285">
                  <c:v>44176</c:v>
                </c:pt>
                <c:pt idx="286">
                  <c:v>44177</c:v>
                </c:pt>
                <c:pt idx="287">
                  <c:v>44178</c:v>
                </c:pt>
                <c:pt idx="288">
                  <c:v>44179</c:v>
                </c:pt>
                <c:pt idx="289">
                  <c:v>44180</c:v>
                </c:pt>
                <c:pt idx="290">
                  <c:v>44181</c:v>
                </c:pt>
                <c:pt idx="291">
                  <c:v>44182</c:v>
                </c:pt>
                <c:pt idx="292">
                  <c:v>44183</c:v>
                </c:pt>
                <c:pt idx="293">
                  <c:v>44184</c:v>
                </c:pt>
                <c:pt idx="294">
                  <c:v>44185</c:v>
                </c:pt>
                <c:pt idx="295">
                  <c:v>44186</c:v>
                </c:pt>
                <c:pt idx="296">
                  <c:v>44187</c:v>
                </c:pt>
                <c:pt idx="297">
                  <c:v>44188</c:v>
                </c:pt>
                <c:pt idx="298">
                  <c:v>44189</c:v>
                </c:pt>
                <c:pt idx="299">
                  <c:v>44190</c:v>
                </c:pt>
                <c:pt idx="300">
                  <c:v>44191</c:v>
                </c:pt>
                <c:pt idx="301">
                  <c:v>44192</c:v>
                </c:pt>
                <c:pt idx="302">
                  <c:v>44193</c:v>
                </c:pt>
                <c:pt idx="303">
                  <c:v>44194</c:v>
                </c:pt>
                <c:pt idx="304">
                  <c:v>44195</c:v>
                </c:pt>
                <c:pt idx="305">
                  <c:v>44196</c:v>
                </c:pt>
                <c:pt idx="306">
                  <c:v>44197</c:v>
                </c:pt>
                <c:pt idx="307">
                  <c:v>44198</c:v>
                </c:pt>
                <c:pt idx="308">
                  <c:v>44199</c:v>
                </c:pt>
                <c:pt idx="309">
                  <c:v>44200</c:v>
                </c:pt>
                <c:pt idx="310">
                  <c:v>44201</c:v>
                </c:pt>
                <c:pt idx="311">
                  <c:v>44202</c:v>
                </c:pt>
                <c:pt idx="312">
                  <c:v>44203</c:v>
                </c:pt>
                <c:pt idx="313">
                  <c:v>44204</c:v>
                </c:pt>
                <c:pt idx="314">
                  <c:v>44205</c:v>
                </c:pt>
                <c:pt idx="315">
                  <c:v>44206</c:v>
                </c:pt>
                <c:pt idx="316">
                  <c:v>44207</c:v>
                </c:pt>
                <c:pt idx="317">
                  <c:v>44208</c:v>
                </c:pt>
                <c:pt idx="318">
                  <c:v>44209</c:v>
                </c:pt>
                <c:pt idx="319">
                  <c:v>44210</c:v>
                </c:pt>
                <c:pt idx="320">
                  <c:v>44211</c:v>
                </c:pt>
                <c:pt idx="321">
                  <c:v>44212</c:v>
                </c:pt>
                <c:pt idx="322">
                  <c:v>44213</c:v>
                </c:pt>
                <c:pt idx="323">
                  <c:v>44214</c:v>
                </c:pt>
                <c:pt idx="324">
                  <c:v>44215</c:v>
                </c:pt>
                <c:pt idx="325">
                  <c:v>44216</c:v>
                </c:pt>
                <c:pt idx="326">
                  <c:v>44217</c:v>
                </c:pt>
                <c:pt idx="327">
                  <c:v>44218</c:v>
                </c:pt>
                <c:pt idx="328">
                  <c:v>44219</c:v>
                </c:pt>
                <c:pt idx="329">
                  <c:v>44220</c:v>
                </c:pt>
                <c:pt idx="330">
                  <c:v>44221</c:v>
                </c:pt>
                <c:pt idx="331">
                  <c:v>44222</c:v>
                </c:pt>
                <c:pt idx="332">
                  <c:v>44223</c:v>
                </c:pt>
                <c:pt idx="333">
                  <c:v>44224</c:v>
                </c:pt>
                <c:pt idx="334">
                  <c:v>44225</c:v>
                </c:pt>
                <c:pt idx="335">
                  <c:v>44226</c:v>
                </c:pt>
                <c:pt idx="336">
                  <c:v>44227</c:v>
                </c:pt>
                <c:pt idx="337">
                  <c:v>44228</c:v>
                </c:pt>
                <c:pt idx="338">
                  <c:v>44229</c:v>
                </c:pt>
                <c:pt idx="339">
                  <c:v>44230</c:v>
                </c:pt>
                <c:pt idx="340">
                  <c:v>44231</c:v>
                </c:pt>
                <c:pt idx="341">
                  <c:v>44232</c:v>
                </c:pt>
                <c:pt idx="342">
                  <c:v>44233</c:v>
                </c:pt>
                <c:pt idx="343">
                  <c:v>44234</c:v>
                </c:pt>
                <c:pt idx="344">
                  <c:v>44235</c:v>
                </c:pt>
                <c:pt idx="345">
                  <c:v>44236</c:v>
                </c:pt>
                <c:pt idx="346">
                  <c:v>44237</c:v>
                </c:pt>
                <c:pt idx="347">
                  <c:v>44238</c:v>
                </c:pt>
                <c:pt idx="348">
                  <c:v>44239</c:v>
                </c:pt>
                <c:pt idx="349">
                  <c:v>44240</c:v>
                </c:pt>
                <c:pt idx="350">
                  <c:v>44241</c:v>
                </c:pt>
                <c:pt idx="351">
                  <c:v>44242</c:v>
                </c:pt>
                <c:pt idx="352">
                  <c:v>44243</c:v>
                </c:pt>
                <c:pt idx="353">
                  <c:v>44244</c:v>
                </c:pt>
                <c:pt idx="354">
                  <c:v>44245</c:v>
                </c:pt>
                <c:pt idx="355">
                  <c:v>44246</c:v>
                </c:pt>
                <c:pt idx="356">
                  <c:v>44247</c:v>
                </c:pt>
                <c:pt idx="357">
                  <c:v>44248</c:v>
                </c:pt>
                <c:pt idx="358">
                  <c:v>44249</c:v>
                </c:pt>
                <c:pt idx="359">
                  <c:v>44250</c:v>
                </c:pt>
                <c:pt idx="360">
                  <c:v>44251</c:v>
                </c:pt>
                <c:pt idx="361">
                  <c:v>44252</c:v>
                </c:pt>
                <c:pt idx="362">
                  <c:v>44253</c:v>
                </c:pt>
                <c:pt idx="363">
                  <c:v>44254</c:v>
                </c:pt>
                <c:pt idx="364">
                  <c:v>44255</c:v>
                </c:pt>
                <c:pt idx="365">
                  <c:v>44256</c:v>
                </c:pt>
                <c:pt idx="366">
                  <c:v>44257</c:v>
                </c:pt>
                <c:pt idx="367">
                  <c:v>44258</c:v>
                </c:pt>
                <c:pt idx="368">
                  <c:v>44259</c:v>
                </c:pt>
                <c:pt idx="369">
                  <c:v>44260</c:v>
                </c:pt>
                <c:pt idx="370">
                  <c:v>44261</c:v>
                </c:pt>
                <c:pt idx="371">
                  <c:v>44262</c:v>
                </c:pt>
                <c:pt idx="372">
                  <c:v>44263</c:v>
                </c:pt>
                <c:pt idx="373">
                  <c:v>44264</c:v>
                </c:pt>
                <c:pt idx="374">
                  <c:v>44265</c:v>
                </c:pt>
                <c:pt idx="375">
                  <c:v>44266</c:v>
                </c:pt>
                <c:pt idx="376">
                  <c:v>44267</c:v>
                </c:pt>
                <c:pt idx="377">
                  <c:v>44268</c:v>
                </c:pt>
                <c:pt idx="378">
                  <c:v>44269</c:v>
                </c:pt>
                <c:pt idx="379">
                  <c:v>44270</c:v>
                </c:pt>
                <c:pt idx="380">
                  <c:v>44271</c:v>
                </c:pt>
                <c:pt idx="381">
                  <c:v>44272</c:v>
                </c:pt>
                <c:pt idx="382">
                  <c:v>44273</c:v>
                </c:pt>
                <c:pt idx="383">
                  <c:v>44274</c:v>
                </c:pt>
                <c:pt idx="384">
                  <c:v>44275</c:v>
                </c:pt>
                <c:pt idx="385">
                  <c:v>44276</c:v>
                </c:pt>
                <c:pt idx="386">
                  <c:v>44277</c:v>
                </c:pt>
                <c:pt idx="387">
                  <c:v>44278</c:v>
                </c:pt>
                <c:pt idx="388">
                  <c:v>44279</c:v>
                </c:pt>
                <c:pt idx="389">
                  <c:v>44280</c:v>
                </c:pt>
                <c:pt idx="390">
                  <c:v>44281</c:v>
                </c:pt>
                <c:pt idx="391">
                  <c:v>44282</c:v>
                </c:pt>
                <c:pt idx="392">
                  <c:v>44283</c:v>
                </c:pt>
                <c:pt idx="393">
                  <c:v>44284</c:v>
                </c:pt>
                <c:pt idx="394">
                  <c:v>44285</c:v>
                </c:pt>
                <c:pt idx="395">
                  <c:v>44286</c:v>
                </c:pt>
                <c:pt idx="396">
                  <c:v>44287</c:v>
                </c:pt>
                <c:pt idx="397">
                  <c:v>44288</c:v>
                </c:pt>
                <c:pt idx="398">
                  <c:v>44289</c:v>
                </c:pt>
                <c:pt idx="399">
                  <c:v>44290</c:v>
                </c:pt>
                <c:pt idx="400">
                  <c:v>44291</c:v>
                </c:pt>
                <c:pt idx="401">
                  <c:v>44292</c:v>
                </c:pt>
                <c:pt idx="402">
                  <c:v>44293</c:v>
                </c:pt>
                <c:pt idx="403">
                  <c:v>44294</c:v>
                </c:pt>
                <c:pt idx="404">
                  <c:v>44295</c:v>
                </c:pt>
                <c:pt idx="405">
                  <c:v>44296</c:v>
                </c:pt>
                <c:pt idx="406">
                  <c:v>44297</c:v>
                </c:pt>
                <c:pt idx="407">
                  <c:v>44298</c:v>
                </c:pt>
                <c:pt idx="408">
                  <c:v>44299</c:v>
                </c:pt>
                <c:pt idx="409">
                  <c:v>44300</c:v>
                </c:pt>
                <c:pt idx="410">
                  <c:v>44301</c:v>
                </c:pt>
                <c:pt idx="411">
                  <c:v>44302</c:v>
                </c:pt>
                <c:pt idx="412">
                  <c:v>44303</c:v>
                </c:pt>
                <c:pt idx="413">
                  <c:v>44304</c:v>
                </c:pt>
                <c:pt idx="414">
                  <c:v>44305</c:v>
                </c:pt>
                <c:pt idx="415">
                  <c:v>44306</c:v>
                </c:pt>
                <c:pt idx="416">
                  <c:v>44307</c:v>
                </c:pt>
                <c:pt idx="417">
                  <c:v>44308</c:v>
                </c:pt>
                <c:pt idx="418">
                  <c:v>44309</c:v>
                </c:pt>
                <c:pt idx="419">
                  <c:v>44310</c:v>
                </c:pt>
                <c:pt idx="420">
                  <c:v>44311</c:v>
                </c:pt>
                <c:pt idx="421">
                  <c:v>44312</c:v>
                </c:pt>
                <c:pt idx="422">
                  <c:v>44313</c:v>
                </c:pt>
                <c:pt idx="423">
                  <c:v>44314</c:v>
                </c:pt>
                <c:pt idx="424">
                  <c:v>44315</c:v>
                </c:pt>
                <c:pt idx="425">
                  <c:v>44316</c:v>
                </c:pt>
                <c:pt idx="426">
                  <c:v>44317</c:v>
                </c:pt>
                <c:pt idx="427">
                  <c:v>44318</c:v>
                </c:pt>
                <c:pt idx="428">
                  <c:v>44319</c:v>
                </c:pt>
                <c:pt idx="429">
                  <c:v>44320</c:v>
                </c:pt>
                <c:pt idx="430">
                  <c:v>44321</c:v>
                </c:pt>
                <c:pt idx="431">
                  <c:v>44322</c:v>
                </c:pt>
                <c:pt idx="432">
                  <c:v>44323</c:v>
                </c:pt>
                <c:pt idx="433">
                  <c:v>44324</c:v>
                </c:pt>
                <c:pt idx="434">
                  <c:v>44325</c:v>
                </c:pt>
                <c:pt idx="435">
                  <c:v>44326</c:v>
                </c:pt>
                <c:pt idx="436">
                  <c:v>44327</c:v>
                </c:pt>
                <c:pt idx="437">
                  <c:v>44328</c:v>
                </c:pt>
                <c:pt idx="438">
                  <c:v>44329</c:v>
                </c:pt>
                <c:pt idx="439">
                  <c:v>44330</c:v>
                </c:pt>
                <c:pt idx="440">
                  <c:v>44331</c:v>
                </c:pt>
                <c:pt idx="441">
                  <c:v>44332</c:v>
                </c:pt>
                <c:pt idx="442">
                  <c:v>44333</c:v>
                </c:pt>
                <c:pt idx="443">
                  <c:v>44334</c:v>
                </c:pt>
                <c:pt idx="444">
                  <c:v>44335</c:v>
                </c:pt>
                <c:pt idx="445">
                  <c:v>44336</c:v>
                </c:pt>
                <c:pt idx="446">
                  <c:v>44337</c:v>
                </c:pt>
                <c:pt idx="447">
                  <c:v>44338</c:v>
                </c:pt>
                <c:pt idx="448">
                  <c:v>44339</c:v>
                </c:pt>
                <c:pt idx="449">
                  <c:v>44340</c:v>
                </c:pt>
                <c:pt idx="450">
                  <c:v>44341</c:v>
                </c:pt>
                <c:pt idx="451">
                  <c:v>44342</c:v>
                </c:pt>
                <c:pt idx="452">
                  <c:v>44343</c:v>
                </c:pt>
                <c:pt idx="453">
                  <c:v>44344</c:v>
                </c:pt>
                <c:pt idx="454">
                  <c:v>44345</c:v>
                </c:pt>
                <c:pt idx="455">
                  <c:v>44346</c:v>
                </c:pt>
                <c:pt idx="456">
                  <c:v>44347</c:v>
                </c:pt>
                <c:pt idx="457">
                  <c:v>44348</c:v>
                </c:pt>
                <c:pt idx="458">
                  <c:v>44349</c:v>
                </c:pt>
                <c:pt idx="459">
                  <c:v>44350</c:v>
                </c:pt>
                <c:pt idx="460">
                  <c:v>44351</c:v>
                </c:pt>
                <c:pt idx="461">
                  <c:v>44352</c:v>
                </c:pt>
                <c:pt idx="462">
                  <c:v>44353</c:v>
                </c:pt>
                <c:pt idx="463">
                  <c:v>44354</c:v>
                </c:pt>
                <c:pt idx="464">
                  <c:v>44355</c:v>
                </c:pt>
                <c:pt idx="465">
                  <c:v>44356</c:v>
                </c:pt>
                <c:pt idx="466">
                  <c:v>44357</c:v>
                </c:pt>
                <c:pt idx="467">
                  <c:v>44358</c:v>
                </c:pt>
                <c:pt idx="468">
                  <c:v>44359</c:v>
                </c:pt>
                <c:pt idx="469">
                  <c:v>44360</c:v>
                </c:pt>
                <c:pt idx="470">
                  <c:v>44361</c:v>
                </c:pt>
                <c:pt idx="471">
                  <c:v>44362</c:v>
                </c:pt>
                <c:pt idx="472">
                  <c:v>44363</c:v>
                </c:pt>
                <c:pt idx="473">
                  <c:v>44364</c:v>
                </c:pt>
                <c:pt idx="474">
                  <c:v>44365</c:v>
                </c:pt>
                <c:pt idx="475">
                  <c:v>44366</c:v>
                </c:pt>
                <c:pt idx="476">
                  <c:v>44367</c:v>
                </c:pt>
                <c:pt idx="477">
                  <c:v>44368</c:v>
                </c:pt>
                <c:pt idx="478">
                  <c:v>44369</c:v>
                </c:pt>
                <c:pt idx="479">
                  <c:v>44370</c:v>
                </c:pt>
                <c:pt idx="480">
                  <c:v>44371</c:v>
                </c:pt>
                <c:pt idx="481">
                  <c:v>44372</c:v>
                </c:pt>
                <c:pt idx="482">
                  <c:v>44373</c:v>
                </c:pt>
                <c:pt idx="483">
                  <c:v>44374</c:v>
                </c:pt>
                <c:pt idx="484">
                  <c:v>44375</c:v>
                </c:pt>
                <c:pt idx="485">
                  <c:v>44376</c:v>
                </c:pt>
                <c:pt idx="486">
                  <c:v>44377</c:v>
                </c:pt>
                <c:pt idx="487">
                  <c:v>44378</c:v>
                </c:pt>
                <c:pt idx="488">
                  <c:v>44379</c:v>
                </c:pt>
                <c:pt idx="489">
                  <c:v>44380</c:v>
                </c:pt>
                <c:pt idx="490">
                  <c:v>44381</c:v>
                </c:pt>
                <c:pt idx="491">
                  <c:v>44382</c:v>
                </c:pt>
                <c:pt idx="492">
                  <c:v>44383</c:v>
                </c:pt>
                <c:pt idx="493">
                  <c:v>44384</c:v>
                </c:pt>
                <c:pt idx="494">
                  <c:v>44385</c:v>
                </c:pt>
                <c:pt idx="495">
                  <c:v>44386</c:v>
                </c:pt>
                <c:pt idx="496">
                  <c:v>44387</c:v>
                </c:pt>
                <c:pt idx="497">
                  <c:v>44388</c:v>
                </c:pt>
                <c:pt idx="498">
                  <c:v>44389</c:v>
                </c:pt>
                <c:pt idx="499">
                  <c:v>44390</c:v>
                </c:pt>
                <c:pt idx="500">
                  <c:v>44391</c:v>
                </c:pt>
                <c:pt idx="501">
                  <c:v>44392</c:v>
                </c:pt>
                <c:pt idx="502">
                  <c:v>44393</c:v>
                </c:pt>
                <c:pt idx="503">
                  <c:v>44394</c:v>
                </c:pt>
                <c:pt idx="504">
                  <c:v>44395</c:v>
                </c:pt>
                <c:pt idx="505">
                  <c:v>44396</c:v>
                </c:pt>
                <c:pt idx="506">
                  <c:v>44397</c:v>
                </c:pt>
                <c:pt idx="507">
                  <c:v>44398</c:v>
                </c:pt>
                <c:pt idx="508">
                  <c:v>44399</c:v>
                </c:pt>
                <c:pt idx="509">
                  <c:v>44400</c:v>
                </c:pt>
                <c:pt idx="510">
                  <c:v>44401</c:v>
                </c:pt>
                <c:pt idx="511">
                  <c:v>44402</c:v>
                </c:pt>
                <c:pt idx="512">
                  <c:v>44403</c:v>
                </c:pt>
                <c:pt idx="513">
                  <c:v>44404</c:v>
                </c:pt>
                <c:pt idx="514">
                  <c:v>44405</c:v>
                </c:pt>
                <c:pt idx="515">
                  <c:v>44406</c:v>
                </c:pt>
                <c:pt idx="516">
                  <c:v>44407</c:v>
                </c:pt>
                <c:pt idx="517">
                  <c:v>44408</c:v>
                </c:pt>
                <c:pt idx="518">
                  <c:v>44409</c:v>
                </c:pt>
                <c:pt idx="519">
                  <c:v>44410</c:v>
                </c:pt>
                <c:pt idx="520">
                  <c:v>44411</c:v>
                </c:pt>
                <c:pt idx="521">
                  <c:v>44412</c:v>
                </c:pt>
                <c:pt idx="522">
                  <c:v>44413</c:v>
                </c:pt>
                <c:pt idx="523">
                  <c:v>44414</c:v>
                </c:pt>
                <c:pt idx="524">
                  <c:v>44415</c:v>
                </c:pt>
                <c:pt idx="525">
                  <c:v>44416</c:v>
                </c:pt>
                <c:pt idx="526">
                  <c:v>44417</c:v>
                </c:pt>
                <c:pt idx="527">
                  <c:v>44418</c:v>
                </c:pt>
                <c:pt idx="528">
                  <c:v>44419</c:v>
                </c:pt>
                <c:pt idx="529">
                  <c:v>44420</c:v>
                </c:pt>
                <c:pt idx="530">
                  <c:v>44421</c:v>
                </c:pt>
                <c:pt idx="531">
                  <c:v>44422</c:v>
                </c:pt>
                <c:pt idx="532">
                  <c:v>44423</c:v>
                </c:pt>
                <c:pt idx="533">
                  <c:v>44424</c:v>
                </c:pt>
                <c:pt idx="534">
                  <c:v>44425</c:v>
                </c:pt>
                <c:pt idx="535">
                  <c:v>44426</c:v>
                </c:pt>
                <c:pt idx="536">
                  <c:v>44427</c:v>
                </c:pt>
                <c:pt idx="537">
                  <c:v>44428</c:v>
                </c:pt>
                <c:pt idx="538">
                  <c:v>44429</c:v>
                </c:pt>
                <c:pt idx="539">
                  <c:v>44430</c:v>
                </c:pt>
                <c:pt idx="540">
                  <c:v>44431</c:v>
                </c:pt>
                <c:pt idx="541">
                  <c:v>44432</c:v>
                </c:pt>
                <c:pt idx="542">
                  <c:v>44433</c:v>
                </c:pt>
                <c:pt idx="543">
                  <c:v>44434</c:v>
                </c:pt>
                <c:pt idx="544">
                  <c:v>44435</c:v>
                </c:pt>
                <c:pt idx="545">
                  <c:v>44436</c:v>
                </c:pt>
                <c:pt idx="546">
                  <c:v>44437</c:v>
                </c:pt>
                <c:pt idx="547">
                  <c:v>44438</c:v>
                </c:pt>
                <c:pt idx="548">
                  <c:v>44439</c:v>
                </c:pt>
                <c:pt idx="549">
                  <c:v>44440</c:v>
                </c:pt>
                <c:pt idx="550">
                  <c:v>44441</c:v>
                </c:pt>
                <c:pt idx="551">
                  <c:v>44442</c:v>
                </c:pt>
                <c:pt idx="552">
                  <c:v>44443</c:v>
                </c:pt>
                <c:pt idx="553">
                  <c:v>44444</c:v>
                </c:pt>
                <c:pt idx="554">
                  <c:v>44445</c:v>
                </c:pt>
                <c:pt idx="555">
                  <c:v>44446</c:v>
                </c:pt>
                <c:pt idx="556">
                  <c:v>44447</c:v>
                </c:pt>
                <c:pt idx="557">
                  <c:v>44448</c:v>
                </c:pt>
                <c:pt idx="558">
                  <c:v>44449</c:v>
                </c:pt>
                <c:pt idx="559">
                  <c:v>44450</c:v>
                </c:pt>
                <c:pt idx="560">
                  <c:v>44451</c:v>
                </c:pt>
                <c:pt idx="561">
                  <c:v>44452</c:v>
                </c:pt>
                <c:pt idx="562">
                  <c:v>44453</c:v>
                </c:pt>
                <c:pt idx="563">
                  <c:v>44454</c:v>
                </c:pt>
                <c:pt idx="564">
                  <c:v>44455</c:v>
                </c:pt>
                <c:pt idx="565">
                  <c:v>44456</c:v>
                </c:pt>
                <c:pt idx="566">
                  <c:v>44457</c:v>
                </c:pt>
                <c:pt idx="567">
                  <c:v>44458</c:v>
                </c:pt>
                <c:pt idx="568">
                  <c:v>44459</c:v>
                </c:pt>
                <c:pt idx="569">
                  <c:v>44460</c:v>
                </c:pt>
                <c:pt idx="570">
                  <c:v>44461</c:v>
                </c:pt>
                <c:pt idx="571">
                  <c:v>44462</c:v>
                </c:pt>
                <c:pt idx="572">
                  <c:v>44463</c:v>
                </c:pt>
                <c:pt idx="573">
                  <c:v>44464</c:v>
                </c:pt>
                <c:pt idx="574">
                  <c:v>44465</c:v>
                </c:pt>
                <c:pt idx="575">
                  <c:v>44466</c:v>
                </c:pt>
                <c:pt idx="576">
                  <c:v>44467</c:v>
                </c:pt>
                <c:pt idx="577">
                  <c:v>44468</c:v>
                </c:pt>
                <c:pt idx="578">
                  <c:v>44469</c:v>
                </c:pt>
                <c:pt idx="579">
                  <c:v>44470</c:v>
                </c:pt>
                <c:pt idx="580">
                  <c:v>44471</c:v>
                </c:pt>
                <c:pt idx="581">
                  <c:v>44472</c:v>
                </c:pt>
                <c:pt idx="582">
                  <c:v>44473</c:v>
                </c:pt>
                <c:pt idx="583">
                  <c:v>44474</c:v>
                </c:pt>
                <c:pt idx="584">
                  <c:v>44475</c:v>
                </c:pt>
                <c:pt idx="585">
                  <c:v>44476</c:v>
                </c:pt>
                <c:pt idx="586">
                  <c:v>44477</c:v>
                </c:pt>
                <c:pt idx="587">
                  <c:v>44478</c:v>
                </c:pt>
                <c:pt idx="588">
                  <c:v>44479</c:v>
                </c:pt>
                <c:pt idx="589">
                  <c:v>44480</c:v>
                </c:pt>
                <c:pt idx="590">
                  <c:v>44481</c:v>
                </c:pt>
                <c:pt idx="591">
                  <c:v>44482</c:v>
                </c:pt>
                <c:pt idx="592">
                  <c:v>44483</c:v>
                </c:pt>
                <c:pt idx="593">
                  <c:v>44484</c:v>
                </c:pt>
                <c:pt idx="594">
                  <c:v>44485</c:v>
                </c:pt>
                <c:pt idx="595">
                  <c:v>44486</c:v>
                </c:pt>
                <c:pt idx="596">
                  <c:v>44487</c:v>
                </c:pt>
                <c:pt idx="597">
                  <c:v>44488</c:v>
                </c:pt>
                <c:pt idx="598">
                  <c:v>44489</c:v>
                </c:pt>
                <c:pt idx="599">
                  <c:v>44490</c:v>
                </c:pt>
                <c:pt idx="600">
                  <c:v>44491</c:v>
                </c:pt>
                <c:pt idx="601">
                  <c:v>44492</c:v>
                </c:pt>
                <c:pt idx="602">
                  <c:v>44493</c:v>
                </c:pt>
                <c:pt idx="603">
                  <c:v>44494</c:v>
                </c:pt>
                <c:pt idx="604">
                  <c:v>44495</c:v>
                </c:pt>
                <c:pt idx="605">
                  <c:v>44496</c:v>
                </c:pt>
                <c:pt idx="606">
                  <c:v>44497</c:v>
                </c:pt>
                <c:pt idx="607">
                  <c:v>44498</c:v>
                </c:pt>
                <c:pt idx="608">
                  <c:v>44499</c:v>
                </c:pt>
                <c:pt idx="609">
                  <c:v>44500</c:v>
                </c:pt>
                <c:pt idx="610">
                  <c:v>44501</c:v>
                </c:pt>
                <c:pt idx="611">
                  <c:v>44502</c:v>
                </c:pt>
                <c:pt idx="612">
                  <c:v>44503</c:v>
                </c:pt>
                <c:pt idx="613">
                  <c:v>44504</c:v>
                </c:pt>
                <c:pt idx="614">
                  <c:v>44505</c:v>
                </c:pt>
                <c:pt idx="615">
                  <c:v>44506</c:v>
                </c:pt>
                <c:pt idx="616">
                  <c:v>44507</c:v>
                </c:pt>
                <c:pt idx="617">
                  <c:v>44508</c:v>
                </c:pt>
                <c:pt idx="618">
                  <c:v>44509</c:v>
                </c:pt>
                <c:pt idx="619">
                  <c:v>44510</c:v>
                </c:pt>
                <c:pt idx="620">
                  <c:v>44511</c:v>
                </c:pt>
                <c:pt idx="621">
                  <c:v>44512</c:v>
                </c:pt>
                <c:pt idx="622">
                  <c:v>44513</c:v>
                </c:pt>
                <c:pt idx="623">
                  <c:v>44514</c:v>
                </c:pt>
                <c:pt idx="624">
                  <c:v>44515</c:v>
                </c:pt>
                <c:pt idx="625">
                  <c:v>44516</c:v>
                </c:pt>
                <c:pt idx="626">
                  <c:v>44517</c:v>
                </c:pt>
                <c:pt idx="627">
                  <c:v>44518</c:v>
                </c:pt>
                <c:pt idx="628">
                  <c:v>44519</c:v>
                </c:pt>
                <c:pt idx="629">
                  <c:v>44520</c:v>
                </c:pt>
                <c:pt idx="630">
                  <c:v>44521</c:v>
                </c:pt>
                <c:pt idx="631">
                  <c:v>44522</c:v>
                </c:pt>
                <c:pt idx="632">
                  <c:v>44523</c:v>
                </c:pt>
                <c:pt idx="633">
                  <c:v>44524</c:v>
                </c:pt>
                <c:pt idx="634">
                  <c:v>44525</c:v>
                </c:pt>
                <c:pt idx="635">
                  <c:v>44526</c:v>
                </c:pt>
                <c:pt idx="636">
                  <c:v>44527</c:v>
                </c:pt>
                <c:pt idx="637">
                  <c:v>44528</c:v>
                </c:pt>
                <c:pt idx="638">
                  <c:v>44529</c:v>
                </c:pt>
                <c:pt idx="639">
                  <c:v>44530</c:v>
                </c:pt>
                <c:pt idx="640">
                  <c:v>44531</c:v>
                </c:pt>
                <c:pt idx="641">
                  <c:v>44532</c:v>
                </c:pt>
                <c:pt idx="642">
                  <c:v>44533</c:v>
                </c:pt>
                <c:pt idx="643">
                  <c:v>44534</c:v>
                </c:pt>
                <c:pt idx="644">
                  <c:v>44535</c:v>
                </c:pt>
                <c:pt idx="645">
                  <c:v>44536</c:v>
                </c:pt>
                <c:pt idx="646">
                  <c:v>44537</c:v>
                </c:pt>
                <c:pt idx="647">
                  <c:v>44538</c:v>
                </c:pt>
                <c:pt idx="648">
                  <c:v>44539</c:v>
                </c:pt>
                <c:pt idx="649">
                  <c:v>44540</c:v>
                </c:pt>
                <c:pt idx="650">
                  <c:v>44541</c:v>
                </c:pt>
                <c:pt idx="651">
                  <c:v>44542</c:v>
                </c:pt>
                <c:pt idx="652">
                  <c:v>44543</c:v>
                </c:pt>
                <c:pt idx="653">
                  <c:v>44544</c:v>
                </c:pt>
                <c:pt idx="654">
                  <c:v>44545</c:v>
                </c:pt>
                <c:pt idx="655">
                  <c:v>44546</c:v>
                </c:pt>
                <c:pt idx="656">
                  <c:v>44547</c:v>
                </c:pt>
                <c:pt idx="657">
                  <c:v>44548</c:v>
                </c:pt>
                <c:pt idx="658">
                  <c:v>44549</c:v>
                </c:pt>
                <c:pt idx="659">
                  <c:v>44550</c:v>
                </c:pt>
                <c:pt idx="660">
                  <c:v>44551</c:v>
                </c:pt>
                <c:pt idx="661">
                  <c:v>44552</c:v>
                </c:pt>
                <c:pt idx="662">
                  <c:v>44553</c:v>
                </c:pt>
                <c:pt idx="663">
                  <c:v>44554</c:v>
                </c:pt>
                <c:pt idx="664">
                  <c:v>44555</c:v>
                </c:pt>
                <c:pt idx="665">
                  <c:v>44556</c:v>
                </c:pt>
                <c:pt idx="666">
                  <c:v>44557</c:v>
                </c:pt>
                <c:pt idx="667">
                  <c:v>44558</c:v>
                </c:pt>
                <c:pt idx="668">
                  <c:v>44559</c:v>
                </c:pt>
                <c:pt idx="669">
                  <c:v>44560</c:v>
                </c:pt>
                <c:pt idx="670">
                  <c:v>44561</c:v>
                </c:pt>
                <c:pt idx="671">
                  <c:v>44562</c:v>
                </c:pt>
                <c:pt idx="672">
                  <c:v>44563</c:v>
                </c:pt>
                <c:pt idx="673">
                  <c:v>44564</c:v>
                </c:pt>
                <c:pt idx="674">
                  <c:v>44565</c:v>
                </c:pt>
                <c:pt idx="675">
                  <c:v>44566</c:v>
                </c:pt>
                <c:pt idx="676">
                  <c:v>44567</c:v>
                </c:pt>
                <c:pt idx="677">
                  <c:v>44568</c:v>
                </c:pt>
                <c:pt idx="678">
                  <c:v>44569</c:v>
                </c:pt>
                <c:pt idx="679">
                  <c:v>44570</c:v>
                </c:pt>
                <c:pt idx="680">
                  <c:v>44571</c:v>
                </c:pt>
                <c:pt idx="681">
                  <c:v>44572</c:v>
                </c:pt>
                <c:pt idx="682">
                  <c:v>44573</c:v>
                </c:pt>
                <c:pt idx="683">
                  <c:v>44574</c:v>
                </c:pt>
                <c:pt idx="684">
                  <c:v>44575</c:v>
                </c:pt>
                <c:pt idx="685">
                  <c:v>44576</c:v>
                </c:pt>
                <c:pt idx="686">
                  <c:v>44577</c:v>
                </c:pt>
                <c:pt idx="687">
                  <c:v>44578</c:v>
                </c:pt>
                <c:pt idx="688">
                  <c:v>44579</c:v>
                </c:pt>
                <c:pt idx="689">
                  <c:v>44580</c:v>
                </c:pt>
                <c:pt idx="690">
                  <c:v>44581</c:v>
                </c:pt>
                <c:pt idx="691">
                  <c:v>44582</c:v>
                </c:pt>
                <c:pt idx="692">
                  <c:v>44583</c:v>
                </c:pt>
                <c:pt idx="693">
                  <c:v>44584</c:v>
                </c:pt>
                <c:pt idx="694">
                  <c:v>44585</c:v>
                </c:pt>
                <c:pt idx="695">
                  <c:v>44586</c:v>
                </c:pt>
                <c:pt idx="696">
                  <c:v>44587</c:v>
                </c:pt>
                <c:pt idx="697">
                  <c:v>44588</c:v>
                </c:pt>
                <c:pt idx="698">
                  <c:v>44589</c:v>
                </c:pt>
                <c:pt idx="699">
                  <c:v>44590</c:v>
                </c:pt>
                <c:pt idx="700">
                  <c:v>44591</c:v>
                </c:pt>
                <c:pt idx="701">
                  <c:v>44592</c:v>
                </c:pt>
                <c:pt idx="702">
                  <c:v>44593</c:v>
                </c:pt>
                <c:pt idx="703">
                  <c:v>44594</c:v>
                </c:pt>
                <c:pt idx="704">
                  <c:v>44595</c:v>
                </c:pt>
                <c:pt idx="705">
                  <c:v>44596</c:v>
                </c:pt>
                <c:pt idx="706">
                  <c:v>44597</c:v>
                </c:pt>
                <c:pt idx="707">
                  <c:v>44598</c:v>
                </c:pt>
                <c:pt idx="708">
                  <c:v>44599</c:v>
                </c:pt>
                <c:pt idx="709">
                  <c:v>44600</c:v>
                </c:pt>
                <c:pt idx="710">
                  <c:v>44601</c:v>
                </c:pt>
                <c:pt idx="711">
                  <c:v>44602</c:v>
                </c:pt>
                <c:pt idx="712">
                  <c:v>44603</c:v>
                </c:pt>
                <c:pt idx="713">
                  <c:v>44604</c:v>
                </c:pt>
                <c:pt idx="714">
                  <c:v>44605</c:v>
                </c:pt>
                <c:pt idx="715">
                  <c:v>44606</c:v>
                </c:pt>
                <c:pt idx="716">
                  <c:v>44607</c:v>
                </c:pt>
                <c:pt idx="717">
                  <c:v>44608</c:v>
                </c:pt>
                <c:pt idx="718">
                  <c:v>44609</c:v>
                </c:pt>
                <c:pt idx="719">
                  <c:v>44610</c:v>
                </c:pt>
                <c:pt idx="720">
                  <c:v>44611</c:v>
                </c:pt>
                <c:pt idx="721">
                  <c:v>44612</c:v>
                </c:pt>
                <c:pt idx="722">
                  <c:v>44613</c:v>
                </c:pt>
                <c:pt idx="723">
                  <c:v>44614</c:v>
                </c:pt>
                <c:pt idx="724">
                  <c:v>44615</c:v>
                </c:pt>
                <c:pt idx="725">
                  <c:v>44616</c:v>
                </c:pt>
                <c:pt idx="726">
                  <c:v>44617</c:v>
                </c:pt>
                <c:pt idx="727">
                  <c:v>44618</c:v>
                </c:pt>
                <c:pt idx="728">
                  <c:v>44619</c:v>
                </c:pt>
                <c:pt idx="729">
                  <c:v>44620</c:v>
                </c:pt>
                <c:pt idx="730">
                  <c:v>44621</c:v>
                </c:pt>
                <c:pt idx="731">
                  <c:v>44622</c:v>
                </c:pt>
                <c:pt idx="732">
                  <c:v>44623</c:v>
                </c:pt>
                <c:pt idx="733">
                  <c:v>44624</c:v>
                </c:pt>
                <c:pt idx="734">
                  <c:v>44625</c:v>
                </c:pt>
                <c:pt idx="735">
                  <c:v>44626</c:v>
                </c:pt>
                <c:pt idx="736">
                  <c:v>44627</c:v>
                </c:pt>
                <c:pt idx="737">
                  <c:v>44628</c:v>
                </c:pt>
                <c:pt idx="738">
                  <c:v>44629</c:v>
                </c:pt>
                <c:pt idx="739">
                  <c:v>44630</c:v>
                </c:pt>
                <c:pt idx="740">
                  <c:v>44631</c:v>
                </c:pt>
                <c:pt idx="741">
                  <c:v>44632</c:v>
                </c:pt>
                <c:pt idx="742">
                  <c:v>44633</c:v>
                </c:pt>
                <c:pt idx="743">
                  <c:v>44634</c:v>
                </c:pt>
                <c:pt idx="744">
                  <c:v>44635</c:v>
                </c:pt>
                <c:pt idx="745">
                  <c:v>44636</c:v>
                </c:pt>
                <c:pt idx="746">
                  <c:v>44637</c:v>
                </c:pt>
                <c:pt idx="747">
                  <c:v>44638</c:v>
                </c:pt>
                <c:pt idx="748">
                  <c:v>44639</c:v>
                </c:pt>
                <c:pt idx="749">
                  <c:v>44640</c:v>
                </c:pt>
                <c:pt idx="750">
                  <c:v>44641</c:v>
                </c:pt>
                <c:pt idx="751">
                  <c:v>44642</c:v>
                </c:pt>
                <c:pt idx="752">
                  <c:v>44643</c:v>
                </c:pt>
                <c:pt idx="753">
                  <c:v>44644</c:v>
                </c:pt>
                <c:pt idx="754">
                  <c:v>44645</c:v>
                </c:pt>
                <c:pt idx="755">
                  <c:v>44646</c:v>
                </c:pt>
                <c:pt idx="756">
                  <c:v>44647</c:v>
                </c:pt>
                <c:pt idx="757">
                  <c:v>44648</c:v>
                </c:pt>
                <c:pt idx="758">
                  <c:v>44649</c:v>
                </c:pt>
                <c:pt idx="759">
                  <c:v>44650</c:v>
                </c:pt>
                <c:pt idx="760">
                  <c:v>44651</c:v>
                </c:pt>
                <c:pt idx="761">
                  <c:v>44652</c:v>
                </c:pt>
                <c:pt idx="762">
                  <c:v>44653</c:v>
                </c:pt>
                <c:pt idx="763">
                  <c:v>44654</c:v>
                </c:pt>
                <c:pt idx="764">
                  <c:v>44655</c:v>
                </c:pt>
                <c:pt idx="765">
                  <c:v>44656</c:v>
                </c:pt>
                <c:pt idx="766">
                  <c:v>44657</c:v>
                </c:pt>
                <c:pt idx="767">
                  <c:v>44658</c:v>
                </c:pt>
                <c:pt idx="768">
                  <c:v>44659</c:v>
                </c:pt>
                <c:pt idx="769">
                  <c:v>44660</c:v>
                </c:pt>
                <c:pt idx="770">
                  <c:v>44661</c:v>
                </c:pt>
                <c:pt idx="771">
                  <c:v>44662</c:v>
                </c:pt>
                <c:pt idx="772">
                  <c:v>44663</c:v>
                </c:pt>
                <c:pt idx="773">
                  <c:v>44664</c:v>
                </c:pt>
                <c:pt idx="774">
                  <c:v>44665</c:v>
                </c:pt>
                <c:pt idx="775">
                  <c:v>44666</c:v>
                </c:pt>
                <c:pt idx="776">
                  <c:v>44667</c:v>
                </c:pt>
                <c:pt idx="777">
                  <c:v>44668</c:v>
                </c:pt>
                <c:pt idx="778">
                  <c:v>44669</c:v>
                </c:pt>
                <c:pt idx="779">
                  <c:v>44670</c:v>
                </c:pt>
                <c:pt idx="780">
                  <c:v>44671</c:v>
                </c:pt>
                <c:pt idx="781">
                  <c:v>44672</c:v>
                </c:pt>
                <c:pt idx="782">
                  <c:v>44673</c:v>
                </c:pt>
                <c:pt idx="783">
                  <c:v>44674</c:v>
                </c:pt>
                <c:pt idx="784">
                  <c:v>44675</c:v>
                </c:pt>
                <c:pt idx="785">
                  <c:v>44676</c:v>
                </c:pt>
                <c:pt idx="786">
                  <c:v>44677</c:v>
                </c:pt>
                <c:pt idx="787">
                  <c:v>44678</c:v>
                </c:pt>
                <c:pt idx="788">
                  <c:v>44679</c:v>
                </c:pt>
                <c:pt idx="789">
                  <c:v>44680</c:v>
                </c:pt>
                <c:pt idx="790">
                  <c:v>44681</c:v>
                </c:pt>
                <c:pt idx="791">
                  <c:v>44682</c:v>
                </c:pt>
                <c:pt idx="792">
                  <c:v>44683</c:v>
                </c:pt>
                <c:pt idx="793">
                  <c:v>44684</c:v>
                </c:pt>
                <c:pt idx="794">
                  <c:v>44685</c:v>
                </c:pt>
                <c:pt idx="795">
                  <c:v>44686</c:v>
                </c:pt>
                <c:pt idx="796">
                  <c:v>44687</c:v>
                </c:pt>
                <c:pt idx="797">
                  <c:v>44688</c:v>
                </c:pt>
                <c:pt idx="798">
                  <c:v>44689</c:v>
                </c:pt>
                <c:pt idx="799">
                  <c:v>44690</c:v>
                </c:pt>
                <c:pt idx="800">
                  <c:v>44691</c:v>
                </c:pt>
                <c:pt idx="801">
                  <c:v>44692</c:v>
                </c:pt>
                <c:pt idx="802">
                  <c:v>44693</c:v>
                </c:pt>
                <c:pt idx="803">
                  <c:v>44694</c:v>
                </c:pt>
                <c:pt idx="804">
                  <c:v>44695</c:v>
                </c:pt>
                <c:pt idx="805">
                  <c:v>44696</c:v>
                </c:pt>
                <c:pt idx="806">
                  <c:v>44697</c:v>
                </c:pt>
                <c:pt idx="807">
                  <c:v>44698</c:v>
                </c:pt>
                <c:pt idx="808">
                  <c:v>44699</c:v>
                </c:pt>
                <c:pt idx="809">
                  <c:v>44700</c:v>
                </c:pt>
                <c:pt idx="810">
                  <c:v>44701</c:v>
                </c:pt>
                <c:pt idx="811">
                  <c:v>44702</c:v>
                </c:pt>
                <c:pt idx="812">
                  <c:v>44703</c:v>
                </c:pt>
                <c:pt idx="813">
                  <c:v>44704</c:v>
                </c:pt>
                <c:pt idx="814">
                  <c:v>44705</c:v>
                </c:pt>
                <c:pt idx="815">
                  <c:v>44706</c:v>
                </c:pt>
                <c:pt idx="816">
                  <c:v>44707</c:v>
                </c:pt>
                <c:pt idx="817">
                  <c:v>44708</c:v>
                </c:pt>
                <c:pt idx="818">
                  <c:v>44709</c:v>
                </c:pt>
                <c:pt idx="819">
                  <c:v>44710</c:v>
                </c:pt>
                <c:pt idx="820">
                  <c:v>44711</c:v>
                </c:pt>
                <c:pt idx="821">
                  <c:v>44712</c:v>
                </c:pt>
                <c:pt idx="822">
                  <c:v>44713</c:v>
                </c:pt>
                <c:pt idx="823">
                  <c:v>44714</c:v>
                </c:pt>
                <c:pt idx="824">
                  <c:v>44715</c:v>
                </c:pt>
                <c:pt idx="825">
                  <c:v>44716</c:v>
                </c:pt>
                <c:pt idx="826">
                  <c:v>44717</c:v>
                </c:pt>
                <c:pt idx="827">
                  <c:v>44718</c:v>
                </c:pt>
                <c:pt idx="828">
                  <c:v>44719</c:v>
                </c:pt>
                <c:pt idx="829">
                  <c:v>44720</c:v>
                </c:pt>
                <c:pt idx="830">
                  <c:v>44721</c:v>
                </c:pt>
                <c:pt idx="831">
                  <c:v>44722</c:v>
                </c:pt>
                <c:pt idx="832">
                  <c:v>44723</c:v>
                </c:pt>
                <c:pt idx="833">
                  <c:v>44724</c:v>
                </c:pt>
                <c:pt idx="834">
                  <c:v>44725</c:v>
                </c:pt>
                <c:pt idx="835">
                  <c:v>44726</c:v>
                </c:pt>
                <c:pt idx="836">
                  <c:v>44727</c:v>
                </c:pt>
                <c:pt idx="837">
                  <c:v>44728</c:v>
                </c:pt>
                <c:pt idx="838">
                  <c:v>44729</c:v>
                </c:pt>
                <c:pt idx="839">
                  <c:v>44730</c:v>
                </c:pt>
                <c:pt idx="840">
                  <c:v>44731</c:v>
                </c:pt>
                <c:pt idx="841">
                  <c:v>44732</c:v>
                </c:pt>
                <c:pt idx="842">
                  <c:v>44733</c:v>
                </c:pt>
                <c:pt idx="843">
                  <c:v>44734</c:v>
                </c:pt>
                <c:pt idx="844">
                  <c:v>44735</c:v>
                </c:pt>
                <c:pt idx="845">
                  <c:v>44736</c:v>
                </c:pt>
                <c:pt idx="846">
                  <c:v>44737</c:v>
                </c:pt>
                <c:pt idx="847">
                  <c:v>44738</c:v>
                </c:pt>
                <c:pt idx="848">
                  <c:v>44739</c:v>
                </c:pt>
                <c:pt idx="849">
                  <c:v>44740</c:v>
                </c:pt>
                <c:pt idx="850">
                  <c:v>44741</c:v>
                </c:pt>
                <c:pt idx="851">
                  <c:v>44742</c:v>
                </c:pt>
                <c:pt idx="852">
                  <c:v>44743</c:v>
                </c:pt>
                <c:pt idx="853">
                  <c:v>44744</c:v>
                </c:pt>
                <c:pt idx="854">
                  <c:v>44745</c:v>
                </c:pt>
                <c:pt idx="855">
                  <c:v>44746</c:v>
                </c:pt>
                <c:pt idx="856">
                  <c:v>44747</c:v>
                </c:pt>
                <c:pt idx="857">
                  <c:v>44748</c:v>
                </c:pt>
                <c:pt idx="858">
                  <c:v>44749</c:v>
                </c:pt>
                <c:pt idx="859">
                  <c:v>44750</c:v>
                </c:pt>
                <c:pt idx="860">
                  <c:v>44751</c:v>
                </c:pt>
                <c:pt idx="861">
                  <c:v>44752</c:v>
                </c:pt>
                <c:pt idx="862">
                  <c:v>44753</c:v>
                </c:pt>
                <c:pt idx="863">
                  <c:v>44754</c:v>
                </c:pt>
                <c:pt idx="864">
                  <c:v>44755</c:v>
                </c:pt>
                <c:pt idx="865">
                  <c:v>44756</c:v>
                </c:pt>
                <c:pt idx="866">
                  <c:v>44757</c:v>
                </c:pt>
                <c:pt idx="867">
                  <c:v>44758</c:v>
                </c:pt>
                <c:pt idx="868">
                  <c:v>44759</c:v>
                </c:pt>
                <c:pt idx="869">
                  <c:v>44760</c:v>
                </c:pt>
                <c:pt idx="870">
                  <c:v>44761</c:v>
                </c:pt>
                <c:pt idx="871">
                  <c:v>44762</c:v>
                </c:pt>
                <c:pt idx="872">
                  <c:v>44763</c:v>
                </c:pt>
                <c:pt idx="873">
                  <c:v>44764</c:v>
                </c:pt>
                <c:pt idx="874">
                  <c:v>44765</c:v>
                </c:pt>
                <c:pt idx="875">
                  <c:v>44766</c:v>
                </c:pt>
                <c:pt idx="876">
                  <c:v>44767</c:v>
                </c:pt>
                <c:pt idx="877">
                  <c:v>44768</c:v>
                </c:pt>
                <c:pt idx="878">
                  <c:v>44769</c:v>
                </c:pt>
                <c:pt idx="879">
                  <c:v>44770</c:v>
                </c:pt>
                <c:pt idx="880">
                  <c:v>44771</c:v>
                </c:pt>
                <c:pt idx="881">
                  <c:v>44772</c:v>
                </c:pt>
                <c:pt idx="882">
                  <c:v>44773</c:v>
                </c:pt>
                <c:pt idx="883">
                  <c:v>44774</c:v>
                </c:pt>
                <c:pt idx="884">
                  <c:v>44775</c:v>
                </c:pt>
                <c:pt idx="885">
                  <c:v>44776</c:v>
                </c:pt>
                <c:pt idx="886">
                  <c:v>44777</c:v>
                </c:pt>
                <c:pt idx="887">
                  <c:v>44778</c:v>
                </c:pt>
                <c:pt idx="888">
                  <c:v>44779</c:v>
                </c:pt>
                <c:pt idx="889">
                  <c:v>44780</c:v>
                </c:pt>
                <c:pt idx="890">
                  <c:v>44781</c:v>
                </c:pt>
                <c:pt idx="891">
                  <c:v>44782</c:v>
                </c:pt>
                <c:pt idx="892">
                  <c:v>44783</c:v>
                </c:pt>
                <c:pt idx="893">
                  <c:v>44784</c:v>
                </c:pt>
                <c:pt idx="894">
                  <c:v>44785</c:v>
                </c:pt>
                <c:pt idx="895">
                  <c:v>44786</c:v>
                </c:pt>
                <c:pt idx="896">
                  <c:v>44787</c:v>
                </c:pt>
                <c:pt idx="897">
                  <c:v>44788</c:v>
                </c:pt>
                <c:pt idx="898">
                  <c:v>44789</c:v>
                </c:pt>
                <c:pt idx="899">
                  <c:v>44790</c:v>
                </c:pt>
                <c:pt idx="900">
                  <c:v>44791</c:v>
                </c:pt>
                <c:pt idx="901">
                  <c:v>44792</c:v>
                </c:pt>
                <c:pt idx="902">
                  <c:v>44793</c:v>
                </c:pt>
                <c:pt idx="903">
                  <c:v>44794</c:v>
                </c:pt>
                <c:pt idx="904">
                  <c:v>44795</c:v>
                </c:pt>
                <c:pt idx="905">
                  <c:v>44796</c:v>
                </c:pt>
                <c:pt idx="906">
                  <c:v>44797</c:v>
                </c:pt>
                <c:pt idx="907">
                  <c:v>44798</c:v>
                </c:pt>
                <c:pt idx="908">
                  <c:v>44799</c:v>
                </c:pt>
                <c:pt idx="909">
                  <c:v>44800</c:v>
                </c:pt>
                <c:pt idx="910">
                  <c:v>44801</c:v>
                </c:pt>
                <c:pt idx="911">
                  <c:v>44802</c:v>
                </c:pt>
                <c:pt idx="912">
                  <c:v>44803</c:v>
                </c:pt>
                <c:pt idx="913">
                  <c:v>44804</c:v>
                </c:pt>
                <c:pt idx="914">
                  <c:v>44805</c:v>
                </c:pt>
                <c:pt idx="915">
                  <c:v>44806</c:v>
                </c:pt>
                <c:pt idx="916">
                  <c:v>44807</c:v>
                </c:pt>
                <c:pt idx="917">
                  <c:v>44808</c:v>
                </c:pt>
                <c:pt idx="918">
                  <c:v>44809</c:v>
                </c:pt>
                <c:pt idx="919">
                  <c:v>44810</c:v>
                </c:pt>
                <c:pt idx="920">
                  <c:v>44811</c:v>
                </c:pt>
                <c:pt idx="921">
                  <c:v>44812</c:v>
                </c:pt>
                <c:pt idx="922">
                  <c:v>44813</c:v>
                </c:pt>
                <c:pt idx="923">
                  <c:v>44814</c:v>
                </c:pt>
                <c:pt idx="924">
                  <c:v>44815</c:v>
                </c:pt>
                <c:pt idx="925">
                  <c:v>44816</c:v>
                </c:pt>
                <c:pt idx="926">
                  <c:v>44817</c:v>
                </c:pt>
                <c:pt idx="927">
                  <c:v>44818</c:v>
                </c:pt>
                <c:pt idx="928">
                  <c:v>44819</c:v>
                </c:pt>
                <c:pt idx="929">
                  <c:v>44820</c:v>
                </c:pt>
                <c:pt idx="930">
                  <c:v>44821</c:v>
                </c:pt>
                <c:pt idx="931">
                  <c:v>44822</c:v>
                </c:pt>
                <c:pt idx="932">
                  <c:v>44823</c:v>
                </c:pt>
                <c:pt idx="933">
                  <c:v>44824</c:v>
                </c:pt>
                <c:pt idx="934">
                  <c:v>44825</c:v>
                </c:pt>
                <c:pt idx="935">
                  <c:v>44826</c:v>
                </c:pt>
                <c:pt idx="936">
                  <c:v>44827</c:v>
                </c:pt>
                <c:pt idx="937">
                  <c:v>44828</c:v>
                </c:pt>
                <c:pt idx="938">
                  <c:v>44829</c:v>
                </c:pt>
                <c:pt idx="939">
                  <c:v>44830</c:v>
                </c:pt>
                <c:pt idx="940">
                  <c:v>44831</c:v>
                </c:pt>
                <c:pt idx="941">
                  <c:v>44832</c:v>
                </c:pt>
                <c:pt idx="942">
                  <c:v>44833</c:v>
                </c:pt>
                <c:pt idx="943">
                  <c:v>44834</c:v>
                </c:pt>
                <c:pt idx="944">
                  <c:v>44835</c:v>
                </c:pt>
                <c:pt idx="945">
                  <c:v>44836</c:v>
                </c:pt>
                <c:pt idx="946">
                  <c:v>44837</c:v>
                </c:pt>
                <c:pt idx="947">
                  <c:v>44838</c:v>
                </c:pt>
                <c:pt idx="948">
                  <c:v>44839</c:v>
                </c:pt>
                <c:pt idx="949">
                  <c:v>44840</c:v>
                </c:pt>
                <c:pt idx="950">
                  <c:v>44841</c:v>
                </c:pt>
                <c:pt idx="951">
                  <c:v>44842</c:v>
                </c:pt>
                <c:pt idx="952">
                  <c:v>44843</c:v>
                </c:pt>
                <c:pt idx="953">
                  <c:v>44844</c:v>
                </c:pt>
                <c:pt idx="954">
                  <c:v>44845</c:v>
                </c:pt>
                <c:pt idx="955">
                  <c:v>44846</c:v>
                </c:pt>
                <c:pt idx="956">
                  <c:v>44847</c:v>
                </c:pt>
                <c:pt idx="957">
                  <c:v>44848</c:v>
                </c:pt>
                <c:pt idx="958">
                  <c:v>44849</c:v>
                </c:pt>
                <c:pt idx="959">
                  <c:v>44850</c:v>
                </c:pt>
                <c:pt idx="960">
                  <c:v>44851</c:v>
                </c:pt>
                <c:pt idx="961">
                  <c:v>44852</c:v>
                </c:pt>
                <c:pt idx="962">
                  <c:v>44853</c:v>
                </c:pt>
                <c:pt idx="963">
                  <c:v>44854</c:v>
                </c:pt>
                <c:pt idx="964">
                  <c:v>44855</c:v>
                </c:pt>
                <c:pt idx="965">
                  <c:v>44856</c:v>
                </c:pt>
                <c:pt idx="966">
                  <c:v>44857</c:v>
                </c:pt>
                <c:pt idx="967">
                  <c:v>44858</c:v>
                </c:pt>
                <c:pt idx="968">
                  <c:v>44859</c:v>
                </c:pt>
                <c:pt idx="969">
                  <c:v>44860</c:v>
                </c:pt>
                <c:pt idx="970">
                  <c:v>44861</c:v>
                </c:pt>
                <c:pt idx="971">
                  <c:v>44862</c:v>
                </c:pt>
                <c:pt idx="972">
                  <c:v>44863</c:v>
                </c:pt>
                <c:pt idx="973">
                  <c:v>44864</c:v>
                </c:pt>
                <c:pt idx="974">
                  <c:v>44865</c:v>
                </c:pt>
                <c:pt idx="975">
                  <c:v>44866</c:v>
                </c:pt>
                <c:pt idx="976">
                  <c:v>44867</c:v>
                </c:pt>
                <c:pt idx="977">
                  <c:v>44868</c:v>
                </c:pt>
                <c:pt idx="978">
                  <c:v>44869</c:v>
                </c:pt>
                <c:pt idx="979">
                  <c:v>44870</c:v>
                </c:pt>
                <c:pt idx="980">
                  <c:v>44871</c:v>
                </c:pt>
                <c:pt idx="981">
                  <c:v>44872</c:v>
                </c:pt>
                <c:pt idx="982">
                  <c:v>44873</c:v>
                </c:pt>
                <c:pt idx="983">
                  <c:v>44874</c:v>
                </c:pt>
                <c:pt idx="984">
                  <c:v>44875</c:v>
                </c:pt>
                <c:pt idx="985">
                  <c:v>44876</c:v>
                </c:pt>
                <c:pt idx="986">
                  <c:v>44877</c:v>
                </c:pt>
                <c:pt idx="987">
                  <c:v>44878</c:v>
                </c:pt>
                <c:pt idx="988">
                  <c:v>44879</c:v>
                </c:pt>
                <c:pt idx="989">
                  <c:v>44880</c:v>
                </c:pt>
                <c:pt idx="990">
                  <c:v>44881</c:v>
                </c:pt>
                <c:pt idx="991">
                  <c:v>44882</c:v>
                </c:pt>
                <c:pt idx="992">
                  <c:v>44883</c:v>
                </c:pt>
                <c:pt idx="993">
                  <c:v>44884</c:v>
                </c:pt>
                <c:pt idx="994">
                  <c:v>44885</c:v>
                </c:pt>
                <c:pt idx="995">
                  <c:v>44886</c:v>
                </c:pt>
                <c:pt idx="996">
                  <c:v>44887</c:v>
                </c:pt>
                <c:pt idx="997">
                  <c:v>44888</c:v>
                </c:pt>
                <c:pt idx="998">
                  <c:v>44889</c:v>
                </c:pt>
                <c:pt idx="999">
                  <c:v>44890</c:v>
                </c:pt>
                <c:pt idx="1000">
                  <c:v>44891</c:v>
                </c:pt>
                <c:pt idx="1001">
                  <c:v>44892</c:v>
                </c:pt>
                <c:pt idx="1002">
                  <c:v>44893</c:v>
                </c:pt>
                <c:pt idx="1003">
                  <c:v>44894</c:v>
                </c:pt>
                <c:pt idx="1004">
                  <c:v>44895</c:v>
                </c:pt>
                <c:pt idx="1005">
                  <c:v>44896</c:v>
                </c:pt>
                <c:pt idx="1006">
                  <c:v>44897</c:v>
                </c:pt>
                <c:pt idx="1007">
                  <c:v>44898</c:v>
                </c:pt>
                <c:pt idx="1008">
                  <c:v>44899</c:v>
                </c:pt>
                <c:pt idx="1009">
                  <c:v>44900</c:v>
                </c:pt>
                <c:pt idx="1010">
                  <c:v>44901</c:v>
                </c:pt>
                <c:pt idx="1011">
                  <c:v>44902</c:v>
                </c:pt>
                <c:pt idx="1012">
                  <c:v>44903</c:v>
                </c:pt>
                <c:pt idx="1013">
                  <c:v>44904</c:v>
                </c:pt>
                <c:pt idx="1014">
                  <c:v>44905</c:v>
                </c:pt>
                <c:pt idx="1015">
                  <c:v>44906</c:v>
                </c:pt>
                <c:pt idx="1016">
                  <c:v>44907</c:v>
                </c:pt>
                <c:pt idx="1017">
                  <c:v>44908</c:v>
                </c:pt>
                <c:pt idx="1018">
                  <c:v>44909</c:v>
                </c:pt>
                <c:pt idx="1019">
                  <c:v>44910</c:v>
                </c:pt>
                <c:pt idx="1020">
                  <c:v>44911</c:v>
                </c:pt>
                <c:pt idx="1021">
                  <c:v>44912</c:v>
                </c:pt>
                <c:pt idx="1022">
                  <c:v>44913</c:v>
                </c:pt>
                <c:pt idx="1023">
                  <c:v>44914</c:v>
                </c:pt>
                <c:pt idx="1024">
                  <c:v>44915</c:v>
                </c:pt>
                <c:pt idx="1025">
                  <c:v>44916</c:v>
                </c:pt>
                <c:pt idx="1026">
                  <c:v>44917</c:v>
                </c:pt>
                <c:pt idx="1027">
                  <c:v>44918</c:v>
                </c:pt>
                <c:pt idx="1028">
                  <c:v>44919</c:v>
                </c:pt>
                <c:pt idx="1029">
                  <c:v>44920</c:v>
                </c:pt>
                <c:pt idx="1030">
                  <c:v>44921</c:v>
                </c:pt>
                <c:pt idx="1031">
                  <c:v>44922</c:v>
                </c:pt>
                <c:pt idx="1032">
                  <c:v>44923</c:v>
                </c:pt>
                <c:pt idx="1033">
                  <c:v>44924</c:v>
                </c:pt>
                <c:pt idx="1034">
                  <c:v>44925</c:v>
                </c:pt>
                <c:pt idx="1035">
                  <c:v>44926</c:v>
                </c:pt>
                <c:pt idx="1036">
                  <c:v>44927</c:v>
                </c:pt>
                <c:pt idx="1037">
                  <c:v>44928</c:v>
                </c:pt>
                <c:pt idx="1038">
                  <c:v>44929</c:v>
                </c:pt>
                <c:pt idx="1039">
                  <c:v>44930</c:v>
                </c:pt>
                <c:pt idx="1040">
                  <c:v>44931</c:v>
                </c:pt>
                <c:pt idx="1041">
                  <c:v>44932</c:v>
                </c:pt>
                <c:pt idx="1042">
                  <c:v>44933</c:v>
                </c:pt>
                <c:pt idx="1043">
                  <c:v>44934</c:v>
                </c:pt>
                <c:pt idx="1044">
                  <c:v>44935</c:v>
                </c:pt>
                <c:pt idx="1045">
                  <c:v>44936</c:v>
                </c:pt>
                <c:pt idx="1046">
                  <c:v>44937</c:v>
                </c:pt>
                <c:pt idx="1047">
                  <c:v>44938</c:v>
                </c:pt>
                <c:pt idx="1048">
                  <c:v>44939</c:v>
                </c:pt>
                <c:pt idx="1049">
                  <c:v>44940</c:v>
                </c:pt>
                <c:pt idx="1050">
                  <c:v>44941</c:v>
                </c:pt>
                <c:pt idx="1051">
                  <c:v>44942</c:v>
                </c:pt>
                <c:pt idx="1052">
                  <c:v>44943</c:v>
                </c:pt>
                <c:pt idx="1053">
                  <c:v>44944</c:v>
                </c:pt>
                <c:pt idx="1054">
                  <c:v>44945</c:v>
                </c:pt>
                <c:pt idx="1055">
                  <c:v>44946</c:v>
                </c:pt>
                <c:pt idx="1056">
                  <c:v>44947</c:v>
                </c:pt>
                <c:pt idx="1057">
                  <c:v>44948</c:v>
                </c:pt>
                <c:pt idx="1058">
                  <c:v>44949</c:v>
                </c:pt>
                <c:pt idx="1059">
                  <c:v>44950</c:v>
                </c:pt>
                <c:pt idx="1060">
                  <c:v>44951</c:v>
                </c:pt>
                <c:pt idx="1061">
                  <c:v>44952</c:v>
                </c:pt>
                <c:pt idx="1062">
                  <c:v>44953</c:v>
                </c:pt>
                <c:pt idx="1063">
                  <c:v>44954</c:v>
                </c:pt>
                <c:pt idx="1064">
                  <c:v>44955</c:v>
                </c:pt>
                <c:pt idx="1065">
                  <c:v>44956</c:v>
                </c:pt>
                <c:pt idx="1066">
                  <c:v>44957</c:v>
                </c:pt>
                <c:pt idx="1067">
                  <c:v>44958</c:v>
                </c:pt>
                <c:pt idx="1068">
                  <c:v>44959</c:v>
                </c:pt>
                <c:pt idx="1069">
                  <c:v>44960</c:v>
                </c:pt>
                <c:pt idx="1070">
                  <c:v>44961</c:v>
                </c:pt>
                <c:pt idx="1071">
                  <c:v>44962</c:v>
                </c:pt>
                <c:pt idx="1072">
                  <c:v>44963</c:v>
                </c:pt>
                <c:pt idx="1073">
                  <c:v>44964</c:v>
                </c:pt>
                <c:pt idx="1074">
                  <c:v>44965</c:v>
                </c:pt>
                <c:pt idx="1075">
                  <c:v>44966</c:v>
                </c:pt>
                <c:pt idx="1076">
                  <c:v>44967</c:v>
                </c:pt>
                <c:pt idx="1077">
                  <c:v>44968</c:v>
                </c:pt>
                <c:pt idx="1078">
                  <c:v>44969</c:v>
                </c:pt>
                <c:pt idx="1079">
                  <c:v>44970</c:v>
                </c:pt>
                <c:pt idx="1080">
                  <c:v>44971</c:v>
                </c:pt>
                <c:pt idx="1081">
                  <c:v>44972</c:v>
                </c:pt>
                <c:pt idx="1082">
                  <c:v>44973</c:v>
                </c:pt>
                <c:pt idx="1083">
                  <c:v>44974</c:v>
                </c:pt>
                <c:pt idx="1084">
                  <c:v>44975</c:v>
                </c:pt>
                <c:pt idx="1085">
                  <c:v>44976</c:v>
                </c:pt>
                <c:pt idx="1086">
                  <c:v>44977</c:v>
                </c:pt>
                <c:pt idx="1087">
                  <c:v>44978</c:v>
                </c:pt>
                <c:pt idx="1088">
                  <c:v>44979</c:v>
                </c:pt>
                <c:pt idx="1089">
                  <c:v>44980</c:v>
                </c:pt>
                <c:pt idx="1090">
                  <c:v>44981</c:v>
                </c:pt>
                <c:pt idx="1091">
                  <c:v>44982</c:v>
                </c:pt>
                <c:pt idx="1092">
                  <c:v>44983</c:v>
                </c:pt>
                <c:pt idx="1093">
                  <c:v>44984</c:v>
                </c:pt>
                <c:pt idx="1094">
                  <c:v>44985</c:v>
                </c:pt>
                <c:pt idx="1095">
                  <c:v>44986</c:v>
                </c:pt>
                <c:pt idx="1096">
                  <c:v>44987</c:v>
                </c:pt>
                <c:pt idx="1097">
                  <c:v>44988</c:v>
                </c:pt>
                <c:pt idx="1098">
                  <c:v>44989</c:v>
                </c:pt>
                <c:pt idx="1099">
                  <c:v>44990</c:v>
                </c:pt>
                <c:pt idx="1100">
                  <c:v>44991</c:v>
                </c:pt>
                <c:pt idx="1101">
                  <c:v>44992</c:v>
                </c:pt>
                <c:pt idx="1102">
                  <c:v>44993</c:v>
                </c:pt>
                <c:pt idx="1103">
                  <c:v>44994</c:v>
                </c:pt>
                <c:pt idx="1104">
                  <c:v>44995</c:v>
                </c:pt>
                <c:pt idx="1105">
                  <c:v>44996</c:v>
                </c:pt>
                <c:pt idx="1106">
                  <c:v>44997</c:v>
                </c:pt>
                <c:pt idx="1107">
                  <c:v>44998</c:v>
                </c:pt>
                <c:pt idx="1108">
                  <c:v>44999</c:v>
                </c:pt>
                <c:pt idx="1109">
                  <c:v>45000</c:v>
                </c:pt>
                <c:pt idx="1110">
                  <c:v>45001</c:v>
                </c:pt>
                <c:pt idx="1111">
                  <c:v>45002</c:v>
                </c:pt>
                <c:pt idx="1112">
                  <c:v>45003</c:v>
                </c:pt>
                <c:pt idx="1113">
                  <c:v>45004</c:v>
                </c:pt>
                <c:pt idx="1114">
                  <c:v>45005</c:v>
                </c:pt>
                <c:pt idx="1115">
                  <c:v>45006</c:v>
                </c:pt>
                <c:pt idx="1116">
                  <c:v>45007</c:v>
                </c:pt>
                <c:pt idx="1117">
                  <c:v>45008</c:v>
                </c:pt>
                <c:pt idx="1118">
                  <c:v>45009</c:v>
                </c:pt>
                <c:pt idx="1119">
                  <c:v>45010</c:v>
                </c:pt>
                <c:pt idx="1120">
                  <c:v>45011</c:v>
                </c:pt>
                <c:pt idx="1121">
                  <c:v>45012</c:v>
                </c:pt>
                <c:pt idx="1122">
                  <c:v>45013</c:v>
                </c:pt>
                <c:pt idx="1123">
                  <c:v>45014</c:v>
                </c:pt>
                <c:pt idx="1124">
                  <c:v>45015</c:v>
                </c:pt>
                <c:pt idx="1125">
                  <c:v>45016</c:v>
                </c:pt>
                <c:pt idx="1126">
                  <c:v>45017</c:v>
                </c:pt>
                <c:pt idx="1127">
                  <c:v>45018</c:v>
                </c:pt>
                <c:pt idx="1128">
                  <c:v>45019</c:v>
                </c:pt>
                <c:pt idx="1129">
                  <c:v>45020</c:v>
                </c:pt>
                <c:pt idx="1130">
                  <c:v>45021</c:v>
                </c:pt>
                <c:pt idx="1131">
                  <c:v>45022</c:v>
                </c:pt>
                <c:pt idx="1132">
                  <c:v>45023</c:v>
                </c:pt>
                <c:pt idx="1133">
                  <c:v>45024</c:v>
                </c:pt>
                <c:pt idx="1134">
                  <c:v>45025</c:v>
                </c:pt>
                <c:pt idx="1135">
                  <c:v>45026</c:v>
                </c:pt>
                <c:pt idx="1136">
                  <c:v>45027</c:v>
                </c:pt>
                <c:pt idx="1137">
                  <c:v>45028</c:v>
                </c:pt>
                <c:pt idx="1138">
                  <c:v>45029</c:v>
                </c:pt>
                <c:pt idx="1139">
                  <c:v>45030</c:v>
                </c:pt>
                <c:pt idx="1140">
                  <c:v>45031</c:v>
                </c:pt>
                <c:pt idx="1141">
                  <c:v>45032</c:v>
                </c:pt>
                <c:pt idx="1142">
                  <c:v>45033</c:v>
                </c:pt>
                <c:pt idx="1143">
                  <c:v>45034</c:v>
                </c:pt>
                <c:pt idx="1144">
                  <c:v>45035</c:v>
                </c:pt>
                <c:pt idx="1145">
                  <c:v>45036</c:v>
                </c:pt>
                <c:pt idx="1146">
                  <c:v>45037</c:v>
                </c:pt>
                <c:pt idx="1147">
                  <c:v>45038</c:v>
                </c:pt>
                <c:pt idx="1148">
                  <c:v>45039</c:v>
                </c:pt>
                <c:pt idx="1149">
                  <c:v>45040</c:v>
                </c:pt>
                <c:pt idx="1150">
                  <c:v>45041</c:v>
                </c:pt>
                <c:pt idx="1151">
                  <c:v>45042</c:v>
                </c:pt>
                <c:pt idx="1152">
                  <c:v>45043</c:v>
                </c:pt>
                <c:pt idx="1153">
                  <c:v>45044</c:v>
                </c:pt>
                <c:pt idx="1154">
                  <c:v>45045</c:v>
                </c:pt>
                <c:pt idx="1155">
                  <c:v>45046</c:v>
                </c:pt>
                <c:pt idx="1156">
                  <c:v>45047</c:v>
                </c:pt>
                <c:pt idx="1157">
                  <c:v>45048</c:v>
                </c:pt>
                <c:pt idx="1158">
                  <c:v>45049</c:v>
                </c:pt>
                <c:pt idx="1159">
                  <c:v>45050</c:v>
                </c:pt>
                <c:pt idx="1160">
                  <c:v>45051</c:v>
                </c:pt>
                <c:pt idx="1161">
                  <c:v>45052</c:v>
                </c:pt>
                <c:pt idx="1162">
                  <c:v>45053</c:v>
                </c:pt>
                <c:pt idx="1163">
                  <c:v>45054</c:v>
                </c:pt>
                <c:pt idx="1164">
                  <c:v>45055</c:v>
                </c:pt>
                <c:pt idx="1165">
                  <c:v>45056</c:v>
                </c:pt>
                <c:pt idx="1166">
                  <c:v>45057</c:v>
                </c:pt>
                <c:pt idx="1167">
                  <c:v>45058</c:v>
                </c:pt>
                <c:pt idx="1168">
                  <c:v>45059</c:v>
                </c:pt>
                <c:pt idx="1169">
                  <c:v>45060</c:v>
                </c:pt>
                <c:pt idx="1170">
                  <c:v>45061</c:v>
                </c:pt>
                <c:pt idx="1171">
                  <c:v>45062</c:v>
                </c:pt>
                <c:pt idx="1172">
                  <c:v>45063</c:v>
                </c:pt>
                <c:pt idx="1173">
                  <c:v>45064</c:v>
                </c:pt>
                <c:pt idx="1174">
                  <c:v>45065</c:v>
                </c:pt>
                <c:pt idx="1175">
                  <c:v>45066</c:v>
                </c:pt>
                <c:pt idx="1176">
                  <c:v>45067</c:v>
                </c:pt>
                <c:pt idx="1177">
                  <c:v>45068</c:v>
                </c:pt>
                <c:pt idx="1178">
                  <c:v>45069</c:v>
                </c:pt>
                <c:pt idx="1179">
                  <c:v>45070</c:v>
                </c:pt>
                <c:pt idx="1180">
                  <c:v>45071</c:v>
                </c:pt>
                <c:pt idx="1181">
                  <c:v>45072</c:v>
                </c:pt>
                <c:pt idx="1182">
                  <c:v>45073</c:v>
                </c:pt>
                <c:pt idx="1183">
                  <c:v>45074</c:v>
                </c:pt>
                <c:pt idx="1184">
                  <c:v>45075</c:v>
                </c:pt>
                <c:pt idx="1185">
                  <c:v>45076</c:v>
                </c:pt>
                <c:pt idx="1186">
                  <c:v>45077</c:v>
                </c:pt>
                <c:pt idx="1187">
                  <c:v>45078</c:v>
                </c:pt>
                <c:pt idx="1188">
                  <c:v>45079</c:v>
                </c:pt>
                <c:pt idx="1189">
                  <c:v>45080</c:v>
                </c:pt>
                <c:pt idx="1190">
                  <c:v>45081</c:v>
                </c:pt>
                <c:pt idx="1191">
                  <c:v>45082</c:v>
                </c:pt>
                <c:pt idx="1192">
                  <c:v>45083</c:v>
                </c:pt>
                <c:pt idx="1193">
                  <c:v>45084</c:v>
                </c:pt>
                <c:pt idx="1194">
                  <c:v>45085</c:v>
                </c:pt>
                <c:pt idx="1195">
                  <c:v>45086</c:v>
                </c:pt>
                <c:pt idx="1196">
                  <c:v>45087</c:v>
                </c:pt>
                <c:pt idx="1197">
                  <c:v>45088</c:v>
                </c:pt>
                <c:pt idx="1198">
                  <c:v>45089</c:v>
                </c:pt>
                <c:pt idx="1199">
                  <c:v>45090</c:v>
                </c:pt>
                <c:pt idx="1200">
                  <c:v>45091</c:v>
                </c:pt>
                <c:pt idx="1201">
                  <c:v>45092</c:v>
                </c:pt>
                <c:pt idx="1202">
                  <c:v>45093</c:v>
                </c:pt>
                <c:pt idx="1203">
                  <c:v>45094</c:v>
                </c:pt>
                <c:pt idx="1204">
                  <c:v>45095</c:v>
                </c:pt>
                <c:pt idx="1205">
                  <c:v>45096</c:v>
                </c:pt>
                <c:pt idx="1206">
                  <c:v>45097</c:v>
                </c:pt>
                <c:pt idx="1207">
                  <c:v>45098</c:v>
                </c:pt>
                <c:pt idx="1208">
                  <c:v>45099</c:v>
                </c:pt>
                <c:pt idx="1209">
                  <c:v>45100</c:v>
                </c:pt>
                <c:pt idx="1210">
                  <c:v>45101</c:v>
                </c:pt>
                <c:pt idx="1211">
                  <c:v>45102</c:v>
                </c:pt>
                <c:pt idx="1212">
                  <c:v>45103</c:v>
                </c:pt>
                <c:pt idx="1213">
                  <c:v>45104</c:v>
                </c:pt>
                <c:pt idx="1214">
                  <c:v>45105</c:v>
                </c:pt>
                <c:pt idx="1215">
                  <c:v>45106</c:v>
                </c:pt>
                <c:pt idx="1216">
                  <c:v>45107</c:v>
                </c:pt>
                <c:pt idx="1217">
                  <c:v>45108</c:v>
                </c:pt>
                <c:pt idx="1218">
                  <c:v>45109</c:v>
                </c:pt>
                <c:pt idx="1219">
                  <c:v>45110</c:v>
                </c:pt>
                <c:pt idx="1220">
                  <c:v>45111</c:v>
                </c:pt>
                <c:pt idx="1221">
                  <c:v>45112</c:v>
                </c:pt>
                <c:pt idx="1222">
                  <c:v>45113</c:v>
                </c:pt>
                <c:pt idx="1223">
                  <c:v>45114</c:v>
                </c:pt>
                <c:pt idx="1224">
                  <c:v>45115</c:v>
                </c:pt>
                <c:pt idx="1225">
                  <c:v>45116</c:v>
                </c:pt>
                <c:pt idx="1226">
                  <c:v>45117</c:v>
                </c:pt>
                <c:pt idx="1227">
                  <c:v>45118</c:v>
                </c:pt>
                <c:pt idx="1228">
                  <c:v>45119</c:v>
                </c:pt>
                <c:pt idx="1229">
                  <c:v>45120</c:v>
                </c:pt>
                <c:pt idx="1230">
                  <c:v>45121</c:v>
                </c:pt>
                <c:pt idx="1231">
                  <c:v>45122</c:v>
                </c:pt>
                <c:pt idx="1232">
                  <c:v>45123</c:v>
                </c:pt>
                <c:pt idx="1233">
                  <c:v>45124</c:v>
                </c:pt>
                <c:pt idx="1234">
                  <c:v>45125</c:v>
                </c:pt>
                <c:pt idx="1235">
                  <c:v>45126</c:v>
                </c:pt>
                <c:pt idx="1236">
                  <c:v>45127</c:v>
                </c:pt>
                <c:pt idx="1237">
                  <c:v>45128</c:v>
                </c:pt>
                <c:pt idx="1238">
                  <c:v>45129</c:v>
                </c:pt>
                <c:pt idx="1239">
                  <c:v>45130</c:v>
                </c:pt>
                <c:pt idx="1240">
                  <c:v>45131</c:v>
                </c:pt>
                <c:pt idx="1241">
                  <c:v>45132</c:v>
                </c:pt>
                <c:pt idx="1242">
                  <c:v>45133</c:v>
                </c:pt>
                <c:pt idx="1243">
                  <c:v>45134</c:v>
                </c:pt>
                <c:pt idx="1244">
                  <c:v>45135</c:v>
                </c:pt>
                <c:pt idx="1245">
                  <c:v>45136</c:v>
                </c:pt>
                <c:pt idx="1246">
                  <c:v>45137</c:v>
                </c:pt>
                <c:pt idx="1247">
                  <c:v>45138</c:v>
                </c:pt>
                <c:pt idx="1248">
                  <c:v>45139</c:v>
                </c:pt>
                <c:pt idx="1249">
                  <c:v>45140</c:v>
                </c:pt>
                <c:pt idx="1250">
                  <c:v>45141</c:v>
                </c:pt>
                <c:pt idx="1251">
                  <c:v>45142</c:v>
                </c:pt>
                <c:pt idx="1252">
                  <c:v>45143</c:v>
                </c:pt>
                <c:pt idx="1253">
                  <c:v>45144</c:v>
                </c:pt>
                <c:pt idx="1254">
                  <c:v>45145</c:v>
                </c:pt>
                <c:pt idx="1255">
                  <c:v>45146</c:v>
                </c:pt>
                <c:pt idx="1256">
                  <c:v>45147</c:v>
                </c:pt>
                <c:pt idx="1257">
                  <c:v>45148</c:v>
                </c:pt>
                <c:pt idx="1258">
                  <c:v>45149</c:v>
                </c:pt>
                <c:pt idx="1259">
                  <c:v>45150</c:v>
                </c:pt>
                <c:pt idx="1260">
                  <c:v>45151</c:v>
                </c:pt>
                <c:pt idx="1261">
                  <c:v>45152</c:v>
                </c:pt>
                <c:pt idx="1262">
                  <c:v>45153</c:v>
                </c:pt>
                <c:pt idx="1263">
                  <c:v>45154</c:v>
                </c:pt>
                <c:pt idx="1264">
                  <c:v>45155</c:v>
                </c:pt>
                <c:pt idx="1265">
                  <c:v>45156</c:v>
                </c:pt>
                <c:pt idx="1266">
                  <c:v>45157</c:v>
                </c:pt>
                <c:pt idx="1267">
                  <c:v>45158</c:v>
                </c:pt>
                <c:pt idx="1268">
                  <c:v>45159</c:v>
                </c:pt>
                <c:pt idx="1269">
                  <c:v>45160</c:v>
                </c:pt>
                <c:pt idx="1270">
                  <c:v>45161</c:v>
                </c:pt>
                <c:pt idx="1271">
                  <c:v>45162</c:v>
                </c:pt>
                <c:pt idx="1272">
                  <c:v>45163</c:v>
                </c:pt>
                <c:pt idx="1273">
                  <c:v>45164</c:v>
                </c:pt>
                <c:pt idx="1274">
                  <c:v>45165</c:v>
                </c:pt>
                <c:pt idx="1275">
                  <c:v>45166</c:v>
                </c:pt>
                <c:pt idx="1276">
                  <c:v>45167</c:v>
                </c:pt>
                <c:pt idx="1277">
                  <c:v>45168</c:v>
                </c:pt>
                <c:pt idx="1278">
                  <c:v>45169</c:v>
                </c:pt>
                <c:pt idx="1279">
                  <c:v>45170</c:v>
                </c:pt>
                <c:pt idx="1280">
                  <c:v>45171</c:v>
                </c:pt>
                <c:pt idx="1281">
                  <c:v>45172</c:v>
                </c:pt>
                <c:pt idx="1282">
                  <c:v>45173</c:v>
                </c:pt>
                <c:pt idx="1283">
                  <c:v>45174</c:v>
                </c:pt>
                <c:pt idx="1284">
                  <c:v>45175</c:v>
                </c:pt>
                <c:pt idx="1285">
                  <c:v>45176</c:v>
                </c:pt>
                <c:pt idx="1286">
                  <c:v>45177</c:v>
                </c:pt>
                <c:pt idx="1287">
                  <c:v>45178</c:v>
                </c:pt>
                <c:pt idx="1288">
                  <c:v>45179</c:v>
                </c:pt>
                <c:pt idx="1289">
                  <c:v>45180</c:v>
                </c:pt>
                <c:pt idx="1290">
                  <c:v>45181</c:v>
                </c:pt>
                <c:pt idx="1291">
                  <c:v>45182</c:v>
                </c:pt>
                <c:pt idx="1292">
                  <c:v>45183</c:v>
                </c:pt>
                <c:pt idx="1293">
                  <c:v>45184</c:v>
                </c:pt>
                <c:pt idx="1294">
                  <c:v>45185</c:v>
                </c:pt>
                <c:pt idx="1295">
                  <c:v>45186</c:v>
                </c:pt>
                <c:pt idx="1296">
                  <c:v>45187</c:v>
                </c:pt>
                <c:pt idx="1297">
                  <c:v>45188</c:v>
                </c:pt>
                <c:pt idx="1298">
                  <c:v>45189</c:v>
                </c:pt>
                <c:pt idx="1299">
                  <c:v>45190</c:v>
                </c:pt>
                <c:pt idx="1300">
                  <c:v>45191</c:v>
                </c:pt>
                <c:pt idx="1301">
                  <c:v>45192</c:v>
                </c:pt>
                <c:pt idx="1302">
                  <c:v>45193</c:v>
                </c:pt>
                <c:pt idx="1303">
                  <c:v>45194</c:v>
                </c:pt>
                <c:pt idx="1304">
                  <c:v>45195</c:v>
                </c:pt>
                <c:pt idx="1305">
                  <c:v>45196</c:v>
                </c:pt>
                <c:pt idx="1306">
                  <c:v>45197</c:v>
                </c:pt>
                <c:pt idx="1307">
                  <c:v>45198</c:v>
                </c:pt>
                <c:pt idx="1308">
                  <c:v>45199</c:v>
                </c:pt>
                <c:pt idx="1309">
                  <c:v>45200</c:v>
                </c:pt>
                <c:pt idx="1310">
                  <c:v>45201</c:v>
                </c:pt>
                <c:pt idx="1311">
                  <c:v>45202</c:v>
                </c:pt>
                <c:pt idx="1312">
                  <c:v>45203</c:v>
                </c:pt>
                <c:pt idx="1313">
                  <c:v>45204</c:v>
                </c:pt>
                <c:pt idx="1314">
                  <c:v>45205</c:v>
                </c:pt>
                <c:pt idx="1315">
                  <c:v>45206</c:v>
                </c:pt>
                <c:pt idx="1316">
                  <c:v>45207</c:v>
                </c:pt>
                <c:pt idx="1317">
                  <c:v>45208</c:v>
                </c:pt>
                <c:pt idx="1318">
                  <c:v>45209</c:v>
                </c:pt>
                <c:pt idx="1319">
                  <c:v>45210</c:v>
                </c:pt>
                <c:pt idx="1320">
                  <c:v>45211</c:v>
                </c:pt>
                <c:pt idx="1321">
                  <c:v>45212</c:v>
                </c:pt>
                <c:pt idx="1322">
                  <c:v>45213</c:v>
                </c:pt>
                <c:pt idx="1323">
                  <c:v>45214</c:v>
                </c:pt>
                <c:pt idx="1324">
                  <c:v>45215</c:v>
                </c:pt>
                <c:pt idx="1325">
                  <c:v>45216</c:v>
                </c:pt>
                <c:pt idx="1326">
                  <c:v>45217</c:v>
                </c:pt>
                <c:pt idx="1327">
                  <c:v>45218</c:v>
                </c:pt>
                <c:pt idx="1328">
                  <c:v>45219</c:v>
                </c:pt>
                <c:pt idx="1329">
                  <c:v>45220</c:v>
                </c:pt>
                <c:pt idx="1330">
                  <c:v>45221</c:v>
                </c:pt>
                <c:pt idx="1331">
                  <c:v>45222</c:v>
                </c:pt>
                <c:pt idx="1332">
                  <c:v>45223</c:v>
                </c:pt>
                <c:pt idx="1333">
                  <c:v>45224</c:v>
                </c:pt>
                <c:pt idx="1334">
                  <c:v>45225</c:v>
                </c:pt>
                <c:pt idx="1335">
                  <c:v>45226</c:v>
                </c:pt>
                <c:pt idx="1336">
                  <c:v>45227</c:v>
                </c:pt>
                <c:pt idx="1337">
                  <c:v>45228</c:v>
                </c:pt>
                <c:pt idx="1338">
                  <c:v>45229</c:v>
                </c:pt>
                <c:pt idx="1339">
                  <c:v>45230</c:v>
                </c:pt>
                <c:pt idx="1340">
                  <c:v>45231</c:v>
                </c:pt>
                <c:pt idx="1341">
                  <c:v>45232</c:v>
                </c:pt>
                <c:pt idx="1342">
                  <c:v>45233</c:v>
                </c:pt>
                <c:pt idx="1343">
                  <c:v>45234</c:v>
                </c:pt>
                <c:pt idx="1344">
                  <c:v>45235</c:v>
                </c:pt>
                <c:pt idx="1345">
                  <c:v>45236</c:v>
                </c:pt>
                <c:pt idx="1346">
                  <c:v>45237</c:v>
                </c:pt>
                <c:pt idx="1347">
                  <c:v>45238</c:v>
                </c:pt>
                <c:pt idx="1348">
                  <c:v>45239</c:v>
                </c:pt>
                <c:pt idx="1349">
                  <c:v>45240</c:v>
                </c:pt>
                <c:pt idx="1350">
                  <c:v>45241</c:v>
                </c:pt>
                <c:pt idx="1351">
                  <c:v>45242</c:v>
                </c:pt>
                <c:pt idx="1352">
                  <c:v>45243</c:v>
                </c:pt>
                <c:pt idx="1353">
                  <c:v>45244</c:v>
                </c:pt>
                <c:pt idx="1354">
                  <c:v>45245</c:v>
                </c:pt>
                <c:pt idx="1355">
                  <c:v>45246</c:v>
                </c:pt>
                <c:pt idx="1356">
                  <c:v>45247</c:v>
                </c:pt>
                <c:pt idx="1357">
                  <c:v>45248</c:v>
                </c:pt>
                <c:pt idx="1358">
                  <c:v>45249</c:v>
                </c:pt>
                <c:pt idx="1359">
                  <c:v>45250</c:v>
                </c:pt>
                <c:pt idx="1360">
                  <c:v>45251</c:v>
                </c:pt>
                <c:pt idx="1361">
                  <c:v>45252</c:v>
                </c:pt>
                <c:pt idx="1362">
                  <c:v>45253</c:v>
                </c:pt>
                <c:pt idx="1363">
                  <c:v>45254</c:v>
                </c:pt>
                <c:pt idx="1364">
                  <c:v>45255</c:v>
                </c:pt>
                <c:pt idx="1365">
                  <c:v>45256</c:v>
                </c:pt>
                <c:pt idx="1366">
                  <c:v>45257</c:v>
                </c:pt>
                <c:pt idx="1367">
                  <c:v>45258</c:v>
                </c:pt>
                <c:pt idx="1368">
                  <c:v>45259</c:v>
                </c:pt>
                <c:pt idx="1369">
                  <c:v>45260</c:v>
                </c:pt>
                <c:pt idx="1370">
                  <c:v>45261</c:v>
                </c:pt>
                <c:pt idx="1371">
                  <c:v>45262</c:v>
                </c:pt>
                <c:pt idx="1372">
                  <c:v>45263</c:v>
                </c:pt>
                <c:pt idx="1373">
                  <c:v>45264</c:v>
                </c:pt>
                <c:pt idx="1374">
                  <c:v>45265</c:v>
                </c:pt>
                <c:pt idx="1375">
                  <c:v>45266</c:v>
                </c:pt>
                <c:pt idx="1376">
                  <c:v>45267</c:v>
                </c:pt>
                <c:pt idx="1377">
                  <c:v>45268</c:v>
                </c:pt>
                <c:pt idx="1378">
                  <c:v>45269</c:v>
                </c:pt>
                <c:pt idx="1379">
                  <c:v>45270</c:v>
                </c:pt>
                <c:pt idx="1380">
                  <c:v>45271</c:v>
                </c:pt>
                <c:pt idx="1381">
                  <c:v>45272</c:v>
                </c:pt>
                <c:pt idx="1382">
                  <c:v>45273</c:v>
                </c:pt>
                <c:pt idx="1383">
                  <c:v>45274</c:v>
                </c:pt>
                <c:pt idx="1384">
                  <c:v>45275</c:v>
                </c:pt>
                <c:pt idx="1385">
                  <c:v>45276</c:v>
                </c:pt>
                <c:pt idx="1386">
                  <c:v>45277</c:v>
                </c:pt>
                <c:pt idx="1387">
                  <c:v>45278</c:v>
                </c:pt>
                <c:pt idx="1388">
                  <c:v>45279</c:v>
                </c:pt>
                <c:pt idx="1389">
                  <c:v>45280</c:v>
                </c:pt>
                <c:pt idx="1390">
                  <c:v>45281</c:v>
                </c:pt>
                <c:pt idx="1391">
                  <c:v>45282</c:v>
                </c:pt>
                <c:pt idx="1392">
                  <c:v>45283</c:v>
                </c:pt>
                <c:pt idx="1393">
                  <c:v>45284</c:v>
                </c:pt>
                <c:pt idx="1394">
                  <c:v>45285</c:v>
                </c:pt>
                <c:pt idx="1395">
                  <c:v>45286</c:v>
                </c:pt>
                <c:pt idx="1396">
                  <c:v>45287</c:v>
                </c:pt>
                <c:pt idx="1397">
                  <c:v>45288</c:v>
                </c:pt>
                <c:pt idx="1398">
                  <c:v>45289</c:v>
                </c:pt>
                <c:pt idx="1399">
                  <c:v>45290</c:v>
                </c:pt>
                <c:pt idx="1400">
                  <c:v>45291</c:v>
                </c:pt>
                <c:pt idx="1401">
                  <c:v>45292</c:v>
                </c:pt>
                <c:pt idx="1402">
                  <c:v>45293</c:v>
                </c:pt>
                <c:pt idx="1403">
                  <c:v>45294</c:v>
                </c:pt>
                <c:pt idx="1404">
                  <c:v>45295</c:v>
                </c:pt>
                <c:pt idx="1405">
                  <c:v>45296</c:v>
                </c:pt>
                <c:pt idx="1406">
                  <c:v>45297</c:v>
                </c:pt>
                <c:pt idx="1407">
                  <c:v>45298</c:v>
                </c:pt>
                <c:pt idx="1408">
                  <c:v>45299</c:v>
                </c:pt>
                <c:pt idx="1409">
                  <c:v>45300</c:v>
                </c:pt>
                <c:pt idx="1410">
                  <c:v>45301</c:v>
                </c:pt>
                <c:pt idx="1411">
                  <c:v>45302</c:v>
                </c:pt>
                <c:pt idx="1412">
                  <c:v>45303</c:v>
                </c:pt>
                <c:pt idx="1413">
                  <c:v>45304</c:v>
                </c:pt>
                <c:pt idx="1414">
                  <c:v>45305</c:v>
                </c:pt>
                <c:pt idx="1415">
                  <c:v>45306</c:v>
                </c:pt>
                <c:pt idx="1416">
                  <c:v>45307</c:v>
                </c:pt>
                <c:pt idx="1417">
                  <c:v>45308</c:v>
                </c:pt>
                <c:pt idx="1418">
                  <c:v>45309</c:v>
                </c:pt>
                <c:pt idx="1419">
                  <c:v>45310</c:v>
                </c:pt>
                <c:pt idx="1420">
                  <c:v>45311</c:v>
                </c:pt>
                <c:pt idx="1421">
                  <c:v>45312</c:v>
                </c:pt>
                <c:pt idx="1422">
                  <c:v>45313</c:v>
                </c:pt>
                <c:pt idx="1423">
                  <c:v>45314</c:v>
                </c:pt>
                <c:pt idx="1424">
                  <c:v>45315</c:v>
                </c:pt>
                <c:pt idx="1425">
                  <c:v>45316</c:v>
                </c:pt>
                <c:pt idx="1426">
                  <c:v>45317</c:v>
                </c:pt>
                <c:pt idx="1427">
                  <c:v>45318</c:v>
                </c:pt>
                <c:pt idx="1428">
                  <c:v>45319</c:v>
                </c:pt>
                <c:pt idx="1429">
                  <c:v>45320</c:v>
                </c:pt>
                <c:pt idx="1430">
                  <c:v>45321</c:v>
                </c:pt>
                <c:pt idx="1431">
                  <c:v>45322</c:v>
                </c:pt>
                <c:pt idx="1432">
                  <c:v>45323</c:v>
                </c:pt>
                <c:pt idx="1433">
                  <c:v>45324</c:v>
                </c:pt>
                <c:pt idx="1434">
                  <c:v>45325</c:v>
                </c:pt>
                <c:pt idx="1435">
                  <c:v>45326</c:v>
                </c:pt>
                <c:pt idx="1436">
                  <c:v>45327</c:v>
                </c:pt>
                <c:pt idx="1437">
                  <c:v>45328</c:v>
                </c:pt>
                <c:pt idx="1438">
                  <c:v>45329</c:v>
                </c:pt>
                <c:pt idx="1439">
                  <c:v>45330</c:v>
                </c:pt>
                <c:pt idx="1440">
                  <c:v>45331</c:v>
                </c:pt>
                <c:pt idx="1441">
                  <c:v>45332</c:v>
                </c:pt>
                <c:pt idx="1442">
                  <c:v>45333</c:v>
                </c:pt>
                <c:pt idx="1443">
                  <c:v>45334</c:v>
                </c:pt>
                <c:pt idx="1444">
                  <c:v>45335</c:v>
                </c:pt>
                <c:pt idx="1445">
                  <c:v>45336</c:v>
                </c:pt>
                <c:pt idx="1446">
                  <c:v>45337</c:v>
                </c:pt>
                <c:pt idx="1447">
                  <c:v>45338</c:v>
                </c:pt>
                <c:pt idx="1448">
                  <c:v>45339</c:v>
                </c:pt>
                <c:pt idx="1449">
                  <c:v>45340</c:v>
                </c:pt>
                <c:pt idx="1450">
                  <c:v>45341</c:v>
                </c:pt>
                <c:pt idx="1451">
                  <c:v>45342</c:v>
                </c:pt>
                <c:pt idx="1452">
                  <c:v>45343</c:v>
                </c:pt>
                <c:pt idx="1453">
                  <c:v>45344</c:v>
                </c:pt>
                <c:pt idx="1454">
                  <c:v>45345</c:v>
                </c:pt>
                <c:pt idx="1455">
                  <c:v>45346</c:v>
                </c:pt>
                <c:pt idx="1456">
                  <c:v>45347</c:v>
                </c:pt>
                <c:pt idx="1457">
                  <c:v>45348</c:v>
                </c:pt>
                <c:pt idx="1458">
                  <c:v>45349</c:v>
                </c:pt>
                <c:pt idx="1459">
                  <c:v>45350</c:v>
                </c:pt>
                <c:pt idx="1460">
                  <c:v>45351</c:v>
                </c:pt>
                <c:pt idx="1461">
                  <c:v>45352</c:v>
                </c:pt>
                <c:pt idx="1462">
                  <c:v>45353</c:v>
                </c:pt>
                <c:pt idx="1463">
                  <c:v>45354</c:v>
                </c:pt>
                <c:pt idx="1464">
                  <c:v>45355</c:v>
                </c:pt>
                <c:pt idx="1465">
                  <c:v>45356</c:v>
                </c:pt>
                <c:pt idx="1466">
                  <c:v>45357</c:v>
                </c:pt>
                <c:pt idx="1467">
                  <c:v>45358</c:v>
                </c:pt>
                <c:pt idx="1468">
                  <c:v>45359</c:v>
                </c:pt>
                <c:pt idx="1469">
                  <c:v>45360</c:v>
                </c:pt>
                <c:pt idx="1470">
                  <c:v>45361</c:v>
                </c:pt>
                <c:pt idx="1471">
                  <c:v>45362</c:v>
                </c:pt>
                <c:pt idx="1472">
                  <c:v>45363</c:v>
                </c:pt>
                <c:pt idx="1473">
                  <c:v>45364</c:v>
                </c:pt>
                <c:pt idx="1474">
                  <c:v>45365</c:v>
                </c:pt>
                <c:pt idx="1475">
                  <c:v>45366</c:v>
                </c:pt>
                <c:pt idx="1476">
                  <c:v>45367</c:v>
                </c:pt>
                <c:pt idx="1477">
                  <c:v>45368</c:v>
                </c:pt>
                <c:pt idx="1478">
                  <c:v>45369</c:v>
                </c:pt>
                <c:pt idx="1479">
                  <c:v>45370</c:v>
                </c:pt>
                <c:pt idx="1480">
                  <c:v>45371</c:v>
                </c:pt>
                <c:pt idx="1481">
                  <c:v>45372</c:v>
                </c:pt>
                <c:pt idx="1482">
                  <c:v>45373</c:v>
                </c:pt>
                <c:pt idx="1483">
                  <c:v>45374</c:v>
                </c:pt>
                <c:pt idx="1484">
                  <c:v>45375</c:v>
                </c:pt>
                <c:pt idx="1485">
                  <c:v>45376</c:v>
                </c:pt>
                <c:pt idx="1486">
                  <c:v>45377</c:v>
                </c:pt>
                <c:pt idx="1487">
                  <c:v>45378</c:v>
                </c:pt>
                <c:pt idx="1488">
                  <c:v>45379</c:v>
                </c:pt>
                <c:pt idx="1489">
                  <c:v>45380</c:v>
                </c:pt>
                <c:pt idx="1490">
                  <c:v>45381</c:v>
                </c:pt>
                <c:pt idx="1491">
                  <c:v>45382</c:v>
                </c:pt>
                <c:pt idx="1492">
                  <c:v>45383</c:v>
                </c:pt>
                <c:pt idx="1493">
                  <c:v>45384</c:v>
                </c:pt>
                <c:pt idx="1494">
                  <c:v>45385</c:v>
                </c:pt>
                <c:pt idx="1495">
                  <c:v>45386</c:v>
                </c:pt>
                <c:pt idx="1496">
                  <c:v>45387</c:v>
                </c:pt>
                <c:pt idx="1497">
                  <c:v>45388</c:v>
                </c:pt>
                <c:pt idx="1498">
                  <c:v>45389</c:v>
                </c:pt>
                <c:pt idx="1499">
                  <c:v>45390</c:v>
                </c:pt>
                <c:pt idx="1500">
                  <c:v>45391</c:v>
                </c:pt>
                <c:pt idx="1501">
                  <c:v>45392</c:v>
                </c:pt>
                <c:pt idx="1502">
                  <c:v>45393</c:v>
                </c:pt>
                <c:pt idx="1503">
                  <c:v>45394</c:v>
                </c:pt>
                <c:pt idx="1504">
                  <c:v>45395</c:v>
                </c:pt>
                <c:pt idx="1505">
                  <c:v>45396</c:v>
                </c:pt>
                <c:pt idx="1506">
                  <c:v>45397</c:v>
                </c:pt>
                <c:pt idx="1507">
                  <c:v>45398</c:v>
                </c:pt>
                <c:pt idx="1508">
                  <c:v>45399</c:v>
                </c:pt>
                <c:pt idx="1509">
                  <c:v>45400</c:v>
                </c:pt>
                <c:pt idx="1510">
                  <c:v>45401</c:v>
                </c:pt>
                <c:pt idx="1511">
                  <c:v>45402</c:v>
                </c:pt>
                <c:pt idx="1512">
                  <c:v>45403</c:v>
                </c:pt>
                <c:pt idx="1513">
                  <c:v>45404</c:v>
                </c:pt>
                <c:pt idx="1514">
                  <c:v>45405</c:v>
                </c:pt>
                <c:pt idx="1515">
                  <c:v>45406</c:v>
                </c:pt>
                <c:pt idx="1516">
                  <c:v>45407</c:v>
                </c:pt>
                <c:pt idx="1517">
                  <c:v>45408</c:v>
                </c:pt>
                <c:pt idx="1518">
                  <c:v>45409</c:v>
                </c:pt>
                <c:pt idx="1519">
                  <c:v>45410</c:v>
                </c:pt>
                <c:pt idx="1520">
                  <c:v>45411</c:v>
                </c:pt>
                <c:pt idx="1521">
                  <c:v>45412</c:v>
                </c:pt>
                <c:pt idx="1522">
                  <c:v>45413</c:v>
                </c:pt>
                <c:pt idx="1523">
                  <c:v>45414</c:v>
                </c:pt>
                <c:pt idx="1524">
                  <c:v>45415</c:v>
                </c:pt>
                <c:pt idx="1525">
                  <c:v>45416</c:v>
                </c:pt>
                <c:pt idx="1526">
                  <c:v>45417</c:v>
                </c:pt>
                <c:pt idx="1527">
                  <c:v>45418</c:v>
                </c:pt>
                <c:pt idx="1528">
                  <c:v>45419</c:v>
                </c:pt>
                <c:pt idx="1529">
                  <c:v>45420</c:v>
                </c:pt>
                <c:pt idx="1530">
                  <c:v>45421</c:v>
                </c:pt>
                <c:pt idx="1531">
                  <c:v>45422</c:v>
                </c:pt>
                <c:pt idx="1532">
                  <c:v>45423</c:v>
                </c:pt>
                <c:pt idx="1533">
                  <c:v>45424</c:v>
                </c:pt>
                <c:pt idx="1534">
                  <c:v>45425</c:v>
                </c:pt>
                <c:pt idx="1535">
                  <c:v>45426</c:v>
                </c:pt>
                <c:pt idx="1536">
                  <c:v>45427</c:v>
                </c:pt>
                <c:pt idx="1537">
                  <c:v>45428</c:v>
                </c:pt>
                <c:pt idx="1538">
                  <c:v>45429</c:v>
                </c:pt>
                <c:pt idx="1539">
                  <c:v>45430</c:v>
                </c:pt>
                <c:pt idx="1540">
                  <c:v>45431</c:v>
                </c:pt>
                <c:pt idx="1541">
                  <c:v>45432</c:v>
                </c:pt>
                <c:pt idx="1542">
                  <c:v>45433</c:v>
                </c:pt>
                <c:pt idx="1543">
                  <c:v>45434</c:v>
                </c:pt>
                <c:pt idx="1544">
                  <c:v>45435</c:v>
                </c:pt>
                <c:pt idx="1545">
                  <c:v>45436</c:v>
                </c:pt>
                <c:pt idx="1546">
                  <c:v>45437</c:v>
                </c:pt>
                <c:pt idx="1547">
                  <c:v>45438</c:v>
                </c:pt>
                <c:pt idx="1548">
                  <c:v>45439</c:v>
                </c:pt>
                <c:pt idx="1549">
                  <c:v>45440</c:v>
                </c:pt>
                <c:pt idx="1550">
                  <c:v>45441</c:v>
                </c:pt>
                <c:pt idx="1551">
                  <c:v>45442</c:v>
                </c:pt>
                <c:pt idx="1552">
                  <c:v>45443</c:v>
                </c:pt>
                <c:pt idx="1553">
                  <c:v>45444</c:v>
                </c:pt>
                <c:pt idx="1554">
                  <c:v>45445</c:v>
                </c:pt>
                <c:pt idx="1555">
                  <c:v>45446</c:v>
                </c:pt>
                <c:pt idx="1556">
                  <c:v>45447</c:v>
                </c:pt>
                <c:pt idx="1557">
                  <c:v>45448</c:v>
                </c:pt>
                <c:pt idx="1558">
                  <c:v>45449</c:v>
                </c:pt>
                <c:pt idx="1559">
                  <c:v>45450</c:v>
                </c:pt>
                <c:pt idx="1560">
                  <c:v>45451</c:v>
                </c:pt>
                <c:pt idx="1561">
                  <c:v>45452</c:v>
                </c:pt>
                <c:pt idx="1562">
                  <c:v>45453</c:v>
                </c:pt>
                <c:pt idx="1563">
                  <c:v>45454</c:v>
                </c:pt>
                <c:pt idx="1564">
                  <c:v>45455</c:v>
                </c:pt>
                <c:pt idx="1565">
                  <c:v>45456</c:v>
                </c:pt>
                <c:pt idx="1566">
                  <c:v>45457</c:v>
                </c:pt>
                <c:pt idx="1567">
                  <c:v>45458</c:v>
                </c:pt>
                <c:pt idx="1568">
                  <c:v>45459</c:v>
                </c:pt>
                <c:pt idx="1569">
                  <c:v>45460</c:v>
                </c:pt>
                <c:pt idx="1570">
                  <c:v>45461</c:v>
                </c:pt>
                <c:pt idx="1571">
                  <c:v>45462</c:v>
                </c:pt>
                <c:pt idx="1572">
                  <c:v>45463</c:v>
                </c:pt>
                <c:pt idx="1573">
                  <c:v>45464</c:v>
                </c:pt>
                <c:pt idx="1574">
                  <c:v>45465</c:v>
                </c:pt>
                <c:pt idx="1575">
                  <c:v>45466</c:v>
                </c:pt>
                <c:pt idx="1576">
                  <c:v>45467</c:v>
                </c:pt>
                <c:pt idx="1577">
                  <c:v>45468</c:v>
                </c:pt>
                <c:pt idx="1578">
                  <c:v>45469</c:v>
                </c:pt>
                <c:pt idx="1579">
                  <c:v>45470</c:v>
                </c:pt>
                <c:pt idx="1580">
                  <c:v>45471</c:v>
                </c:pt>
                <c:pt idx="1581">
                  <c:v>45472</c:v>
                </c:pt>
                <c:pt idx="1582">
                  <c:v>45473</c:v>
                </c:pt>
                <c:pt idx="1583">
                  <c:v>45474</c:v>
                </c:pt>
                <c:pt idx="1584">
                  <c:v>45475</c:v>
                </c:pt>
                <c:pt idx="1585">
                  <c:v>45476</c:v>
                </c:pt>
                <c:pt idx="1586">
                  <c:v>45477</c:v>
                </c:pt>
                <c:pt idx="1587">
                  <c:v>45478</c:v>
                </c:pt>
                <c:pt idx="1588">
                  <c:v>45479</c:v>
                </c:pt>
                <c:pt idx="1589">
                  <c:v>45480</c:v>
                </c:pt>
                <c:pt idx="1590">
                  <c:v>45481</c:v>
                </c:pt>
                <c:pt idx="1591">
                  <c:v>45482</c:v>
                </c:pt>
                <c:pt idx="1592">
                  <c:v>45483</c:v>
                </c:pt>
                <c:pt idx="1593">
                  <c:v>45484</c:v>
                </c:pt>
                <c:pt idx="1594">
                  <c:v>45485</c:v>
                </c:pt>
                <c:pt idx="1595">
                  <c:v>45486</c:v>
                </c:pt>
                <c:pt idx="1596">
                  <c:v>45487</c:v>
                </c:pt>
                <c:pt idx="1597">
                  <c:v>45488</c:v>
                </c:pt>
                <c:pt idx="1598">
                  <c:v>45489</c:v>
                </c:pt>
                <c:pt idx="1599">
                  <c:v>45490</c:v>
                </c:pt>
                <c:pt idx="1600">
                  <c:v>45491</c:v>
                </c:pt>
                <c:pt idx="1601">
                  <c:v>45492</c:v>
                </c:pt>
                <c:pt idx="1602">
                  <c:v>45493</c:v>
                </c:pt>
                <c:pt idx="1603">
                  <c:v>45494</c:v>
                </c:pt>
                <c:pt idx="1604">
                  <c:v>45495</c:v>
                </c:pt>
                <c:pt idx="1605">
                  <c:v>45496</c:v>
                </c:pt>
                <c:pt idx="1606">
                  <c:v>45497</c:v>
                </c:pt>
                <c:pt idx="1607">
                  <c:v>45498</c:v>
                </c:pt>
                <c:pt idx="1608">
                  <c:v>45499</c:v>
                </c:pt>
                <c:pt idx="1609">
                  <c:v>45500</c:v>
                </c:pt>
                <c:pt idx="1610">
                  <c:v>45501</c:v>
                </c:pt>
                <c:pt idx="1611">
                  <c:v>45502</c:v>
                </c:pt>
                <c:pt idx="1612">
                  <c:v>45503</c:v>
                </c:pt>
                <c:pt idx="1613">
                  <c:v>45504</c:v>
                </c:pt>
                <c:pt idx="1614">
                  <c:v>45505</c:v>
                </c:pt>
                <c:pt idx="1615">
                  <c:v>45506</c:v>
                </c:pt>
                <c:pt idx="1616">
                  <c:v>45507</c:v>
                </c:pt>
                <c:pt idx="1617">
                  <c:v>45508</c:v>
                </c:pt>
                <c:pt idx="1618">
                  <c:v>45509</c:v>
                </c:pt>
                <c:pt idx="1619">
                  <c:v>45510</c:v>
                </c:pt>
                <c:pt idx="1620">
                  <c:v>45511</c:v>
                </c:pt>
                <c:pt idx="1621">
                  <c:v>45512</c:v>
                </c:pt>
                <c:pt idx="1622">
                  <c:v>45513</c:v>
                </c:pt>
                <c:pt idx="1623">
                  <c:v>45514</c:v>
                </c:pt>
                <c:pt idx="1624">
                  <c:v>45515</c:v>
                </c:pt>
                <c:pt idx="1625">
                  <c:v>45516</c:v>
                </c:pt>
                <c:pt idx="1626">
                  <c:v>45517</c:v>
                </c:pt>
                <c:pt idx="1627">
                  <c:v>45518</c:v>
                </c:pt>
                <c:pt idx="1628">
                  <c:v>45519</c:v>
                </c:pt>
                <c:pt idx="1629">
                  <c:v>45520</c:v>
                </c:pt>
                <c:pt idx="1630">
                  <c:v>45521</c:v>
                </c:pt>
                <c:pt idx="1631">
                  <c:v>45522</c:v>
                </c:pt>
                <c:pt idx="1632">
                  <c:v>45523</c:v>
                </c:pt>
                <c:pt idx="1633">
                  <c:v>45524</c:v>
                </c:pt>
                <c:pt idx="1634">
                  <c:v>45525</c:v>
                </c:pt>
                <c:pt idx="1635">
                  <c:v>45526</c:v>
                </c:pt>
                <c:pt idx="1636">
                  <c:v>45527</c:v>
                </c:pt>
                <c:pt idx="1637">
                  <c:v>45528</c:v>
                </c:pt>
                <c:pt idx="1638">
                  <c:v>45529</c:v>
                </c:pt>
                <c:pt idx="1639">
                  <c:v>45530</c:v>
                </c:pt>
                <c:pt idx="1640">
                  <c:v>45531</c:v>
                </c:pt>
                <c:pt idx="1641">
                  <c:v>45532</c:v>
                </c:pt>
                <c:pt idx="1642">
                  <c:v>45533</c:v>
                </c:pt>
                <c:pt idx="1643">
                  <c:v>45534</c:v>
                </c:pt>
                <c:pt idx="1644">
                  <c:v>45535</c:v>
                </c:pt>
                <c:pt idx="1645">
                  <c:v>45536</c:v>
                </c:pt>
                <c:pt idx="1646">
                  <c:v>45537</c:v>
                </c:pt>
                <c:pt idx="1647">
                  <c:v>45538</c:v>
                </c:pt>
                <c:pt idx="1648">
                  <c:v>45539</c:v>
                </c:pt>
                <c:pt idx="1649">
                  <c:v>45540</c:v>
                </c:pt>
                <c:pt idx="1650">
                  <c:v>45541</c:v>
                </c:pt>
                <c:pt idx="1651">
                  <c:v>45542</c:v>
                </c:pt>
                <c:pt idx="1652">
                  <c:v>45543</c:v>
                </c:pt>
                <c:pt idx="1653">
                  <c:v>45544</c:v>
                </c:pt>
                <c:pt idx="1654">
                  <c:v>45545</c:v>
                </c:pt>
                <c:pt idx="1655">
                  <c:v>45546</c:v>
                </c:pt>
                <c:pt idx="1656">
                  <c:v>45547</c:v>
                </c:pt>
                <c:pt idx="1657">
                  <c:v>45548</c:v>
                </c:pt>
                <c:pt idx="1658">
                  <c:v>45549</c:v>
                </c:pt>
                <c:pt idx="1659">
                  <c:v>45550</c:v>
                </c:pt>
                <c:pt idx="1660">
                  <c:v>45551</c:v>
                </c:pt>
                <c:pt idx="1661">
                  <c:v>45552</c:v>
                </c:pt>
                <c:pt idx="1662">
                  <c:v>45553</c:v>
                </c:pt>
                <c:pt idx="1663">
                  <c:v>45554</c:v>
                </c:pt>
                <c:pt idx="1664">
                  <c:v>45555</c:v>
                </c:pt>
                <c:pt idx="1665">
                  <c:v>45556</c:v>
                </c:pt>
                <c:pt idx="1666">
                  <c:v>45557</c:v>
                </c:pt>
                <c:pt idx="1667">
                  <c:v>45558</c:v>
                </c:pt>
                <c:pt idx="1668">
                  <c:v>45559</c:v>
                </c:pt>
                <c:pt idx="1669">
                  <c:v>45560</c:v>
                </c:pt>
                <c:pt idx="1670">
                  <c:v>45561</c:v>
                </c:pt>
                <c:pt idx="1671">
                  <c:v>45562</c:v>
                </c:pt>
                <c:pt idx="1672">
                  <c:v>45563</c:v>
                </c:pt>
                <c:pt idx="1673">
                  <c:v>45564</c:v>
                </c:pt>
                <c:pt idx="1674">
                  <c:v>45565</c:v>
                </c:pt>
                <c:pt idx="1675">
                  <c:v>45566</c:v>
                </c:pt>
                <c:pt idx="1676">
                  <c:v>45567</c:v>
                </c:pt>
                <c:pt idx="1677">
                  <c:v>45568</c:v>
                </c:pt>
                <c:pt idx="1678">
                  <c:v>45569</c:v>
                </c:pt>
                <c:pt idx="1679">
                  <c:v>45570</c:v>
                </c:pt>
                <c:pt idx="1680">
                  <c:v>45571</c:v>
                </c:pt>
                <c:pt idx="1681">
                  <c:v>45572</c:v>
                </c:pt>
                <c:pt idx="1682">
                  <c:v>45573</c:v>
                </c:pt>
                <c:pt idx="1683">
                  <c:v>45574</c:v>
                </c:pt>
                <c:pt idx="1684">
                  <c:v>45575</c:v>
                </c:pt>
                <c:pt idx="1685">
                  <c:v>45576</c:v>
                </c:pt>
                <c:pt idx="1686">
                  <c:v>45577</c:v>
                </c:pt>
                <c:pt idx="1687">
                  <c:v>45578</c:v>
                </c:pt>
                <c:pt idx="1688">
                  <c:v>45579</c:v>
                </c:pt>
                <c:pt idx="1689">
                  <c:v>45580</c:v>
                </c:pt>
                <c:pt idx="1690">
                  <c:v>45581</c:v>
                </c:pt>
                <c:pt idx="1691">
                  <c:v>45582</c:v>
                </c:pt>
                <c:pt idx="1692">
                  <c:v>45583</c:v>
                </c:pt>
                <c:pt idx="1693">
                  <c:v>45584</c:v>
                </c:pt>
                <c:pt idx="1694">
                  <c:v>45585</c:v>
                </c:pt>
                <c:pt idx="1695">
                  <c:v>45586</c:v>
                </c:pt>
                <c:pt idx="1696">
                  <c:v>45587</c:v>
                </c:pt>
                <c:pt idx="1697">
                  <c:v>45588</c:v>
                </c:pt>
                <c:pt idx="1698">
                  <c:v>45589</c:v>
                </c:pt>
                <c:pt idx="1699">
                  <c:v>45590</c:v>
                </c:pt>
                <c:pt idx="1700">
                  <c:v>45591</c:v>
                </c:pt>
                <c:pt idx="1701">
                  <c:v>45592</c:v>
                </c:pt>
                <c:pt idx="1702">
                  <c:v>45593</c:v>
                </c:pt>
                <c:pt idx="1703">
                  <c:v>45594</c:v>
                </c:pt>
                <c:pt idx="1704">
                  <c:v>45595</c:v>
                </c:pt>
                <c:pt idx="1705">
                  <c:v>45596</c:v>
                </c:pt>
                <c:pt idx="1706">
                  <c:v>45597</c:v>
                </c:pt>
                <c:pt idx="1707">
                  <c:v>45598</c:v>
                </c:pt>
                <c:pt idx="1708">
                  <c:v>45599</c:v>
                </c:pt>
                <c:pt idx="1709">
                  <c:v>45600</c:v>
                </c:pt>
                <c:pt idx="1710">
                  <c:v>45601</c:v>
                </c:pt>
                <c:pt idx="1711">
                  <c:v>45602</c:v>
                </c:pt>
                <c:pt idx="1712">
                  <c:v>45603</c:v>
                </c:pt>
                <c:pt idx="1713">
                  <c:v>45604</c:v>
                </c:pt>
                <c:pt idx="1714">
                  <c:v>45605</c:v>
                </c:pt>
                <c:pt idx="1715">
                  <c:v>45606</c:v>
                </c:pt>
                <c:pt idx="1716">
                  <c:v>45607</c:v>
                </c:pt>
                <c:pt idx="1717">
                  <c:v>45608</c:v>
                </c:pt>
                <c:pt idx="1718">
                  <c:v>45609</c:v>
                </c:pt>
                <c:pt idx="1719">
                  <c:v>45610</c:v>
                </c:pt>
                <c:pt idx="1720">
                  <c:v>45611</c:v>
                </c:pt>
                <c:pt idx="1721">
                  <c:v>45612</c:v>
                </c:pt>
                <c:pt idx="1722">
                  <c:v>45613</c:v>
                </c:pt>
                <c:pt idx="1723">
                  <c:v>45614</c:v>
                </c:pt>
                <c:pt idx="1724">
                  <c:v>45615</c:v>
                </c:pt>
                <c:pt idx="1725">
                  <c:v>45616</c:v>
                </c:pt>
                <c:pt idx="1726">
                  <c:v>45617</c:v>
                </c:pt>
                <c:pt idx="1727">
                  <c:v>45618</c:v>
                </c:pt>
                <c:pt idx="1728">
                  <c:v>45619</c:v>
                </c:pt>
                <c:pt idx="1729">
                  <c:v>45620</c:v>
                </c:pt>
                <c:pt idx="1730">
                  <c:v>45621</c:v>
                </c:pt>
                <c:pt idx="1731">
                  <c:v>45622</c:v>
                </c:pt>
                <c:pt idx="1732">
                  <c:v>45623</c:v>
                </c:pt>
                <c:pt idx="1733">
                  <c:v>45624</c:v>
                </c:pt>
                <c:pt idx="1734">
                  <c:v>45625</c:v>
                </c:pt>
                <c:pt idx="1735">
                  <c:v>45626</c:v>
                </c:pt>
                <c:pt idx="1736">
                  <c:v>45627</c:v>
                </c:pt>
                <c:pt idx="1737">
                  <c:v>45628</c:v>
                </c:pt>
                <c:pt idx="1738">
                  <c:v>45629</c:v>
                </c:pt>
                <c:pt idx="1739">
                  <c:v>45630</c:v>
                </c:pt>
                <c:pt idx="1740">
                  <c:v>45631</c:v>
                </c:pt>
                <c:pt idx="1741">
                  <c:v>45632</c:v>
                </c:pt>
                <c:pt idx="1742">
                  <c:v>45633</c:v>
                </c:pt>
                <c:pt idx="1743">
                  <c:v>45634</c:v>
                </c:pt>
                <c:pt idx="1744">
                  <c:v>45635</c:v>
                </c:pt>
                <c:pt idx="1745">
                  <c:v>45636</c:v>
                </c:pt>
                <c:pt idx="1746">
                  <c:v>45637</c:v>
                </c:pt>
                <c:pt idx="1747">
                  <c:v>45638</c:v>
                </c:pt>
                <c:pt idx="1748">
                  <c:v>45639</c:v>
                </c:pt>
                <c:pt idx="1749">
                  <c:v>45640</c:v>
                </c:pt>
                <c:pt idx="1750">
                  <c:v>45641</c:v>
                </c:pt>
                <c:pt idx="1751">
                  <c:v>45642</c:v>
                </c:pt>
                <c:pt idx="1752">
                  <c:v>45643</c:v>
                </c:pt>
                <c:pt idx="1753">
                  <c:v>45644</c:v>
                </c:pt>
                <c:pt idx="1754">
                  <c:v>45645</c:v>
                </c:pt>
                <c:pt idx="1755">
                  <c:v>45646</c:v>
                </c:pt>
                <c:pt idx="1756">
                  <c:v>45647</c:v>
                </c:pt>
                <c:pt idx="1757">
                  <c:v>45648</c:v>
                </c:pt>
                <c:pt idx="1758">
                  <c:v>45649</c:v>
                </c:pt>
                <c:pt idx="1759">
                  <c:v>45650</c:v>
                </c:pt>
                <c:pt idx="1760">
                  <c:v>45651</c:v>
                </c:pt>
                <c:pt idx="1761">
                  <c:v>45652</c:v>
                </c:pt>
                <c:pt idx="1762">
                  <c:v>45653</c:v>
                </c:pt>
                <c:pt idx="1763">
                  <c:v>45654</c:v>
                </c:pt>
                <c:pt idx="1764">
                  <c:v>45655</c:v>
                </c:pt>
                <c:pt idx="1765">
                  <c:v>45656</c:v>
                </c:pt>
                <c:pt idx="1766">
                  <c:v>45657</c:v>
                </c:pt>
              </c:numCache>
            </c:numRef>
          </c:cat>
          <c:val>
            <c:numRef>
              <c:f>'10'!$E$66:$E$1832</c:f>
              <c:numCache>
                <c:formatCode>#,##0.00</c:formatCode>
                <c:ptCount val="1767"/>
                <c:pt idx="0">
                  <c:v>0</c:v>
                </c:pt>
                <c:pt idx="1">
                  <c:v>0</c:v>
                </c:pt>
                <c:pt idx="2">
                  <c:v>0</c:v>
                </c:pt>
                <c:pt idx="3">
                  <c:v>0</c:v>
                </c:pt>
                <c:pt idx="4">
                  <c:v>0</c:v>
                </c:pt>
                <c:pt idx="5">
                  <c:v>0</c:v>
                </c:pt>
                <c:pt idx="6">
                  <c:v>0</c:v>
                </c:pt>
                <c:pt idx="7">
                  <c:v>0</c:v>
                </c:pt>
                <c:pt idx="8">
                  <c:v>0</c:v>
                </c:pt>
                <c:pt idx="9">
                  <c:v>0</c:v>
                </c:pt>
                <c:pt idx="10">
                  <c:v>0</c:v>
                </c:pt>
                <c:pt idx="11">
                  <c:v>0</c:v>
                </c:pt>
                <c:pt idx="12">
                  <c:v>0</c:v>
                </c:pt>
                <c:pt idx="13">
                  <c:v>0.2857142857142857</c:v>
                </c:pt>
                <c:pt idx="14">
                  <c:v>0.7142857142857143</c:v>
                </c:pt>
                <c:pt idx="15">
                  <c:v>0.8571428571428571</c:v>
                </c:pt>
                <c:pt idx="16">
                  <c:v>1.5714285714285714</c:v>
                </c:pt>
                <c:pt idx="17">
                  <c:v>1.5714285714285714</c:v>
                </c:pt>
                <c:pt idx="18">
                  <c:v>1.5714285714285714</c:v>
                </c:pt>
                <c:pt idx="19">
                  <c:v>1.8571428571428572</c:v>
                </c:pt>
                <c:pt idx="20">
                  <c:v>1.8571428571428572</c:v>
                </c:pt>
                <c:pt idx="21">
                  <c:v>1.5714285714285714</c:v>
                </c:pt>
                <c:pt idx="22">
                  <c:v>3.5714285714285716</c:v>
                </c:pt>
                <c:pt idx="23">
                  <c:v>7.8571428571428568</c:v>
                </c:pt>
                <c:pt idx="24">
                  <c:v>8.8571428571428577</c:v>
                </c:pt>
                <c:pt idx="25">
                  <c:v>8.8571428571428577</c:v>
                </c:pt>
                <c:pt idx="26">
                  <c:v>14.714285714285714</c:v>
                </c:pt>
                <c:pt idx="27">
                  <c:v>21.571428571428573</c:v>
                </c:pt>
                <c:pt idx="28">
                  <c:v>28.428571428571427</c:v>
                </c:pt>
                <c:pt idx="29">
                  <c:v>35.285714285714285</c:v>
                </c:pt>
                <c:pt idx="30">
                  <c:v>40.428571428571431</c:v>
                </c:pt>
                <c:pt idx="31">
                  <c:v>39.714285714285715</c:v>
                </c:pt>
                <c:pt idx="32">
                  <c:v>40.285714285714285</c:v>
                </c:pt>
                <c:pt idx="33">
                  <c:v>51.571428571428569</c:v>
                </c:pt>
                <c:pt idx="34">
                  <c:v>61.142857142857146</c:v>
                </c:pt>
                <c:pt idx="35">
                  <c:v>71.857142857142861</c:v>
                </c:pt>
                <c:pt idx="36">
                  <c:v>77.285714285714292</c:v>
                </c:pt>
                <c:pt idx="37">
                  <c:v>79.285714285714292</c:v>
                </c:pt>
                <c:pt idx="38">
                  <c:v>86.142857142857139</c:v>
                </c:pt>
                <c:pt idx="39">
                  <c:v>87</c:v>
                </c:pt>
                <c:pt idx="40">
                  <c:v>80.571428571428569</c:v>
                </c:pt>
                <c:pt idx="41">
                  <c:v>84.285714285714292</c:v>
                </c:pt>
                <c:pt idx="42">
                  <c:v>87.857142857142861</c:v>
                </c:pt>
                <c:pt idx="43">
                  <c:v>91.714285714285708</c:v>
                </c:pt>
                <c:pt idx="44">
                  <c:v>95.428571428571431</c:v>
                </c:pt>
                <c:pt idx="45">
                  <c:v>91.857142857142861</c:v>
                </c:pt>
                <c:pt idx="46">
                  <c:v>92.857142857142861</c:v>
                </c:pt>
                <c:pt idx="47">
                  <c:v>99.571428571428569</c:v>
                </c:pt>
                <c:pt idx="48">
                  <c:v>102.14285714285714</c:v>
                </c:pt>
                <c:pt idx="49">
                  <c:v>98.428571428571431</c:v>
                </c:pt>
                <c:pt idx="50">
                  <c:v>96.857142857142861</c:v>
                </c:pt>
                <c:pt idx="51">
                  <c:v>93</c:v>
                </c:pt>
                <c:pt idx="52">
                  <c:v>95.142857142857139</c:v>
                </c:pt>
                <c:pt idx="53">
                  <c:v>94.714285714285708</c:v>
                </c:pt>
                <c:pt idx="54">
                  <c:v>92.428571428571431</c:v>
                </c:pt>
                <c:pt idx="55">
                  <c:v>88.714285714285708</c:v>
                </c:pt>
                <c:pt idx="56">
                  <c:v>87.142857142857139</c:v>
                </c:pt>
                <c:pt idx="57">
                  <c:v>81.142857142857139</c:v>
                </c:pt>
                <c:pt idx="58">
                  <c:v>80</c:v>
                </c:pt>
                <c:pt idx="59">
                  <c:v>76.285714285714292</c:v>
                </c:pt>
                <c:pt idx="60">
                  <c:v>75.285714285714292</c:v>
                </c:pt>
                <c:pt idx="61">
                  <c:v>69.142857142857139</c:v>
                </c:pt>
                <c:pt idx="62">
                  <c:v>67.142857142857139</c:v>
                </c:pt>
                <c:pt idx="63">
                  <c:v>63.285714285714285</c:v>
                </c:pt>
                <c:pt idx="64">
                  <c:v>62.857142857142854</c:v>
                </c:pt>
                <c:pt idx="65">
                  <c:v>59</c:v>
                </c:pt>
                <c:pt idx="66">
                  <c:v>59.428571428571431</c:v>
                </c:pt>
                <c:pt idx="67">
                  <c:v>59.142857142857146</c:v>
                </c:pt>
                <c:pt idx="68">
                  <c:v>60.285714285714285</c:v>
                </c:pt>
                <c:pt idx="69">
                  <c:v>55.857142857142854</c:v>
                </c:pt>
                <c:pt idx="70">
                  <c:v>50</c:v>
                </c:pt>
                <c:pt idx="71">
                  <c:v>47.714285714285715</c:v>
                </c:pt>
                <c:pt idx="72">
                  <c:v>49.285714285714285</c:v>
                </c:pt>
                <c:pt idx="73">
                  <c:v>48.285714285714285</c:v>
                </c:pt>
                <c:pt idx="74">
                  <c:v>48</c:v>
                </c:pt>
                <c:pt idx="75">
                  <c:v>44.142857142857146</c:v>
                </c:pt>
                <c:pt idx="76">
                  <c:v>40.714285714285715</c:v>
                </c:pt>
                <c:pt idx="77">
                  <c:v>41.285714285714285</c:v>
                </c:pt>
                <c:pt idx="78">
                  <c:v>37.285714285714285</c:v>
                </c:pt>
                <c:pt idx="79">
                  <c:v>32.714285714285715</c:v>
                </c:pt>
                <c:pt idx="80">
                  <c:v>32.857142857142854</c:v>
                </c:pt>
                <c:pt idx="81">
                  <c:v>32.857142857142854</c:v>
                </c:pt>
                <c:pt idx="82">
                  <c:v>29.428571428571427</c:v>
                </c:pt>
                <c:pt idx="83">
                  <c:v>22.857142857142858</c:v>
                </c:pt>
                <c:pt idx="84">
                  <c:v>19</c:v>
                </c:pt>
                <c:pt idx="85">
                  <c:v>18.571428571428573</c:v>
                </c:pt>
                <c:pt idx="86">
                  <c:v>19</c:v>
                </c:pt>
                <c:pt idx="87">
                  <c:v>18.857142857142858</c:v>
                </c:pt>
                <c:pt idx="88">
                  <c:v>18.714285714285715</c:v>
                </c:pt>
                <c:pt idx="89">
                  <c:v>18.571428571428573</c:v>
                </c:pt>
                <c:pt idx="90">
                  <c:v>18</c:v>
                </c:pt>
                <c:pt idx="91">
                  <c:v>17.857142857142858</c:v>
                </c:pt>
                <c:pt idx="92">
                  <c:v>17</c:v>
                </c:pt>
                <c:pt idx="93">
                  <c:v>14.142857142857142</c:v>
                </c:pt>
                <c:pt idx="94">
                  <c:v>13.142857142857142</c:v>
                </c:pt>
                <c:pt idx="95">
                  <c:v>13</c:v>
                </c:pt>
                <c:pt idx="96">
                  <c:v>12.142857142857142</c:v>
                </c:pt>
                <c:pt idx="97">
                  <c:v>12.428571428571429</c:v>
                </c:pt>
                <c:pt idx="98">
                  <c:v>11.428571428571429</c:v>
                </c:pt>
                <c:pt idx="99">
                  <c:v>9.5714285714285712</c:v>
                </c:pt>
                <c:pt idx="100">
                  <c:v>9.7142857142857135</c:v>
                </c:pt>
                <c:pt idx="101">
                  <c:v>9.7142857142857135</c:v>
                </c:pt>
                <c:pt idx="102">
                  <c:v>9.5714285714285712</c:v>
                </c:pt>
                <c:pt idx="103">
                  <c:v>8.5714285714285712</c:v>
                </c:pt>
                <c:pt idx="104">
                  <c:v>8.4285714285714288</c:v>
                </c:pt>
                <c:pt idx="105">
                  <c:v>7.5714285714285712</c:v>
                </c:pt>
                <c:pt idx="106">
                  <c:v>7.8571428571428568</c:v>
                </c:pt>
                <c:pt idx="107">
                  <c:v>7.4285714285714288</c:v>
                </c:pt>
                <c:pt idx="108">
                  <c:v>7</c:v>
                </c:pt>
                <c:pt idx="109">
                  <c:v>7</c:v>
                </c:pt>
                <c:pt idx="110">
                  <c:v>7</c:v>
                </c:pt>
                <c:pt idx="111">
                  <c:v>6.4285714285714288</c:v>
                </c:pt>
                <c:pt idx="112">
                  <c:v>6.7142857142857144</c:v>
                </c:pt>
                <c:pt idx="113">
                  <c:v>6.1428571428571432</c:v>
                </c:pt>
                <c:pt idx="114">
                  <c:v>5.1428571428571432</c:v>
                </c:pt>
                <c:pt idx="115">
                  <c:v>5.1428571428571432</c:v>
                </c:pt>
                <c:pt idx="116">
                  <c:v>5.1428571428571432</c:v>
                </c:pt>
                <c:pt idx="117">
                  <c:v>4.5714285714285712</c:v>
                </c:pt>
                <c:pt idx="118">
                  <c:v>3.5714285714285716</c:v>
                </c:pt>
                <c:pt idx="119">
                  <c:v>2.8571428571428572</c:v>
                </c:pt>
                <c:pt idx="120">
                  <c:v>2.8571428571428572</c:v>
                </c:pt>
                <c:pt idx="121">
                  <c:v>2.7142857142857144</c:v>
                </c:pt>
                <c:pt idx="122">
                  <c:v>2.7142857142857144</c:v>
                </c:pt>
                <c:pt idx="123">
                  <c:v>2.7142857142857144</c:v>
                </c:pt>
                <c:pt idx="124">
                  <c:v>2.7142857142857144</c:v>
                </c:pt>
                <c:pt idx="125">
                  <c:v>2.7142857142857144</c:v>
                </c:pt>
                <c:pt idx="126">
                  <c:v>2.1428571428571428</c:v>
                </c:pt>
                <c:pt idx="127">
                  <c:v>1.7142857142857142</c:v>
                </c:pt>
                <c:pt idx="128">
                  <c:v>1.8571428571428572</c:v>
                </c:pt>
                <c:pt idx="129">
                  <c:v>1.8571428571428572</c:v>
                </c:pt>
                <c:pt idx="130">
                  <c:v>1.8571428571428572</c:v>
                </c:pt>
                <c:pt idx="131">
                  <c:v>1.4285714285714286</c:v>
                </c:pt>
                <c:pt idx="132">
                  <c:v>0.7142857142857143</c:v>
                </c:pt>
                <c:pt idx="133">
                  <c:v>1.1428571428571428</c:v>
                </c:pt>
                <c:pt idx="134">
                  <c:v>1.1428571428571428</c:v>
                </c:pt>
                <c:pt idx="135">
                  <c:v>0.8571428571428571</c:v>
                </c:pt>
                <c:pt idx="136">
                  <c:v>0.8571428571428571</c:v>
                </c:pt>
                <c:pt idx="137">
                  <c:v>0.8571428571428571</c:v>
                </c:pt>
                <c:pt idx="138">
                  <c:v>0.8571428571428571</c:v>
                </c:pt>
                <c:pt idx="139">
                  <c:v>1.2857142857142858</c:v>
                </c:pt>
                <c:pt idx="140">
                  <c:v>1</c:v>
                </c:pt>
                <c:pt idx="141">
                  <c:v>1</c:v>
                </c:pt>
                <c:pt idx="142">
                  <c:v>1.1428571428571428</c:v>
                </c:pt>
                <c:pt idx="143">
                  <c:v>1.1428571428571428</c:v>
                </c:pt>
                <c:pt idx="144">
                  <c:v>1.1428571428571428</c:v>
                </c:pt>
                <c:pt idx="145">
                  <c:v>1</c:v>
                </c:pt>
                <c:pt idx="146">
                  <c:v>0.5714285714285714</c:v>
                </c:pt>
                <c:pt idx="147">
                  <c:v>0.5714285714285714</c:v>
                </c:pt>
                <c:pt idx="148">
                  <c:v>0.7142857142857143</c:v>
                </c:pt>
                <c:pt idx="149">
                  <c:v>0.8571428571428571</c:v>
                </c:pt>
                <c:pt idx="150">
                  <c:v>0.8571428571428571</c:v>
                </c:pt>
                <c:pt idx="151">
                  <c:v>0.8571428571428571</c:v>
                </c:pt>
                <c:pt idx="152">
                  <c:v>1</c:v>
                </c:pt>
                <c:pt idx="153">
                  <c:v>0.8571428571428571</c:v>
                </c:pt>
                <c:pt idx="154">
                  <c:v>0.8571428571428571</c:v>
                </c:pt>
                <c:pt idx="155">
                  <c:v>0.8571428571428571</c:v>
                </c:pt>
                <c:pt idx="156">
                  <c:v>0.7142857142857143</c:v>
                </c:pt>
                <c:pt idx="157">
                  <c:v>0.7142857142857143</c:v>
                </c:pt>
                <c:pt idx="158">
                  <c:v>0.7142857142857143</c:v>
                </c:pt>
                <c:pt idx="159">
                  <c:v>0.7142857142857143</c:v>
                </c:pt>
                <c:pt idx="160">
                  <c:v>0.8571428571428571</c:v>
                </c:pt>
                <c:pt idx="161">
                  <c:v>0.7142857142857143</c:v>
                </c:pt>
                <c:pt idx="162">
                  <c:v>0.5714285714285714</c:v>
                </c:pt>
                <c:pt idx="163">
                  <c:v>0.42857142857142855</c:v>
                </c:pt>
                <c:pt idx="164">
                  <c:v>0.42857142857142855</c:v>
                </c:pt>
                <c:pt idx="165">
                  <c:v>0.42857142857142855</c:v>
                </c:pt>
                <c:pt idx="166">
                  <c:v>0.5714285714285714</c:v>
                </c:pt>
                <c:pt idx="167">
                  <c:v>0.5714285714285714</c:v>
                </c:pt>
                <c:pt idx="168">
                  <c:v>0.7142857142857143</c:v>
                </c:pt>
                <c:pt idx="169">
                  <c:v>0.5714285714285714</c:v>
                </c:pt>
                <c:pt idx="170">
                  <c:v>0.7142857142857143</c:v>
                </c:pt>
                <c:pt idx="171">
                  <c:v>0.7142857142857143</c:v>
                </c:pt>
                <c:pt idx="172">
                  <c:v>0.7142857142857143</c:v>
                </c:pt>
                <c:pt idx="173">
                  <c:v>0.5714285714285714</c:v>
                </c:pt>
                <c:pt idx="174">
                  <c:v>0.7142857142857143</c:v>
                </c:pt>
                <c:pt idx="175">
                  <c:v>0.7142857142857143</c:v>
                </c:pt>
                <c:pt idx="176">
                  <c:v>0.8571428571428571</c:v>
                </c:pt>
                <c:pt idx="177">
                  <c:v>1</c:v>
                </c:pt>
                <c:pt idx="178">
                  <c:v>1</c:v>
                </c:pt>
                <c:pt idx="179">
                  <c:v>1</c:v>
                </c:pt>
                <c:pt idx="180">
                  <c:v>1</c:v>
                </c:pt>
                <c:pt idx="181">
                  <c:v>0.8571428571428571</c:v>
                </c:pt>
                <c:pt idx="182">
                  <c:v>0.7142857142857143</c:v>
                </c:pt>
                <c:pt idx="183">
                  <c:v>0.5714285714285714</c:v>
                </c:pt>
                <c:pt idx="184">
                  <c:v>0.2857142857142857</c:v>
                </c:pt>
                <c:pt idx="185">
                  <c:v>0.2857142857142857</c:v>
                </c:pt>
                <c:pt idx="186">
                  <c:v>0.2857142857142857</c:v>
                </c:pt>
                <c:pt idx="187">
                  <c:v>0.42857142857142855</c:v>
                </c:pt>
                <c:pt idx="188">
                  <c:v>0.42857142857142855</c:v>
                </c:pt>
                <c:pt idx="189">
                  <c:v>0.5714285714285714</c:v>
                </c:pt>
                <c:pt idx="190">
                  <c:v>0.7142857142857143</c:v>
                </c:pt>
                <c:pt idx="191">
                  <c:v>0.7142857142857143</c:v>
                </c:pt>
                <c:pt idx="192">
                  <c:v>0.7142857142857143</c:v>
                </c:pt>
                <c:pt idx="193">
                  <c:v>0.7142857142857143</c:v>
                </c:pt>
                <c:pt idx="194">
                  <c:v>0.8571428571428571</c:v>
                </c:pt>
                <c:pt idx="195">
                  <c:v>1</c:v>
                </c:pt>
                <c:pt idx="196">
                  <c:v>0.8571428571428571</c:v>
                </c:pt>
                <c:pt idx="197">
                  <c:v>1.1428571428571428</c:v>
                </c:pt>
                <c:pt idx="198">
                  <c:v>1.5714285714285714</c:v>
                </c:pt>
                <c:pt idx="199">
                  <c:v>1.5714285714285714</c:v>
                </c:pt>
                <c:pt idx="200">
                  <c:v>1.5714285714285714</c:v>
                </c:pt>
                <c:pt idx="201">
                  <c:v>1.2857142857142858</c:v>
                </c:pt>
                <c:pt idx="202">
                  <c:v>1.4285714285714286</c:v>
                </c:pt>
                <c:pt idx="203">
                  <c:v>1.8571428571428572</c:v>
                </c:pt>
                <c:pt idx="204">
                  <c:v>1.7142857142857142</c:v>
                </c:pt>
                <c:pt idx="205">
                  <c:v>1.2857142857142858</c:v>
                </c:pt>
                <c:pt idx="206">
                  <c:v>1.4285714285714286</c:v>
                </c:pt>
                <c:pt idx="207">
                  <c:v>1.4285714285714286</c:v>
                </c:pt>
                <c:pt idx="208">
                  <c:v>1.7142857142857142</c:v>
                </c:pt>
                <c:pt idx="209">
                  <c:v>2</c:v>
                </c:pt>
                <c:pt idx="210">
                  <c:v>2.1428571428571428</c:v>
                </c:pt>
                <c:pt idx="211">
                  <c:v>2.4285714285714284</c:v>
                </c:pt>
                <c:pt idx="212">
                  <c:v>3</c:v>
                </c:pt>
                <c:pt idx="213">
                  <c:v>2.8571428571428572</c:v>
                </c:pt>
                <c:pt idx="214">
                  <c:v>2.8571428571428572</c:v>
                </c:pt>
                <c:pt idx="215">
                  <c:v>2.7142857142857144</c:v>
                </c:pt>
                <c:pt idx="216">
                  <c:v>2.2857142857142856</c:v>
                </c:pt>
                <c:pt idx="217">
                  <c:v>2.8571428571428572</c:v>
                </c:pt>
                <c:pt idx="218">
                  <c:v>3.2857142857142856</c:v>
                </c:pt>
                <c:pt idx="219">
                  <c:v>3.5714285714285716</c:v>
                </c:pt>
                <c:pt idx="220">
                  <c:v>3.5714285714285716</c:v>
                </c:pt>
                <c:pt idx="221">
                  <c:v>3.5714285714285716</c:v>
                </c:pt>
                <c:pt idx="222">
                  <c:v>4.4285714285714288</c:v>
                </c:pt>
                <c:pt idx="223">
                  <c:v>7</c:v>
                </c:pt>
                <c:pt idx="224">
                  <c:v>8</c:v>
                </c:pt>
                <c:pt idx="225">
                  <c:v>9.2857142857142865</c:v>
                </c:pt>
                <c:pt idx="226">
                  <c:v>10.714285714285714</c:v>
                </c:pt>
                <c:pt idx="227">
                  <c:v>10.714285714285714</c:v>
                </c:pt>
                <c:pt idx="228">
                  <c:v>10.857142857142858</c:v>
                </c:pt>
                <c:pt idx="229">
                  <c:v>12.142857142857142</c:v>
                </c:pt>
                <c:pt idx="230">
                  <c:v>13.428571428571429</c:v>
                </c:pt>
                <c:pt idx="231">
                  <c:v>13.857142857142858</c:v>
                </c:pt>
                <c:pt idx="232">
                  <c:v>15.428571428571429</c:v>
                </c:pt>
                <c:pt idx="233">
                  <c:v>15</c:v>
                </c:pt>
                <c:pt idx="234">
                  <c:v>15.285714285714286</c:v>
                </c:pt>
                <c:pt idx="235">
                  <c:v>15.285714285714286</c:v>
                </c:pt>
                <c:pt idx="236">
                  <c:v>16.857142857142858</c:v>
                </c:pt>
                <c:pt idx="237">
                  <c:v>17.142857142857142</c:v>
                </c:pt>
                <c:pt idx="238">
                  <c:v>20.857142857142858</c:v>
                </c:pt>
                <c:pt idx="239">
                  <c:v>21.714285714285715</c:v>
                </c:pt>
                <c:pt idx="240">
                  <c:v>23.857142857142858</c:v>
                </c:pt>
                <c:pt idx="241">
                  <c:v>24.142857142857142</c:v>
                </c:pt>
                <c:pt idx="242">
                  <c:v>24</c:v>
                </c:pt>
                <c:pt idx="243">
                  <c:v>24.857142857142858</c:v>
                </c:pt>
                <c:pt idx="244">
                  <c:v>27.428571428571427</c:v>
                </c:pt>
                <c:pt idx="245">
                  <c:v>27.571428571428573</c:v>
                </c:pt>
                <c:pt idx="246">
                  <c:v>28.285714285714285</c:v>
                </c:pt>
                <c:pt idx="247">
                  <c:v>29.857142857142858</c:v>
                </c:pt>
                <c:pt idx="248">
                  <c:v>29.714285714285715</c:v>
                </c:pt>
                <c:pt idx="249">
                  <c:v>29.857142857142858</c:v>
                </c:pt>
                <c:pt idx="250">
                  <c:v>30.857142857142858</c:v>
                </c:pt>
                <c:pt idx="251">
                  <c:v>34.428571428571431</c:v>
                </c:pt>
                <c:pt idx="252">
                  <c:v>35.285714285714285</c:v>
                </c:pt>
                <c:pt idx="253">
                  <c:v>38.571428571428569</c:v>
                </c:pt>
                <c:pt idx="254">
                  <c:v>39.142857142857146</c:v>
                </c:pt>
                <c:pt idx="255">
                  <c:v>39.285714285714285</c:v>
                </c:pt>
                <c:pt idx="256">
                  <c:v>40</c:v>
                </c:pt>
                <c:pt idx="257">
                  <c:v>40.571428571428569</c:v>
                </c:pt>
                <c:pt idx="258">
                  <c:v>37.857142857142854</c:v>
                </c:pt>
                <c:pt idx="259">
                  <c:v>39.142857142857146</c:v>
                </c:pt>
                <c:pt idx="260">
                  <c:v>36.285714285714285</c:v>
                </c:pt>
                <c:pt idx="261">
                  <c:v>36</c:v>
                </c:pt>
                <c:pt idx="262">
                  <c:v>36.428571428571431</c:v>
                </c:pt>
                <c:pt idx="263">
                  <c:v>35.571428571428569</c:v>
                </c:pt>
                <c:pt idx="264">
                  <c:v>35.714285714285715</c:v>
                </c:pt>
                <c:pt idx="265">
                  <c:v>34.857142857142854</c:v>
                </c:pt>
                <c:pt idx="266">
                  <c:v>34.714285714285715</c:v>
                </c:pt>
                <c:pt idx="267">
                  <c:v>34.857142857142854</c:v>
                </c:pt>
                <c:pt idx="268">
                  <c:v>36.142857142857146</c:v>
                </c:pt>
                <c:pt idx="269">
                  <c:v>35.571428571428569</c:v>
                </c:pt>
                <c:pt idx="270">
                  <c:v>36</c:v>
                </c:pt>
                <c:pt idx="271">
                  <c:v>35.285714285714285</c:v>
                </c:pt>
                <c:pt idx="272">
                  <c:v>35.714285714285715</c:v>
                </c:pt>
                <c:pt idx="273">
                  <c:v>35.857142857142854</c:v>
                </c:pt>
                <c:pt idx="274">
                  <c:v>37.285714285714285</c:v>
                </c:pt>
                <c:pt idx="275">
                  <c:v>33.428571428571431</c:v>
                </c:pt>
                <c:pt idx="276">
                  <c:v>33.714285714285715</c:v>
                </c:pt>
                <c:pt idx="277">
                  <c:v>33.285714285714285</c:v>
                </c:pt>
                <c:pt idx="278">
                  <c:v>33.142857142857146</c:v>
                </c:pt>
                <c:pt idx="279">
                  <c:v>32.142857142857146</c:v>
                </c:pt>
                <c:pt idx="280">
                  <c:v>31.714285714285715</c:v>
                </c:pt>
                <c:pt idx="281">
                  <c:v>30</c:v>
                </c:pt>
                <c:pt idx="282">
                  <c:v>32.714285714285715</c:v>
                </c:pt>
                <c:pt idx="283">
                  <c:v>32.285714285714285</c:v>
                </c:pt>
                <c:pt idx="284">
                  <c:v>32.428571428571431</c:v>
                </c:pt>
                <c:pt idx="285">
                  <c:v>31.714285714285715</c:v>
                </c:pt>
                <c:pt idx="286">
                  <c:v>32.428571428571431</c:v>
                </c:pt>
                <c:pt idx="287">
                  <c:v>29.285714285714285</c:v>
                </c:pt>
                <c:pt idx="288">
                  <c:v>28.714285714285715</c:v>
                </c:pt>
                <c:pt idx="289">
                  <c:v>29.714285714285715</c:v>
                </c:pt>
                <c:pt idx="290">
                  <c:v>29.714285714285715</c:v>
                </c:pt>
                <c:pt idx="291">
                  <c:v>29.714285714285715</c:v>
                </c:pt>
                <c:pt idx="292">
                  <c:v>31.714285714285715</c:v>
                </c:pt>
                <c:pt idx="293">
                  <c:v>32.571428571428569</c:v>
                </c:pt>
                <c:pt idx="294">
                  <c:v>34.857142857142854</c:v>
                </c:pt>
                <c:pt idx="295">
                  <c:v>36.285714285714285</c:v>
                </c:pt>
                <c:pt idx="296">
                  <c:v>29.285714285714285</c:v>
                </c:pt>
                <c:pt idx="297">
                  <c:v>29.142857142857142</c:v>
                </c:pt>
                <c:pt idx="298">
                  <c:v>29</c:v>
                </c:pt>
                <c:pt idx="299">
                  <c:v>23</c:v>
                </c:pt>
                <c:pt idx="300">
                  <c:v>22.428571428571427</c:v>
                </c:pt>
                <c:pt idx="301">
                  <c:v>26.714285714285715</c:v>
                </c:pt>
                <c:pt idx="302">
                  <c:v>26.714285714285715</c:v>
                </c:pt>
                <c:pt idx="303">
                  <c:v>26.714285714285715</c:v>
                </c:pt>
                <c:pt idx="304">
                  <c:v>26.714285714285715</c:v>
                </c:pt>
                <c:pt idx="305">
                  <c:v>26.714285714285715</c:v>
                </c:pt>
                <c:pt idx="306">
                  <c:v>27.714285714285715</c:v>
                </c:pt>
                <c:pt idx="307">
                  <c:v>33.428571428571431</c:v>
                </c:pt>
                <c:pt idx="308">
                  <c:v>33.571428571428569</c:v>
                </c:pt>
                <c:pt idx="309">
                  <c:v>41.571428571428569</c:v>
                </c:pt>
                <c:pt idx="310">
                  <c:v>55.571428571428569</c:v>
                </c:pt>
                <c:pt idx="311">
                  <c:v>55.714285714285715</c:v>
                </c:pt>
                <c:pt idx="312">
                  <c:v>56</c:v>
                </c:pt>
                <c:pt idx="313">
                  <c:v>62.428571428571431</c:v>
                </c:pt>
                <c:pt idx="314">
                  <c:v>60.857142857142854</c:v>
                </c:pt>
                <c:pt idx="315">
                  <c:v>59.571428571428569</c:v>
                </c:pt>
                <c:pt idx="316">
                  <c:v>55.428571428571431</c:v>
                </c:pt>
                <c:pt idx="317">
                  <c:v>53.857142857142854</c:v>
                </c:pt>
                <c:pt idx="318">
                  <c:v>53.714285714285715</c:v>
                </c:pt>
                <c:pt idx="319">
                  <c:v>53.571428571428569</c:v>
                </c:pt>
                <c:pt idx="320">
                  <c:v>57.142857142857146</c:v>
                </c:pt>
                <c:pt idx="321">
                  <c:v>59.714285714285715</c:v>
                </c:pt>
                <c:pt idx="322">
                  <c:v>63.857142857142854</c:v>
                </c:pt>
                <c:pt idx="323">
                  <c:v>64.285714285714292</c:v>
                </c:pt>
                <c:pt idx="324">
                  <c:v>63.857142857142854</c:v>
                </c:pt>
                <c:pt idx="325">
                  <c:v>64.142857142857139</c:v>
                </c:pt>
                <c:pt idx="326">
                  <c:v>64.571428571428569</c:v>
                </c:pt>
                <c:pt idx="327">
                  <c:v>67.571428571428569</c:v>
                </c:pt>
                <c:pt idx="328">
                  <c:v>67.571428571428569</c:v>
                </c:pt>
                <c:pt idx="329">
                  <c:v>65.571428571428569</c:v>
                </c:pt>
                <c:pt idx="330">
                  <c:v>66.142857142857139</c:v>
                </c:pt>
                <c:pt idx="331">
                  <c:v>63.428571428571431</c:v>
                </c:pt>
                <c:pt idx="332">
                  <c:v>63.571428571428569</c:v>
                </c:pt>
                <c:pt idx="333">
                  <c:v>63.714285714285715</c:v>
                </c:pt>
                <c:pt idx="334">
                  <c:v>60.857142857142854</c:v>
                </c:pt>
                <c:pt idx="335">
                  <c:v>59.428571428571431</c:v>
                </c:pt>
                <c:pt idx="336">
                  <c:v>55.714285714285715</c:v>
                </c:pt>
                <c:pt idx="337">
                  <c:v>55.142857142857146</c:v>
                </c:pt>
                <c:pt idx="338">
                  <c:v>53.857142857142854</c:v>
                </c:pt>
                <c:pt idx="339">
                  <c:v>54.285714285714285</c:v>
                </c:pt>
                <c:pt idx="340">
                  <c:v>54.285714285714285</c:v>
                </c:pt>
                <c:pt idx="341">
                  <c:v>52.285714285714285</c:v>
                </c:pt>
                <c:pt idx="342">
                  <c:v>49.142857142857146</c:v>
                </c:pt>
                <c:pt idx="343">
                  <c:v>49.571428571428569</c:v>
                </c:pt>
                <c:pt idx="344">
                  <c:v>48</c:v>
                </c:pt>
                <c:pt idx="345">
                  <c:v>47.428571428571431</c:v>
                </c:pt>
                <c:pt idx="346">
                  <c:v>47.285714285714285</c:v>
                </c:pt>
                <c:pt idx="347">
                  <c:v>46.571428571428569</c:v>
                </c:pt>
                <c:pt idx="348">
                  <c:v>45.285714285714285</c:v>
                </c:pt>
                <c:pt idx="349">
                  <c:v>47.571428571428569</c:v>
                </c:pt>
                <c:pt idx="350">
                  <c:v>47.142857142857146</c:v>
                </c:pt>
                <c:pt idx="351">
                  <c:v>43.857142857142854</c:v>
                </c:pt>
                <c:pt idx="352">
                  <c:v>42.285714285714285</c:v>
                </c:pt>
                <c:pt idx="353">
                  <c:v>42.142857142857146</c:v>
                </c:pt>
                <c:pt idx="354">
                  <c:v>42.142857142857146</c:v>
                </c:pt>
                <c:pt idx="355">
                  <c:v>43.142857142857146</c:v>
                </c:pt>
                <c:pt idx="356">
                  <c:v>39.428571428571431</c:v>
                </c:pt>
                <c:pt idx="357">
                  <c:v>36.285714285714285</c:v>
                </c:pt>
                <c:pt idx="358">
                  <c:v>35.285714285714285</c:v>
                </c:pt>
                <c:pt idx="359">
                  <c:v>33.714285714285715</c:v>
                </c:pt>
                <c:pt idx="360">
                  <c:v>33.285714285714285</c:v>
                </c:pt>
                <c:pt idx="361">
                  <c:v>33.285714285714285</c:v>
                </c:pt>
                <c:pt idx="362">
                  <c:v>28.857142857142858</c:v>
                </c:pt>
                <c:pt idx="363">
                  <c:v>26</c:v>
                </c:pt>
                <c:pt idx="364">
                  <c:v>24.428571428571427</c:v>
                </c:pt>
                <c:pt idx="365">
                  <c:v>22</c:v>
                </c:pt>
                <c:pt idx="366">
                  <c:v>20.428571428571427</c:v>
                </c:pt>
                <c:pt idx="367">
                  <c:v>20.142857142857142</c:v>
                </c:pt>
                <c:pt idx="368">
                  <c:v>20.285714285714285</c:v>
                </c:pt>
                <c:pt idx="369">
                  <c:v>17.857142857142858</c:v>
                </c:pt>
                <c:pt idx="370">
                  <c:v>16.714285714285715</c:v>
                </c:pt>
                <c:pt idx="371">
                  <c:v>15.571428571428571</c:v>
                </c:pt>
                <c:pt idx="372">
                  <c:v>15.857142857142858</c:v>
                </c:pt>
                <c:pt idx="373">
                  <c:v>14.857142857142858</c:v>
                </c:pt>
                <c:pt idx="374">
                  <c:v>15.142857142857142</c:v>
                </c:pt>
                <c:pt idx="375">
                  <c:v>15</c:v>
                </c:pt>
                <c:pt idx="376">
                  <c:v>13.428571428571429</c:v>
                </c:pt>
                <c:pt idx="377">
                  <c:v>11.857142857142858</c:v>
                </c:pt>
                <c:pt idx="378">
                  <c:v>11</c:v>
                </c:pt>
                <c:pt idx="379">
                  <c:v>9.8571428571428577</c:v>
                </c:pt>
                <c:pt idx="380">
                  <c:v>9.8571428571428577</c:v>
                </c:pt>
                <c:pt idx="381">
                  <c:v>9.7142857142857135</c:v>
                </c:pt>
                <c:pt idx="382">
                  <c:v>9.8571428571428577</c:v>
                </c:pt>
                <c:pt idx="383">
                  <c:v>10.285714285714286</c:v>
                </c:pt>
                <c:pt idx="384">
                  <c:v>9.1428571428571423</c:v>
                </c:pt>
                <c:pt idx="385">
                  <c:v>9.4285714285714288</c:v>
                </c:pt>
                <c:pt idx="386">
                  <c:v>9.1428571428571423</c:v>
                </c:pt>
                <c:pt idx="387">
                  <c:v>8.8571428571428577</c:v>
                </c:pt>
                <c:pt idx="388">
                  <c:v>8.8571428571428577</c:v>
                </c:pt>
                <c:pt idx="389">
                  <c:v>8.8571428571428577</c:v>
                </c:pt>
                <c:pt idx="390">
                  <c:v>9</c:v>
                </c:pt>
                <c:pt idx="391">
                  <c:v>8.4285714285714288</c:v>
                </c:pt>
                <c:pt idx="392">
                  <c:v>7.5714285714285712</c:v>
                </c:pt>
                <c:pt idx="393">
                  <c:v>7.1428571428571432</c:v>
                </c:pt>
                <c:pt idx="394">
                  <c:v>5.7142857142857144</c:v>
                </c:pt>
                <c:pt idx="395">
                  <c:v>5.5714285714285712</c:v>
                </c:pt>
                <c:pt idx="396">
                  <c:v>5.4285714285714288</c:v>
                </c:pt>
                <c:pt idx="397">
                  <c:v>3.4285714285714284</c:v>
                </c:pt>
                <c:pt idx="398">
                  <c:v>4</c:v>
                </c:pt>
                <c:pt idx="399">
                  <c:v>3.5714285714285716</c:v>
                </c:pt>
                <c:pt idx="400">
                  <c:v>3.8571428571428572</c:v>
                </c:pt>
                <c:pt idx="401">
                  <c:v>4.8571428571428568</c:v>
                </c:pt>
                <c:pt idx="402">
                  <c:v>4.8571428571428568</c:v>
                </c:pt>
                <c:pt idx="403">
                  <c:v>4.8571428571428568</c:v>
                </c:pt>
                <c:pt idx="404">
                  <c:v>5.5714285714285712</c:v>
                </c:pt>
                <c:pt idx="405">
                  <c:v>4.7142857142857144</c:v>
                </c:pt>
                <c:pt idx="406">
                  <c:v>4</c:v>
                </c:pt>
                <c:pt idx="407">
                  <c:v>3.8571428571428572</c:v>
                </c:pt>
                <c:pt idx="408">
                  <c:v>3.4285714285714284</c:v>
                </c:pt>
                <c:pt idx="409">
                  <c:v>3.4285714285714284</c:v>
                </c:pt>
                <c:pt idx="410">
                  <c:v>3.4285714285714284</c:v>
                </c:pt>
                <c:pt idx="411">
                  <c:v>3</c:v>
                </c:pt>
                <c:pt idx="412">
                  <c:v>2.8571428571428572</c:v>
                </c:pt>
                <c:pt idx="413">
                  <c:v>3.2857142857142856</c:v>
                </c:pt>
                <c:pt idx="414">
                  <c:v>2.2857142857142856</c:v>
                </c:pt>
                <c:pt idx="415">
                  <c:v>3.1428571428571428</c:v>
                </c:pt>
                <c:pt idx="416">
                  <c:v>3.2857142857142856</c:v>
                </c:pt>
                <c:pt idx="417">
                  <c:v>3.2857142857142856</c:v>
                </c:pt>
                <c:pt idx="418">
                  <c:v>4</c:v>
                </c:pt>
                <c:pt idx="419">
                  <c:v>3.8571428571428572</c:v>
                </c:pt>
                <c:pt idx="420">
                  <c:v>4</c:v>
                </c:pt>
                <c:pt idx="421">
                  <c:v>3.8571428571428572</c:v>
                </c:pt>
                <c:pt idx="422">
                  <c:v>2.8571428571428572</c:v>
                </c:pt>
                <c:pt idx="423">
                  <c:v>2.7142857142857144</c:v>
                </c:pt>
                <c:pt idx="424">
                  <c:v>2.7142857142857144</c:v>
                </c:pt>
                <c:pt idx="425">
                  <c:v>1.8571428571428572</c:v>
                </c:pt>
                <c:pt idx="426">
                  <c:v>1.5714285714285714</c:v>
                </c:pt>
                <c:pt idx="427">
                  <c:v>1.1428571428571428</c:v>
                </c:pt>
                <c:pt idx="428">
                  <c:v>1.2857142857142858</c:v>
                </c:pt>
                <c:pt idx="429">
                  <c:v>1</c:v>
                </c:pt>
                <c:pt idx="430">
                  <c:v>1.1428571428571428</c:v>
                </c:pt>
                <c:pt idx="431">
                  <c:v>1.1428571428571428</c:v>
                </c:pt>
                <c:pt idx="432">
                  <c:v>1</c:v>
                </c:pt>
                <c:pt idx="433">
                  <c:v>1</c:v>
                </c:pt>
                <c:pt idx="434">
                  <c:v>0.5714285714285714</c:v>
                </c:pt>
                <c:pt idx="435">
                  <c:v>0.8571428571428571</c:v>
                </c:pt>
                <c:pt idx="436">
                  <c:v>1</c:v>
                </c:pt>
                <c:pt idx="437">
                  <c:v>0.8571428571428571</c:v>
                </c:pt>
                <c:pt idx="438">
                  <c:v>0.8571428571428571</c:v>
                </c:pt>
                <c:pt idx="439">
                  <c:v>1</c:v>
                </c:pt>
                <c:pt idx="440">
                  <c:v>1</c:v>
                </c:pt>
                <c:pt idx="441">
                  <c:v>1</c:v>
                </c:pt>
                <c:pt idx="442">
                  <c:v>0.5714285714285714</c:v>
                </c:pt>
                <c:pt idx="443">
                  <c:v>0.42857142857142855</c:v>
                </c:pt>
                <c:pt idx="444">
                  <c:v>0.5714285714285714</c:v>
                </c:pt>
                <c:pt idx="445">
                  <c:v>0.5714285714285714</c:v>
                </c:pt>
                <c:pt idx="446">
                  <c:v>0.7142857142857143</c:v>
                </c:pt>
                <c:pt idx="447">
                  <c:v>0.7142857142857143</c:v>
                </c:pt>
                <c:pt idx="448">
                  <c:v>1</c:v>
                </c:pt>
                <c:pt idx="449">
                  <c:v>1.2857142857142858</c:v>
                </c:pt>
                <c:pt idx="450">
                  <c:v>1.1428571428571428</c:v>
                </c:pt>
                <c:pt idx="451">
                  <c:v>1</c:v>
                </c:pt>
                <c:pt idx="452">
                  <c:v>1.1428571428571428</c:v>
                </c:pt>
                <c:pt idx="453">
                  <c:v>0.8571428571428571</c:v>
                </c:pt>
                <c:pt idx="454">
                  <c:v>0.8571428571428571</c:v>
                </c:pt>
                <c:pt idx="455">
                  <c:v>1</c:v>
                </c:pt>
                <c:pt idx="456">
                  <c:v>1</c:v>
                </c:pt>
                <c:pt idx="457">
                  <c:v>1.2857142857142858</c:v>
                </c:pt>
                <c:pt idx="458">
                  <c:v>1.2857142857142858</c:v>
                </c:pt>
                <c:pt idx="459">
                  <c:v>1.1428571428571428</c:v>
                </c:pt>
                <c:pt idx="460">
                  <c:v>1.1428571428571428</c:v>
                </c:pt>
                <c:pt idx="461">
                  <c:v>1.2857142857142858</c:v>
                </c:pt>
                <c:pt idx="462">
                  <c:v>1.2857142857142858</c:v>
                </c:pt>
                <c:pt idx="463">
                  <c:v>1</c:v>
                </c:pt>
                <c:pt idx="464">
                  <c:v>1</c:v>
                </c:pt>
                <c:pt idx="465">
                  <c:v>1</c:v>
                </c:pt>
                <c:pt idx="466">
                  <c:v>1</c:v>
                </c:pt>
                <c:pt idx="467">
                  <c:v>1.1428571428571428</c:v>
                </c:pt>
                <c:pt idx="468">
                  <c:v>1.1428571428571428</c:v>
                </c:pt>
                <c:pt idx="469">
                  <c:v>1.1428571428571428</c:v>
                </c:pt>
                <c:pt idx="470">
                  <c:v>1.4285714285714286</c:v>
                </c:pt>
                <c:pt idx="471">
                  <c:v>1.8571428571428572</c:v>
                </c:pt>
                <c:pt idx="472">
                  <c:v>1.8571428571428572</c:v>
                </c:pt>
                <c:pt idx="473">
                  <c:v>1.8571428571428572</c:v>
                </c:pt>
                <c:pt idx="474">
                  <c:v>2.1428571428571428</c:v>
                </c:pt>
                <c:pt idx="475">
                  <c:v>2.8571428571428572</c:v>
                </c:pt>
                <c:pt idx="476">
                  <c:v>2.5714285714285716</c:v>
                </c:pt>
                <c:pt idx="477">
                  <c:v>2.5714285714285716</c:v>
                </c:pt>
                <c:pt idx="478">
                  <c:v>2.2857142857142856</c:v>
                </c:pt>
                <c:pt idx="479">
                  <c:v>2.4285714285714284</c:v>
                </c:pt>
                <c:pt idx="480">
                  <c:v>2.4285714285714284</c:v>
                </c:pt>
                <c:pt idx="481">
                  <c:v>2.2857142857142856</c:v>
                </c:pt>
                <c:pt idx="482">
                  <c:v>1.7142857142857142</c:v>
                </c:pt>
                <c:pt idx="483">
                  <c:v>2.7142857142857144</c:v>
                </c:pt>
                <c:pt idx="484">
                  <c:v>3</c:v>
                </c:pt>
                <c:pt idx="485">
                  <c:v>3.1428571428571428</c:v>
                </c:pt>
                <c:pt idx="486">
                  <c:v>3.1428571428571428</c:v>
                </c:pt>
                <c:pt idx="487">
                  <c:v>3.1428571428571428</c:v>
                </c:pt>
                <c:pt idx="488">
                  <c:v>3.8571428571428572</c:v>
                </c:pt>
                <c:pt idx="489">
                  <c:v>4</c:v>
                </c:pt>
                <c:pt idx="490">
                  <c:v>3.4285714285714284</c:v>
                </c:pt>
                <c:pt idx="491">
                  <c:v>3.7142857142857144</c:v>
                </c:pt>
                <c:pt idx="492">
                  <c:v>4.4285714285714288</c:v>
                </c:pt>
                <c:pt idx="493">
                  <c:v>4.2857142857142856</c:v>
                </c:pt>
                <c:pt idx="494">
                  <c:v>4.4285714285714288</c:v>
                </c:pt>
                <c:pt idx="495">
                  <c:v>4.2857142857142856</c:v>
                </c:pt>
                <c:pt idx="496">
                  <c:v>5.4285714285714288</c:v>
                </c:pt>
                <c:pt idx="497">
                  <c:v>7.2857142857142856</c:v>
                </c:pt>
                <c:pt idx="498">
                  <c:v>7.1428571428571432</c:v>
                </c:pt>
                <c:pt idx="499">
                  <c:v>6.8571428571428568</c:v>
                </c:pt>
                <c:pt idx="500">
                  <c:v>6.8571428571428568</c:v>
                </c:pt>
                <c:pt idx="501">
                  <c:v>6.8571428571428568</c:v>
                </c:pt>
                <c:pt idx="502">
                  <c:v>7.5714285714285712</c:v>
                </c:pt>
                <c:pt idx="503">
                  <c:v>6.8571428571428568</c:v>
                </c:pt>
                <c:pt idx="504">
                  <c:v>7.1428571428571432</c:v>
                </c:pt>
                <c:pt idx="505">
                  <c:v>7.4285714285714288</c:v>
                </c:pt>
                <c:pt idx="506">
                  <c:v>8</c:v>
                </c:pt>
                <c:pt idx="507">
                  <c:v>8</c:v>
                </c:pt>
                <c:pt idx="508">
                  <c:v>7.8571428571428568</c:v>
                </c:pt>
                <c:pt idx="509">
                  <c:v>7.5714285714285712</c:v>
                </c:pt>
                <c:pt idx="510">
                  <c:v>8.2857142857142865</c:v>
                </c:pt>
                <c:pt idx="511">
                  <c:v>6.5714285714285712</c:v>
                </c:pt>
                <c:pt idx="512">
                  <c:v>6.2857142857142856</c:v>
                </c:pt>
                <c:pt idx="513">
                  <c:v>6</c:v>
                </c:pt>
                <c:pt idx="514">
                  <c:v>6.4285714285714288</c:v>
                </c:pt>
                <c:pt idx="515">
                  <c:v>6.5714285714285712</c:v>
                </c:pt>
                <c:pt idx="516">
                  <c:v>7</c:v>
                </c:pt>
                <c:pt idx="517">
                  <c:v>7.2857142857142856</c:v>
                </c:pt>
                <c:pt idx="518">
                  <c:v>7.8571428571428568</c:v>
                </c:pt>
                <c:pt idx="519">
                  <c:v>8.1428571428571423</c:v>
                </c:pt>
                <c:pt idx="520">
                  <c:v>8.4285714285714288</c:v>
                </c:pt>
                <c:pt idx="521">
                  <c:v>8</c:v>
                </c:pt>
                <c:pt idx="522">
                  <c:v>7.8571428571428568</c:v>
                </c:pt>
                <c:pt idx="523">
                  <c:v>7.4285714285714288</c:v>
                </c:pt>
                <c:pt idx="524">
                  <c:v>7</c:v>
                </c:pt>
                <c:pt idx="525">
                  <c:v>6.2857142857142856</c:v>
                </c:pt>
                <c:pt idx="526">
                  <c:v>6.8571428571428568</c:v>
                </c:pt>
                <c:pt idx="527">
                  <c:v>5.7142857142857144</c:v>
                </c:pt>
                <c:pt idx="528">
                  <c:v>5.7142857142857144</c:v>
                </c:pt>
                <c:pt idx="529">
                  <c:v>5.7142857142857144</c:v>
                </c:pt>
                <c:pt idx="530">
                  <c:v>5.7142857142857144</c:v>
                </c:pt>
                <c:pt idx="531">
                  <c:v>5.8571428571428568</c:v>
                </c:pt>
                <c:pt idx="532">
                  <c:v>5.8571428571428568</c:v>
                </c:pt>
                <c:pt idx="533">
                  <c:v>6</c:v>
                </c:pt>
                <c:pt idx="534">
                  <c:v>6.1428571428571432</c:v>
                </c:pt>
                <c:pt idx="535">
                  <c:v>6.1428571428571432</c:v>
                </c:pt>
                <c:pt idx="536">
                  <c:v>6.1428571428571432</c:v>
                </c:pt>
                <c:pt idx="537">
                  <c:v>6.7142857142857144</c:v>
                </c:pt>
                <c:pt idx="538">
                  <c:v>6.1428571428571432</c:v>
                </c:pt>
                <c:pt idx="539">
                  <c:v>6.7142857142857144</c:v>
                </c:pt>
                <c:pt idx="540">
                  <c:v>6</c:v>
                </c:pt>
                <c:pt idx="541">
                  <c:v>7</c:v>
                </c:pt>
                <c:pt idx="542">
                  <c:v>7.1428571428571432</c:v>
                </c:pt>
                <c:pt idx="543">
                  <c:v>7.1428571428571432</c:v>
                </c:pt>
                <c:pt idx="544">
                  <c:v>6.7142857142857144</c:v>
                </c:pt>
                <c:pt idx="545">
                  <c:v>7.2857142857142856</c:v>
                </c:pt>
                <c:pt idx="546">
                  <c:v>7.7142857142857144</c:v>
                </c:pt>
                <c:pt idx="547">
                  <c:v>8.5714285714285712</c:v>
                </c:pt>
                <c:pt idx="548">
                  <c:v>8.5714285714285712</c:v>
                </c:pt>
                <c:pt idx="549">
                  <c:v>8.4285714285714288</c:v>
                </c:pt>
                <c:pt idx="550">
                  <c:v>8.5714285714285712</c:v>
                </c:pt>
                <c:pt idx="551">
                  <c:v>9.4285714285714288</c:v>
                </c:pt>
                <c:pt idx="552">
                  <c:v>10.428571428571429</c:v>
                </c:pt>
                <c:pt idx="553">
                  <c:v>10.142857142857142</c:v>
                </c:pt>
                <c:pt idx="554">
                  <c:v>11.142857142857142</c:v>
                </c:pt>
                <c:pt idx="555">
                  <c:v>11.571428571428571</c:v>
                </c:pt>
                <c:pt idx="556">
                  <c:v>11.571428571428571</c:v>
                </c:pt>
                <c:pt idx="557">
                  <c:v>11.428571428571429</c:v>
                </c:pt>
                <c:pt idx="558">
                  <c:v>12.285714285714286</c:v>
                </c:pt>
                <c:pt idx="559">
                  <c:v>14</c:v>
                </c:pt>
                <c:pt idx="560">
                  <c:v>16.428571428571427</c:v>
                </c:pt>
                <c:pt idx="561">
                  <c:v>17.142857142857142</c:v>
                </c:pt>
                <c:pt idx="562">
                  <c:v>19.285714285714285</c:v>
                </c:pt>
                <c:pt idx="563">
                  <c:v>19.428571428571427</c:v>
                </c:pt>
                <c:pt idx="564">
                  <c:v>19.428571428571427</c:v>
                </c:pt>
                <c:pt idx="565">
                  <c:v>19</c:v>
                </c:pt>
                <c:pt idx="566">
                  <c:v>19.571428571428573</c:v>
                </c:pt>
                <c:pt idx="567">
                  <c:v>21.857142857142858</c:v>
                </c:pt>
                <c:pt idx="568">
                  <c:v>25.142857142857142</c:v>
                </c:pt>
                <c:pt idx="569">
                  <c:v>23.857142857142858</c:v>
                </c:pt>
                <c:pt idx="570">
                  <c:v>24</c:v>
                </c:pt>
                <c:pt idx="571">
                  <c:v>24</c:v>
                </c:pt>
                <c:pt idx="572">
                  <c:v>23.571428571428573</c:v>
                </c:pt>
                <c:pt idx="573">
                  <c:v>23.285714285714285</c:v>
                </c:pt>
                <c:pt idx="574">
                  <c:v>22.428571428571427</c:v>
                </c:pt>
                <c:pt idx="575">
                  <c:v>20.285714285714285</c:v>
                </c:pt>
                <c:pt idx="576">
                  <c:v>20.714285714285715</c:v>
                </c:pt>
                <c:pt idx="577">
                  <c:v>20.571428571428573</c:v>
                </c:pt>
                <c:pt idx="578">
                  <c:v>20.571428571428573</c:v>
                </c:pt>
                <c:pt idx="579">
                  <c:v>21.714285714285715</c:v>
                </c:pt>
                <c:pt idx="580">
                  <c:v>22.142857142857142</c:v>
                </c:pt>
                <c:pt idx="581">
                  <c:v>20.857142857142858</c:v>
                </c:pt>
                <c:pt idx="582">
                  <c:v>18.857142857142858</c:v>
                </c:pt>
                <c:pt idx="583">
                  <c:v>19</c:v>
                </c:pt>
                <c:pt idx="584">
                  <c:v>19</c:v>
                </c:pt>
                <c:pt idx="585">
                  <c:v>19</c:v>
                </c:pt>
                <c:pt idx="586">
                  <c:v>20.428571428571427</c:v>
                </c:pt>
                <c:pt idx="587">
                  <c:v>19.142857142857142</c:v>
                </c:pt>
                <c:pt idx="588">
                  <c:v>18.571428571428573</c:v>
                </c:pt>
                <c:pt idx="589">
                  <c:v>20</c:v>
                </c:pt>
                <c:pt idx="590">
                  <c:v>20.142857142857142</c:v>
                </c:pt>
                <c:pt idx="591">
                  <c:v>20.142857142857142</c:v>
                </c:pt>
                <c:pt idx="592">
                  <c:v>20.142857142857142</c:v>
                </c:pt>
                <c:pt idx="593">
                  <c:v>19.571428571428573</c:v>
                </c:pt>
                <c:pt idx="594">
                  <c:v>19.857142857142858</c:v>
                </c:pt>
                <c:pt idx="595">
                  <c:v>20</c:v>
                </c:pt>
                <c:pt idx="596">
                  <c:v>19</c:v>
                </c:pt>
                <c:pt idx="597">
                  <c:v>18.714285714285715</c:v>
                </c:pt>
                <c:pt idx="598">
                  <c:v>18.714285714285715</c:v>
                </c:pt>
                <c:pt idx="599">
                  <c:v>18.714285714285715</c:v>
                </c:pt>
                <c:pt idx="600">
                  <c:v>17.857142857142858</c:v>
                </c:pt>
                <c:pt idx="601">
                  <c:v>18.714285714285715</c:v>
                </c:pt>
                <c:pt idx="602">
                  <c:v>18.285714285714285</c:v>
                </c:pt>
                <c:pt idx="603">
                  <c:v>19</c:v>
                </c:pt>
                <c:pt idx="604">
                  <c:v>19.428571428571427</c:v>
                </c:pt>
                <c:pt idx="605">
                  <c:v>19.285714285714285</c:v>
                </c:pt>
                <c:pt idx="606">
                  <c:v>19.285714285714285</c:v>
                </c:pt>
                <c:pt idx="607">
                  <c:v>19.857142857142858</c:v>
                </c:pt>
                <c:pt idx="608">
                  <c:v>18.857142857142858</c:v>
                </c:pt>
                <c:pt idx="609">
                  <c:v>20.142857142857142</c:v>
                </c:pt>
                <c:pt idx="610">
                  <c:v>20.142857142857142</c:v>
                </c:pt>
                <c:pt idx="611">
                  <c:v>20.714285714285715</c:v>
                </c:pt>
                <c:pt idx="612">
                  <c:v>20.714285714285715</c:v>
                </c:pt>
                <c:pt idx="613">
                  <c:v>20.714285714285715</c:v>
                </c:pt>
                <c:pt idx="614">
                  <c:v>20.285714285714285</c:v>
                </c:pt>
                <c:pt idx="615">
                  <c:v>20.285714285714285</c:v>
                </c:pt>
                <c:pt idx="616">
                  <c:v>18.857142857142858</c:v>
                </c:pt>
                <c:pt idx="617">
                  <c:v>18.142857142857142</c:v>
                </c:pt>
                <c:pt idx="618">
                  <c:v>17.142857142857142</c:v>
                </c:pt>
                <c:pt idx="619">
                  <c:v>17.285714285714285</c:v>
                </c:pt>
                <c:pt idx="620">
                  <c:v>17.285714285714285</c:v>
                </c:pt>
                <c:pt idx="621">
                  <c:v>16.285714285714285</c:v>
                </c:pt>
                <c:pt idx="622">
                  <c:v>15</c:v>
                </c:pt>
                <c:pt idx="623">
                  <c:v>15.285714285714286</c:v>
                </c:pt>
                <c:pt idx="624">
                  <c:v>15</c:v>
                </c:pt>
                <c:pt idx="625">
                  <c:v>14</c:v>
                </c:pt>
                <c:pt idx="626">
                  <c:v>13.857142857142858</c:v>
                </c:pt>
                <c:pt idx="627">
                  <c:v>13.857142857142858</c:v>
                </c:pt>
                <c:pt idx="628">
                  <c:v>14.285714285714286</c:v>
                </c:pt>
                <c:pt idx="629">
                  <c:v>14</c:v>
                </c:pt>
                <c:pt idx="630">
                  <c:v>13.142857142857142</c:v>
                </c:pt>
                <c:pt idx="631">
                  <c:v>13.571428571428571</c:v>
                </c:pt>
                <c:pt idx="632">
                  <c:v>14.142857142857142</c:v>
                </c:pt>
                <c:pt idx="633">
                  <c:v>14.142857142857142</c:v>
                </c:pt>
                <c:pt idx="634">
                  <c:v>14.142857142857142</c:v>
                </c:pt>
                <c:pt idx="635">
                  <c:v>13</c:v>
                </c:pt>
                <c:pt idx="636">
                  <c:v>13.714285714285714</c:v>
                </c:pt>
                <c:pt idx="637">
                  <c:v>13.428571428571429</c:v>
                </c:pt>
                <c:pt idx="638">
                  <c:v>13</c:v>
                </c:pt>
                <c:pt idx="639">
                  <c:v>12.857142857142858</c:v>
                </c:pt>
                <c:pt idx="640">
                  <c:v>13</c:v>
                </c:pt>
                <c:pt idx="641">
                  <c:v>13</c:v>
                </c:pt>
                <c:pt idx="642">
                  <c:v>13.285714285714286</c:v>
                </c:pt>
                <c:pt idx="643">
                  <c:v>12.857142857142858</c:v>
                </c:pt>
                <c:pt idx="644">
                  <c:v>12.285714285714286</c:v>
                </c:pt>
                <c:pt idx="645">
                  <c:v>12.857142857142858</c:v>
                </c:pt>
                <c:pt idx="646">
                  <c:v>12.428571428571429</c:v>
                </c:pt>
                <c:pt idx="647">
                  <c:v>12.285714285714286</c:v>
                </c:pt>
                <c:pt idx="648">
                  <c:v>12.285714285714286</c:v>
                </c:pt>
                <c:pt idx="649">
                  <c:v>11.571428571428571</c:v>
                </c:pt>
                <c:pt idx="650">
                  <c:v>12.142857142857142</c:v>
                </c:pt>
                <c:pt idx="651">
                  <c:v>12.714285714285714</c:v>
                </c:pt>
                <c:pt idx="652">
                  <c:v>10.714285714285714</c:v>
                </c:pt>
                <c:pt idx="653">
                  <c:v>10.285714285714286</c:v>
                </c:pt>
                <c:pt idx="654">
                  <c:v>10.428571428571429</c:v>
                </c:pt>
                <c:pt idx="655">
                  <c:v>10.428571428571429</c:v>
                </c:pt>
                <c:pt idx="656">
                  <c:v>10.857142857142858</c:v>
                </c:pt>
                <c:pt idx="657">
                  <c:v>9</c:v>
                </c:pt>
                <c:pt idx="658">
                  <c:v>7.5714285714285712</c:v>
                </c:pt>
                <c:pt idx="659">
                  <c:v>8.4285714285714288</c:v>
                </c:pt>
                <c:pt idx="660">
                  <c:v>8</c:v>
                </c:pt>
                <c:pt idx="661">
                  <c:v>7.8571428571428568</c:v>
                </c:pt>
                <c:pt idx="662">
                  <c:v>7.8571428571428568</c:v>
                </c:pt>
                <c:pt idx="663">
                  <c:v>6.1428571428571432</c:v>
                </c:pt>
                <c:pt idx="664">
                  <c:v>5</c:v>
                </c:pt>
                <c:pt idx="665">
                  <c:v>6.8571428571428568</c:v>
                </c:pt>
                <c:pt idx="666">
                  <c:v>6.7142857142857144</c:v>
                </c:pt>
                <c:pt idx="667">
                  <c:v>6.7142857142857144</c:v>
                </c:pt>
                <c:pt idx="668">
                  <c:v>6.7142857142857144</c:v>
                </c:pt>
                <c:pt idx="669">
                  <c:v>6.7142857142857144</c:v>
                </c:pt>
                <c:pt idx="670">
                  <c:v>6.5714285714285712</c:v>
                </c:pt>
                <c:pt idx="671">
                  <c:v>7.5714285714285712</c:v>
                </c:pt>
                <c:pt idx="672">
                  <c:v>8.1428571428571423</c:v>
                </c:pt>
                <c:pt idx="673">
                  <c:v>8.2857142857142865</c:v>
                </c:pt>
                <c:pt idx="674">
                  <c:v>10</c:v>
                </c:pt>
                <c:pt idx="675">
                  <c:v>10.428571428571429</c:v>
                </c:pt>
                <c:pt idx="676">
                  <c:v>10.428571428571429</c:v>
                </c:pt>
                <c:pt idx="677">
                  <c:v>14</c:v>
                </c:pt>
                <c:pt idx="678">
                  <c:v>15.571428571428571</c:v>
                </c:pt>
                <c:pt idx="679">
                  <c:v>15.857142857142858</c:v>
                </c:pt>
                <c:pt idx="680">
                  <c:v>19.428571428571427</c:v>
                </c:pt>
                <c:pt idx="681">
                  <c:v>19.714285714285715</c:v>
                </c:pt>
                <c:pt idx="682">
                  <c:v>19.714285714285715</c:v>
                </c:pt>
                <c:pt idx="683">
                  <c:v>19.714285714285715</c:v>
                </c:pt>
                <c:pt idx="684">
                  <c:v>21.285714285714285</c:v>
                </c:pt>
                <c:pt idx="685">
                  <c:v>23.428571428571427</c:v>
                </c:pt>
                <c:pt idx="686">
                  <c:v>24.428571428571427</c:v>
                </c:pt>
                <c:pt idx="687">
                  <c:v>20.571428571428573</c:v>
                </c:pt>
                <c:pt idx="688">
                  <c:v>20.714285714285715</c:v>
                </c:pt>
                <c:pt idx="689">
                  <c:v>20.857142857142858</c:v>
                </c:pt>
                <c:pt idx="690">
                  <c:v>20.857142857142858</c:v>
                </c:pt>
                <c:pt idx="691">
                  <c:v>19.571428571428573</c:v>
                </c:pt>
                <c:pt idx="692">
                  <c:v>19.285714285714285</c:v>
                </c:pt>
                <c:pt idx="693">
                  <c:v>17.571428571428573</c:v>
                </c:pt>
                <c:pt idx="694">
                  <c:v>18.142857142857142</c:v>
                </c:pt>
                <c:pt idx="695">
                  <c:v>17.714285714285715</c:v>
                </c:pt>
                <c:pt idx="696">
                  <c:v>17.428571428571427</c:v>
                </c:pt>
                <c:pt idx="697">
                  <c:v>17.428571428571427</c:v>
                </c:pt>
                <c:pt idx="698">
                  <c:v>17.142857142857142</c:v>
                </c:pt>
                <c:pt idx="699">
                  <c:v>15.714285714285714</c:v>
                </c:pt>
                <c:pt idx="700">
                  <c:v>16.571428571428573</c:v>
                </c:pt>
                <c:pt idx="701">
                  <c:v>17.142857142857142</c:v>
                </c:pt>
                <c:pt idx="702">
                  <c:v>17.142857142857142</c:v>
                </c:pt>
                <c:pt idx="703">
                  <c:v>17</c:v>
                </c:pt>
                <c:pt idx="704">
                  <c:v>17</c:v>
                </c:pt>
                <c:pt idx="705">
                  <c:v>16</c:v>
                </c:pt>
                <c:pt idx="706">
                  <c:v>15.142857142857142</c:v>
                </c:pt>
                <c:pt idx="707">
                  <c:v>13</c:v>
                </c:pt>
                <c:pt idx="708">
                  <c:v>12.714285714285714</c:v>
                </c:pt>
                <c:pt idx="709">
                  <c:v>11.857142857142858</c:v>
                </c:pt>
                <c:pt idx="710">
                  <c:v>11.714285714285714</c:v>
                </c:pt>
                <c:pt idx="711">
                  <c:v>11.714285714285714</c:v>
                </c:pt>
                <c:pt idx="712">
                  <c:v>11.285714285714286</c:v>
                </c:pt>
                <c:pt idx="713">
                  <c:v>11.142857142857142</c:v>
                </c:pt>
                <c:pt idx="714">
                  <c:v>12</c:v>
                </c:pt>
                <c:pt idx="715">
                  <c:v>10.857142857142858</c:v>
                </c:pt>
                <c:pt idx="716">
                  <c:v>10.857142857142858</c:v>
                </c:pt>
                <c:pt idx="717">
                  <c:v>10.857142857142858</c:v>
                </c:pt>
                <c:pt idx="718">
                  <c:v>10.857142857142858</c:v>
                </c:pt>
                <c:pt idx="719">
                  <c:v>11.285714285714286</c:v>
                </c:pt>
                <c:pt idx="720">
                  <c:v>11.714285714285714</c:v>
                </c:pt>
                <c:pt idx="721">
                  <c:v>10.857142857142858</c:v>
                </c:pt>
                <c:pt idx="722">
                  <c:v>11.428571428571429</c:v>
                </c:pt>
                <c:pt idx="723">
                  <c:v>11.285714285714286</c:v>
                </c:pt>
                <c:pt idx="724">
                  <c:v>11.428571428571429</c:v>
                </c:pt>
                <c:pt idx="725">
                  <c:v>11.428571428571429</c:v>
                </c:pt>
                <c:pt idx="726">
                  <c:v>11.857142857142858</c:v>
                </c:pt>
                <c:pt idx="727">
                  <c:v>12</c:v>
                </c:pt>
                <c:pt idx="728">
                  <c:v>13.714285714285714</c:v>
                </c:pt>
                <c:pt idx="729">
                  <c:v>15.428571428571429</c:v>
                </c:pt>
                <c:pt idx="730">
                  <c:v>16.142857142857142</c:v>
                </c:pt>
                <c:pt idx="731">
                  <c:v>16.142857142857142</c:v>
                </c:pt>
                <c:pt idx="732">
                  <c:v>16.142857142857142</c:v>
                </c:pt>
                <c:pt idx="733">
                  <c:v>15.571428571428571</c:v>
                </c:pt>
                <c:pt idx="734">
                  <c:v>16.142857142857142</c:v>
                </c:pt>
                <c:pt idx="735">
                  <c:v>17.428571428571427</c:v>
                </c:pt>
                <c:pt idx="736">
                  <c:v>16.571428571428573</c:v>
                </c:pt>
                <c:pt idx="737">
                  <c:v>16.857142857142858</c:v>
                </c:pt>
                <c:pt idx="738">
                  <c:v>16.857142857142858</c:v>
                </c:pt>
                <c:pt idx="739">
                  <c:v>16.857142857142858</c:v>
                </c:pt>
                <c:pt idx="740">
                  <c:v>17</c:v>
                </c:pt>
                <c:pt idx="741">
                  <c:v>17.428571428571427</c:v>
                </c:pt>
                <c:pt idx="742">
                  <c:v>15.857142857142858</c:v>
                </c:pt>
                <c:pt idx="743">
                  <c:v>16.428571428571427</c:v>
                </c:pt>
                <c:pt idx="744">
                  <c:v>17.571428571428573</c:v>
                </c:pt>
                <c:pt idx="745">
                  <c:v>17.714285714285715</c:v>
                </c:pt>
                <c:pt idx="746">
                  <c:v>17.714285714285715</c:v>
                </c:pt>
                <c:pt idx="747">
                  <c:v>20.571428571428573</c:v>
                </c:pt>
                <c:pt idx="748">
                  <c:v>22.428571428571427</c:v>
                </c:pt>
                <c:pt idx="749">
                  <c:v>25.571428571428573</c:v>
                </c:pt>
                <c:pt idx="750">
                  <c:v>27.857142857142858</c:v>
                </c:pt>
                <c:pt idx="751">
                  <c:v>28</c:v>
                </c:pt>
                <c:pt idx="752">
                  <c:v>27.714285714285715</c:v>
                </c:pt>
                <c:pt idx="753">
                  <c:v>27.714285714285715</c:v>
                </c:pt>
                <c:pt idx="754">
                  <c:v>27.142857142857142</c:v>
                </c:pt>
                <c:pt idx="755">
                  <c:v>26.714285714285715</c:v>
                </c:pt>
                <c:pt idx="756">
                  <c:v>24.857142857142858</c:v>
                </c:pt>
                <c:pt idx="757">
                  <c:v>24.428571428571427</c:v>
                </c:pt>
                <c:pt idx="758">
                  <c:v>24.857142857142858</c:v>
                </c:pt>
                <c:pt idx="759">
                  <c:v>24.857142857142858</c:v>
                </c:pt>
                <c:pt idx="760">
                  <c:v>24.857142857142858</c:v>
                </c:pt>
                <c:pt idx="761">
                  <c:v>25.142857142857142</c:v>
                </c:pt>
                <c:pt idx="762">
                  <c:v>23.857142857142858</c:v>
                </c:pt>
                <c:pt idx="763">
                  <c:v>23.428571428571427</c:v>
                </c:pt>
                <c:pt idx="764">
                  <c:v>22.142857142857142</c:v>
                </c:pt>
                <c:pt idx="765">
                  <c:v>20.428571428571427</c:v>
                </c:pt>
                <c:pt idx="766">
                  <c:v>20.428571428571427</c:v>
                </c:pt>
                <c:pt idx="767">
                  <c:v>20.428571428571427</c:v>
                </c:pt>
                <c:pt idx="768">
                  <c:v>19.857142857142858</c:v>
                </c:pt>
                <c:pt idx="769">
                  <c:v>20.571428571428573</c:v>
                </c:pt>
                <c:pt idx="770">
                  <c:v>20</c:v>
                </c:pt>
                <c:pt idx="771">
                  <c:v>20.714285714285715</c:v>
                </c:pt>
                <c:pt idx="772">
                  <c:v>18.714285714285715</c:v>
                </c:pt>
                <c:pt idx="773">
                  <c:v>18.714285714285715</c:v>
                </c:pt>
                <c:pt idx="774">
                  <c:v>18.714285714285715</c:v>
                </c:pt>
                <c:pt idx="775">
                  <c:v>15.285714285714286</c:v>
                </c:pt>
                <c:pt idx="776">
                  <c:v>16.142857142857142</c:v>
                </c:pt>
                <c:pt idx="777">
                  <c:v>17</c:v>
                </c:pt>
                <c:pt idx="778">
                  <c:v>15.285714285714286</c:v>
                </c:pt>
                <c:pt idx="779">
                  <c:v>17.428571428571427</c:v>
                </c:pt>
                <c:pt idx="780">
                  <c:v>17.571428571428573</c:v>
                </c:pt>
                <c:pt idx="781">
                  <c:v>17.714285714285715</c:v>
                </c:pt>
                <c:pt idx="782">
                  <c:v>19.285714285714285</c:v>
                </c:pt>
                <c:pt idx="783">
                  <c:v>16.857142857142858</c:v>
                </c:pt>
                <c:pt idx="784">
                  <c:v>15.142857142857142</c:v>
                </c:pt>
                <c:pt idx="785">
                  <c:v>14.571428571428571</c:v>
                </c:pt>
                <c:pt idx="786">
                  <c:v>14.142857142857142</c:v>
                </c:pt>
                <c:pt idx="787">
                  <c:v>14</c:v>
                </c:pt>
                <c:pt idx="788">
                  <c:v>13.857142857142858</c:v>
                </c:pt>
                <c:pt idx="789">
                  <c:v>12.428571428571429</c:v>
                </c:pt>
                <c:pt idx="790">
                  <c:v>11.714285714285714</c:v>
                </c:pt>
                <c:pt idx="791">
                  <c:v>12.285714285714286</c:v>
                </c:pt>
                <c:pt idx="792">
                  <c:v>12.571428571428571</c:v>
                </c:pt>
                <c:pt idx="793">
                  <c:v>12.714285714285714</c:v>
                </c:pt>
                <c:pt idx="794">
                  <c:v>12.714285714285714</c:v>
                </c:pt>
                <c:pt idx="795">
                  <c:v>12.714285714285714</c:v>
                </c:pt>
                <c:pt idx="796">
                  <c:v>13.571428571428571</c:v>
                </c:pt>
                <c:pt idx="797">
                  <c:v>13.285714285714286</c:v>
                </c:pt>
                <c:pt idx="798">
                  <c:v>12.142857142857142</c:v>
                </c:pt>
                <c:pt idx="799">
                  <c:v>10.714285714285714</c:v>
                </c:pt>
                <c:pt idx="800">
                  <c:v>9</c:v>
                </c:pt>
                <c:pt idx="801">
                  <c:v>9</c:v>
                </c:pt>
                <c:pt idx="802">
                  <c:v>9</c:v>
                </c:pt>
                <c:pt idx="803">
                  <c:v>8.1428571428571423</c:v>
                </c:pt>
                <c:pt idx="804">
                  <c:v>7.7142857142857144</c:v>
                </c:pt>
                <c:pt idx="805">
                  <c:v>7.8571428571428568</c:v>
                </c:pt>
                <c:pt idx="806">
                  <c:v>7</c:v>
                </c:pt>
                <c:pt idx="807">
                  <c:v>7.5714285714285712</c:v>
                </c:pt>
                <c:pt idx="808">
                  <c:v>7.5714285714285712</c:v>
                </c:pt>
                <c:pt idx="809">
                  <c:v>7.5714285714285712</c:v>
                </c:pt>
                <c:pt idx="810">
                  <c:v>8.1428571428571423</c:v>
                </c:pt>
                <c:pt idx="811">
                  <c:v>7.8571428571428568</c:v>
                </c:pt>
                <c:pt idx="812">
                  <c:v>7.1428571428571432</c:v>
                </c:pt>
                <c:pt idx="813">
                  <c:v>7.4285714285714288</c:v>
                </c:pt>
                <c:pt idx="814">
                  <c:v>6.5714285714285712</c:v>
                </c:pt>
                <c:pt idx="815">
                  <c:v>6.5714285714285712</c:v>
                </c:pt>
                <c:pt idx="816">
                  <c:v>6.5714285714285712</c:v>
                </c:pt>
                <c:pt idx="817">
                  <c:v>5.5714285714285712</c:v>
                </c:pt>
                <c:pt idx="818">
                  <c:v>5.4285714285714288</c:v>
                </c:pt>
                <c:pt idx="819">
                  <c:v>4.8571428571428568</c:v>
                </c:pt>
                <c:pt idx="820">
                  <c:v>3.8571428571428572</c:v>
                </c:pt>
                <c:pt idx="821">
                  <c:v>2.8571428571428572</c:v>
                </c:pt>
                <c:pt idx="822">
                  <c:v>2.8571428571428572</c:v>
                </c:pt>
                <c:pt idx="823">
                  <c:v>2.8571428571428572</c:v>
                </c:pt>
                <c:pt idx="824">
                  <c:v>3.4285714285714284</c:v>
                </c:pt>
                <c:pt idx="825">
                  <c:v>3.2857142857142856</c:v>
                </c:pt>
                <c:pt idx="826">
                  <c:v>3.1428571428571428</c:v>
                </c:pt>
                <c:pt idx="827">
                  <c:v>4.4285714285714288</c:v>
                </c:pt>
                <c:pt idx="828">
                  <c:v>5.5714285714285712</c:v>
                </c:pt>
                <c:pt idx="829">
                  <c:v>5.5714285714285712</c:v>
                </c:pt>
                <c:pt idx="830">
                  <c:v>5.5714285714285712</c:v>
                </c:pt>
                <c:pt idx="831">
                  <c:v>4.8571428571428568</c:v>
                </c:pt>
                <c:pt idx="832">
                  <c:v>4.8571428571428568</c:v>
                </c:pt>
                <c:pt idx="833">
                  <c:v>6</c:v>
                </c:pt>
                <c:pt idx="834">
                  <c:v>6</c:v>
                </c:pt>
                <c:pt idx="835">
                  <c:v>5.8571428571428568</c:v>
                </c:pt>
                <c:pt idx="836">
                  <c:v>5.8571428571428568</c:v>
                </c:pt>
                <c:pt idx="837">
                  <c:v>5.8571428571428568</c:v>
                </c:pt>
                <c:pt idx="838">
                  <c:v>6.8571428571428568</c:v>
                </c:pt>
                <c:pt idx="839">
                  <c:v>7.1428571428571432</c:v>
                </c:pt>
                <c:pt idx="840">
                  <c:v>6.7142857142857144</c:v>
                </c:pt>
                <c:pt idx="841">
                  <c:v>7.8571428571428568</c:v>
                </c:pt>
                <c:pt idx="842">
                  <c:v>7.5714285714285712</c:v>
                </c:pt>
                <c:pt idx="843">
                  <c:v>7.5714285714285712</c:v>
                </c:pt>
                <c:pt idx="844">
                  <c:v>7.5714285714285712</c:v>
                </c:pt>
                <c:pt idx="845">
                  <c:v>7</c:v>
                </c:pt>
                <c:pt idx="846">
                  <c:v>7.2857142857142856</c:v>
                </c:pt>
                <c:pt idx="847">
                  <c:v>8.5714285714285712</c:v>
                </c:pt>
                <c:pt idx="848">
                  <c:v>8.5714285714285712</c:v>
                </c:pt>
                <c:pt idx="849">
                  <c:v>9.4285714285714288</c:v>
                </c:pt>
                <c:pt idx="850">
                  <c:v>9.4285714285714288</c:v>
                </c:pt>
                <c:pt idx="851">
                  <c:v>9.4285714285714288</c:v>
                </c:pt>
                <c:pt idx="852">
                  <c:v>10.857142857142858</c:v>
                </c:pt>
                <c:pt idx="853">
                  <c:v>11.285714285714286</c:v>
                </c:pt>
                <c:pt idx="854">
                  <c:v>11.857142857142858</c:v>
                </c:pt>
                <c:pt idx="855">
                  <c:v>11.142857142857142</c:v>
                </c:pt>
                <c:pt idx="856">
                  <c:v>11.571428571428571</c:v>
                </c:pt>
                <c:pt idx="857">
                  <c:v>11.571428571428571</c:v>
                </c:pt>
                <c:pt idx="858">
                  <c:v>11.857142857142858</c:v>
                </c:pt>
                <c:pt idx="859">
                  <c:v>11.857142857142858</c:v>
                </c:pt>
                <c:pt idx="860">
                  <c:v>12.571428571428571</c:v>
                </c:pt>
                <c:pt idx="861">
                  <c:v>11</c:v>
                </c:pt>
                <c:pt idx="862">
                  <c:v>12.571428571428571</c:v>
                </c:pt>
                <c:pt idx="863">
                  <c:v>12.857142857142858</c:v>
                </c:pt>
                <c:pt idx="864">
                  <c:v>12.857142857142858</c:v>
                </c:pt>
                <c:pt idx="865">
                  <c:v>12.571428571428571</c:v>
                </c:pt>
                <c:pt idx="866">
                  <c:v>13.285714285714286</c:v>
                </c:pt>
                <c:pt idx="867">
                  <c:v>14.428571428571429</c:v>
                </c:pt>
                <c:pt idx="868">
                  <c:v>14.428571428571429</c:v>
                </c:pt>
                <c:pt idx="869">
                  <c:v>13.428571428571429</c:v>
                </c:pt>
                <c:pt idx="870">
                  <c:v>14</c:v>
                </c:pt>
                <c:pt idx="871">
                  <c:v>14.142857142857142</c:v>
                </c:pt>
                <c:pt idx="872">
                  <c:v>14.142857142857142</c:v>
                </c:pt>
                <c:pt idx="873">
                  <c:v>12.714285714285714</c:v>
                </c:pt>
                <c:pt idx="874">
                  <c:v>10.571428571428571</c:v>
                </c:pt>
                <c:pt idx="875">
                  <c:v>12.714285714285714</c:v>
                </c:pt>
                <c:pt idx="876">
                  <c:v>13.857142857142858</c:v>
                </c:pt>
                <c:pt idx="877">
                  <c:v>13.714285714285714</c:v>
                </c:pt>
                <c:pt idx="878">
                  <c:v>13.571428571428571</c:v>
                </c:pt>
                <c:pt idx="879">
                  <c:v>13.571428571428571</c:v>
                </c:pt>
                <c:pt idx="880">
                  <c:v>13.285714285714286</c:v>
                </c:pt>
                <c:pt idx="881">
                  <c:v>14</c:v>
                </c:pt>
                <c:pt idx="882">
                  <c:v>11.714285714285714</c:v>
                </c:pt>
                <c:pt idx="883">
                  <c:v>9.7142857142857135</c:v>
                </c:pt>
                <c:pt idx="884">
                  <c:v>9</c:v>
                </c:pt>
                <c:pt idx="885">
                  <c:v>9</c:v>
                </c:pt>
                <c:pt idx="886">
                  <c:v>9</c:v>
                </c:pt>
                <c:pt idx="887">
                  <c:v>9.1428571428571423</c:v>
                </c:pt>
                <c:pt idx="888">
                  <c:v>9.2857142857142865</c:v>
                </c:pt>
                <c:pt idx="889">
                  <c:v>10</c:v>
                </c:pt>
                <c:pt idx="890">
                  <c:v>10.714285714285714</c:v>
                </c:pt>
                <c:pt idx="891">
                  <c:v>10</c:v>
                </c:pt>
                <c:pt idx="892">
                  <c:v>10</c:v>
                </c:pt>
                <c:pt idx="893">
                  <c:v>10</c:v>
                </c:pt>
                <c:pt idx="894">
                  <c:v>10.142857142857142</c:v>
                </c:pt>
                <c:pt idx="895">
                  <c:v>9.8571428571428577</c:v>
                </c:pt>
                <c:pt idx="896">
                  <c:v>9</c:v>
                </c:pt>
                <c:pt idx="897">
                  <c:v>8.7142857142857135</c:v>
                </c:pt>
                <c:pt idx="898">
                  <c:v>8.7142857142857135</c:v>
                </c:pt>
                <c:pt idx="899">
                  <c:v>8.7142857142857135</c:v>
                </c:pt>
                <c:pt idx="900">
                  <c:v>8.7142857142857135</c:v>
                </c:pt>
                <c:pt idx="901">
                  <c:v>8.1428571428571423</c:v>
                </c:pt>
                <c:pt idx="902">
                  <c:v>6.8571428571428568</c:v>
                </c:pt>
                <c:pt idx="903">
                  <c:v>6.7142857142857144</c:v>
                </c:pt>
                <c:pt idx="904">
                  <c:v>6</c:v>
                </c:pt>
                <c:pt idx="905">
                  <c:v>5.5714285714285712</c:v>
                </c:pt>
                <c:pt idx="906">
                  <c:v>5.5714285714285712</c:v>
                </c:pt>
                <c:pt idx="907">
                  <c:v>5.7142857142857144</c:v>
                </c:pt>
                <c:pt idx="908">
                  <c:v>4.7142857142857144</c:v>
                </c:pt>
                <c:pt idx="909">
                  <c:v>5.1428571428571432</c:v>
                </c:pt>
                <c:pt idx="910">
                  <c:v>4.5714285714285712</c:v>
                </c:pt>
                <c:pt idx="911">
                  <c:v>4.1428571428571432</c:v>
                </c:pt>
                <c:pt idx="912">
                  <c:v>4.5714285714285712</c:v>
                </c:pt>
                <c:pt idx="913">
                  <c:v>4.5714285714285712</c:v>
                </c:pt>
                <c:pt idx="914">
                  <c:v>4.4285714285714288</c:v>
                </c:pt>
                <c:pt idx="915">
                  <c:v>5.5714285714285712</c:v>
                </c:pt>
                <c:pt idx="916">
                  <c:v>5.7142857142857144</c:v>
                </c:pt>
                <c:pt idx="917">
                  <c:v>6.1428571428571432</c:v>
                </c:pt>
                <c:pt idx="918">
                  <c:v>6.7142857142857144</c:v>
                </c:pt>
                <c:pt idx="919">
                  <c:v>6</c:v>
                </c:pt>
                <c:pt idx="920">
                  <c:v>6</c:v>
                </c:pt>
                <c:pt idx="921">
                  <c:v>6</c:v>
                </c:pt>
                <c:pt idx="922">
                  <c:v>5.1428571428571432</c:v>
                </c:pt>
                <c:pt idx="923">
                  <c:v>5.1428571428571432</c:v>
                </c:pt>
                <c:pt idx="924">
                  <c:v>5.2857142857142856</c:v>
                </c:pt>
                <c:pt idx="925">
                  <c:v>5.2857142857142856</c:v>
                </c:pt>
                <c:pt idx="926">
                  <c:v>5.8571428571428568</c:v>
                </c:pt>
                <c:pt idx="927">
                  <c:v>5.8571428571428568</c:v>
                </c:pt>
                <c:pt idx="928">
                  <c:v>5.8571428571428568</c:v>
                </c:pt>
                <c:pt idx="929">
                  <c:v>5.5714285714285712</c:v>
                </c:pt>
                <c:pt idx="930">
                  <c:v>5</c:v>
                </c:pt>
                <c:pt idx="931">
                  <c:v>4.8571428571428568</c:v>
                </c:pt>
                <c:pt idx="932">
                  <c:v>5.2857142857142856</c:v>
                </c:pt>
                <c:pt idx="933">
                  <c:v>5</c:v>
                </c:pt>
                <c:pt idx="934">
                  <c:v>5</c:v>
                </c:pt>
                <c:pt idx="935">
                  <c:v>5</c:v>
                </c:pt>
                <c:pt idx="936">
                  <c:v>5.4285714285714288</c:v>
                </c:pt>
                <c:pt idx="937">
                  <c:v>5.7142857142857144</c:v>
                </c:pt>
                <c:pt idx="938">
                  <c:v>5.7142857142857144</c:v>
                </c:pt>
                <c:pt idx="939">
                  <c:v>5.4285714285714288</c:v>
                </c:pt>
                <c:pt idx="940">
                  <c:v>6.4285714285714288</c:v>
                </c:pt>
                <c:pt idx="941">
                  <c:v>6.4285714285714288</c:v>
                </c:pt>
                <c:pt idx="942">
                  <c:v>6.4285714285714288</c:v>
                </c:pt>
                <c:pt idx="943">
                  <c:v>6.7142857142857144</c:v>
                </c:pt>
                <c:pt idx="944">
                  <c:v>6.5714285714285712</c:v>
                </c:pt>
                <c:pt idx="945">
                  <c:v>6.1428571428571432</c:v>
                </c:pt>
                <c:pt idx="946">
                  <c:v>6.1428571428571432</c:v>
                </c:pt>
                <c:pt idx="947">
                  <c:v>5.1428571428571432</c:v>
                </c:pt>
                <c:pt idx="948">
                  <c:v>5.2857142857142856</c:v>
                </c:pt>
                <c:pt idx="949">
                  <c:v>5.2857142857142856</c:v>
                </c:pt>
                <c:pt idx="950">
                  <c:v>5.8571428571428568</c:v>
                </c:pt>
                <c:pt idx="951">
                  <c:v>6.5714285714285712</c:v>
                </c:pt>
                <c:pt idx="952">
                  <c:v>7.2857142857142856</c:v>
                </c:pt>
                <c:pt idx="953">
                  <c:v>7.1428571428571432</c:v>
                </c:pt>
                <c:pt idx="954">
                  <c:v>7.5714285714285712</c:v>
                </c:pt>
                <c:pt idx="955">
                  <c:v>7.4285714285714288</c:v>
                </c:pt>
                <c:pt idx="956">
                  <c:v>7.4285714285714288</c:v>
                </c:pt>
                <c:pt idx="957">
                  <c:v>7</c:v>
                </c:pt>
                <c:pt idx="958">
                  <c:v>6.1428571428571432</c:v>
                </c:pt>
                <c:pt idx="959">
                  <c:v>6.2857142857142856</c:v>
                </c:pt>
                <c:pt idx="960">
                  <c:v>6.1428571428571432</c:v>
                </c:pt>
                <c:pt idx="961">
                  <c:v>6</c:v>
                </c:pt>
                <c:pt idx="962">
                  <c:v>6</c:v>
                </c:pt>
                <c:pt idx="963">
                  <c:v>6</c:v>
                </c:pt>
                <c:pt idx="964">
                  <c:v>6</c:v>
                </c:pt>
                <c:pt idx="965">
                  <c:v>6.5714285714285712</c:v>
                </c:pt>
                <c:pt idx="966">
                  <c:v>6.7142857142857144</c:v>
                </c:pt>
                <c:pt idx="967">
                  <c:v>6.2857142857142856</c:v>
                </c:pt>
                <c:pt idx="968">
                  <c:v>6.5714285714285712</c:v>
                </c:pt>
                <c:pt idx="969">
                  <c:v>7</c:v>
                </c:pt>
                <c:pt idx="970">
                  <c:v>7</c:v>
                </c:pt>
                <c:pt idx="971">
                  <c:v>7</c:v>
                </c:pt>
                <c:pt idx="972">
                  <c:v>6.7142857142857144</c:v>
                </c:pt>
                <c:pt idx="973">
                  <c:v>6.2857142857142856</c:v>
                </c:pt>
                <c:pt idx="974">
                  <c:v>6.5714285714285712</c:v>
                </c:pt>
                <c:pt idx="975">
                  <c:v>7</c:v>
                </c:pt>
                <c:pt idx="976">
                  <c:v>6.7142857142857144</c:v>
                </c:pt>
                <c:pt idx="977">
                  <c:v>6.7142857142857144</c:v>
                </c:pt>
                <c:pt idx="978">
                  <c:v>6.4285714285714288</c:v>
                </c:pt>
                <c:pt idx="979">
                  <c:v>6.7142857142857144</c:v>
                </c:pt>
                <c:pt idx="980">
                  <c:v>7.2857142857142856</c:v>
                </c:pt>
                <c:pt idx="981">
                  <c:v>7.4285714285714288</c:v>
                </c:pt>
                <c:pt idx="982">
                  <c:v>6.8571428571428568</c:v>
                </c:pt>
                <c:pt idx="983">
                  <c:v>6.8571428571428568</c:v>
                </c:pt>
                <c:pt idx="984">
                  <c:v>6.8571428571428568</c:v>
                </c:pt>
                <c:pt idx="985">
                  <c:v>6.8571428571428568</c:v>
                </c:pt>
                <c:pt idx="986">
                  <c:v>5.8571428571428568</c:v>
                </c:pt>
                <c:pt idx="987">
                  <c:v>6</c:v>
                </c:pt>
                <c:pt idx="988">
                  <c:v>6.2857142857142856</c:v>
                </c:pt>
                <c:pt idx="989">
                  <c:v>6.1428571428571432</c:v>
                </c:pt>
                <c:pt idx="990">
                  <c:v>6</c:v>
                </c:pt>
                <c:pt idx="991">
                  <c:v>6</c:v>
                </c:pt>
                <c:pt idx="992">
                  <c:v>6</c:v>
                </c:pt>
                <c:pt idx="993">
                  <c:v>7.1428571428571432</c:v>
                </c:pt>
                <c:pt idx="994">
                  <c:v>6.4285714285714288</c:v>
                </c:pt>
                <c:pt idx="995">
                  <c:v>6.4285714285714288</c:v>
                </c:pt>
                <c:pt idx="996">
                  <c:v>5.7142857142857144</c:v>
                </c:pt>
                <c:pt idx="997">
                  <c:v>5.7142857142857144</c:v>
                </c:pt>
                <c:pt idx="998">
                  <c:v>5.7142857142857144</c:v>
                </c:pt>
                <c:pt idx="999">
                  <c:v>6.1428571428571432</c:v>
                </c:pt>
                <c:pt idx="1000">
                  <c:v>5.5714285714285712</c:v>
                </c:pt>
                <c:pt idx="1001">
                  <c:v>5.4285714285714288</c:v>
                </c:pt>
                <c:pt idx="1002">
                  <c:v>5.2857142857142856</c:v>
                </c:pt>
                <c:pt idx="1003">
                  <c:v>6.2857142857142856</c:v>
                </c:pt>
                <c:pt idx="1004">
                  <c:v>6.2857142857142856</c:v>
                </c:pt>
                <c:pt idx="1005">
                  <c:v>6.2857142857142856</c:v>
                </c:pt>
                <c:pt idx="1006">
                  <c:v>6.2857142857142856</c:v>
                </c:pt>
                <c:pt idx="1007">
                  <c:v>7</c:v>
                </c:pt>
                <c:pt idx="1008">
                  <c:v>6.8571428571428568</c:v>
                </c:pt>
                <c:pt idx="1009">
                  <c:v>6.4285714285714288</c:v>
                </c:pt>
                <c:pt idx="1010">
                  <c:v>6</c:v>
                </c:pt>
                <c:pt idx="1011">
                  <c:v>6</c:v>
                </c:pt>
                <c:pt idx="1012">
                  <c:v>6</c:v>
                </c:pt>
                <c:pt idx="1013">
                  <c:v>6.1428571428571432</c:v>
                </c:pt>
                <c:pt idx="1014">
                  <c:v>5.4285714285714288</c:v>
                </c:pt>
                <c:pt idx="1015">
                  <c:v>4.7142857142857144</c:v>
                </c:pt>
                <c:pt idx="1016">
                  <c:v>5.4285714285714288</c:v>
                </c:pt>
                <c:pt idx="1017">
                  <c:v>5.5714285714285712</c:v>
                </c:pt>
                <c:pt idx="1018">
                  <c:v>5.5714285714285712</c:v>
                </c:pt>
                <c:pt idx="1019">
                  <c:v>5.5714285714285712</c:v>
                </c:pt>
                <c:pt idx="1020">
                  <c:v>5.8571428571428568</c:v>
                </c:pt>
                <c:pt idx="1021">
                  <c:v>6.2857142857142856</c:v>
                </c:pt>
                <c:pt idx="1022">
                  <c:v>8.1428571428571423</c:v>
                </c:pt>
                <c:pt idx="1023">
                  <c:v>8.2857142857142865</c:v>
                </c:pt>
                <c:pt idx="1024">
                  <c:v>9.2857142857142865</c:v>
                </c:pt>
                <c:pt idx="1025">
                  <c:v>9.2857142857142865</c:v>
                </c:pt>
                <c:pt idx="1026">
                  <c:v>9.2857142857142865</c:v>
                </c:pt>
                <c:pt idx="1027">
                  <c:v>7.5714285714285712</c:v>
                </c:pt>
                <c:pt idx="1028">
                  <c:v>6.1428571428571432</c:v>
                </c:pt>
                <c:pt idx="1029">
                  <c:v>6.4285714285714288</c:v>
                </c:pt>
                <c:pt idx="1030">
                  <c:v>7.5714285714285712</c:v>
                </c:pt>
                <c:pt idx="1031">
                  <c:v>9.7142857142857135</c:v>
                </c:pt>
                <c:pt idx="1032">
                  <c:v>9.8571428571428577</c:v>
                </c:pt>
                <c:pt idx="1033">
                  <c:v>9.8571428571428577</c:v>
                </c:pt>
                <c:pt idx="1034">
                  <c:v>9.8571428571428577</c:v>
                </c:pt>
                <c:pt idx="1035">
                  <c:v>9.8571428571428577</c:v>
                </c:pt>
                <c:pt idx="1036">
                  <c:v>11.571428571428571</c:v>
                </c:pt>
                <c:pt idx="1037">
                  <c:v>12.714285714285714</c:v>
                </c:pt>
                <c:pt idx="1038">
                  <c:v>11.857142857142858</c:v>
                </c:pt>
                <c:pt idx="1039">
                  <c:v>12</c:v>
                </c:pt>
                <c:pt idx="1040">
                  <c:v>12</c:v>
                </c:pt>
                <c:pt idx="1041">
                  <c:v>15.142857142857142</c:v>
                </c:pt>
                <c:pt idx="1042">
                  <c:v>17.857142857142858</c:v>
                </c:pt>
                <c:pt idx="1043">
                  <c:v>17</c:v>
                </c:pt>
                <c:pt idx="1044">
                  <c:v>15.714285714285714</c:v>
                </c:pt>
                <c:pt idx="1045">
                  <c:v>14.714285714285714</c:v>
                </c:pt>
                <c:pt idx="1046">
                  <c:v>14.571428571428571</c:v>
                </c:pt>
                <c:pt idx="1047">
                  <c:v>14.571428571428571</c:v>
                </c:pt>
                <c:pt idx="1048">
                  <c:v>14.285714285714286</c:v>
                </c:pt>
                <c:pt idx="1049">
                  <c:v>14.857142857142858</c:v>
                </c:pt>
                <c:pt idx="1050">
                  <c:v>13.857142857142858</c:v>
                </c:pt>
                <c:pt idx="1051">
                  <c:v>13.285714285714286</c:v>
                </c:pt>
                <c:pt idx="1052">
                  <c:v>12.142857142857142</c:v>
                </c:pt>
                <c:pt idx="1053">
                  <c:v>12.142857142857142</c:v>
                </c:pt>
                <c:pt idx="1054">
                  <c:v>12.142857142857142</c:v>
                </c:pt>
                <c:pt idx="1055">
                  <c:v>11.428571428571429</c:v>
                </c:pt>
                <c:pt idx="1056">
                  <c:v>9.8571428571428577</c:v>
                </c:pt>
                <c:pt idx="1057">
                  <c:v>9.5714285714285712</c:v>
                </c:pt>
                <c:pt idx="1058">
                  <c:v>8.2857142857142865</c:v>
                </c:pt>
                <c:pt idx="1059">
                  <c:v>8</c:v>
                </c:pt>
                <c:pt idx="1060">
                  <c:v>8</c:v>
                </c:pt>
                <c:pt idx="1061">
                  <c:v>8</c:v>
                </c:pt>
                <c:pt idx="1062">
                  <c:v>6.4285714285714288</c:v>
                </c:pt>
                <c:pt idx="1063">
                  <c:v>6.2857142857142856</c:v>
                </c:pt>
                <c:pt idx="1064">
                  <c:v>5.2857142857142856</c:v>
                </c:pt>
                <c:pt idx="1065">
                  <c:v>5.2857142857142856</c:v>
                </c:pt>
                <c:pt idx="1066">
                  <c:v>4.8571428571428568</c:v>
                </c:pt>
                <c:pt idx="1067">
                  <c:v>4.7142857142857144</c:v>
                </c:pt>
                <c:pt idx="1068">
                  <c:v>4.7142857142857144</c:v>
                </c:pt>
                <c:pt idx="1069">
                  <c:v>5</c:v>
                </c:pt>
                <c:pt idx="1070">
                  <c:v>4.2857142857142856</c:v>
                </c:pt>
                <c:pt idx="1071">
                  <c:v>4.2857142857142856</c:v>
                </c:pt>
                <c:pt idx="1072">
                  <c:v>3.8571428571428572</c:v>
                </c:pt>
                <c:pt idx="1073">
                  <c:v>5.1428571428571432</c:v>
                </c:pt>
                <c:pt idx="1074">
                  <c:v>5.1428571428571432</c:v>
                </c:pt>
                <c:pt idx="1075">
                  <c:v>5.1428571428571432</c:v>
                </c:pt>
                <c:pt idx="1076">
                  <c:v>6</c:v>
                </c:pt>
                <c:pt idx="1077">
                  <c:v>6.4285714285714288</c:v>
                </c:pt>
                <c:pt idx="1078">
                  <c:v>6.5714285714285712</c:v>
                </c:pt>
                <c:pt idx="1079">
                  <c:v>7.4285714285714288</c:v>
                </c:pt>
                <c:pt idx="1080">
                  <c:v>6.8571428571428568</c:v>
                </c:pt>
                <c:pt idx="1081">
                  <c:v>7</c:v>
                </c:pt>
                <c:pt idx="1082">
                  <c:v>7</c:v>
                </c:pt>
                <c:pt idx="1083">
                  <c:v>6.8571428571428568</c:v>
                </c:pt>
                <c:pt idx="1084">
                  <c:v>7</c:v>
                </c:pt>
                <c:pt idx="1085">
                  <c:v>7.2857142857142856</c:v>
                </c:pt>
                <c:pt idx="1086">
                  <c:v>7.2857142857142856</c:v>
                </c:pt>
                <c:pt idx="1087">
                  <c:v>6.8571428571428568</c:v>
                </c:pt>
                <c:pt idx="1088">
                  <c:v>6.7142857142857144</c:v>
                </c:pt>
                <c:pt idx="1089">
                  <c:v>6.7142857142857144</c:v>
                </c:pt>
                <c:pt idx="1090">
                  <c:v>5.7142857142857144</c:v>
                </c:pt>
                <c:pt idx="1091">
                  <c:v>5.2857142857142856</c:v>
                </c:pt>
                <c:pt idx="1092">
                  <c:v>4.8571428571428568</c:v>
                </c:pt>
                <c:pt idx="1093">
                  <c:v>5.2857142857142856</c:v>
                </c:pt>
                <c:pt idx="1094">
                  <c:v>6</c:v>
                </c:pt>
                <c:pt idx="1095">
                  <c:v>6</c:v>
                </c:pt>
                <c:pt idx="1096">
                  <c:v>6</c:v>
                </c:pt>
                <c:pt idx="1097">
                  <c:v>7.2857142857142856</c:v>
                </c:pt>
                <c:pt idx="1098">
                  <c:v>8.7142857142857135</c:v>
                </c:pt>
                <c:pt idx="1099">
                  <c:v>9.4285714285714288</c:v>
                </c:pt>
                <c:pt idx="1100">
                  <c:v>8.7142857142857135</c:v>
                </c:pt>
                <c:pt idx="1101">
                  <c:v>9.1428571428571423</c:v>
                </c:pt>
                <c:pt idx="1102">
                  <c:v>9.1428571428571423</c:v>
                </c:pt>
                <c:pt idx="1103">
                  <c:v>9.1428571428571423</c:v>
                </c:pt>
                <c:pt idx="1104">
                  <c:v>8.7142857142857135</c:v>
                </c:pt>
                <c:pt idx="1105">
                  <c:v>7.7142857142857144</c:v>
                </c:pt>
                <c:pt idx="1106">
                  <c:v>8</c:v>
                </c:pt>
                <c:pt idx="1107">
                  <c:v>8.7142857142857135</c:v>
                </c:pt>
                <c:pt idx="1108">
                  <c:v>8</c:v>
                </c:pt>
                <c:pt idx="1109">
                  <c:v>8</c:v>
                </c:pt>
                <c:pt idx="1110">
                  <c:v>8</c:v>
                </c:pt>
                <c:pt idx="1111">
                  <c:v>8.5714285714285712</c:v>
                </c:pt>
                <c:pt idx="1112">
                  <c:v>8</c:v>
                </c:pt>
                <c:pt idx="1113">
                  <c:v>8</c:v>
                </c:pt>
                <c:pt idx="1114">
                  <c:v>9.7142857142857135</c:v>
                </c:pt>
                <c:pt idx="1115">
                  <c:v>10.714285714285714</c:v>
                </c:pt>
                <c:pt idx="1116">
                  <c:v>10.714285714285714</c:v>
                </c:pt>
                <c:pt idx="1117">
                  <c:v>10.714285714285714</c:v>
                </c:pt>
                <c:pt idx="1118">
                  <c:v>10.142857142857142</c:v>
                </c:pt>
                <c:pt idx="1119">
                  <c:v>11.857142857142858</c:v>
                </c:pt>
                <c:pt idx="1120">
                  <c:v>12.571428571428571</c:v>
                </c:pt>
                <c:pt idx="1121">
                  <c:v>11.714285714285714</c:v>
                </c:pt>
                <c:pt idx="1122">
                  <c:v>11.571428571428571</c:v>
                </c:pt>
                <c:pt idx="1123">
                  <c:v>11.571428571428571</c:v>
                </c:pt>
                <c:pt idx="1124">
                  <c:v>11.571428571428571</c:v>
                </c:pt>
                <c:pt idx="1125">
                  <c:v>12.428571428571429</c:v>
                </c:pt>
                <c:pt idx="1126">
                  <c:v>12</c:v>
                </c:pt>
                <c:pt idx="1127">
                  <c:v>11.571428571428571</c:v>
                </c:pt>
                <c:pt idx="1128">
                  <c:v>11.428571428571429</c:v>
                </c:pt>
                <c:pt idx="1129">
                  <c:v>9.8571428571428577</c:v>
                </c:pt>
                <c:pt idx="1130">
                  <c:v>9.8571428571428577</c:v>
                </c:pt>
                <c:pt idx="1131">
                  <c:v>10</c:v>
                </c:pt>
                <c:pt idx="1132">
                  <c:v>8.4285714285714288</c:v>
                </c:pt>
                <c:pt idx="1133">
                  <c:v>8.8571428571428577</c:v>
                </c:pt>
                <c:pt idx="1134">
                  <c:v>10.142857142857142</c:v>
                </c:pt>
                <c:pt idx="1135">
                  <c:v>9.7142857142857135</c:v>
                </c:pt>
                <c:pt idx="1136">
                  <c:v>10.571428571428571</c:v>
                </c:pt>
                <c:pt idx="1137">
                  <c:v>10.571428571428571</c:v>
                </c:pt>
                <c:pt idx="1138">
                  <c:v>10.428571428571429</c:v>
                </c:pt>
                <c:pt idx="1139">
                  <c:v>11.571428571428571</c:v>
                </c:pt>
                <c:pt idx="1140">
                  <c:v>11.142857142857142</c:v>
                </c:pt>
                <c:pt idx="1141">
                  <c:v>10</c:v>
                </c:pt>
                <c:pt idx="1142">
                  <c:v>10</c:v>
                </c:pt>
                <c:pt idx="1143">
                  <c:v>9.8571428571428577</c:v>
                </c:pt>
                <c:pt idx="1144">
                  <c:v>9.8571428571428577</c:v>
                </c:pt>
                <c:pt idx="1145">
                  <c:v>9.8571428571428577</c:v>
                </c:pt>
                <c:pt idx="1146">
                  <c:v>10.714285714285714</c:v>
                </c:pt>
                <c:pt idx="1147">
                  <c:v>10.142857142857142</c:v>
                </c:pt>
                <c:pt idx="1148">
                  <c:v>9.2857142857142865</c:v>
                </c:pt>
                <c:pt idx="1149">
                  <c:v>8.1428571428571423</c:v>
                </c:pt>
                <c:pt idx="1150">
                  <c:v>8.4285714285714288</c:v>
                </c:pt>
                <c:pt idx="1151">
                  <c:v>8.4285714285714288</c:v>
                </c:pt>
                <c:pt idx="1152">
                  <c:v>8.4285714285714288</c:v>
                </c:pt>
                <c:pt idx="1153">
                  <c:v>6.2857142857142856</c:v>
                </c:pt>
                <c:pt idx="1154">
                  <c:v>5.7142857142857144</c:v>
                </c:pt>
                <c:pt idx="1155">
                  <c:v>6.1428571428571432</c:v>
                </c:pt>
                <c:pt idx="1156">
                  <c:v>6.7142857142857144</c:v>
                </c:pt>
                <c:pt idx="1157">
                  <c:v>6.4285714285714288</c:v>
                </c:pt>
                <c:pt idx="1158">
                  <c:v>6.4285714285714288</c:v>
                </c:pt>
                <c:pt idx="1159">
                  <c:v>6.4285714285714288</c:v>
                </c:pt>
                <c:pt idx="1160">
                  <c:v>5.8571428571428568</c:v>
                </c:pt>
                <c:pt idx="1161">
                  <c:v>6</c:v>
                </c:pt>
                <c:pt idx="1162">
                  <c:v>5.2857142857142856</c:v>
                </c:pt>
                <c:pt idx="1163">
                  <c:v>5</c:v>
                </c:pt>
                <c:pt idx="1164">
                  <c:v>4.2857142857142856</c:v>
                </c:pt>
                <c:pt idx="1165">
                  <c:v>4.2857142857142856</c:v>
                </c:pt>
                <c:pt idx="1166">
                  <c:v>4.2857142857142856</c:v>
                </c:pt>
                <c:pt idx="1167">
                  <c:v>5</c:v>
                </c:pt>
                <c:pt idx="1168">
                  <c:v>4.1428571428571432</c:v>
                </c:pt>
                <c:pt idx="1169">
                  <c:v>3.4285714285714284</c:v>
                </c:pt>
                <c:pt idx="1170">
                  <c:v>3.4285714285714284</c:v>
                </c:pt>
                <c:pt idx="1171">
                  <c:v>3.5714285714285716</c:v>
                </c:pt>
                <c:pt idx="1172">
                  <c:v>3.5714285714285716</c:v>
                </c:pt>
                <c:pt idx="1173">
                  <c:v>3.5714285714285716</c:v>
                </c:pt>
                <c:pt idx="1174">
                  <c:v>4</c:v>
                </c:pt>
                <c:pt idx="1175">
                  <c:v>3.7142857142857144</c:v>
                </c:pt>
                <c:pt idx="1176">
                  <c:v>3.4285714285714284</c:v>
                </c:pt>
                <c:pt idx="1177">
                  <c:v>2.4285714285714284</c:v>
                </c:pt>
                <c:pt idx="1178">
                  <c:v>1.8571428571428572</c:v>
                </c:pt>
                <c:pt idx="1179">
                  <c:v>1.8571428571428572</c:v>
                </c:pt>
                <c:pt idx="1180">
                  <c:v>1.8571428571428572</c:v>
                </c:pt>
                <c:pt idx="1181">
                  <c:v>0.8571428571428571</c:v>
                </c:pt>
                <c:pt idx="1182">
                  <c:v>1.4285714285714286</c:v>
                </c:pt>
                <c:pt idx="1183">
                  <c:v>1.5714285714285714</c:v>
                </c:pt>
                <c:pt idx="1184">
                  <c:v>1.8571428571428572</c:v>
                </c:pt>
                <c:pt idx="1185">
                  <c:v>2.2857142857142856</c:v>
                </c:pt>
                <c:pt idx="1186">
                  <c:v>2.2857142857142856</c:v>
                </c:pt>
                <c:pt idx="1187">
                  <c:v>2.2857142857142856</c:v>
                </c:pt>
                <c:pt idx="1188">
                  <c:v>2.8571428571428572</c:v>
                </c:pt>
                <c:pt idx="1189">
                  <c:v>2.5714285714285716</c:v>
                </c:pt>
                <c:pt idx="1190">
                  <c:v>2.2857142857142856</c:v>
                </c:pt>
                <c:pt idx="1191">
                  <c:v>2.4285714285714284</c:v>
                </c:pt>
                <c:pt idx="1192">
                  <c:v>2.1428571428571428</c:v>
                </c:pt>
                <c:pt idx="1193">
                  <c:v>2.1428571428571428</c:v>
                </c:pt>
                <c:pt idx="1194">
                  <c:v>2.1428571428571428</c:v>
                </c:pt>
                <c:pt idx="1195">
                  <c:v>1.7142857142857142</c:v>
                </c:pt>
                <c:pt idx="1196">
                  <c:v>1.8571428571428572</c:v>
                </c:pt>
                <c:pt idx="1197">
                  <c:v>2.1428571428571428</c:v>
                </c:pt>
                <c:pt idx="1198">
                  <c:v>2.1428571428571428</c:v>
                </c:pt>
                <c:pt idx="1199">
                  <c:v>2.1428571428571428</c:v>
                </c:pt>
                <c:pt idx="1200">
                  <c:v>2.1428571428571428</c:v>
                </c:pt>
                <c:pt idx="1201">
                  <c:v>2.1428571428571428</c:v>
                </c:pt>
                <c:pt idx="1202">
                  <c:v>2.2857142857142856</c:v>
                </c:pt>
                <c:pt idx="1203">
                  <c:v>2</c:v>
                </c:pt>
                <c:pt idx="1204">
                  <c:v>2.2857142857142856</c:v>
                </c:pt>
                <c:pt idx="1205">
                  <c:v>1.8571428571428572</c:v>
                </c:pt>
                <c:pt idx="1206">
                  <c:v>1.8571428571428572</c:v>
                </c:pt>
                <c:pt idx="1207">
                  <c:v>1.8571428571428572</c:v>
                </c:pt>
                <c:pt idx="1208">
                  <c:v>1.8571428571428572</c:v>
                </c:pt>
                <c:pt idx="1209">
                  <c:v>1.5714285714285714</c:v>
                </c:pt>
                <c:pt idx="1210">
                  <c:v>1.5714285714285714</c:v>
                </c:pt>
                <c:pt idx="1211">
                  <c:v>1.2857142857142858</c:v>
                </c:pt>
                <c:pt idx="1212">
                  <c:v>1.4285714285714286</c:v>
                </c:pt>
                <c:pt idx="1213">
                  <c:v>1.4285714285714286</c:v>
                </c:pt>
                <c:pt idx="1214">
                  <c:v>1.4285714285714286</c:v>
                </c:pt>
                <c:pt idx="1215">
                  <c:v>1.4285714285714286</c:v>
                </c:pt>
                <c:pt idx="1216">
                  <c:v>1.5714285714285714</c:v>
                </c:pt>
                <c:pt idx="1217">
                  <c:v>1.5714285714285714</c:v>
                </c:pt>
                <c:pt idx="1218">
                  <c:v>1.4285714285714286</c:v>
                </c:pt>
                <c:pt idx="1219">
                  <c:v>1.4285714285714286</c:v>
                </c:pt>
                <c:pt idx="1220">
                  <c:v>1.1428571428571428</c:v>
                </c:pt>
                <c:pt idx="1221">
                  <c:v>1.1428571428571428</c:v>
                </c:pt>
                <c:pt idx="1222">
                  <c:v>1.1428571428571428</c:v>
                </c:pt>
                <c:pt idx="1223">
                  <c:v>0.8571428571428571</c:v>
                </c:pt>
                <c:pt idx="1224">
                  <c:v>0.5714285714285714</c:v>
                </c:pt>
                <c:pt idx="1225">
                  <c:v>0.42857142857142855</c:v>
                </c:pt>
                <c:pt idx="1226">
                  <c:v>0.5714285714285714</c:v>
                </c:pt>
                <c:pt idx="1227">
                  <c:v>0.5714285714285714</c:v>
                </c:pt>
                <c:pt idx="1228">
                  <c:v>0.5714285714285714</c:v>
                </c:pt>
                <c:pt idx="1229">
                  <c:v>0.5714285714285714</c:v>
                </c:pt>
                <c:pt idx="1230">
                  <c:v>0.7142857142857143</c:v>
                </c:pt>
                <c:pt idx="1231">
                  <c:v>1</c:v>
                </c:pt>
                <c:pt idx="1232">
                  <c:v>1.4285714285714286</c:v>
                </c:pt>
                <c:pt idx="1233">
                  <c:v>1.1428571428571428</c:v>
                </c:pt>
                <c:pt idx="1234">
                  <c:v>1.4285714285714286</c:v>
                </c:pt>
                <c:pt idx="1235">
                  <c:v>1.4285714285714286</c:v>
                </c:pt>
                <c:pt idx="1236">
                  <c:v>1.4285714285714286</c:v>
                </c:pt>
                <c:pt idx="1237">
                  <c:v>1.2857142857142858</c:v>
                </c:pt>
                <c:pt idx="1238">
                  <c:v>1.1428571428571428</c:v>
                </c:pt>
                <c:pt idx="1239">
                  <c:v>0.5714285714285714</c:v>
                </c:pt>
                <c:pt idx="1240">
                  <c:v>0.8571428571428571</c:v>
                </c:pt>
                <c:pt idx="1241">
                  <c:v>0.7142857142857143</c:v>
                </c:pt>
                <c:pt idx="1242">
                  <c:v>0.7142857142857143</c:v>
                </c:pt>
                <c:pt idx="1243">
                  <c:v>0.7142857142857143</c:v>
                </c:pt>
                <c:pt idx="1244">
                  <c:v>1</c:v>
                </c:pt>
                <c:pt idx="1245">
                  <c:v>1.1428571428571428</c:v>
                </c:pt>
                <c:pt idx="1246">
                  <c:v>1.2857142857142858</c:v>
                </c:pt>
                <c:pt idx="1247">
                  <c:v>1.2857142857142858</c:v>
                </c:pt>
                <c:pt idx="1248">
                  <c:v>1.1428571428571428</c:v>
                </c:pt>
                <c:pt idx="1249">
                  <c:v>1.1428571428571428</c:v>
                </c:pt>
                <c:pt idx="1250">
                  <c:v>1.1428571428571428</c:v>
                </c:pt>
                <c:pt idx="1251">
                  <c:v>1.8571428571428572</c:v>
                </c:pt>
                <c:pt idx="1252">
                  <c:v>2.2857142857142856</c:v>
                </c:pt>
                <c:pt idx="1253">
                  <c:v>2.5714285714285716</c:v>
                </c:pt>
                <c:pt idx="1254">
                  <c:v>2.2857142857142856</c:v>
                </c:pt>
                <c:pt idx="1255">
                  <c:v>2.5714285714285716</c:v>
                </c:pt>
                <c:pt idx="1256">
                  <c:v>2.5714285714285716</c:v>
                </c:pt>
                <c:pt idx="1257">
                  <c:v>2.5714285714285716</c:v>
                </c:pt>
                <c:pt idx="1258">
                  <c:v>2.1428571428571428</c:v>
                </c:pt>
                <c:pt idx="1259">
                  <c:v>2.2857142857142856</c:v>
                </c:pt>
                <c:pt idx="1260">
                  <c:v>2.5714285714285716</c:v>
                </c:pt>
                <c:pt idx="1261">
                  <c:v>3</c:v>
                </c:pt>
                <c:pt idx="1262">
                  <c:v>3.4285714285714284</c:v>
                </c:pt>
                <c:pt idx="1263">
                  <c:v>3.4285714285714284</c:v>
                </c:pt>
                <c:pt idx="1264">
                  <c:v>3.4285714285714284</c:v>
                </c:pt>
                <c:pt idx="1265">
                  <c:v>3.5714285714285716</c:v>
                </c:pt>
                <c:pt idx="1266">
                  <c:v>3.7142857142857144</c:v>
                </c:pt>
                <c:pt idx="1267">
                  <c:v>4.1428571428571432</c:v>
                </c:pt>
                <c:pt idx="1268">
                  <c:v>3.8571428571428572</c:v>
                </c:pt>
                <c:pt idx="1269">
                  <c:v>3.4285714285714284</c:v>
                </c:pt>
                <c:pt idx="1270">
                  <c:v>3.4285714285714284</c:v>
                </c:pt>
                <c:pt idx="1271">
                  <c:v>3.4285714285714284</c:v>
                </c:pt>
                <c:pt idx="1272">
                  <c:v>3.1428571428571428</c:v>
                </c:pt>
                <c:pt idx="1273">
                  <c:v>3</c:v>
                </c:pt>
                <c:pt idx="1274">
                  <c:v>2.1428571428571428</c:v>
                </c:pt>
                <c:pt idx="1275">
                  <c:v>2.4285714285714284</c:v>
                </c:pt>
                <c:pt idx="1276">
                  <c:v>2.7142857142857144</c:v>
                </c:pt>
                <c:pt idx="1277">
                  <c:v>2.8571428571428572</c:v>
                </c:pt>
                <c:pt idx="1278">
                  <c:v>2.8571428571428572</c:v>
                </c:pt>
                <c:pt idx="1279">
                  <c:v>3.5714285714285716</c:v>
                </c:pt>
                <c:pt idx="1280">
                  <c:v>3</c:v>
                </c:pt>
                <c:pt idx="1281">
                  <c:v>3.8571428571428572</c:v>
                </c:pt>
                <c:pt idx="1282">
                  <c:v>4.4285714285714288</c:v>
                </c:pt>
                <c:pt idx="1283">
                  <c:v>4.4285714285714288</c:v>
                </c:pt>
                <c:pt idx="1284">
                  <c:v>4.2857142857142856</c:v>
                </c:pt>
                <c:pt idx="1285">
                  <c:v>4.2857142857142856</c:v>
                </c:pt>
                <c:pt idx="1286">
                  <c:v>3.7142857142857144</c:v>
                </c:pt>
                <c:pt idx="1287">
                  <c:v>4.2857142857142856</c:v>
                </c:pt>
                <c:pt idx="1288">
                  <c:v>3.8571428571428572</c:v>
                </c:pt>
                <c:pt idx="1289">
                  <c:v>3.5714285714285716</c:v>
                </c:pt>
                <c:pt idx="1290">
                  <c:v>4</c:v>
                </c:pt>
                <c:pt idx="1291">
                  <c:v>4.2857142857142856</c:v>
                </c:pt>
                <c:pt idx="1292">
                  <c:v>4.2857142857142856</c:v>
                </c:pt>
                <c:pt idx="1293">
                  <c:v>4.4285714285714288</c:v>
                </c:pt>
                <c:pt idx="1294">
                  <c:v>4.7142857142857144</c:v>
                </c:pt>
                <c:pt idx="1295">
                  <c:v>4.8571428571428568</c:v>
                </c:pt>
                <c:pt idx="1296">
                  <c:v>4.8571428571428568</c:v>
                </c:pt>
                <c:pt idx="1297">
                  <c:v>4.7142857142857144</c:v>
                </c:pt>
                <c:pt idx="1298">
                  <c:v>4.4285714285714288</c:v>
                </c:pt>
                <c:pt idx="1299">
                  <c:v>4.4285714285714288</c:v>
                </c:pt>
                <c:pt idx="1300">
                  <c:v>4.4285714285714288</c:v>
                </c:pt>
                <c:pt idx="1301">
                  <c:v>3.8571428571428572</c:v>
                </c:pt>
                <c:pt idx="1302">
                  <c:v>4.2857142857142856</c:v>
                </c:pt>
                <c:pt idx="1303">
                  <c:v>4.7142857142857144</c:v>
                </c:pt>
                <c:pt idx="1304">
                  <c:v>4.7142857142857144</c:v>
                </c:pt>
                <c:pt idx="1305">
                  <c:v>5</c:v>
                </c:pt>
                <c:pt idx="1306">
                  <c:v>5</c:v>
                </c:pt>
                <c:pt idx="1307">
                  <c:v>5.4285714285714288</c:v>
                </c:pt>
                <c:pt idx="1308">
                  <c:v>6</c:v>
                </c:pt>
                <c:pt idx="1309">
                  <c:v>6.2857142857142856</c:v>
                </c:pt>
                <c:pt idx="1310">
                  <c:v>5.7142857142857144</c:v>
                </c:pt>
                <c:pt idx="1311">
                  <c:v>5.4285714285714288</c:v>
                </c:pt>
                <c:pt idx="1312">
                  <c:v>5.1428571428571432</c:v>
                </c:pt>
                <c:pt idx="1313">
                  <c:v>5.1428571428571432</c:v>
                </c:pt>
                <c:pt idx="1314">
                  <c:v>4.8571428571428568</c:v>
                </c:pt>
                <c:pt idx="1315">
                  <c:v>5.5714285714285712</c:v>
                </c:pt>
                <c:pt idx="1316">
                  <c:v>5.4285714285714288</c:v>
                </c:pt>
                <c:pt idx="1317">
                  <c:v>6.1428571428571432</c:v>
                </c:pt>
                <c:pt idx="1318">
                  <c:v>6.4285714285714288</c:v>
                </c:pt>
                <c:pt idx="1319">
                  <c:v>6.5714285714285712</c:v>
                </c:pt>
                <c:pt idx="1320">
                  <c:v>6.5714285714285712</c:v>
                </c:pt>
                <c:pt idx="1321">
                  <c:v>6.5714285714285712</c:v>
                </c:pt>
                <c:pt idx="1322">
                  <c:v>5</c:v>
                </c:pt>
                <c:pt idx="1323">
                  <c:v>5.1428571428571432</c:v>
                </c:pt>
                <c:pt idx="1324">
                  <c:v>4.4285714285714288</c:v>
                </c:pt>
                <c:pt idx="1325">
                  <c:v>4.5714285714285712</c:v>
                </c:pt>
                <c:pt idx="1326">
                  <c:v>4.4285714285714288</c:v>
                </c:pt>
                <c:pt idx="1327">
                  <c:v>4.4285714285714288</c:v>
                </c:pt>
                <c:pt idx="1328">
                  <c:v>4.7142857142857144</c:v>
                </c:pt>
                <c:pt idx="1329">
                  <c:v>6.7142857142857144</c:v>
                </c:pt>
                <c:pt idx="1330">
                  <c:v>5.7142857142857144</c:v>
                </c:pt>
                <c:pt idx="1331">
                  <c:v>5.7142857142857144</c:v>
                </c:pt>
                <c:pt idx="1332">
                  <c:v>5.4285714285714288</c:v>
                </c:pt>
                <c:pt idx="1333">
                  <c:v>5.4285714285714288</c:v>
                </c:pt>
                <c:pt idx="1334">
                  <c:v>5.4285714285714288</c:v>
                </c:pt>
                <c:pt idx="1335">
                  <c:v>5</c:v>
                </c:pt>
                <c:pt idx="1336">
                  <c:v>3.7142857142857144</c:v>
                </c:pt>
                <c:pt idx="1337">
                  <c:v>3.8571428571428572</c:v>
                </c:pt>
                <c:pt idx="1338">
                  <c:v>4.1428571428571432</c:v>
                </c:pt>
                <c:pt idx="1339">
                  <c:v>4.5714285714285712</c:v>
                </c:pt>
                <c:pt idx="1340">
                  <c:v>4.7142857142857144</c:v>
                </c:pt>
                <c:pt idx="1341">
                  <c:v>4.7142857142857144</c:v>
                </c:pt>
                <c:pt idx="1342">
                  <c:v>4.7142857142857144</c:v>
                </c:pt>
                <c:pt idx="1343">
                  <c:v>5.2857142857142856</c:v>
                </c:pt>
                <c:pt idx="1344">
                  <c:v>6.2857142857142856</c:v>
                </c:pt>
                <c:pt idx="1345">
                  <c:v>6.4285714285714288</c:v>
                </c:pt>
                <c:pt idx="1346">
                  <c:v>6.5714285714285712</c:v>
                </c:pt>
                <c:pt idx="1347">
                  <c:v>6.4285714285714288</c:v>
                </c:pt>
                <c:pt idx="1348">
                  <c:v>6.4285714285714288</c:v>
                </c:pt>
                <c:pt idx="1349">
                  <c:v>6.7142857142857144</c:v>
                </c:pt>
                <c:pt idx="1350">
                  <c:v>5.7142857142857144</c:v>
                </c:pt>
                <c:pt idx="1351">
                  <c:v>4.7142857142857144</c:v>
                </c:pt>
                <c:pt idx="1352">
                  <c:v>4.2857142857142856</c:v>
                </c:pt>
                <c:pt idx="1353">
                  <c:v>4.4285714285714288</c:v>
                </c:pt>
                <c:pt idx="1354">
                  <c:v>4.4285714285714288</c:v>
                </c:pt>
                <c:pt idx="1355">
                  <c:v>4.4285714285714288</c:v>
                </c:pt>
                <c:pt idx="1356">
                  <c:v>4.1428571428571432</c:v>
                </c:pt>
                <c:pt idx="1357">
                  <c:v>4.5714285714285712</c:v>
                </c:pt>
                <c:pt idx="1358">
                  <c:v>4.8571428571428568</c:v>
                </c:pt>
                <c:pt idx="1359">
                  <c:v>5</c:v>
                </c:pt>
                <c:pt idx="1360">
                  <c:v>5.1428571428571432</c:v>
                </c:pt>
                <c:pt idx="1361">
                  <c:v>5.1428571428571432</c:v>
                </c:pt>
                <c:pt idx="1362">
                  <c:v>5.1428571428571432</c:v>
                </c:pt>
                <c:pt idx="1363">
                  <c:v>5.4285714285714288</c:v>
                </c:pt>
                <c:pt idx="1364">
                  <c:v>5.1428571428571432</c:v>
                </c:pt>
                <c:pt idx="1365">
                  <c:v>5.1428571428571432</c:v>
                </c:pt>
                <c:pt idx="1366">
                  <c:v>5.1428571428571432</c:v>
                </c:pt>
                <c:pt idx="1367">
                  <c:v>4.8571428571428568</c:v>
                </c:pt>
                <c:pt idx="1368">
                  <c:v>4.8571428571428568</c:v>
                </c:pt>
                <c:pt idx="1369">
                  <c:v>4.8571428571428568</c:v>
                </c:pt>
                <c:pt idx="1370">
                  <c:v>4.8571428571428568</c:v>
                </c:pt>
                <c:pt idx="1371">
                  <c:v>4.5714285714285712</c:v>
                </c:pt>
                <c:pt idx="1372">
                  <c:v>4.1428571428571432</c:v>
                </c:pt>
                <c:pt idx="1373">
                  <c:v>4</c:v>
                </c:pt>
                <c:pt idx="1374">
                  <c:v>3.5714285714285716</c:v>
                </c:pt>
                <c:pt idx="1375">
                  <c:v>3.5714285714285716</c:v>
                </c:pt>
                <c:pt idx="1376">
                  <c:v>3.5714285714285716</c:v>
                </c:pt>
                <c:pt idx="1377">
                  <c:v>3.7142857142857144</c:v>
                </c:pt>
                <c:pt idx="1378">
                  <c:v>3.8571428571428572</c:v>
                </c:pt>
                <c:pt idx="1379">
                  <c:v>3.8571428571428572</c:v>
                </c:pt>
                <c:pt idx="1380">
                  <c:v>3.8571428571428572</c:v>
                </c:pt>
                <c:pt idx="1381">
                  <c:v>3.5714285714285716</c:v>
                </c:pt>
                <c:pt idx="1382">
                  <c:v>3.7142857142857144</c:v>
                </c:pt>
                <c:pt idx="1383">
                  <c:v>3.7142857142857144</c:v>
                </c:pt>
                <c:pt idx="1384">
                  <c:v>3.8571428571428572</c:v>
                </c:pt>
                <c:pt idx="1385">
                  <c:v>4.5714285714285712</c:v>
                </c:pt>
                <c:pt idx="1386">
                  <c:v>5.2857142857142856</c:v>
                </c:pt>
                <c:pt idx="1387">
                  <c:v>6</c:v>
                </c:pt>
                <c:pt idx="1388">
                  <c:v>6</c:v>
                </c:pt>
                <c:pt idx="1389">
                  <c:v>6.1428571428571432</c:v>
                </c:pt>
                <c:pt idx="1390">
                  <c:v>6.1428571428571432</c:v>
                </c:pt>
                <c:pt idx="1391">
                  <c:v>4.8571428571428568</c:v>
                </c:pt>
                <c:pt idx="1392">
                  <c:v>3.5714285714285716</c:v>
                </c:pt>
                <c:pt idx="1393">
                  <c:v>3.2857142857142856</c:v>
                </c:pt>
                <c:pt idx="1394">
                  <c:v>3.5714285714285716</c:v>
                </c:pt>
                <c:pt idx="1395">
                  <c:v>4.5714285714285712</c:v>
                </c:pt>
                <c:pt idx="1396">
                  <c:v>4.2857142857142856</c:v>
                </c:pt>
                <c:pt idx="1397">
                  <c:v>4.2857142857142856</c:v>
                </c:pt>
                <c:pt idx="1398">
                  <c:v>4.2857142857142856</c:v>
                </c:pt>
                <c:pt idx="1399">
                  <c:v>4.2857142857142856</c:v>
                </c:pt>
                <c:pt idx="1400">
                  <c:v>5.8571428571428568</c:v>
                </c:pt>
                <c:pt idx="1401">
                  <c:v>6</c:v>
                </c:pt>
                <c:pt idx="1402">
                  <c:v>6.4285714285714288</c:v>
                </c:pt>
                <c:pt idx="1403">
                  <c:v>6.4285714285714288</c:v>
                </c:pt>
                <c:pt idx="1404">
                  <c:v>6.4285714285714288</c:v>
                </c:pt>
                <c:pt idx="1405">
                  <c:v>8.4285714285714288</c:v>
                </c:pt>
                <c:pt idx="1406">
                  <c:v>9.4285714285714288</c:v>
                </c:pt>
                <c:pt idx="1407">
                  <c:v>8.5714285714285712</c:v>
                </c:pt>
                <c:pt idx="1408">
                  <c:v>7.4285714285714288</c:v>
                </c:pt>
                <c:pt idx="1409">
                  <c:v>6.4285714285714288</c:v>
                </c:pt>
                <c:pt idx="1410">
                  <c:v>6.4285714285714288</c:v>
                </c:pt>
                <c:pt idx="1411">
                  <c:v>6.4285714285714288</c:v>
                </c:pt>
                <c:pt idx="1412">
                  <c:v>5</c:v>
                </c:pt>
                <c:pt idx="1413">
                  <c:v>5.2857142857142856</c:v>
                </c:pt>
                <c:pt idx="1414">
                  <c:v>4.4285714285714288</c:v>
                </c:pt>
                <c:pt idx="1415">
                  <c:v>5</c:v>
                </c:pt>
                <c:pt idx="1416">
                  <c:v>5.2857142857142856</c:v>
                </c:pt>
                <c:pt idx="1417">
                  <c:v>5.2857142857142856</c:v>
                </c:pt>
                <c:pt idx="1418">
                  <c:v>5.2857142857142856</c:v>
                </c:pt>
                <c:pt idx="1419">
                  <c:v>6.5714285714285712</c:v>
                </c:pt>
                <c:pt idx="1420">
                  <c:v>6.1428571428571432</c:v>
                </c:pt>
                <c:pt idx="1421">
                  <c:v>6.2857142857142856</c:v>
                </c:pt>
                <c:pt idx="1422">
                  <c:v>5.7142857142857144</c:v>
                </c:pt>
                <c:pt idx="1423">
                  <c:v>4.4285714285714288</c:v>
                </c:pt>
                <c:pt idx="1424">
                  <c:v>4.4285714285714288</c:v>
                </c:pt>
                <c:pt idx="1425">
                  <c:v>4.4285714285714288</c:v>
                </c:pt>
                <c:pt idx="1426">
                  <c:v>3.7142857142857144</c:v>
                </c:pt>
                <c:pt idx="1427">
                  <c:v>3.8571428571428572</c:v>
                </c:pt>
                <c:pt idx="1428">
                  <c:v>3.4285714285714284</c:v>
                </c:pt>
                <c:pt idx="1429">
                  <c:v>4.2857142857142856</c:v>
                </c:pt>
                <c:pt idx="1430">
                  <c:v>5</c:v>
                </c:pt>
                <c:pt idx="1431">
                  <c:v>5</c:v>
                </c:pt>
                <c:pt idx="1432">
                  <c:v>5</c:v>
                </c:pt>
                <c:pt idx="1433">
                  <c:v>4.5714285714285712</c:v>
                </c:pt>
                <c:pt idx="1434">
                  <c:v>4.2857142857142856</c:v>
                </c:pt>
                <c:pt idx="1435">
                  <c:v>4.2857142857142856</c:v>
                </c:pt>
                <c:pt idx="1436">
                  <c:v>3.8571428571428572</c:v>
                </c:pt>
                <c:pt idx="1437">
                  <c:v>4.1428571428571432</c:v>
                </c:pt>
                <c:pt idx="1438">
                  <c:v>4.1428571428571432</c:v>
                </c:pt>
                <c:pt idx="1439">
                  <c:v>4.1428571428571432</c:v>
                </c:pt>
                <c:pt idx="1440">
                  <c:v>4</c:v>
                </c:pt>
                <c:pt idx="1441">
                  <c:v>4.2857142857142856</c:v>
                </c:pt>
                <c:pt idx="1442">
                  <c:v>4.7142857142857144</c:v>
                </c:pt>
                <c:pt idx="1443">
                  <c:v>4.1428571428571432</c:v>
                </c:pt>
                <c:pt idx="1444">
                  <c:v>3.7142857142857144</c:v>
                </c:pt>
                <c:pt idx="1445">
                  <c:v>3.7142857142857144</c:v>
                </c:pt>
                <c:pt idx="1446">
                  <c:v>3.7142857142857144</c:v>
                </c:pt>
                <c:pt idx="1447">
                  <c:v>4</c:v>
                </c:pt>
                <c:pt idx="1448">
                  <c:v>3.4285714285714284</c:v>
                </c:pt>
                <c:pt idx="1449">
                  <c:v>2.8571428571428572</c:v>
                </c:pt>
                <c:pt idx="1450">
                  <c:v>3</c:v>
                </c:pt>
                <c:pt idx="1451">
                  <c:v>2.8571428571428572</c:v>
                </c:pt>
                <c:pt idx="1452">
                  <c:v>2.8571428571428572</c:v>
                </c:pt>
                <c:pt idx="1453">
                  <c:v>2.8571428571428572</c:v>
                </c:pt>
                <c:pt idx="1454">
                  <c:v>2.5714285714285716</c:v>
                </c:pt>
                <c:pt idx="1455">
                  <c:v>3</c:v>
                </c:pt>
                <c:pt idx="1456">
                  <c:v>3.1428571428571428</c:v>
                </c:pt>
                <c:pt idx="1457">
                  <c:v>3.1428571428571428</c:v>
                </c:pt>
                <c:pt idx="1458">
                  <c:v>3.1428571428571428</c:v>
                </c:pt>
                <c:pt idx="1459">
                  <c:v>3.1428571428571428</c:v>
                </c:pt>
                <c:pt idx="1460">
                  <c:v>3.1428571428571428</c:v>
                </c:pt>
                <c:pt idx="1461">
                  <c:v>3</c:v>
                </c:pt>
                <c:pt idx="1462">
                  <c:v>2.4285714285714284</c:v>
                </c:pt>
                <c:pt idx="1463">
                  <c:v>2.1428571428571428</c:v>
                </c:pt>
                <c:pt idx="1464">
                  <c:v>1.8571428571428572</c:v>
                </c:pt>
                <c:pt idx="1465">
                  <c:v>1.8571428571428572</c:v>
                </c:pt>
                <c:pt idx="1466">
                  <c:v>1.8571428571428572</c:v>
                </c:pt>
                <c:pt idx="1467">
                  <c:v>1.8571428571428572</c:v>
                </c:pt>
                <c:pt idx="1468">
                  <c:v>1.4285714285714286</c:v>
                </c:pt>
                <c:pt idx="1469">
                  <c:v>1.4285714285714286</c:v>
                </c:pt>
                <c:pt idx="1470">
                  <c:v>1.7142857142857142</c:v>
                </c:pt>
                <c:pt idx="1471">
                  <c:v>1.7142857142857142</c:v>
                </c:pt>
                <c:pt idx="1472">
                  <c:v>1.7142857142857142</c:v>
                </c:pt>
                <c:pt idx="1473">
                  <c:v>1.7142857142857142</c:v>
                </c:pt>
                <c:pt idx="1474">
                  <c:v>1.7142857142857142</c:v>
                </c:pt>
                <c:pt idx="1475">
                  <c:v>2</c:v>
                </c:pt>
                <c:pt idx="1476">
                  <c:v>1.8571428571428572</c:v>
                </c:pt>
                <c:pt idx="1477">
                  <c:v>1.4285714285714286</c:v>
                </c:pt>
                <c:pt idx="1478">
                  <c:v>1.4285714285714286</c:v>
                </c:pt>
                <c:pt idx="1479">
                  <c:v>1.4285714285714286</c:v>
                </c:pt>
                <c:pt idx="1480">
                  <c:v>1.4285714285714286</c:v>
                </c:pt>
                <c:pt idx="1481">
                  <c:v>1.4285714285714286</c:v>
                </c:pt>
                <c:pt idx="1482">
                  <c:v>1.7142857142857142</c:v>
                </c:pt>
                <c:pt idx="1483">
                  <c:v>2.1428571428571428</c:v>
                </c:pt>
                <c:pt idx="1484">
                  <c:v>2</c:v>
                </c:pt>
                <c:pt idx="1485">
                  <c:v>2.4285714285714284</c:v>
                </c:pt>
                <c:pt idx="1486">
                  <c:v>2.1428571428571428</c:v>
                </c:pt>
                <c:pt idx="1487">
                  <c:v>2.1428571428571428</c:v>
                </c:pt>
                <c:pt idx="1488">
                  <c:v>2.1428571428571428</c:v>
                </c:pt>
                <c:pt idx="1489">
                  <c:v>1.5714285714285714</c:v>
                </c:pt>
                <c:pt idx="1490">
                  <c:v>1.5714285714285714</c:v>
                </c:pt>
                <c:pt idx="1491">
                  <c:v>1.8571428571428572</c:v>
                </c:pt>
                <c:pt idx="1492">
                  <c:v>1.2857142857142858</c:v>
                </c:pt>
                <c:pt idx="1493">
                  <c:v>1.1428571428571428</c:v>
                </c:pt>
                <c:pt idx="1494">
                  <c:v>1.1428571428571428</c:v>
                </c:pt>
                <c:pt idx="1495">
                  <c:v>1.1428571428571428</c:v>
                </c:pt>
                <c:pt idx="1496">
                  <c:v>1.4285714285714286</c:v>
                </c:pt>
                <c:pt idx="1497">
                  <c:v>1</c:v>
                </c:pt>
                <c:pt idx="1498">
                  <c:v>0.8571428571428571</c:v>
                </c:pt>
                <c:pt idx="1499">
                  <c:v>0.7142857142857143</c:v>
                </c:pt>
                <c:pt idx="1500">
                  <c:v>0.8571428571428571</c:v>
                </c:pt>
                <c:pt idx="1501">
                  <c:v>0.8571428571428571</c:v>
                </c:pt>
                <c:pt idx="1502">
                  <c:v>0.8571428571428571</c:v>
                </c:pt>
                <c:pt idx="1503">
                  <c:v>0.5714285714285714</c:v>
                </c:pt>
                <c:pt idx="1504">
                  <c:v>0.5714285714285714</c:v>
                </c:pt>
                <c:pt idx="1505">
                  <c:v>0.42857142857142855</c:v>
                </c:pt>
                <c:pt idx="1506">
                  <c:v>0.2857142857142857</c:v>
                </c:pt>
                <c:pt idx="1507">
                  <c:v>0.5714285714285714</c:v>
                </c:pt>
                <c:pt idx="1508">
                  <c:v>0.7142857142857143</c:v>
                </c:pt>
                <c:pt idx="1509">
                  <c:v>0.7142857142857143</c:v>
                </c:pt>
              </c:numCache>
            </c:numRef>
          </c:val>
          <c:smooth val="0"/>
          <c:extLst>
            <c:ext xmlns:c16="http://schemas.microsoft.com/office/drawing/2014/chart" uri="{C3380CC4-5D6E-409C-BE32-E72D297353CC}">
              <c16:uniqueId val="{00000001-A276-47A8-A159-E184AD562DC9}"/>
            </c:ext>
          </c:extLst>
        </c:ser>
        <c:ser>
          <c:idx val="0"/>
          <c:order val="1"/>
          <c:tx>
            <c:strRef>
              <c:f>'10'!$D$5</c:f>
              <c:strCache>
                <c:ptCount val="1"/>
                <c:pt idx="0">
                  <c:v>7 day average by date of occurrence
COVID-19 mentioned</c:v>
                </c:pt>
              </c:strCache>
            </c:strRef>
          </c:tx>
          <c:spPr>
            <a:ln w="28575" cap="rnd">
              <a:solidFill>
                <a:srgbClr val="6C297F"/>
              </a:solidFill>
              <a:round/>
            </a:ln>
            <a:effectLst/>
          </c:spPr>
          <c:marker>
            <c:symbol val="none"/>
          </c:marker>
          <c:cat>
            <c:numRef>
              <c:f>'10'!$A$66:$A$1832</c:f>
              <c:numCache>
                <c:formatCode>m/d/yyyy</c:formatCode>
                <c:ptCount val="1767"/>
                <c:pt idx="0">
                  <c:v>43891</c:v>
                </c:pt>
                <c:pt idx="1">
                  <c:v>43892</c:v>
                </c:pt>
                <c:pt idx="2">
                  <c:v>43893</c:v>
                </c:pt>
                <c:pt idx="3">
                  <c:v>43894</c:v>
                </c:pt>
                <c:pt idx="4">
                  <c:v>43895</c:v>
                </c:pt>
                <c:pt idx="5">
                  <c:v>43896</c:v>
                </c:pt>
                <c:pt idx="6">
                  <c:v>43897</c:v>
                </c:pt>
                <c:pt idx="7">
                  <c:v>43898</c:v>
                </c:pt>
                <c:pt idx="8">
                  <c:v>43899</c:v>
                </c:pt>
                <c:pt idx="9">
                  <c:v>43900</c:v>
                </c:pt>
                <c:pt idx="10">
                  <c:v>43901</c:v>
                </c:pt>
                <c:pt idx="11">
                  <c:v>43902</c:v>
                </c:pt>
                <c:pt idx="12">
                  <c:v>43903</c:v>
                </c:pt>
                <c:pt idx="13">
                  <c:v>43904</c:v>
                </c:pt>
                <c:pt idx="14">
                  <c:v>43905</c:v>
                </c:pt>
                <c:pt idx="15">
                  <c:v>43906</c:v>
                </c:pt>
                <c:pt idx="16">
                  <c:v>43907</c:v>
                </c:pt>
                <c:pt idx="17">
                  <c:v>43908</c:v>
                </c:pt>
                <c:pt idx="18">
                  <c:v>43909</c:v>
                </c:pt>
                <c:pt idx="19">
                  <c:v>43910</c:v>
                </c:pt>
                <c:pt idx="20">
                  <c:v>43911</c:v>
                </c:pt>
                <c:pt idx="21">
                  <c:v>43912</c:v>
                </c:pt>
                <c:pt idx="22">
                  <c:v>43913</c:v>
                </c:pt>
                <c:pt idx="23">
                  <c:v>43914</c:v>
                </c:pt>
                <c:pt idx="24">
                  <c:v>43915</c:v>
                </c:pt>
                <c:pt idx="25">
                  <c:v>43916</c:v>
                </c:pt>
                <c:pt idx="26">
                  <c:v>43917</c:v>
                </c:pt>
                <c:pt idx="27">
                  <c:v>43918</c:v>
                </c:pt>
                <c:pt idx="28">
                  <c:v>43919</c:v>
                </c:pt>
                <c:pt idx="29">
                  <c:v>43920</c:v>
                </c:pt>
                <c:pt idx="30">
                  <c:v>43921</c:v>
                </c:pt>
                <c:pt idx="31">
                  <c:v>43922</c:v>
                </c:pt>
                <c:pt idx="32">
                  <c:v>43923</c:v>
                </c:pt>
                <c:pt idx="33">
                  <c:v>43924</c:v>
                </c:pt>
                <c:pt idx="34">
                  <c:v>43925</c:v>
                </c:pt>
                <c:pt idx="35">
                  <c:v>43926</c:v>
                </c:pt>
                <c:pt idx="36">
                  <c:v>43927</c:v>
                </c:pt>
                <c:pt idx="37">
                  <c:v>43928</c:v>
                </c:pt>
                <c:pt idx="38">
                  <c:v>43929</c:v>
                </c:pt>
                <c:pt idx="39">
                  <c:v>43930</c:v>
                </c:pt>
                <c:pt idx="40">
                  <c:v>43931</c:v>
                </c:pt>
                <c:pt idx="41">
                  <c:v>43932</c:v>
                </c:pt>
                <c:pt idx="42">
                  <c:v>43933</c:v>
                </c:pt>
                <c:pt idx="43">
                  <c:v>43934</c:v>
                </c:pt>
                <c:pt idx="44">
                  <c:v>43935</c:v>
                </c:pt>
                <c:pt idx="45">
                  <c:v>43936</c:v>
                </c:pt>
                <c:pt idx="46">
                  <c:v>43937</c:v>
                </c:pt>
                <c:pt idx="47">
                  <c:v>43938</c:v>
                </c:pt>
                <c:pt idx="48">
                  <c:v>43939</c:v>
                </c:pt>
                <c:pt idx="49">
                  <c:v>43940</c:v>
                </c:pt>
                <c:pt idx="50">
                  <c:v>43941</c:v>
                </c:pt>
                <c:pt idx="51">
                  <c:v>43942</c:v>
                </c:pt>
                <c:pt idx="52">
                  <c:v>43943</c:v>
                </c:pt>
                <c:pt idx="53">
                  <c:v>43944</c:v>
                </c:pt>
                <c:pt idx="54">
                  <c:v>43945</c:v>
                </c:pt>
                <c:pt idx="55">
                  <c:v>43946</c:v>
                </c:pt>
                <c:pt idx="56">
                  <c:v>43947</c:v>
                </c:pt>
                <c:pt idx="57">
                  <c:v>43948</c:v>
                </c:pt>
                <c:pt idx="58">
                  <c:v>43949</c:v>
                </c:pt>
                <c:pt idx="59">
                  <c:v>43950</c:v>
                </c:pt>
                <c:pt idx="60">
                  <c:v>43951</c:v>
                </c:pt>
                <c:pt idx="61">
                  <c:v>43952</c:v>
                </c:pt>
                <c:pt idx="62">
                  <c:v>43953</c:v>
                </c:pt>
                <c:pt idx="63">
                  <c:v>43954</c:v>
                </c:pt>
                <c:pt idx="64">
                  <c:v>43955</c:v>
                </c:pt>
                <c:pt idx="65">
                  <c:v>43956</c:v>
                </c:pt>
                <c:pt idx="66">
                  <c:v>43957</c:v>
                </c:pt>
                <c:pt idx="67">
                  <c:v>43958</c:v>
                </c:pt>
                <c:pt idx="68">
                  <c:v>43959</c:v>
                </c:pt>
                <c:pt idx="69">
                  <c:v>43960</c:v>
                </c:pt>
                <c:pt idx="70">
                  <c:v>43961</c:v>
                </c:pt>
                <c:pt idx="71">
                  <c:v>43962</c:v>
                </c:pt>
                <c:pt idx="72">
                  <c:v>43963</c:v>
                </c:pt>
                <c:pt idx="73">
                  <c:v>43964</c:v>
                </c:pt>
                <c:pt idx="74">
                  <c:v>43965</c:v>
                </c:pt>
                <c:pt idx="75">
                  <c:v>43966</c:v>
                </c:pt>
                <c:pt idx="76">
                  <c:v>43967</c:v>
                </c:pt>
                <c:pt idx="77">
                  <c:v>43968</c:v>
                </c:pt>
                <c:pt idx="78">
                  <c:v>43969</c:v>
                </c:pt>
                <c:pt idx="79">
                  <c:v>43970</c:v>
                </c:pt>
                <c:pt idx="80">
                  <c:v>43971</c:v>
                </c:pt>
                <c:pt idx="81">
                  <c:v>43972</c:v>
                </c:pt>
                <c:pt idx="82">
                  <c:v>43973</c:v>
                </c:pt>
                <c:pt idx="83">
                  <c:v>43974</c:v>
                </c:pt>
                <c:pt idx="84">
                  <c:v>43975</c:v>
                </c:pt>
                <c:pt idx="85">
                  <c:v>43976</c:v>
                </c:pt>
                <c:pt idx="86">
                  <c:v>43977</c:v>
                </c:pt>
                <c:pt idx="87">
                  <c:v>43978</c:v>
                </c:pt>
                <c:pt idx="88">
                  <c:v>43979</c:v>
                </c:pt>
                <c:pt idx="89">
                  <c:v>43980</c:v>
                </c:pt>
                <c:pt idx="90">
                  <c:v>43981</c:v>
                </c:pt>
                <c:pt idx="91">
                  <c:v>43982</c:v>
                </c:pt>
                <c:pt idx="92">
                  <c:v>43983</c:v>
                </c:pt>
                <c:pt idx="93">
                  <c:v>43984</c:v>
                </c:pt>
                <c:pt idx="94">
                  <c:v>43985</c:v>
                </c:pt>
                <c:pt idx="95">
                  <c:v>43986</c:v>
                </c:pt>
                <c:pt idx="96">
                  <c:v>43987</c:v>
                </c:pt>
                <c:pt idx="97">
                  <c:v>43988</c:v>
                </c:pt>
                <c:pt idx="98">
                  <c:v>43989</c:v>
                </c:pt>
                <c:pt idx="99">
                  <c:v>43990</c:v>
                </c:pt>
                <c:pt idx="100">
                  <c:v>43991</c:v>
                </c:pt>
                <c:pt idx="101">
                  <c:v>43992</c:v>
                </c:pt>
                <c:pt idx="102">
                  <c:v>43993</c:v>
                </c:pt>
                <c:pt idx="103">
                  <c:v>43994</c:v>
                </c:pt>
                <c:pt idx="104">
                  <c:v>43995</c:v>
                </c:pt>
                <c:pt idx="105">
                  <c:v>43996</c:v>
                </c:pt>
                <c:pt idx="106">
                  <c:v>43997</c:v>
                </c:pt>
                <c:pt idx="107">
                  <c:v>43998</c:v>
                </c:pt>
                <c:pt idx="108">
                  <c:v>43999</c:v>
                </c:pt>
                <c:pt idx="109">
                  <c:v>44000</c:v>
                </c:pt>
                <c:pt idx="110">
                  <c:v>44001</c:v>
                </c:pt>
                <c:pt idx="111">
                  <c:v>44002</c:v>
                </c:pt>
                <c:pt idx="112">
                  <c:v>44003</c:v>
                </c:pt>
                <c:pt idx="113">
                  <c:v>44004</c:v>
                </c:pt>
                <c:pt idx="114">
                  <c:v>44005</c:v>
                </c:pt>
                <c:pt idx="115">
                  <c:v>44006</c:v>
                </c:pt>
                <c:pt idx="116">
                  <c:v>44007</c:v>
                </c:pt>
                <c:pt idx="117">
                  <c:v>44008</c:v>
                </c:pt>
                <c:pt idx="118">
                  <c:v>44009</c:v>
                </c:pt>
                <c:pt idx="119">
                  <c:v>44010</c:v>
                </c:pt>
                <c:pt idx="120">
                  <c:v>44011</c:v>
                </c:pt>
                <c:pt idx="121">
                  <c:v>44012</c:v>
                </c:pt>
                <c:pt idx="122">
                  <c:v>44013</c:v>
                </c:pt>
                <c:pt idx="123">
                  <c:v>44014</c:v>
                </c:pt>
                <c:pt idx="124">
                  <c:v>44015</c:v>
                </c:pt>
                <c:pt idx="125">
                  <c:v>44016</c:v>
                </c:pt>
                <c:pt idx="126">
                  <c:v>44017</c:v>
                </c:pt>
                <c:pt idx="127">
                  <c:v>44018</c:v>
                </c:pt>
                <c:pt idx="128">
                  <c:v>44019</c:v>
                </c:pt>
                <c:pt idx="129">
                  <c:v>44020</c:v>
                </c:pt>
                <c:pt idx="130">
                  <c:v>44021</c:v>
                </c:pt>
                <c:pt idx="131">
                  <c:v>44022</c:v>
                </c:pt>
                <c:pt idx="132">
                  <c:v>44023</c:v>
                </c:pt>
                <c:pt idx="133">
                  <c:v>44024</c:v>
                </c:pt>
                <c:pt idx="134">
                  <c:v>44025</c:v>
                </c:pt>
                <c:pt idx="135">
                  <c:v>44026</c:v>
                </c:pt>
                <c:pt idx="136">
                  <c:v>44027</c:v>
                </c:pt>
                <c:pt idx="137">
                  <c:v>44028</c:v>
                </c:pt>
                <c:pt idx="138">
                  <c:v>44029</c:v>
                </c:pt>
                <c:pt idx="139">
                  <c:v>44030</c:v>
                </c:pt>
                <c:pt idx="140">
                  <c:v>44031</c:v>
                </c:pt>
                <c:pt idx="141">
                  <c:v>44032</c:v>
                </c:pt>
                <c:pt idx="142">
                  <c:v>44033</c:v>
                </c:pt>
                <c:pt idx="143">
                  <c:v>44034</c:v>
                </c:pt>
                <c:pt idx="144">
                  <c:v>44035</c:v>
                </c:pt>
                <c:pt idx="145">
                  <c:v>44036</c:v>
                </c:pt>
                <c:pt idx="146">
                  <c:v>44037</c:v>
                </c:pt>
                <c:pt idx="147">
                  <c:v>44038</c:v>
                </c:pt>
                <c:pt idx="148">
                  <c:v>44039</c:v>
                </c:pt>
                <c:pt idx="149">
                  <c:v>44040</c:v>
                </c:pt>
                <c:pt idx="150">
                  <c:v>44041</c:v>
                </c:pt>
                <c:pt idx="151">
                  <c:v>44042</c:v>
                </c:pt>
                <c:pt idx="152">
                  <c:v>44043</c:v>
                </c:pt>
                <c:pt idx="153">
                  <c:v>44044</c:v>
                </c:pt>
                <c:pt idx="154">
                  <c:v>44045</c:v>
                </c:pt>
                <c:pt idx="155">
                  <c:v>44046</c:v>
                </c:pt>
                <c:pt idx="156">
                  <c:v>44047</c:v>
                </c:pt>
                <c:pt idx="157">
                  <c:v>44048</c:v>
                </c:pt>
                <c:pt idx="158">
                  <c:v>44049</c:v>
                </c:pt>
                <c:pt idx="159">
                  <c:v>44050</c:v>
                </c:pt>
                <c:pt idx="160">
                  <c:v>44051</c:v>
                </c:pt>
                <c:pt idx="161">
                  <c:v>44052</c:v>
                </c:pt>
                <c:pt idx="162">
                  <c:v>44053</c:v>
                </c:pt>
                <c:pt idx="163">
                  <c:v>44054</c:v>
                </c:pt>
                <c:pt idx="164">
                  <c:v>44055</c:v>
                </c:pt>
                <c:pt idx="165">
                  <c:v>44056</c:v>
                </c:pt>
                <c:pt idx="166">
                  <c:v>44057</c:v>
                </c:pt>
                <c:pt idx="167">
                  <c:v>44058</c:v>
                </c:pt>
                <c:pt idx="168">
                  <c:v>44059</c:v>
                </c:pt>
                <c:pt idx="169">
                  <c:v>44060</c:v>
                </c:pt>
                <c:pt idx="170">
                  <c:v>44061</c:v>
                </c:pt>
                <c:pt idx="171">
                  <c:v>44062</c:v>
                </c:pt>
                <c:pt idx="172">
                  <c:v>44063</c:v>
                </c:pt>
                <c:pt idx="173">
                  <c:v>44064</c:v>
                </c:pt>
                <c:pt idx="174">
                  <c:v>44065</c:v>
                </c:pt>
                <c:pt idx="175">
                  <c:v>44066</c:v>
                </c:pt>
                <c:pt idx="176">
                  <c:v>44067</c:v>
                </c:pt>
                <c:pt idx="177">
                  <c:v>44068</c:v>
                </c:pt>
                <c:pt idx="178">
                  <c:v>44069</c:v>
                </c:pt>
                <c:pt idx="179">
                  <c:v>44070</c:v>
                </c:pt>
                <c:pt idx="180">
                  <c:v>44071</c:v>
                </c:pt>
                <c:pt idx="181">
                  <c:v>44072</c:v>
                </c:pt>
                <c:pt idx="182">
                  <c:v>44073</c:v>
                </c:pt>
                <c:pt idx="183">
                  <c:v>44074</c:v>
                </c:pt>
                <c:pt idx="184">
                  <c:v>44075</c:v>
                </c:pt>
                <c:pt idx="185">
                  <c:v>44076</c:v>
                </c:pt>
                <c:pt idx="186">
                  <c:v>44077</c:v>
                </c:pt>
                <c:pt idx="187">
                  <c:v>44078</c:v>
                </c:pt>
                <c:pt idx="188">
                  <c:v>44079</c:v>
                </c:pt>
                <c:pt idx="189">
                  <c:v>44080</c:v>
                </c:pt>
                <c:pt idx="190">
                  <c:v>44081</c:v>
                </c:pt>
                <c:pt idx="191">
                  <c:v>44082</c:v>
                </c:pt>
                <c:pt idx="192">
                  <c:v>44083</c:v>
                </c:pt>
                <c:pt idx="193">
                  <c:v>44084</c:v>
                </c:pt>
                <c:pt idx="194">
                  <c:v>44085</c:v>
                </c:pt>
                <c:pt idx="195">
                  <c:v>44086</c:v>
                </c:pt>
                <c:pt idx="196">
                  <c:v>44087</c:v>
                </c:pt>
                <c:pt idx="197">
                  <c:v>44088</c:v>
                </c:pt>
                <c:pt idx="198">
                  <c:v>44089</c:v>
                </c:pt>
                <c:pt idx="199">
                  <c:v>44090</c:v>
                </c:pt>
                <c:pt idx="200">
                  <c:v>44091</c:v>
                </c:pt>
                <c:pt idx="201">
                  <c:v>44092</c:v>
                </c:pt>
                <c:pt idx="202">
                  <c:v>44093</c:v>
                </c:pt>
                <c:pt idx="203">
                  <c:v>44094</c:v>
                </c:pt>
                <c:pt idx="204">
                  <c:v>44095</c:v>
                </c:pt>
                <c:pt idx="205">
                  <c:v>44096</c:v>
                </c:pt>
                <c:pt idx="206">
                  <c:v>44097</c:v>
                </c:pt>
                <c:pt idx="207">
                  <c:v>44098</c:v>
                </c:pt>
                <c:pt idx="208">
                  <c:v>44099</c:v>
                </c:pt>
                <c:pt idx="209">
                  <c:v>44100</c:v>
                </c:pt>
                <c:pt idx="210">
                  <c:v>44101</c:v>
                </c:pt>
                <c:pt idx="211">
                  <c:v>44102</c:v>
                </c:pt>
                <c:pt idx="212">
                  <c:v>44103</c:v>
                </c:pt>
                <c:pt idx="213">
                  <c:v>44104</c:v>
                </c:pt>
                <c:pt idx="214">
                  <c:v>44105</c:v>
                </c:pt>
                <c:pt idx="215">
                  <c:v>44106</c:v>
                </c:pt>
                <c:pt idx="216">
                  <c:v>44107</c:v>
                </c:pt>
                <c:pt idx="217">
                  <c:v>44108</c:v>
                </c:pt>
                <c:pt idx="218">
                  <c:v>44109</c:v>
                </c:pt>
                <c:pt idx="219">
                  <c:v>44110</c:v>
                </c:pt>
                <c:pt idx="220">
                  <c:v>44111</c:v>
                </c:pt>
                <c:pt idx="221">
                  <c:v>44112</c:v>
                </c:pt>
                <c:pt idx="222">
                  <c:v>44113</c:v>
                </c:pt>
                <c:pt idx="223">
                  <c:v>44114</c:v>
                </c:pt>
                <c:pt idx="224">
                  <c:v>44115</c:v>
                </c:pt>
                <c:pt idx="225">
                  <c:v>44116</c:v>
                </c:pt>
                <c:pt idx="226">
                  <c:v>44117</c:v>
                </c:pt>
                <c:pt idx="227">
                  <c:v>44118</c:v>
                </c:pt>
                <c:pt idx="228">
                  <c:v>44119</c:v>
                </c:pt>
                <c:pt idx="229">
                  <c:v>44120</c:v>
                </c:pt>
                <c:pt idx="230">
                  <c:v>44121</c:v>
                </c:pt>
                <c:pt idx="231">
                  <c:v>44122</c:v>
                </c:pt>
                <c:pt idx="232">
                  <c:v>44123</c:v>
                </c:pt>
                <c:pt idx="233">
                  <c:v>44124</c:v>
                </c:pt>
                <c:pt idx="234">
                  <c:v>44125</c:v>
                </c:pt>
                <c:pt idx="235">
                  <c:v>44126</c:v>
                </c:pt>
                <c:pt idx="236">
                  <c:v>44127</c:v>
                </c:pt>
                <c:pt idx="237">
                  <c:v>44128</c:v>
                </c:pt>
                <c:pt idx="238">
                  <c:v>44129</c:v>
                </c:pt>
                <c:pt idx="239">
                  <c:v>44130</c:v>
                </c:pt>
                <c:pt idx="240">
                  <c:v>44131</c:v>
                </c:pt>
                <c:pt idx="241">
                  <c:v>44132</c:v>
                </c:pt>
                <c:pt idx="242">
                  <c:v>44133</c:v>
                </c:pt>
                <c:pt idx="243">
                  <c:v>44134</c:v>
                </c:pt>
                <c:pt idx="244">
                  <c:v>44135</c:v>
                </c:pt>
                <c:pt idx="245">
                  <c:v>44136</c:v>
                </c:pt>
                <c:pt idx="246">
                  <c:v>44137</c:v>
                </c:pt>
                <c:pt idx="247">
                  <c:v>44138</c:v>
                </c:pt>
                <c:pt idx="248">
                  <c:v>44139</c:v>
                </c:pt>
                <c:pt idx="249">
                  <c:v>44140</c:v>
                </c:pt>
                <c:pt idx="250">
                  <c:v>44141</c:v>
                </c:pt>
                <c:pt idx="251">
                  <c:v>44142</c:v>
                </c:pt>
                <c:pt idx="252">
                  <c:v>44143</c:v>
                </c:pt>
                <c:pt idx="253">
                  <c:v>44144</c:v>
                </c:pt>
                <c:pt idx="254">
                  <c:v>44145</c:v>
                </c:pt>
                <c:pt idx="255">
                  <c:v>44146</c:v>
                </c:pt>
                <c:pt idx="256">
                  <c:v>44147</c:v>
                </c:pt>
                <c:pt idx="257">
                  <c:v>44148</c:v>
                </c:pt>
                <c:pt idx="258">
                  <c:v>44149</c:v>
                </c:pt>
                <c:pt idx="259">
                  <c:v>44150</c:v>
                </c:pt>
                <c:pt idx="260">
                  <c:v>44151</c:v>
                </c:pt>
                <c:pt idx="261">
                  <c:v>44152</c:v>
                </c:pt>
                <c:pt idx="262">
                  <c:v>44153</c:v>
                </c:pt>
                <c:pt idx="263">
                  <c:v>44154</c:v>
                </c:pt>
                <c:pt idx="264">
                  <c:v>44155</c:v>
                </c:pt>
                <c:pt idx="265">
                  <c:v>44156</c:v>
                </c:pt>
                <c:pt idx="266">
                  <c:v>44157</c:v>
                </c:pt>
                <c:pt idx="267">
                  <c:v>44158</c:v>
                </c:pt>
                <c:pt idx="268">
                  <c:v>44159</c:v>
                </c:pt>
                <c:pt idx="269">
                  <c:v>44160</c:v>
                </c:pt>
                <c:pt idx="270">
                  <c:v>44161</c:v>
                </c:pt>
                <c:pt idx="271">
                  <c:v>44162</c:v>
                </c:pt>
                <c:pt idx="272">
                  <c:v>44163</c:v>
                </c:pt>
                <c:pt idx="273">
                  <c:v>44164</c:v>
                </c:pt>
                <c:pt idx="274">
                  <c:v>44165</c:v>
                </c:pt>
                <c:pt idx="275">
                  <c:v>44166</c:v>
                </c:pt>
                <c:pt idx="276">
                  <c:v>44167</c:v>
                </c:pt>
                <c:pt idx="277">
                  <c:v>44168</c:v>
                </c:pt>
                <c:pt idx="278">
                  <c:v>44169</c:v>
                </c:pt>
                <c:pt idx="279">
                  <c:v>44170</c:v>
                </c:pt>
                <c:pt idx="280">
                  <c:v>44171</c:v>
                </c:pt>
                <c:pt idx="281">
                  <c:v>44172</c:v>
                </c:pt>
                <c:pt idx="282">
                  <c:v>44173</c:v>
                </c:pt>
                <c:pt idx="283">
                  <c:v>44174</c:v>
                </c:pt>
                <c:pt idx="284">
                  <c:v>44175</c:v>
                </c:pt>
                <c:pt idx="285">
                  <c:v>44176</c:v>
                </c:pt>
                <c:pt idx="286">
                  <c:v>44177</c:v>
                </c:pt>
                <c:pt idx="287">
                  <c:v>44178</c:v>
                </c:pt>
                <c:pt idx="288">
                  <c:v>44179</c:v>
                </c:pt>
                <c:pt idx="289">
                  <c:v>44180</c:v>
                </c:pt>
                <c:pt idx="290">
                  <c:v>44181</c:v>
                </c:pt>
                <c:pt idx="291">
                  <c:v>44182</c:v>
                </c:pt>
                <c:pt idx="292">
                  <c:v>44183</c:v>
                </c:pt>
                <c:pt idx="293">
                  <c:v>44184</c:v>
                </c:pt>
                <c:pt idx="294">
                  <c:v>44185</c:v>
                </c:pt>
                <c:pt idx="295">
                  <c:v>44186</c:v>
                </c:pt>
                <c:pt idx="296">
                  <c:v>44187</c:v>
                </c:pt>
                <c:pt idx="297">
                  <c:v>44188</c:v>
                </c:pt>
                <c:pt idx="298">
                  <c:v>44189</c:v>
                </c:pt>
                <c:pt idx="299">
                  <c:v>44190</c:v>
                </c:pt>
                <c:pt idx="300">
                  <c:v>44191</c:v>
                </c:pt>
                <c:pt idx="301">
                  <c:v>44192</c:v>
                </c:pt>
                <c:pt idx="302">
                  <c:v>44193</c:v>
                </c:pt>
                <c:pt idx="303">
                  <c:v>44194</c:v>
                </c:pt>
                <c:pt idx="304">
                  <c:v>44195</c:v>
                </c:pt>
                <c:pt idx="305">
                  <c:v>44196</c:v>
                </c:pt>
                <c:pt idx="306">
                  <c:v>44197</c:v>
                </c:pt>
                <c:pt idx="307">
                  <c:v>44198</c:v>
                </c:pt>
                <c:pt idx="308">
                  <c:v>44199</c:v>
                </c:pt>
                <c:pt idx="309">
                  <c:v>44200</c:v>
                </c:pt>
                <c:pt idx="310">
                  <c:v>44201</c:v>
                </c:pt>
                <c:pt idx="311">
                  <c:v>44202</c:v>
                </c:pt>
                <c:pt idx="312">
                  <c:v>44203</c:v>
                </c:pt>
                <c:pt idx="313">
                  <c:v>44204</c:v>
                </c:pt>
                <c:pt idx="314">
                  <c:v>44205</c:v>
                </c:pt>
                <c:pt idx="315">
                  <c:v>44206</c:v>
                </c:pt>
                <c:pt idx="316">
                  <c:v>44207</c:v>
                </c:pt>
                <c:pt idx="317">
                  <c:v>44208</c:v>
                </c:pt>
                <c:pt idx="318">
                  <c:v>44209</c:v>
                </c:pt>
                <c:pt idx="319">
                  <c:v>44210</c:v>
                </c:pt>
                <c:pt idx="320">
                  <c:v>44211</c:v>
                </c:pt>
                <c:pt idx="321">
                  <c:v>44212</c:v>
                </c:pt>
                <c:pt idx="322">
                  <c:v>44213</c:v>
                </c:pt>
                <c:pt idx="323">
                  <c:v>44214</c:v>
                </c:pt>
                <c:pt idx="324">
                  <c:v>44215</c:v>
                </c:pt>
                <c:pt idx="325">
                  <c:v>44216</c:v>
                </c:pt>
                <c:pt idx="326">
                  <c:v>44217</c:v>
                </c:pt>
                <c:pt idx="327">
                  <c:v>44218</c:v>
                </c:pt>
                <c:pt idx="328">
                  <c:v>44219</c:v>
                </c:pt>
                <c:pt idx="329">
                  <c:v>44220</c:v>
                </c:pt>
                <c:pt idx="330">
                  <c:v>44221</c:v>
                </c:pt>
                <c:pt idx="331">
                  <c:v>44222</c:v>
                </c:pt>
                <c:pt idx="332">
                  <c:v>44223</c:v>
                </c:pt>
                <c:pt idx="333">
                  <c:v>44224</c:v>
                </c:pt>
                <c:pt idx="334">
                  <c:v>44225</c:v>
                </c:pt>
                <c:pt idx="335">
                  <c:v>44226</c:v>
                </c:pt>
                <c:pt idx="336">
                  <c:v>44227</c:v>
                </c:pt>
                <c:pt idx="337">
                  <c:v>44228</c:v>
                </c:pt>
                <c:pt idx="338">
                  <c:v>44229</c:v>
                </c:pt>
                <c:pt idx="339">
                  <c:v>44230</c:v>
                </c:pt>
                <c:pt idx="340">
                  <c:v>44231</c:v>
                </c:pt>
                <c:pt idx="341">
                  <c:v>44232</c:v>
                </c:pt>
                <c:pt idx="342">
                  <c:v>44233</c:v>
                </c:pt>
                <c:pt idx="343">
                  <c:v>44234</c:v>
                </c:pt>
                <c:pt idx="344">
                  <c:v>44235</c:v>
                </c:pt>
                <c:pt idx="345">
                  <c:v>44236</c:v>
                </c:pt>
                <c:pt idx="346">
                  <c:v>44237</c:v>
                </c:pt>
                <c:pt idx="347">
                  <c:v>44238</c:v>
                </c:pt>
                <c:pt idx="348">
                  <c:v>44239</c:v>
                </c:pt>
                <c:pt idx="349">
                  <c:v>44240</c:v>
                </c:pt>
                <c:pt idx="350">
                  <c:v>44241</c:v>
                </c:pt>
                <c:pt idx="351">
                  <c:v>44242</c:v>
                </c:pt>
                <c:pt idx="352">
                  <c:v>44243</c:v>
                </c:pt>
                <c:pt idx="353">
                  <c:v>44244</c:v>
                </c:pt>
                <c:pt idx="354">
                  <c:v>44245</c:v>
                </c:pt>
                <c:pt idx="355">
                  <c:v>44246</c:v>
                </c:pt>
                <c:pt idx="356">
                  <c:v>44247</c:v>
                </c:pt>
                <c:pt idx="357">
                  <c:v>44248</c:v>
                </c:pt>
                <c:pt idx="358">
                  <c:v>44249</c:v>
                </c:pt>
                <c:pt idx="359">
                  <c:v>44250</c:v>
                </c:pt>
                <c:pt idx="360">
                  <c:v>44251</c:v>
                </c:pt>
                <c:pt idx="361">
                  <c:v>44252</c:v>
                </c:pt>
                <c:pt idx="362">
                  <c:v>44253</c:v>
                </c:pt>
                <c:pt idx="363">
                  <c:v>44254</c:v>
                </c:pt>
                <c:pt idx="364">
                  <c:v>44255</c:v>
                </c:pt>
                <c:pt idx="365">
                  <c:v>44256</c:v>
                </c:pt>
                <c:pt idx="366">
                  <c:v>44257</c:v>
                </c:pt>
                <c:pt idx="367">
                  <c:v>44258</c:v>
                </c:pt>
                <c:pt idx="368">
                  <c:v>44259</c:v>
                </c:pt>
                <c:pt idx="369">
                  <c:v>44260</c:v>
                </c:pt>
                <c:pt idx="370">
                  <c:v>44261</c:v>
                </c:pt>
                <c:pt idx="371">
                  <c:v>44262</c:v>
                </c:pt>
                <c:pt idx="372">
                  <c:v>44263</c:v>
                </c:pt>
                <c:pt idx="373">
                  <c:v>44264</c:v>
                </c:pt>
                <c:pt idx="374">
                  <c:v>44265</c:v>
                </c:pt>
                <c:pt idx="375">
                  <c:v>44266</c:v>
                </c:pt>
                <c:pt idx="376">
                  <c:v>44267</c:v>
                </c:pt>
                <c:pt idx="377">
                  <c:v>44268</c:v>
                </c:pt>
                <c:pt idx="378">
                  <c:v>44269</c:v>
                </c:pt>
                <c:pt idx="379">
                  <c:v>44270</c:v>
                </c:pt>
                <c:pt idx="380">
                  <c:v>44271</c:v>
                </c:pt>
                <c:pt idx="381">
                  <c:v>44272</c:v>
                </c:pt>
                <c:pt idx="382">
                  <c:v>44273</c:v>
                </c:pt>
                <c:pt idx="383">
                  <c:v>44274</c:v>
                </c:pt>
                <c:pt idx="384">
                  <c:v>44275</c:v>
                </c:pt>
                <c:pt idx="385">
                  <c:v>44276</c:v>
                </c:pt>
                <c:pt idx="386">
                  <c:v>44277</c:v>
                </c:pt>
                <c:pt idx="387">
                  <c:v>44278</c:v>
                </c:pt>
                <c:pt idx="388">
                  <c:v>44279</c:v>
                </c:pt>
                <c:pt idx="389">
                  <c:v>44280</c:v>
                </c:pt>
                <c:pt idx="390">
                  <c:v>44281</c:v>
                </c:pt>
                <c:pt idx="391">
                  <c:v>44282</c:v>
                </c:pt>
                <c:pt idx="392">
                  <c:v>44283</c:v>
                </c:pt>
                <c:pt idx="393">
                  <c:v>44284</c:v>
                </c:pt>
                <c:pt idx="394">
                  <c:v>44285</c:v>
                </c:pt>
                <c:pt idx="395">
                  <c:v>44286</c:v>
                </c:pt>
                <c:pt idx="396">
                  <c:v>44287</c:v>
                </c:pt>
                <c:pt idx="397">
                  <c:v>44288</c:v>
                </c:pt>
                <c:pt idx="398">
                  <c:v>44289</c:v>
                </c:pt>
                <c:pt idx="399">
                  <c:v>44290</c:v>
                </c:pt>
                <c:pt idx="400">
                  <c:v>44291</c:v>
                </c:pt>
                <c:pt idx="401">
                  <c:v>44292</c:v>
                </c:pt>
                <c:pt idx="402">
                  <c:v>44293</c:v>
                </c:pt>
                <c:pt idx="403">
                  <c:v>44294</c:v>
                </c:pt>
                <c:pt idx="404">
                  <c:v>44295</c:v>
                </c:pt>
                <c:pt idx="405">
                  <c:v>44296</c:v>
                </c:pt>
                <c:pt idx="406">
                  <c:v>44297</c:v>
                </c:pt>
                <c:pt idx="407">
                  <c:v>44298</c:v>
                </c:pt>
                <c:pt idx="408">
                  <c:v>44299</c:v>
                </c:pt>
                <c:pt idx="409">
                  <c:v>44300</c:v>
                </c:pt>
                <c:pt idx="410">
                  <c:v>44301</c:v>
                </c:pt>
                <c:pt idx="411">
                  <c:v>44302</c:v>
                </c:pt>
                <c:pt idx="412">
                  <c:v>44303</c:v>
                </c:pt>
                <c:pt idx="413">
                  <c:v>44304</c:v>
                </c:pt>
                <c:pt idx="414">
                  <c:v>44305</c:v>
                </c:pt>
                <c:pt idx="415">
                  <c:v>44306</c:v>
                </c:pt>
                <c:pt idx="416">
                  <c:v>44307</c:v>
                </c:pt>
                <c:pt idx="417">
                  <c:v>44308</c:v>
                </c:pt>
                <c:pt idx="418">
                  <c:v>44309</c:v>
                </c:pt>
                <c:pt idx="419">
                  <c:v>44310</c:v>
                </c:pt>
                <c:pt idx="420">
                  <c:v>44311</c:v>
                </c:pt>
                <c:pt idx="421">
                  <c:v>44312</c:v>
                </c:pt>
                <c:pt idx="422">
                  <c:v>44313</c:v>
                </c:pt>
                <c:pt idx="423">
                  <c:v>44314</c:v>
                </c:pt>
                <c:pt idx="424">
                  <c:v>44315</c:v>
                </c:pt>
                <c:pt idx="425">
                  <c:v>44316</c:v>
                </c:pt>
                <c:pt idx="426">
                  <c:v>44317</c:v>
                </c:pt>
                <c:pt idx="427">
                  <c:v>44318</c:v>
                </c:pt>
                <c:pt idx="428">
                  <c:v>44319</c:v>
                </c:pt>
                <c:pt idx="429">
                  <c:v>44320</c:v>
                </c:pt>
                <c:pt idx="430">
                  <c:v>44321</c:v>
                </c:pt>
                <c:pt idx="431">
                  <c:v>44322</c:v>
                </c:pt>
                <c:pt idx="432">
                  <c:v>44323</c:v>
                </c:pt>
                <c:pt idx="433">
                  <c:v>44324</c:v>
                </c:pt>
                <c:pt idx="434">
                  <c:v>44325</c:v>
                </c:pt>
                <c:pt idx="435">
                  <c:v>44326</c:v>
                </c:pt>
                <c:pt idx="436">
                  <c:v>44327</c:v>
                </c:pt>
                <c:pt idx="437">
                  <c:v>44328</c:v>
                </c:pt>
                <c:pt idx="438">
                  <c:v>44329</c:v>
                </c:pt>
                <c:pt idx="439">
                  <c:v>44330</c:v>
                </c:pt>
                <c:pt idx="440">
                  <c:v>44331</c:v>
                </c:pt>
                <c:pt idx="441">
                  <c:v>44332</c:v>
                </c:pt>
                <c:pt idx="442">
                  <c:v>44333</c:v>
                </c:pt>
                <c:pt idx="443">
                  <c:v>44334</c:v>
                </c:pt>
                <c:pt idx="444">
                  <c:v>44335</c:v>
                </c:pt>
                <c:pt idx="445">
                  <c:v>44336</c:v>
                </c:pt>
                <c:pt idx="446">
                  <c:v>44337</c:v>
                </c:pt>
                <c:pt idx="447">
                  <c:v>44338</c:v>
                </c:pt>
                <c:pt idx="448">
                  <c:v>44339</c:v>
                </c:pt>
                <c:pt idx="449">
                  <c:v>44340</c:v>
                </c:pt>
                <c:pt idx="450">
                  <c:v>44341</c:v>
                </c:pt>
                <c:pt idx="451">
                  <c:v>44342</c:v>
                </c:pt>
                <c:pt idx="452">
                  <c:v>44343</c:v>
                </c:pt>
                <c:pt idx="453">
                  <c:v>44344</c:v>
                </c:pt>
                <c:pt idx="454">
                  <c:v>44345</c:v>
                </c:pt>
                <c:pt idx="455">
                  <c:v>44346</c:v>
                </c:pt>
                <c:pt idx="456">
                  <c:v>44347</c:v>
                </c:pt>
                <c:pt idx="457">
                  <c:v>44348</c:v>
                </c:pt>
                <c:pt idx="458">
                  <c:v>44349</c:v>
                </c:pt>
                <c:pt idx="459">
                  <c:v>44350</c:v>
                </c:pt>
                <c:pt idx="460">
                  <c:v>44351</c:v>
                </c:pt>
                <c:pt idx="461">
                  <c:v>44352</c:v>
                </c:pt>
                <c:pt idx="462">
                  <c:v>44353</c:v>
                </c:pt>
                <c:pt idx="463">
                  <c:v>44354</c:v>
                </c:pt>
                <c:pt idx="464">
                  <c:v>44355</c:v>
                </c:pt>
                <c:pt idx="465">
                  <c:v>44356</c:v>
                </c:pt>
                <c:pt idx="466">
                  <c:v>44357</c:v>
                </c:pt>
                <c:pt idx="467">
                  <c:v>44358</c:v>
                </c:pt>
                <c:pt idx="468">
                  <c:v>44359</c:v>
                </c:pt>
                <c:pt idx="469">
                  <c:v>44360</c:v>
                </c:pt>
                <c:pt idx="470">
                  <c:v>44361</c:v>
                </c:pt>
                <c:pt idx="471">
                  <c:v>44362</c:v>
                </c:pt>
                <c:pt idx="472">
                  <c:v>44363</c:v>
                </c:pt>
                <c:pt idx="473">
                  <c:v>44364</c:v>
                </c:pt>
                <c:pt idx="474">
                  <c:v>44365</c:v>
                </c:pt>
                <c:pt idx="475">
                  <c:v>44366</c:v>
                </c:pt>
                <c:pt idx="476">
                  <c:v>44367</c:v>
                </c:pt>
                <c:pt idx="477">
                  <c:v>44368</c:v>
                </c:pt>
                <c:pt idx="478">
                  <c:v>44369</c:v>
                </c:pt>
                <c:pt idx="479">
                  <c:v>44370</c:v>
                </c:pt>
                <c:pt idx="480">
                  <c:v>44371</c:v>
                </c:pt>
                <c:pt idx="481">
                  <c:v>44372</c:v>
                </c:pt>
                <c:pt idx="482">
                  <c:v>44373</c:v>
                </c:pt>
                <c:pt idx="483">
                  <c:v>44374</c:v>
                </c:pt>
                <c:pt idx="484">
                  <c:v>44375</c:v>
                </c:pt>
                <c:pt idx="485">
                  <c:v>44376</c:v>
                </c:pt>
                <c:pt idx="486">
                  <c:v>44377</c:v>
                </c:pt>
                <c:pt idx="487">
                  <c:v>44378</c:v>
                </c:pt>
                <c:pt idx="488">
                  <c:v>44379</c:v>
                </c:pt>
                <c:pt idx="489">
                  <c:v>44380</c:v>
                </c:pt>
                <c:pt idx="490">
                  <c:v>44381</c:v>
                </c:pt>
                <c:pt idx="491">
                  <c:v>44382</c:v>
                </c:pt>
                <c:pt idx="492">
                  <c:v>44383</c:v>
                </c:pt>
                <c:pt idx="493">
                  <c:v>44384</c:v>
                </c:pt>
                <c:pt idx="494">
                  <c:v>44385</c:v>
                </c:pt>
                <c:pt idx="495">
                  <c:v>44386</c:v>
                </c:pt>
                <c:pt idx="496">
                  <c:v>44387</c:v>
                </c:pt>
                <c:pt idx="497">
                  <c:v>44388</c:v>
                </c:pt>
                <c:pt idx="498">
                  <c:v>44389</c:v>
                </c:pt>
                <c:pt idx="499">
                  <c:v>44390</c:v>
                </c:pt>
                <c:pt idx="500">
                  <c:v>44391</c:v>
                </c:pt>
                <c:pt idx="501">
                  <c:v>44392</c:v>
                </c:pt>
                <c:pt idx="502">
                  <c:v>44393</c:v>
                </c:pt>
                <c:pt idx="503">
                  <c:v>44394</c:v>
                </c:pt>
                <c:pt idx="504">
                  <c:v>44395</c:v>
                </c:pt>
                <c:pt idx="505">
                  <c:v>44396</c:v>
                </c:pt>
                <c:pt idx="506">
                  <c:v>44397</c:v>
                </c:pt>
                <c:pt idx="507">
                  <c:v>44398</c:v>
                </c:pt>
                <c:pt idx="508">
                  <c:v>44399</c:v>
                </c:pt>
                <c:pt idx="509">
                  <c:v>44400</c:v>
                </c:pt>
                <c:pt idx="510">
                  <c:v>44401</c:v>
                </c:pt>
                <c:pt idx="511">
                  <c:v>44402</c:v>
                </c:pt>
                <c:pt idx="512">
                  <c:v>44403</c:v>
                </c:pt>
                <c:pt idx="513">
                  <c:v>44404</c:v>
                </c:pt>
                <c:pt idx="514">
                  <c:v>44405</c:v>
                </c:pt>
                <c:pt idx="515">
                  <c:v>44406</c:v>
                </c:pt>
                <c:pt idx="516">
                  <c:v>44407</c:v>
                </c:pt>
                <c:pt idx="517">
                  <c:v>44408</c:v>
                </c:pt>
                <c:pt idx="518">
                  <c:v>44409</c:v>
                </c:pt>
                <c:pt idx="519">
                  <c:v>44410</c:v>
                </c:pt>
                <c:pt idx="520">
                  <c:v>44411</c:v>
                </c:pt>
                <c:pt idx="521">
                  <c:v>44412</c:v>
                </c:pt>
                <c:pt idx="522">
                  <c:v>44413</c:v>
                </c:pt>
                <c:pt idx="523">
                  <c:v>44414</c:v>
                </c:pt>
                <c:pt idx="524">
                  <c:v>44415</c:v>
                </c:pt>
                <c:pt idx="525">
                  <c:v>44416</c:v>
                </c:pt>
                <c:pt idx="526">
                  <c:v>44417</c:v>
                </c:pt>
                <c:pt idx="527">
                  <c:v>44418</c:v>
                </c:pt>
                <c:pt idx="528">
                  <c:v>44419</c:v>
                </c:pt>
                <c:pt idx="529">
                  <c:v>44420</c:v>
                </c:pt>
                <c:pt idx="530">
                  <c:v>44421</c:v>
                </c:pt>
                <c:pt idx="531">
                  <c:v>44422</c:v>
                </c:pt>
                <c:pt idx="532">
                  <c:v>44423</c:v>
                </c:pt>
                <c:pt idx="533">
                  <c:v>44424</c:v>
                </c:pt>
                <c:pt idx="534">
                  <c:v>44425</c:v>
                </c:pt>
                <c:pt idx="535">
                  <c:v>44426</c:v>
                </c:pt>
                <c:pt idx="536">
                  <c:v>44427</c:v>
                </c:pt>
                <c:pt idx="537">
                  <c:v>44428</c:v>
                </c:pt>
                <c:pt idx="538">
                  <c:v>44429</c:v>
                </c:pt>
                <c:pt idx="539">
                  <c:v>44430</c:v>
                </c:pt>
                <c:pt idx="540">
                  <c:v>44431</c:v>
                </c:pt>
                <c:pt idx="541">
                  <c:v>44432</c:v>
                </c:pt>
                <c:pt idx="542">
                  <c:v>44433</c:v>
                </c:pt>
                <c:pt idx="543">
                  <c:v>44434</c:v>
                </c:pt>
                <c:pt idx="544">
                  <c:v>44435</c:v>
                </c:pt>
                <c:pt idx="545">
                  <c:v>44436</c:v>
                </c:pt>
                <c:pt idx="546">
                  <c:v>44437</c:v>
                </c:pt>
                <c:pt idx="547">
                  <c:v>44438</c:v>
                </c:pt>
                <c:pt idx="548">
                  <c:v>44439</c:v>
                </c:pt>
                <c:pt idx="549">
                  <c:v>44440</c:v>
                </c:pt>
                <c:pt idx="550">
                  <c:v>44441</c:v>
                </c:pt>
                <c:pt idx="551">
                  <c:v>44442</c:v>
                </c:pt>
                <c:pt idx="552">
                  <c:v>44443</c:v>
                </c:pt>
                <c:pt idx="553">
                  <c:v>44444</c:v>
                </c:pt>
                <c:pt idx="554">
                  <c:v>44445</c:v>
                </c:pt>
                <c:pt idx="555">
                  <c:v>44446</c:v>
                </c:pt>
                <c:pt idx="556">
                  <c:v>44447</c:v>
                </c:pt>
                <c:pt idx="557">
                  <c:v>44448</c:v>
                </c:pt>
                <c:pt idx="558">
                  <c:v>44449</c:v>
                </c:pt>
                <c:pt idx="559">
                  <c:v>44450</c:v>
                </c:pt>
                <c:pt idx="560">
                  <c:v>44451</c:v>
                </c:pt>
                <c:pt idx="561">
                  <c:v>44452</c:v>
                </c:pt>
                <c:pt idx="562">
                  <c:v>44453</c:v>
                </c:pt>
                <c:pt idx="563">
                  <c:v>44454</c:v>
                </c:pt>
                <c:pt idx="564">
                  <c:v>44455</c:v>
                </c:pt>
                <c:pt idx="565">
                  <c:v>44456</c:v>
                </c:pt>
                <c:pt idx="566">
                  <c:v>44457</c:v>
                </c:pt>
                <c:pt idx="567">
                  <c:v>44458</c:v>
                </c:pt>
                <c:pt idx="568">
                  <c:v>44459</c:v>
                </c:pt>
                <c:pt idx="569">
                  <c:v>44460</c:v>
                </c:pt>
                <c:pt idx="570">
                  <c:v>44461</c:v>
                </c:pt>
                <c:pt idx="571">
                  <c:v>44462</c:v>
                </c:pt>
                <c:pt idx="572">
                  <c:v>44463</c:v>
                </c:pt>
                <c:pt idx="573">
                  <c:v>44464</c:v>
                </c:pt>
                <c:pt idx="574">
                  <c:v>44465</c:v>
                </c:pt>
                <c:pt idx="575">
                  <c:v>44466</c:v>
                </c:pt>
                <c:pt idx="576">
                  <c:v>44467</c:v>
                </c:pt>
                <c:pt idx="577">
                  <c:v>44468</c:v>
                </c:pt>
                <c:pt idx="578">
                  <c:v>44469</c:v>
                </c:pt>
                <c:pt idx="579">
                  <c:v>44470</c:v>
                </c:pt>
                <c:pt idx="580">
                  <c:v>44471</c:v>
                </c:pt>
                <c:pt idx="581">
                  <c:v>44472</c:v>
                </c:pt>
                <c:pt idx="582">
                  <c:v>44473</c:v>
                </c:pt>
                <c:pt idx="583">
                  <c:v>44474</c:v>
                </c:pt>
                <c:pt idx="584">
                  <c:v>44475</c:v>
                </c:pt>
                <c:pt idx="585">
                  <c:v>44476</c:v>
                </c:pt>
                <c:pt idx="586">
                  <c:v>44477</c:v>
                </c:pt>
                <c:pt idx="587">
                  <c:v>44478</c:v>
                </c:pt>
                <c:pt idx="588">
                  <c:v>44479</c:v>
                </c:pt>
                <c:pt idx="589">
                  <c:v>44480</c:v>
                </c:pt>
                <c:pt idx="590">
                  <c:v>44481</c:v>
                </c:pt>
                <c:pt idx="591">
                  <c:v>44482</c:v>
                </c:pt>
                <c:pt idx="592">
                  <c:v>44483</c:v>
                </c:pt>
                <c:pt idx="593">
                  <c:v>44484</c:v>
                </c:pt>
                <c:pt idx="594">
                  <c:v>44485</c:v>
                </c:pt>
                <c:pt idx="595">
                  <c:v>44486</c:v>
                </c:pt>
                <c:pt idx="596">
                  <c:v>44487</c:v>
                </c:pt>
                <c:pt idx="597">
                  <c:v>44488</c:v>
                </c:pt>
                <c:pt idx="598">
                  <c:v>44489</c:v>
                </c:pt>
                <c:pt idx="599">
                  <c:v>44490</c:v>
                </c:pt>
                <c:pt idx="600">
                  <c:v>44491</c:v>
                </c:pt>
                <c:pt idx="601">
                  <c:v>44492</c:v>
                </c:pt>
                <c:pt idx="602">
                  <c:v>44493</c:v>
                </c:pt>
                <c:pt idx="603">
                  <c:v>44494</c:v>
                </c:pt>
                <c:pt idx="604">
                  <c:v>44495</c:v>
                </c:pt>
                <c:pt idx="605">
                  <c:v>44496</c:v>
                </c:pt>
                <c:pt idx="606">
                  <c:v>44497</c:v>
                </c:pt>
                <c:pt idx="607">
                  <c:v>44498</c:v>
                </c:pt>
                <c:pt idx="608">
                  <c:v>44499</c:v>
                </c:pt>
                <c:pt idx="609">
                  <c:v>44500</c:v>
                </c:pt>
                <c:pt idx="610">
                  <c:v>44501</c:v>
                </c:pt>
                <c:pt idx="611">
                  <c:v>44502</c:v>
                </c:pt>
                <c:pt idx="612">
                  <c:v>44503</c:v>
                </c:pt>
                <c:pt idx="613">
                  <c:v>44504</c:v>
                </c:pt>
                <c:pt idx="614">
                  <c:v>44505</c:v>
                </c:pt>
                <c:pt idx="615">
                  <c:v>44506</c:v>
                </c:pt>
                <c:pt idx="616">
                  <c:v>44507</c:v>
                </c:pt>
                <c:pt idx="617">
                  <c:v>44508</c:v>
                </c:pt>
                <c:pt idx="618">
                  <c:v>44509</c:v>
                </c:pt>
                <c:pt idx="619">
                  <c:v>44510</c:v>
                </c:pt>
                <c:pt idx="620">
                  <c:v>44511</c:v>
                </c:pt>
                <c:pt idx="621">
                  <c:v>44512</c:v>
                </c:pt>
                <c:pt idx="622">
                  <c:v>44513</c:v>
                </c:pt>
                <c:pt idx="623">
                  <c:v>44514</c:v>
                </c:pt>
                <c:pt idx="624">
                  <c:v>44515</c:v>
                </c:pt>
                <c:pt idx="625">
                  <c:v>44516</c:v>
                </c:pt>
                <c:pt idx="626">
                  <c:v>44517</c:v>
                </c:pt>
                <c:pt idx="627">
                  <c:v>44518</c:v>
                </c:pt>
                <c:pt idx="628">
                  <c:v>44519</c:v>
                </c:pt>
                <c:pt idx="629">
                  <c:v>44520</c:v>
                </c:pt>
                <c:pt idx="630">
                  <c:v>44521</c:v>
                </c:pt>
                <c:pt idx="631">
                  <c:v>44522</c:v>
                </c:pt>
                <c:pt idx="632">
                  <c:v>44523</c:v>
                </c:pt>
                <c:pt idx="633">
                  <c:v>44524</c:v>
                </c:pt>
                <c:pt idx="634">
                  <c:v>44525</c:v>
                </c:pt>
                <c:pt idx="635">
                  <c:v>44526</c:v>
                </c:pt>
                <c:pt idx="636">
                  <c:v>44527</c:v>
                </c:pt>
                <c:pt idx="637">
                  <c:v>44528</c:v>
                </c:pt>
                <c:pt idx="638">
                  <c:v>44529</c:v>
                </c:pt>
                <c:pt idx="639">
                  <c:v>44530</c:v>
                </c:pt>
                <c:pt idx="640">
                  <c:v>44531</c:v>
                </c:pt>
                <c:pt idx="641">
                  <c:v>44532</c:v>
                </c:pt>
                <c:pt idx="642">
                  <c:v>44533</c:v>
                </c:pt>
                <c:pt idx="643">
                  <c:v>44534</c:v>
                </c:pt>
                <c:pt idx="644">
                  <c:v>44535</c:v>
                </c:pt>
                <c:pt idx="645">
                  <c:v>44536</c:v>
                </c:pt>
                <c:pt idx="646">
                  <c:v>44537</c:v>
                </c:pt>
                <c:pt idx="647">
                  <c:v>44538</c:v>
                </c:pt>
                <c:pt idx="648">
                  <c:v>44539</c:v>
                </c:pt>
                <c:pt idx="649">
                  <c:v>44540</c:v>
                </c:pt>
                <c:pt idx="650">
                  <c:v>44541</c:v>
                </c:pt>
                <c:pt idx="651">
                  <c:v>44542</c:v>
                </c:pt>
                <c:pt idx="652">
                  <c:v>44543</c:v>
                </c:pt>
                <c:pt idx="653">
                  <c:v>44544</c:v>
                </c:pt>
                <c:pt idx="654">
                  <c:v>44545</c:v>
                </c:pt>
                <c:pt idx="655">
                  <c:v>44546</c:v>
                </c:pt>
                <c:pt idx="656">
                  <c:v>44547</c:v>
                </c:pt>
                <c:pt idx="657">
                  <c:v>44548</c:v>
                </c:pt>
                <c:pt idx="658">
                  <c:v>44549</c:v>
                </c:pt>
                <c:pt idx="659">
                  <c:v>44550</c:v>
                </c:pt>
                <c:pt idx="660">
                  <c:v>44551</c:v>
                </c:pt>
                <c:pt idx="661">
                  <c:v>44552</c:v>
                </c:pt>
                <c:pt idx="662">
                  <c:v>44553</c:v>
                </c:pt>
                <c:pt idx="663">
                  <c:v>44554</c:v>
                </c:pt>
                <c:pt idx="664">
                  <c:v>44555</c:v>
                </c:pt>
                <c:pt idx="665">
                  <c:v>44556</c:v>
                </c:pt>
                <c:pt idx="666">
                  <c:v>44557</c:v>
                </c:pt>
                <c:pt idx="667">
                  <c:v>44558</c:v>
                </c:pt>
                <c:pt idx="668">
                  <c:v>44559</c:v>
                </c:pt>
                <c:pt idx="669">
                  <c:v>44560</c:v>
                </c:pt>
                <c:pt idx="670">
                  <c:v>44561</c:v>
                </c:pt>
                <c:pt idx="671">
                  <c:v>44562</c:v>
                </c:pt>
                <c:pt idx="672">
                  <c:v>44563</c:v>
                </c:pt>
                <c:pt idx="673">
                  <c:v>44564</c:v>
                </c:pt>
                <c:pt idx="674">
                  <c:v>44565</c:v>
                </c:pt>
                <c:pt idx="675">
                  <c:v>44566</c:v>
                </c:pt>
                <c:pt idx="676">
                  <c:v>44567</c:v>
                </c:pt>
                <c:pt idx="677">
                  <c:v>44568</c:v>
                </c:pt>
                <c:pt idx="678">
                  <c:v>44569</c:v>
                </c:pt>
                <c:pt idx="679">
                  <c:v>44570</c:v>
                </c:pt>
                <c:pt idx="680">
                  <c:v>44571</c:v>
                </c:pt>
                <c:pt idx="681">
                  <c:v>44572</c:v>
                </c:pt>
                <c:pt idx="682">
                  <c:v>44573</c:v>
                </c:pt>
                <c:pt idx="683">
                  <c:v>44574</c:v>
                </c:pt>
                <c:pt idx="684">
                  <c:v>44575</c:v>
                </c:pt>
                <c:pt idx="685">
                  <c:v>44576</c:v>
                </c:pt>
                <c:pt idx="686">
                  <c:v>44577</c:v>
                </c:pt>
                <c:pt idx="687">
                  <c:v>44578</c:v>
                </c:pt>
                <c:pt idx="688">
                  <c:v>44579</c:v>
                </c:pt>
                <c:pt idx="689">
                  <c:v>44580</c:v>
                </c:pt>
                <c:pt idx="690">
                  <c:v>44581</c:v>
                </c:pt>
                <c:pt idx="691">
                  <c:v>44582</c:v>
                </c:pt>
                <c:pt idx="692">
                  <c:v>44583</c:v>
                </c:pt>
                <c:pt idx="693">
                  <c:v>44584</c:v>
                </c:pt>
                <c:pt idx="694">
                  <c:v>44585</c:v>
                </c:pt>
                <c:pt idx="695">
                  <c:v>44586</c:v>
                </c:pt>
                <c:pt idx="696">
                  <c:v>44587</c:v>
                </c:pt>
                <c:pt idx="697">
                  <c:v>44588</c:v>
                </c:pt>
                <c:pt idx="698">
                  <c:v>44589</c:v>
                </c:pt>
                <c:pt idx="699">
                  <c:v>44590</c:v>
                </c:pt>
                <c:pt idx="700">
                  <c:v>44591</c:v>
                </c:pt>
                <c:pt idx="701">
                  <c:v>44592</c:v>
                </c:pt>
                <c:pt idx="702">
                  <c:v>44593</c:v>
                </c:pt>
                <c:pt idx="703">
                  <c:v>44594</c:v>
                </c:pt>
                <c:pt idx="704">
                  <c:v>44595</c:v>
                </c:pt>
                <c:pt idx="705">
                  <c:v>44596</c:v>
                </c:pt>
                <c:pt idx="706">
                  <c:v>44597</c:v>
                </c:pt>
                <c:pt idx="707">
                  <c:v>44598</c:v>
                </c:pt>
                <c:pt idx="708">
                  <c:v>44599</c:v>
                </c:pt>
                <c:pt idx="709">
                  <c:v>44600</c:v>
                </c:pt>
                <c:pt idx="710">
                  <c:v>44601</c:v>
                </c:pt>
                <c:pt idx="711">
                  <c:v>44602</c:v>
                </c:pt>
                <c:pt idx="712">
                  <c:v>44603</c:v>
                </c:pt>
                <c:pt idx="713">
                  <c:v>44604</c:v>
                </c:pt>
                <c:pt idx="714">
                  <c:v>44605</c:v>
                </c:pt>
                <c:pt idx="715">
                  <c:v>44606</c:v>
                </c:pt>
                <c:pt idx="716">
                  <c:v>44607</c:v>
                </c:pt>
                <c:pt idx="717">
                  <c:v>44608</c:v>
                </c:pt>
                <c:pt idx="718">
                  <c:v>44609</c:v>
                </c:pt>
                <c:pt idx="719">
                  <c:v>44610</c:v>
                </c:pt>
                <c:pt idx="720">
                  <c:v>44611</c:v>
                </c:pt>
                <c:pt idx="721">
                  <c:v>44612</c:v>
                </c:pt>
                <c:pt idx="722">
                  <c:v>44613</c:v>
                </c:pt>
                <c:pt idx="723">
                  <c:v>44614</c:v>
                </c:pt>
                <c:pt idx="724">
                  <c:v>44615</c:v>
                </c:pt>
                <c:pt idx="725">
                  <c:v>44616</c:v>
                </c:pt>
                <c:pt idx="726">
                  <c:v>44617</c:v>
                </c:pt>
                <c:pt idx="727">
                  <c:v>44618</c:v>
                </c:pt>
                <c:pt idx="728">
                  <c:v>44619</c:v>
                </c:pt>
                <c:pt idx="729">
                  <c:v>44620</c:v>
                </c:pt>
                <c:pt idx="730">
                  <c:v>44621</c:v>
                </c:pt>
                <c:pt idx="731">
                  <c:v>44622</c:v>
                </c:pt>
                <c:pt idx="732">
                  <c:v>44623</c:v>
                </c:pt>
                <c:pt idx="733">
                  <c:v>44624</c:v>
                </c:pt>
                <c:pt idx="734">
                  <c:v>44625</c:v>
                </c:pt>
                <c:pt idx="735">
                  <c:v>44626</c:v>
                </c:pt>
                <c:pt idx="736">
                  <c:v>44627</c:v>
                </c:pt>
                <c:pt idx="737">
                  <c:v>44628</c:v>
                </c:pt>
                <c:pt idx="738">
                  <c:v>44629</c:v>
                </c:pt>
                <c:pt idx="739">
                  <c:v>44630</c:v>
                </c:pt>
                <c:pt idx="740">
                  <c:v>44631</c:v>
                </c:pt>
                <c:pt idx="741">
                  <c:v>44632</c:v>
                </c:pt>
                <c:pt idx="742">
                  <c:v>44633</c:v>
                </c:pt>
                <c:pt idx="743">
                  <c:v>44634</c:v>
                </c:pt>
                <c:pt idx="744">
                  <c:v>44635</c:v>
                </c:pt>
                <c:pt idx="745">
                  <c:v>44636</c:v>
                </c:pt>
                <c:pt idx="746">
                  <c:v>44637</c:v>
                </c:pt>
                <c:pt idx="747">
                  <c:v>44638</c:v>
                </c:pt>
                <c:pt idx="748">
                  <c:v>44639</c:v>
                </c:pt>
                <c:pt idx="749">
                  <c:v>44640</c:v>
                </c:pt>
                <c:pt idx="750">
                  <c:v>44641</c:v>
                </c:pt>
                <c:pt idx="751">
                  <c:v>44642</c:v>
                </c:pt>
                <c:pt idx="752">
                  <c:v>44643</c:v>
                </c:pt>
                <c:pt idx="753">
                  <c:v>44644</c:v>
                </c:pt>
                <c:pt idx="754">
                  <c:v>44645</c:v>
                </c:pt>
                <c:pt idx="755">
                  <c:v>44646</c:v>
                </c:pt>
                <c:pt idx="756">
                  <c:v>44647</c:v>
                </c:pt>
                <c:pt idx="757">
                  <c:v>44648</c:v>
                </c:pt>
                <c:pt idx="758">
                  <c:v>44649</c:v>
                </c:pt>
                <c:pt idx="759">
                  <c:v>44650</c:v>
                </c:pt>
                <c:pt idx="760">
                  <c:v>44651</c:v>
                </c:pt>
                <c:pt idx="761">
                  <c:v>44652</c:v>
                </c:pt>
                <c:pt idx="762">
                  <c:v>44653</c:v>
                </c:pt>
                <c:pt idx="763">
                  <c:v>44654</c:v>
                </c:pt>
                <c:pt idx="764">
                  <c:v>44655</c:v>
                </c:pt>
                <c:pt idx="765">
                  <c:v>44656</c:v>
                </c:pt>
                <c:pt idx="766">
                  <c:v>44657</c:v>
                </c:pt>
                <c:pt idx="767">
                  <c:v>44658</c:v>
                </c:pt>
                <c:pt idx="768">
                  <c:v>44659</c:v>
                </c:pt>
                <c:pt idx="769">
                  <c:v>44660</c:v>
                </c:pt>
                <c:pt idx="770">
                  <c:v>44661</c:v>
                </c:pt>
                <c:pt idx="771">
                  <c:v>44662</c:v>
                </c:pt>
                <c:pt idx="772">
                  <c:v>44663</c:v>
                </c:pt>
                <c:pt idx="773">
                  <c:v>44664</c:v>
                </c:pt>
                <c:pt idx="774">
                  <c:v>44665</c:v>
                </c:pt>
                <c:pt idx="775">
                  <c:v>44666</c:v>
                </c:pt>
                <c:pt idx="776">
                  <c:v>44667</c:v>
                </c:pt>
                <c:pt idx="777">
                  <c:v>44668</c:v>
                </c:pt>
                <c:pt idx="778">
                  <c:v>44669</c:v>
                </c:pt>
                <c:pt idx="779">
                  <c:v>44670</c:v>
                </c:pt>
                <c:pt idx="780">
                  <c:v>44671</c:v>
                </c:pt>
                <c:pt idx="781">
                  <c:v>44672</c:v>
                </c:pt>
                <c:pt idx="782">
                  <c:v>44673</c:v>
                </c:pt>
                <c:pt idx="783">
                  <c:v>44674</c:v>
                </c:pt>
                <c:pt idx="784">
                  <c:v>44675</c:v>
                </c:pt>
                <c:pt idx="785">
                  <c:v>44676</c:v>
                </c:pt>
                <c:pt idx="786">
                  <c:v>44677</c:v>
                </c:pt>
                <c:pt idx="787">
                  <c:v>44678</c:v>
                </c:pt>
                <c:pt idx="788">
                  <c:v>44679</c:v>
                </c:pt>
                <c:pt idx="789">
                  <c:v>44680</c:v>
                </c:pt>
                <c:pt idx="790">
                  <c:v>44681</c:v>
                </c:pt>
                <c:pt idx="791">
                  <c:v>44682</c:v>
                </c:pt>
                <c:pt idx="792">
                  <c:v>44683</c:v>
                </c:pt>
                <c:pt idx="793">
                  <c:v>44684</c:v>
                </c:pt>
                <c:pt idx="794">
                  <c:v>44685</c:v>
                </c:pt>
                <c:pt idx="795">
                  <c:v>44686</c:v>
                </c:pt>
                <c:pt idx="796">
                  <c:v>44687</c:v>
                </c:pt>
                <c:pt idx="797">
                  <c:v>44688</c:v>
                </c:pt>
                <c:pt idx="798">
                  <c:v>44689</c:v>
                </c:pt>
                <c:pt idx="799">
                  <c:v>44690</c:v>
                </c:pt>
                <c:pt idx="800">
                  <c:v>44691</c:v>
                </c:pt>
                <c:pt idx="801">
                  <c:v>44692</c:v>
                </c:pt>
                <c:pt idx="802">
                  <c:v>44693</c:v>
                </c:pt>
                <c:pt idx="803">
                  <c:v>44694</c:v>
                </c:pt>
                <c:pt idx="804">
                  <c:v>44695</c:v>
                </c:pt>
                <c:pt idx="805">
                  <c:v>44696</c:v>
                </c:pt>
                <c:pt idx="806">
                  <c:v>44697</c:v>
                </c:pt>
                <c:pt idx="807">
                  <c:v>44698</c:v>
                </c:pt>
                <c:pt idx="808">
                  <c:v>44699</c:v>
                </c:pt>
                <c:pt idx="809">
                  <c:v>44700</c:v>
                </c:pt>
                <c:pt idx="810">
                  <c:v>44701</c:v>
                </c:pt>
                <c:pt idx="811">
                  <c:v>44702</c:v>
                </c:pt>
                <c:pt idx="812">
                  <c:v>44703</c:v>
                </c:pt>
                <c:pt idx="813">
                  <c:v>44704</c:v>
                </c:pt>
                <c:pt idx="814">
                  <c:v>44705</c:v>
                </c:pt>
                <c:pt idx="815">
                  <c:v>44706</c:v>
                </c:pt>
                <c:pt idx="816">
                  <c:v>44707</c:v>
                </c:pt>
                <c:pt idx="817">
                  <c:v>44708</c:v>
                </c:pt>
                <c:pt idx="818">
                  <c:v>44709</c:v>
                </c:pt>
                <c:pt idx="819">
                  <c:v>44710</c:v>
                </c:pt>
                <c:pt idx="820">
                  <c:v>44711</c:v>
                </c:pt>
                <c:pt idx="821">
                  <c:v>44712</c:v>
                </c:pt>
                <c:pt idx="822">
                  <c:v>44713</c:v>
                </c:pt>
                <c:pt idx="823">
                  <c:v>44714</c:v>
                </c:pt>
                <c:pt idx="824">
                  <c:v>44715</c:v>
                </c:pt>
                <c:pt idx="825">
                  <c:v>44716</c:v>
                </c:pt>
                <c:pt idx="826">
                  <c:v>44717</c:v>
                </c:pt>
                <c:pt idx="827">
                  <c:v>44718</c:v>
                </c:pt>
                <c:pt idx="828">
                  <c:v>44719</c:v>
                </c:pt>
                <c:pt idx="829">
                  <c:v>44720</c:v>
                </c:pt>
                <c:pt idx="830">
                  <c:v>44721</c:v>
                </c:pt>
                <c:pt idx="831">
                  <c:v>44722</c:v>
                </c:pt>
                <c:pt idx="832">
                  <c:v>44723</c:v>
                </c:pt>
                <c:pt idx="833">
                  <c:v>44724</c:v>
                </c:pt>
                <c:pt idx="834">
                  <c:v>44725</c:v>
                </c:pt>
                <c:pt idx="835">
                  <c:v>44726</c:v>
                </c:pt>
                <c:pt idx="836">
                  <c:v>44727</c:v>
                </c:pt>
                <c:pt idx="837">
                  <c:v>44728</c:v>
                </c:pt>
                <c:pt idx="838">
                  <c:v>44729</c:v>
                </c:pt>
                <c:pt idx="839">
                  <c:v>44730</c:v>
                </c:pt>
                <c:pt idx="840">
                  <c:v>44731</c:v>
                </c:pt>
                <c:pt idx="841">
                  <c:v>44732</c:v>
                </c:pt>
                <c:pt idx="842">
                  <c:v>44733</c:v>
                </c:pt>
                <c:pt idx="843">
                  <c:v>44734</c:v>
                </c:pt>
                <c:pt idx="844">
                  <c:v>44735</c:v>
                </c:pt>
                <c:pt idx="845">
                  <c:v>44736</c:v>
                </c:pt>
                <c:pt idx="846">
                  <c:v>44737</c:v>
                </c:pt>
                <c:pt idx="847">
                  <c:v>44738</c:v>
                </c:pt>
                <c:pt idx="848">
                  <c:v>44739</c:v>
                </c:pt>
                <c:pt idx="849">
                  <c:v>44740</c:v>
                </c:pt>
                <c:pt idx="850">
                  <c:v>44741</c:v>
                </c:pt>
                <c:pt idx="851">
                  <c:v>44742</c:v>
                </c:pt>
                <c:pt idx="852">
                  <c:v>44743</c:v>
                </c:pt>
                <c:pt idx="853">
                  <c:v>44744</c:v>
                </c:pt>
                <c:pt idx="854">
                  <c:v>44745</c:v>
                </c:pt>
                <c:pt idx="855">
                  <c:v>44746</c:v>
                </c:pt>
                <c:pt idx="856">
                  <c:v>44747</c:v>
                </c:pt>
                <c:pt idx="857">
                  <c:v>44748</c:v>
                </c:pt>
                <c:pt idx="858">
                  <c:v>44749</c:v>
                </c:pt>
                <c:pt idx="859">
                  <c:v>44750</c:v>
                </c:pt>
                <c:pt idx="860">
                  <c:v>44751</c:v>
                </c:pt>
                <c:pt idx="861">
                  <c:v>44752</c:v>
                </c:pt>
                <c:pt idx="862">
                  <c:v>44753</c:v>
                </c:pt>
                <c:pt idx="863">
                  <c:v>44754</c:v>
                </c:pt>
                <c:pt idx="864">
                  <c:v>44755</c:v>
                </c:pt>
                <c:pt idx="865">
                  <c:v>44756</c:v>
                </c:pt>
                <c:pt idx="866">
                  <c:v>44757</c:v>
                </c:pt>
                <c:pt idx="867">
                  <c:v>44758</c:v>
                </c:pt>
                <c:pt idx="868">
                  <c:v>44759</c:v>
                </c:pt>
                <c:pt idx="869">
                  <c:v>44760</c:v>
                </c:pt>
                <c:pt idx="870">
                  <c:v>44761</c:v>
                </c:pt>
                <c:pt idx="871">
                  <c:v>44762</c:v>
                </c:pt>
                <c:pt idx="872">
                  <c:v>44763</c:v>
                </c:pt>
                <c:pt idx="873">
                  <c:v>44764</c:v>
                </c:pt>
                <c:pt idx="874">
                  <c:v>44765</c:v>
                </c:pt>
                <c:pt idx="875">
                  <c:v>44766</c:v>
                </c:pt>
                <c:pt idx="876">
                  <c:v>44767</c:v>
                </c:pt>
                <c:pt idx="877">
                  <c:v>44768</c:v>
                </c:pt>
                <c:pt idx="878">
                  <c:v>44769</c:v>
                </c:pt>
                <c:pt idx="879">
                  <c:v>44770</c:v>
                </c:pt>
                <c:pt idx="880">
                  <c:v>44771</c:v>
                </c:pt>
                <c:pt idx="881">
                  <c:v>44772</c:v>
                </c:pt>
                <c:pt idx="882">
                  <c:v>44773</c:v>
                </c:pt>
                <c:pt idx="883">
                  <c:v>44774</c:v>
                </c:pt>
                <c:pt idx="884">
                  <c:v>44775</c:v>
                </c:pt>
                <c:pt idx="885">
                  <c:v>44776</c:v>
                </c:pt>
                <c:pt idx="886">
                  <c:v>44777</c:v>
                </c:pt>
                <c:pt idx="887">
                  <c:v>44778</c:v>
                </c:pt>
                <c:pt idx="888">
                  <c:v>44779</c:v>
                </c:pt>
                <c:pt idx="889">
                  <c:v>44780</c:v>
                </c:pt>
                <c:pt idx="890">
                  <c:v>44781</c:v>
                </c:pt>
                <c:pt idx="891">
                  <c:v>44782</c:v>
                </c:pt>
                <c:pt idx="892">
                  <c:v>44783</c:v>
                </c:pt>
                <c:pt idx="893">
                  <c:v>44784</c:v>
                </c:pt>
                <c:pt idx="894">
                  <c:v>44785</c:v>
                </c:pt>
                <c:pt idx="895">
                  <c:v>44786</c:v>
                </c:pt>
                <c:pt idx="896">
                  <c:v>44787</c:v>
                </c:pt>
                <c:pt idx="897">
                  <c:v>44788</c:v>
                </c:pt>
                <c:pt idx="898">
                  <c:v>44789</c:v>
                </c:pt>
                <c:pt idx="899">
                  <c:v>44790</c:v>
                </c:pt>
                <c:pt idx="900">
                  <c:v>44791</c:v>
                </c:pt>
                <c:pt idx="901">
                  <c:v>44792</c:v>
                </c:pt>
                <c:pt idx="902">
                  <c:v>44793</c:v>
                </c:pt>
                <c:pt idx="903">
                  <c:v>44794</c:v>
                </c:pt>
                <c:pt idx="904">
                  <c:v>44795</c:v>
                </c:pt>
                <c:pt idx="905">
                  <c:v>44796</c:v>
                </c:pt>
                <c:pt idx="906">
                  <c:v>44797</c:v>
                </c:pt>
                <c:pt idx="907">
                  <c:v>44798</c:v>
                </c:pt>
                <c:pt idx="908">
                  <c:v>44799</c:v>
                </c:pt>
                <c:pt idx="909">
                  <c:v>44800</c:v>
                </c:pt>
                <c:pt idx="910">
                  <c:v>44801</c:v>
                </c:pt>
                <c:pt idx="911">
                  <c:v>44802</c:v>
                </c:pt>
                <c:pt idx="912">
                  <c:v>44803</c:v>
                </c:pt>
                <c:pt idx="913">
                  <c:v>44804</c:v>
                </c:pt>
                <c:pt idx="914">
                  <c:v>44805</c:v>
                </c:pt>
                <c:pt idx="915">
                  <c:v>44806</c:v>
                </c:pt>
                <c:pt idx="916">
                  <c:v>44807</c:v>
                </c:pt>
                <c:pt idx="917">
                  <c:v>44808</c:v>
                </c:pt>
                <c:pt idx="918">
                  <c:v>44809</c:v>
                </c:pt>
                <c:pt idx="919">
                  <c:v>44810</c:v>
                </c:pt>
                <c:pt idx="920">
                  <c:v>44811</c:v>
                </c:pt>
                <c:pt idx="921">
                  <c:v>44812</c:v>
                </c:pt>
                <c:pt idx="922">
                  <c:v>44813</c:v>
                </c:pt>
                <c:pt idx="923">
                  <c:v>44814</c:v>
                </c:pt>
                <c:pt idx="924">
                  <c:v>44815</c:v>
                </c:pt>
                <c:pt idx="925">
                  <c:v>44816</c:v>
                </c:pt>
                <c:pt idx="926">
                  <c:v>44817</c:v>
                </c:pt>
                <c:pt idx="927">
                  <c:v>44818</c:v>
                </c:pt>
                <c:pt idx="928">
                  <c:v>44819</c:v>
                </c:pt>
                <c:pt idx="929">
                  <c:v>44820</c:v>
                </c:pt>
                <c:pt idx="930">
                  <c:v>44821</c:v>
                </c:pt>
                <c:pt idx="931">
                  <c:v>44822</c:v>
                </c:pt>
                <c:pt idx="932">
                  <c:v>44823</c:v>
                </c:pt>
                <c:pt idx="933">
                  <c:v>44824</c:v>
                </c:pt>
                <c:pt idx="934">
                  <c:v>44825</c:v>
                </c:pt>
                <c:pt idx="935">
                  <c:v>44826</c:v>
                </c:pt>
                <c:pt idx="936">
                  <c:v>44827</c:v>
                </c:pt>
                <c:pt idx="937">
                  <c:v>44828</c:v>
                </c:pt>
                <c:pt idx="938">
                  <c:v>44829</c:v>
                </c:pt>
                <c:pt idx="939">
                  <c:v>44830</c:v>
                </c:pt>
                <c:pt idx="940">
                  <c:v>44831</c:v>
                </c:pt>
                <c:pt idx="941">
                  <c:v>44832</c:v>
                </c:pt>
                <c:pt idx="942">
                  <c:v>44833</c:v>
                </c:pt>
                <c:pt idx="943">
                  <c:v>44834</c:v>
                </c:pt>
                <c:pt idx="944">
                  <c:v>44835</c:v>
                </c:pt>
                <c:pt idx="945">
                  <c:v>44836</c:v>
                </c:pt>
                <c:pt idx="946">
                  <c:v>44837</c:v>
                </c:pt>
                <c:pt idx="947">
                  <c:v>44838</c:v>
                </c:pt>
                <c:pt idx="948">
                  <c:v>44839</c:v>
                </c:pt>
                <c:pt idx="949">
                  <c:v>44840</c:v>
                </c:pt>
                <c:pt idx="950">
                  <c:v>44841</c:v>
                </c:pt>
                <c:pt idx="951">
                  <c:v>44842</c:v>
                </c:pt>
                <c:pt idx="952">
                  <c:v>44843</c:v>
                </c:pt>
                <c:pt idx="953">
                  <c:v>44844</c:v>
                </c:pt>
                <c:pt idx="954">
                  <c:v>44845</c:v>
                </c:pt>
                <c:pt idx="955">
                  <c:v>44846</c:v>
                </c:pt>
                <c:pt idx="956">
                  <c:v>44847</c:v>
                </c:pt>
                <c:pt idx="957">
                  <c:v>44848</c:v>
                </c:pt>
                <c:pt idx="958">
                  <c:v>44849</c:v>
                </c:pt>
                <c:pt idx="959">
                  <c:v>44850</c:v>
                </c:pt>
                <c:pt idx="960">
                  <c:v>44851</c:v>
                </c:pt>
                <c:pt idx="961">
                  <c:v>44852</c:v>
                </c:pt>
                <c:pt idx="962">
                  <c:v>44853</c:v>
                </c:pt>
                <c:pt idx="963">
                  <c:v>44854</c:v>
                </c:pt>
                <c:pt idx="964">
                  <c:v>44855</c:v>
                </c:pt>
                <c:pt idx="965">
                  <c:v>44856</c:v>
                </c:pt>
                <c:pt idx="966">
                  <c:v>44857</c:v>
                </c:pt>
                <c:pt idx="967">
                  <c:v>44858</c:v>
                </c:pt>
                <c:pt idx="968">
                  <c:v>44859</c:v>
                </c:pt>
                <c:pt idx="969">
                  <c:v>44860</c:v>
                </c:pt>
                <c:pt idx="970">
                  <c:v>44861</c:v>
                </c:pt>
                <c:pt idx="971">
                  <c:v>44862</c:v>
                </c:pt>
                <c:pt idx="972">
                  <c:v>44863</c:v>
                </c:pt>
                <c:pt idx="973">
                  <c:v>44864</c:v>
                </c:pt>
                <c:pt idx="974">
                  <c:v>44865</c:v>
                </c:pt>
                <c:pt idx="975">
                  <c:v>44866</c:v>
                </c:pt>
                <c:pt idx="976">
                  <c:v>44867</c:v>
                </c:pt>
                <c:pt idx="977">
                  <c:v>44868</c:v>
                </c:pt>
                <c:pt idx="978">
                  <c:v>44869</c:v>
                </c:pt>
                <c:pt idx="979">
                  <c:v>44870</c:v>
                </c:pt>
                <c:pt idx="980">
                  <c:v>44871</c:v>
                </c:pt>
                <c:pt idx="981">
                  <c:v>44872</c:v>
                </c:pt>
                <c:pt idx="982">
                  <c:v>44873</c:v>
                </c:pt>
                <c:pt idx="983">
                  <c:v>44874</c:v>
                </c:pt>
                <c:pt idx="984">
                  <c:v>44875</c:v>
                </c:pt>
                <c:pt idx="985">
                  <c:v>44876</c:v>
                </c:pt>
                <c:pt idx="986">
                  <c:v>44877</c:v>
                </c:pt>
                <c:pt idx="987">
                  <c:v>44878</c:v>
                </c:pt>
                <c:pt idx="988">
                  <c:v>44879</c:v>
                </c:pt>
                <c:pt idx="989">
                  <c:v>44880</c:v>
                </c:pt>
                <c:pt idx="990">
                  <c:v>44881</c:v>
                </c:pt>
                <c:pt idx="991">
                  <c:v>44882</c:v>
                </c:pt>
                <c:pt idx="992">
                  <c:v>44883</c:v>
                </c:pt>
                <c:pt idx="993">
                  <c:v>44884</c:v>
                </c:pt>
                <c:pt idx="994">
                  <c:v>44885</c:v>
                </c:pt>
                <c:pt idx="995">
                  <c:v>44886</c:v>
                </c:pt>
                <c:pt idx="996">
                  <c:v>44887</c:v>
                </c:pt>
                <c:pt idx="997">
                  <c:v>44888</c:v>
                </c:pt>
                <c:pt idx="998">
                  <c:v>44889</c:v>
                </c:pt>
                <c:pt idx="999">
                  <c:v>44890</c:v>
                </c:pt>
                <c:pt idx="1000">
                  <c:v>44891</c:v>
                </c:pt>
                <c:pt idx="1001">
                  <c:v>44892</c:v>
                </c:pt>
                <c:pt idx="1002">
                  <c:v>44893</c:v>
                </c:pt>
                <c:pt idx="1003">
                  <c:v>44894</c:v>
                </c:pt>
                <c:pt idx="1004">
                  <c:v>44895</c:v>
                </c:pt>
                <c:pt idx="1005">
                  <c:v>44896</c:v>
                </c:pt>
                <c:pt idx="1006">
                  <c:v>44897</c:v>
                </c:pt>
                <c:pt idx="1007">
                  <c:v>44898</c:v>
                </c:pt>
                <c:pt idx="1008">
                  <c:v>44899</c:v>
                </c:pt>
                <c:pt idx="1009">
                  <c:v>44900</c:v>
                </c:pt>
                <c:pt idx="1010">
                  <c:v>44901</c:v>
                </c:pt>
                <c:pt idx="1011">
                  <c:v>44902</c:v>
                </c:pt>
                <c:pt idx="1012">
                  <c:v>44903</c:v>
                </c:pt>
                <c:pt idx="1013">
                  <c:v>44904</c:v>
                </c:pt>
                <c:pt idx="1014">
                  <c:v>44905</c:v>
                </c:pt>
                <c:pt idx="1015">
                  <c:v>44906</c:v>
                </c:pt>
                <c:pt idx="1016">
                  <c:v>44907</c:v>
                </c:pt>
                <c:pt idx="1017">
                  <c:v>44908</c:v>
                </c:pt>
                <c:pt idx="1018">
                  <c:v>44909</c:v>
                </c:pt>
                <c:pt idx="1019">
                  <c:v>44910</c:v>
                </c:pt>
                <c:pt idx="1020">
                  <c:v>44911</c:v>
                </c:pt>
                <c:pt idx="1021">
                  <c:v>44912</c:v>
                </c:pt>
                <c:pt idx="1022">
                  <c:v>44913</c:v>
                </c:pt>
                <c:pt idx="1023">
                  <c:v>44914</c:v>
                </c:pt>
                <c:pt idx="1024">
                  <c:v>44915</c:v>
                </c:pt>
                <c:pt idx="1025">
                  <c:v>44916</c:v>
                </c:pt>
                <c:pt idx="1026">
                  <c:v>44917</c:v>
                </c:pt>
                <c:pt idx="1027">
                  <c:v>44918</c:v>
                </c:pt>
                <c:pt idx="1028">
                  <c:v>44919</c:v>
                </c:pt>
                <c:pt idx="1029">
                  <c:v>44920</c:v>
                </c:pt>
                <c:pt idx="1030">
                  <c:v>44921</c:v>
                </c:pt>
                <c:pt idx="1031">
                  <c:v>44922</c:v>
                </c:pt>
                <c:pt idx="1032">
                  <c:v>44923</c:v>
                </c:pt>
                <c:pt idx="1033">
                  <c:v>44924</c:v>
                </c:pt>
                <c:pt idx="1034">
                  <c:v>44925</c:v>
                </c:pt>
                <c:pt idx="1035">
                  <c:v>44926</c:v>
                </c:pt>
                <c:pt idx="1036">
                  <c:v>44927</c:v>
                </c:pt>
                <c:pt idx="1037">
                  <c:v>44928</c:v>
                </c:pt>
                <c:pt idx="1038">
                  <c:v>44929</c:v>
                </c:pt>
                <c:pt idx="1039">
                  <c:v>44930</c:v>
                </c:pt>
                <c:pt idx="1040">
                  <c:v>44931</c:v>
                </c:pt>
                <c:pt idx="1041">
                  <c:v>44932</c:v>
                </c:pt>
                <c:pt idx="1042">
                  <c:v>44933</c:v>
                </c:pt>
                <c:pt idx="1043">
                  <c:v>44934</c:v>
                </c:pt>
                <c:pt idx="1044">
                  <c:v>44935</c:v>
                </c:pt>
                <c:pt idx="1045">
                  <c:v>44936</c:v>
                </c:pt>
                <c:pt idx="1046">
                  <c:v>44937</c:v>
                </c:pt>
                <c:pt idx="1047">
                  <c:v>44938</c:v>
                </c:pt>
                <c:pt idx="1048">
                  <c:v>44939</c:v>
                </c:pt>
                <c:pt idx="1049">
                  <c:v>44940</c:v>
                </c:pt>
                <c:pt idx="1050">
                  <c:v>44941</c:v>
                </c:pt>
                <c:pt idx="1051">
                  <c:v>44942</c:v>
                </c:pt>
                <c:pt idx="1052">
                  <c:v>44943</c:v>
                </c:pt>
                <c:pt idx="1053">
                  <c:v>44944</c:v>
                </c:pt>
                <c:pt idx="1054">
                  <c:v>44945</c:v>
                </c:pt>
                <c:pt idx="1055">
                  <c:v>44946</c:v>
                </c:pt>
                <c:pt idx="1056">
                  <c:v>44947</c:v>
                </c:pt>
                <c:pt idx="1057">
                  <c:v>44948</c:v>
                </c:pt>
                <c:pt idx="1058">
                  <c:v>44949</c:v>
                </c:pt>
                <c:pt idx="1059">
                  <c:v>44950</c:v>
                </c:pt>
                <c:pt idx="1060">
                  <c:v>44951</c:v>
                </c:pt>
                <c:pt idx="1061">
                  <c:v>44952</c:v>
                </c:pt>
                <c:pt idx="1062">
                  <c:v>44953</c:v>
                </c:pt>
                <c:pt idx="1063">
                  <c:v>44954</c:v>
                </c:pt>
                <c:pt idx="1064">
                  <c:v>44955</c:v>
                </c:pt>
                <c:pt idx="1065">
                  <c:v>44956</c:v>
                </c:pt>
                <c:pt idx="1066">
                  <c:v>44957</c:v>
                </c:pt>
                <c:pt idx="1067">
                  <c:v>44958</c:v>
                </c:pt>
                <c:pt idx="1068">
                  <c:v>44959</c:v>
                </c:pt>
                <c:pt idx="1069">
                  <c:v>44960</c:v>
                </c:pt>
                <c:pt idx="1070">
                  <c:v>44961</c:v>
                </c:pt>
                <c:pt idx="1071">
                  <c:v>44962</c:v>
                </c:pt>
                <c:pt idx="1072">
                  <c:v>44963</c:v>
                </c:pt>
                <c:pt idx="1073">
                  <c:v>44964</c:v>
                </c:pt>
                <c:pt idx="1074">
                  <c:v>44965</c:v>
                </c:pt>
                <c:pt idx="1075">
                  <c:v>44966</c:v>
                </c:pt>
                <c:pt idx="1076">
                  <c:v>44967</c:v>
                </c:pt>
                <c:pt idx="1077">
                  <c:v>44968</c:v>
                </c:pt>
                <c:pt idx="1078">
                  <c:v>44969</c:v>
                </c:pt>
                <c:pt idx="1079">
                  <c:v>44970</c:v>
                </c:pt>
                <c:pt idx="1080">
                  <c:v>44971</c:v>
                </c:pt>
                <c:pt idx="1081">
                  <c:v>44972</c:v>
                </c:pt>
                <c:pt idx="1082">
                  <c:v>44973</c:v>
                </c:pt>
                <c:pt idx="1083">
                  <c:v>44974</c:v>
                </c:pt>
                <c:pt idx="1084">
                  <c:v>44975</c:v>
                </c:pt>
                <c:pt idx="1085">
                  <c:v>44976</c:v>
                </c:pt>
                <c:pt idx="1086">
                  <c:v>44977</c:v>
                </c:pt>
                <c:pt idx="1087">
                  <c:v>44978</c:v>
                </c:pt>
                <c:pt idx="1088">
                  <c:v>44979</c:v>
                </c:pt>
                <c:pt idx="1089">
                  <c:v>44980</c:v>
                </c:pt>
                <c:pt idx="1090">
                  <c:v>44981</c:v>
                </c:pt>
                <c:pt idx="1091">
                  <c:v>44982</c:v>
                </c:pt>
                <c:pt idx="1092">
                  <c:v>44983</c:v>
                </c:pt>
                <c:pt idx="1093">
                  <c:v>44984</c:v>
                </c:pt>
                <c:pt idx="1094">
                  <c:v>44985</c:v>
                </c:pt>
                <c:pt idx="1095">
                  <c:v>44986</c:v>
                </c:pt>
                <c:pt idx="1096">
                  <c:v>44987</c:v>
                </c:pt>
                <c:pt idx="1097">
                  <c:v>44988</c:v>
                </c:pt>
                <c:pt idx="1098">
                  <c:v>44989</c:v>
                </c:pt>
                <c:pt idx="1099">
                  <c:v>44990</c:v>
                </c:pt>
                <c:pt idx="1100">
                  <c:v>44991</c:v>
                </c:pt>
                <c:pt idx="1101">
                  <c:v>44992</c:v>
                </c:pt>
                <c:pt idx="1102">
                  <c:v>44993</c:v>
                </c:pt>
                <c:pt idx="1103">
                  <c:v>44994</c:v>
                </c:pt>
                <c:pt idx="1104">
                  <c:v>44995</c:v>
                </c:pt>
                <c:pt idx="1105">
                  <c:v>44996</c:v>
                </c:pt>
                <c:pt idx="1106">
                  <c:v>44997</c:v>
                </c:pt>
                <c:pt idx="1107">
                  <c:v>44998</c:v>
                </c:pt>
                <c:pt idx="1108">
                  <c:v>44999</c:v>
                </c:pt>
                <c:pt idx="1109">
                  <c:v>45000</c:v>
                </c:pt>
                <c:pt idx="1110">
                  <c:v>45001</c:v>
                </c:pt>
                <c:pt idx="1111">
                  <c:v>45002</c:v>
                </c:pt>
                <c:pt idx="1112">
                  <c:v>45003</c:v>
                </c:pt>
                <c:pt idx="1113">
                  <c:v>45004</c:v>
                </c:pt>
                <c:pt idx="1114">
                  <c:v>45005</c:v>
                </c:pt>
                <c:pt idx="1115">
                  <c:v>45006</c:v>
                </c:pt>
                <c:pt idx="1116">
                  <c:v>45007</c:v>
                </c:pt>
                <c:pt idx="1117">
                  <c:v>45008</c:v>
                </c:pt>
                <c:pt idx="1118">
                  <c:v>45009</c:v>
                </c:pt>
                <c:pt idx="1119">
                  <c:v>45010</c:v>
                </c:pt>
                <c:pt idx="1120">
                  <c:v>45011</c:v>
                </c:pt>
                <c:pt idx="1121">
                  <c:v>45012</c:v>
                </c:pt>
                <c:pt idx="1122">
                  <c:v>45013</c:v>
                </c:pt>
                <c:pt idx="1123">
                  <c:v>45014</c:v>
                </c:pt>
                <c:pt idx="1124">
                  <c:v>45015</c:v>
                </c:pt>
                <c:pt idx="1125">
                  <c:v>45016</c:v>
                </c:pt>
                <c:pt idx="1126">
                  <c:v>45017</c:v>
                </c:pt>
                <c:pt idx="1127">
                  <c:v>45018</c:v>
                </c:pt>
                <c:pt idx="1128">
                  <c:v>45019</c:v>
                </c:pt>
                <c:pt idx="1129">
                  <c:v>45020</c:v>
                </c:pt>
                <c:pt idx="1130">
                  <c:v>45021</c:v>
                </c:pt>
                <c:pt idx="1131">
                  <c:v>45022</c:v>
                </c:pt>
                <c:pt idx="1132">
                  <c:v>45023</c:v>
                </c:pt>
                <c:pt idx="1133">
                  <c:v>45024</c:v>
                </c:pt>
                <c:pt idx="1134">
                  <c:v>45025</c:v>
                </c:pt>
                <c:pt idx="1135">
                  <c:v>45026</c:v>
                </c:pt>
                <c:pt idx="1136">
                  <c:v>45027</c:v>
                </c:pt>
                <c:pt idx="1137">
                  <c:v>45028</c:v>
                </c:pt>
                <c:pt idx="1138">
                  <c:v>45029</c:v>
                </c:pt>
                <c:pt idx="1139">
                  <c:v>45030</c:v>
                </c:pt>
                <c:pt idx="1140">
                  <c:v>45031</c:v>
                </c:pt>
                <c:pt idx="1141">
                  <c:v>45032</c:v>
                </c:pt>
                <c:pt idx="1142">
                  <c:v>45033</c:v>
                </c:pt>
                <c:pt idx="1143">
                  <c:v>45034</c:v>
                </c:pt>
                <c:pt idx="1144">
                  <c:v>45035</c:v>
                </c:pt>
                <c:pt idx="1145">
                  <c:v>45036</c:v>
                </c:pt>
                <c:pt idx="1146">
                  <c:v>45037</c:v>
                </c:pt>
                <c:pt idx="1147">
                  <c:v>45038</c:v>
                </c:pt>
                <c:pt idx="1148">
                  <c:v>45039</c:v>
                </c:pt>
                <c:pt idx="1149">
                  <c:v>45040</c:v>
                </c:pt>
                <c:pt idx="1150">
                  <c:v>45041</c:v>
                </c:pt>
                <c:pt idx="1151">
                  <c:v>45042</c:v>
                </c:pt>
                <c:pt idx="1152">
                  <c:v>45043</c:v>
                </c:pt>
                <c:pt idx="1153">
                  <c:v>45044</c:v>
                </c:pt>
                <c:pt idx="1154">
                  <c:v>45045</c:v>
                </c:pt>
                <c:pt idx="1155">
                  <c:v>45046</c:v>
                </c:pt>
                <c:pt idx="1156">
                  <c:v>45047</c:v>
                </c:pt>
                <c:pt idx="1157">
                  <c:v>45048</c:v>
                </c:pt>
                <c:pt idx="1158">
                  <c:v>45049</c:v>
                </c:pt>
                <c:pt idx="1159">
                  <c:v>45050</c:v>
                </c:pt>
                <c:pt idx="1160">
                  <c:v>45051</c:v>
                </c:pt>
                <c:pt idx="1161">
                  <c:v>45052</c:v>
                </c:pt>
                <c:pt idx="1162">
                  <c:v>45053</c:v>
                </c:pt>
                <c:pt idx="1163">
                  <c:v>45054</c:v>
                </c:pt>
                <c:pt idx="1164">
                  <c:v>45055</c:v>
                </c:pt>
                <c:pt idx="1165">
                  <c:v>45056</c:v>
                </c:pt>
                <c:pt idx="1166">
                  <c:v>45057</c:v>
                </c:pt>
                <c:pt idx="1167">
                  <c:v>45058</c:v>
                </c:pt>
                <c:pt idx="1168">
                  <c:v>45059</c:v>
                </c:pt>
                <c:pt idx="1169">
                  <c:v>45060</c:v>
                </c:pt>
                <c:pt idx="1170">
                  <c:v>45061</c:v>
                </c:pt>
                <c:pt idx="1171">
                  <c:v>45062</c:v>
                </c:pt>
                <c:pt idx="1172">
                  <c:v>45063</c:v>
                </c:pt>
                <c:pt idx="1173">
                  <c:v>45064</c:v>
                </c:pt>
                <c:pt idx="1174">
                  <c:v>45065</c:v>
                </c:pt>
                <c:pt idx="1175">
                  <c:v>45066</c:v>
                </c:pt>
                <c:pt idx="1176">
                  <c:v>45067</c:v>
                </c:pt>
                <c:pt idx="1177">
                  <c:v>45068</c:v>
                </c:pt>
                <c:pt idx="1178">
                  <c:v>45069</c:v>
                </c:pt>
                <c:pt idx="1179">
                  <c:v>45070</c:v>
                </c:pt>
                <c:pt idx="1180">
                  <c:v>45071</c:v>
                </c:pt>
                <c:pt idx="1181">
                  <c:v>45072</c:v>
                </c:pt>
                <c:pt idx="1182">
                  <c:v>45073</c:v>
                </c:pt>
                <c:pt idx="1183">
                  <c:v>45074</c:v>
                </c:pt>
                <c:pt idx="1184">
                  <c:v>45075</c:v>
                </c:pt>
                <c:pt idx="1185">
                  <c:v>45076</c:v>
                </c:pt>
                <c:pt idx="1186">
                  <c:v>45077</c:v>
                </c:pt>
                <c:pt idx="1187">
                  <c:v>45078</c:v>
                </c:pt>
                <c:pt idx="1188">
                  <c:v>45079</c:v>
                </c:pt>
                <c:pt idx="1189">
                  <c:v>45080</c:v>
                </c:pt>
                <c:pt idx="1190">
                  <c:v>45081</c:v>
                </c:pt>
                <c:pt idx="1191">
                  <c:v>45082</c:v>
                </c:pt>
                <c:pt idx="1192">
                  <c:v>45083</c:v>
                </c:pt>
                <c:pt idx="1193">
                  <c:v>45084</c:v>
                </c:pt>
                <c:pt idx="1194">
                  <c:v>45085</c:v>
                </c:pt>
                <c:pt idx="1195">
                  <c:v>45086</c:v>
                </c:pt>
                <c:pt idx="1196">
                  <c:v>45087</c:v>
                </c:pt>
                <c:pt idx="1197">
                  <c:v>45088</c:v>
                </c:pt>
                <c:pt idx="1198">
                  <c:v>45089</c:v>
                </c:pt>
                <c:pt idx="1199">
                  <c:v>45090</c:v>
                </c:pt>
                <c:pt idx="1200">
                  <c:v>45091</c:v>
                </c:pt>
                <c:pt idx="1201">
                  <c:v>45092</c:v>
                </c:pt>
                <c:pt idx="1202">
                  <c:v>45093</c:v>
                </c:pt>
                <c:pt idx="1203">
                  <c:v>45094</c:v>
                </c:pt>
                <c:pt idx="1204">
                  <c:v>45095</c:v>
                </c:pt>
                <c:pt idx="1205">
                  <c:v>45096</c:v>
                </c:pt>
                <c:pt idx="1206">
                  <c:v>45097</c:v>
                </c:pt>
                <c:pt idx="1207">
                  <c:v>45098</c:v>
                </c:pt>
                <c:pt idx="1208">
                  <c:v>45099</c:v>
                </c:pt>
                <c:pt idx="1209">
                  <c:v>45100</c:v>
                </c:pt>
                <c:pt idx="1210">
                  <c:v>45101</c:v>
                </c:pt>
                <c:pt idx="1211">
                  <c:v>45102</c:v>
                </c:pt>
                <c:pt idx="1212">
                  <c:v>45103</c:v>
                </c:pt>
                <c:pt idx="1213">
                  <c:v>45104</c:v>
                </c:pt>
                <c:pt idx="1214">
                  <c:v>45105</c:v>
                </c:pt>
                <c:pt idx="1215">
                  <c:v>45106</c:v>
                </c:pt>
                <c:pt idx="1216">
                  <c:v>45107</c:v>
                </c:pt>
                <c:pt idx="1217">
                  <c:v>45108</c:v>
                </c:pt>
                <c:pt idx="1218">
                  <c:v>45109</c:v>
                </c:pt>
                <c:pt idx="1219">
                  <c:v>45110</c:v>
                </c:pt>
                <c:pt idx="1220">
                  <c:v>45111</c:v>
                </c:pt>
                <c:pt idx="1221">
                  <c:v>45112</c:v>
                </c:pt>
                <c:pt idx="1222">
                  <c:v>45113</c:v>
                </c:pt>
                <c:pt idx="1223">
                  <c:v>45114</c:v>
                </c:pt>
                <c:pt idx="1224">
                  <c:v>45115</c:v>
                </c:pt>
                <c:pt idx="1225">
                  <c:v>45116</c:v>
                </c:pt>
                <c:pt idx="1226">
                  <c:v>45117</c:v>
                </c:pt>
                <c:pt idx="1227">
                  <c:v>45118</c:v>
                </c:pt>
                <c:pt idx="1228">
                  <c:v>45119</c:v>
                </c:pt>
                <c:pt idx="1229">
                  <c:v>45120</c:v>
                </c:pt>
                <c:pt idx="1230">
                  <c:v>45121</c:v>
                </c:pt>
                <c:pt idx="1231">
                  <c:v>45122</c:v>
                </c:pt>
                <c:pt idx="1232">
                  <c:v>45123</c:v>
                </c:pt>
                <c:pt idx="1233">
                  <c:v>45124</c:v>
                </c:pt>
                <c:pt idx="1234">
                  <c:v>45125</c:v>
                </c:pt>
                <c:pt idx="1235">
                  <c:v>45126</c:v>
                </c:pt>
                <c:pt idx="1236">
                  <c:v>45127</c:v>
                </c:pt>
                <c:pt idx="1237">
                  <c:v>45128</c:v>
                </c:pt>
                <c:pt idx="1238">
                  <c:v>45129</c:v>
                </c:pt>
                <c:pt idx="1239">
                  <c:v>45130</c:v>
                </c:pt>
                <c:pt idx="1240">
                  <c:v>45131</c:v>
                </c:pt>
                <c:pt idx="1241">
                  <c:v>45132</c:v>
                </c:pt>
                <c:pt idx="1242">
                  <c:v>45133</c:v>
                </c:pt>
                <c:pt idx="1243">
                  <c:v>45134</c:v>
                </c:pt>
                <c:pt idx="1244">
                  <c:v>45135</c:v>
                </c:pt>
                <c:pt idx="1245">
                  <c:v>45136</c:v>
                </c:pt>
                <c:pt idx="1246">
                  <c:v>45137</c:v>
                </c:pt>
                <c:pt idx="1247">
                  <c:v>45138</c:v>
                </c:pt>
                <c:pt idx="1248">
                  <c:v>45139</c:v>
                </c:pt>
                <c:pt idx="1249">
                  <c:v>45140</c:v>
                </c:pt>
                <c:pt idx="1250">
                  <c:v>45141</c:v>
                </c:pt>
                <c:pt idx="1251">
                  <c:v>45142</c:v>
                </c:pt>
                <c:pt idx="1252">
                  <c:v>45143</c:v>
                </c:pt>
                <c:pt idx="1253">
                  <c:v>45144</c:v>
                </c:pt>
                <c:pt idx="1254">
                  <c:v>45145</c:v>
                </c:pt>
                <c:pt idx="1255">
                  <c:v>45146</c:v>
                </c:pt>
                <c:pt idx="1256">
                  <c:v>45147</c:v>
                </c:pt>
                <c:pt idx="1257">
                  <c:v>45148</c:v>
                </c:pt>
                <c:pt idx="1258">
                  <c:v>45149</c:v>
                </c:pt>
                <c:pt idx="1259">
                  <c:v>45150</c:v>
                </c:pt>
                <c:pt idx="1260">
                  <c:v>45151</c:v>
                </c:pt>
                <c:pt idx="1261">
                  <c:v>45152</c:v>
                </c:pt>
                <c:pt idx="1262">
                  <c:v>45153</c:v>
                </c:pt>
                <c:pt idx="1263">
                  <c:v>45154</c:v>
                </c:pt>
                <c:pt idx="1264">
                  <c:v>45155</c:v>
                </c:pt>
                <c:pt idx="1265">
                  <c:v>45156</c:v>
                </c:pt>
                <c:pt idx="1266">
                  <c:v>45157</c:v>
                </c:pt>
                <c:pt idx="1267">
                  <c:v>45158</c:v>
                </c:pt>
                <c:pt idx="1268">
                  <c:v>45159</c:v>
                </c:pt>
                <c:pt idx="1269">
                  <c:v>45160</c:v>
                </c:pt>
                <c:pt idx="1270">
                  <c:v>45161</c:v>
                </c:pt>
                <c:pt idx="1271">
                  <c:v>45162</c:v>
                </c:pt>
                <c:pt idx="1272">
                  <c:v>45163</c:v>
                </c:pt>
                <c:pt idx="1273">
                  <c:v>45164</c:v>
                </c:pt>
                <c:pt idx="1274">
                  <c:v>45165</c:v>
                </c:pt>
                <c:pt idx="1275">
                  <c:v>45166</c:v>
                </c:pt>
                <c:pt idx="1276">
                  <c:v>45167</c:v>
                </c:pt>
                <c:pt idx="1277">
                  <c:v>45168</c:v>
                </c:pt>
                <c:pt idx="1278">
                  <c:v>45169</c:v>
                </c:pt>
                <c:pt idx="1279">
                  <c:v>45170</c:v>
                </c:pt>
                <c:pt idx="1280">
                  <c:v>45171</c:v>
                </c:pt>
                <c:pt idx="1281">
                  <c:v>45172</c:v>
                </c:pt>
                <c:pt idx="1282">
                  <c:v>45173</c:v>
                </c:pt>
                <c:pt idx="1283">
                  <c:v>45174</c:v>
                </c:pt>
                <c:pt idx="1284">
                  <c:v>45175</c:v>
                </c:pt>
                <c:pt idx="1285">
                  <c:v>45176</c:v>
                </c:pt>
                <c:pt idx="1286">
                  <c:v>45177</c:v>
                </c:pt>
                <c:pt idx="1287">
                  <c:v>45178</c:v>
                </c:pt>
                <c:pt idx="1288">
                  <c:v>45179</c:v>
                </c:pt>
                <c:pt idx="1289">
                  <c:v>45180</c:v>
                </c:pt>
                <c:pt idx="1290">
                  <c:v>45181</c:v>
                </c:pt>
                <c:pt idx="1291">
                  <c:v>45182</c:v>
                </c:pt>
                <c:pt idx="1292">
                  <c:v>45183</c:v>
                </c:pt>
                <c:pt idx="1293">
                  <c:v>45184</c:v>
                </c:pt>
                <c:pt idx="1294">
                  <c:v>45185</c:v>
                </c:pt>
                <c:pt idx="1295">
                  <c:v>45186</c:v>
                </c:pt>
                <c:pt idx="1296">
                  <c:v>45187</c:v>
                </c:pt>
                <c:pt idx="1297">
                  <c:v>45188</c:v>
                </c:pt>
                <c:pt idx="1298">
                  <c:v>45189</c:v>
                </c:pt>
                <c:pt idx="1299">
                  <c:v>45190</c:v>
                </c:pt>
                <c:pt idx="1300">
                  <c:v>45191</c:v>
                </c:pt>
                <c:pt idx="1301">
                  <c:v>45192</c:v>
                </c:pt>
                <c:pt idx="1302">
                  <c:v>45193</c:v>
                </c:pt>
                <c:pt idx="1303">
                  <c:v>45194</c:v>
                </c:pt>
                <c:pt idx="1304">
                  <c:v>45195</c:v>
                </c:pt>
                <c:pt idx="1305">
                  <c:v>45196</c:v>
                </c:pt>
                <c:pt idx="1306">
                  <c:v>45197</c:v>
                </c:pt>
                <c:pt idx="1307">
                  <c:v>45198</c:v>
                </c:pt>
                <c:pt idx="1308">
                  <c:v>45199</c:v>
                </c:pt>
                <c:pt idx="1309">
                  <c:v>45200</c:v>
                </c:pt>
                <c:pt idx="1310">
                  <c:v>45201</c:v>
                </c:pt>
                <c:pt idx="1311">
                  <c:v>45202</c:v>
                </c:pt>
                <c:pt idx="1312">
                  <c:v>45203</c:v>
                </c:pt>
                <c:pt idx="1313">
                  <c:v>45204</c:v>
                </c:pt>
                <c:pt idx="1314">
                  <c:v>45205</c:v>
                </c:pt>
                <c:pt idx="1315">
                  <c:v>45206</c:v>
                </c:pt>
                <c:pt idx="1316">
                  <c:v>45207</c:v>
                </c:pt>
                <c:pt idx="1317">
                  <c:v>45208</c:v>
                </c:pt>
                <c:pt idx="1318">
                  <c:v>45209</c:v>
                </c:pt>
                <c:pt idx="1319">
                  <c:v>45210</c:v>
                </c:pt>
                <c:pt idx="1320">
                  <c:v>45211</c:v>
                </c:pt>
                <c:pt idx="1321">
                  <c:v>45212</c:v>
                </c:pt>
                <c:pt idx="1322">
                  <c:v>45213</c:v>
                </c:pt>
                <c:pt idx="1323">
                  <c:v>45214</c:v>
                </c:pt>
                <c:pt idx="1324">
                  <c:v>45215</c:v>
                </c:pt>
                <c:pt idx="1325">
                  <c:v>45216</c:v>
                </c:pt>
                <c:pt idx="1326">
                  <c:v>45217</c:v>
                </c:pt>
                <c:pt idx="1327">
                  <c:v>45218</c:v>
                </c:pt>
                <c:pt idx="1328">
                  <c:v>45219</c:v>
                </c:pt>
                <c:pt idx="1329">
                  <c:v>45220</c:v>
                </c:pt>
                <c:pt idx="1330">
                  <c:v>45221</c:v>
                </c:pt>
                <c:pt idx="1331">
                  <c:v>45222</c:v>
                </c:pt>
                <c:pt idx="1332">
                  <c:v>45223</c:v>
                </c:pt>
                <c:pt idx="1333">
                  <c:v>45224</c:v>
                </c:pt>
                <c:pt idx="1334">
                  <c:v>45225</c:v>
                </c:pt>
                <c:pt idx="1335">
                  <c:v>45226</c:v>
                </c:pt>
                <c:pt idx="1336">
                  <c:v>45227</c:v>
                </c:pt>
                <c:pt idx="1337">
                  <c:v>45228</c:v>
                </c:pt>
                <c:pt idx="1338">
                  <c:v>45229</c:v>
                </c:pt>
                <c:pt idx="1339">
                  <c:v>45230</c:v>
                </c:pt>
                <c:pt idx="1340">
                  <c:v>45231</c:v>
                </c:pt>
                <c:pt idx="1341">
                  <c:v>45232</c:v>
                </c:pt>
                <c:pt idx="1342">
                  <c:v>45233</c:v>
                </c:pt>
                <c:pt idx="1343">
                  <c:v>45234</c:v>
                </c:pt>
                <c:pt idx="1344">
                  <c:v>45235</c:v>
                </c:pt>
                <c:pt idx="1345">
                  <c:v>45236</c:v>
                </c:pt>
                <c:pt idx="1346">
                  <c:v>45237</c:v>
                </c:pt>
                <c:pt idx="1347">
                  <c:v>45238</c:v>
                </c:pt>
                <c:pt idx="1348">
                  <c:v>45239</c:v>
                </c:pt>
                <c:pt idx="1349">
                  <c:v>45240</c:v>
                </c:pt>
                <c:pt idx="1350">
                  <c:v>45241</c:v>
                </c:pt>
                <c:pt idx="1351">
                  <c:v>45242</c:v>
                </c:pt>
                <c:pt idx="1352">
                  <c:v>45243</c:v>
                </c:pt>
                <c:pt idx="1353">
                  <c:v>45244</c:v>
                </c:pt>
                <c:pt idx="1354">
                  <c:v>45245</c:v>
                </c:pt>
                <c:pt idx="1355">
                  <c:v>45246</c:v>
                </c:pt>
                <c:pt idx="1356">
                  <c:v>45247</c:v>
                </c:pt>
                <c:pt idx="1357">
                  <c:v>45248</c:v>
                </c:pt>
                <c:pt idx="1358">
                  <c:v>45249</c:v>
                </c:pt>
                <c:pt idx="1359">
                  <c:v>45250</c:v>
                </c:pt>
                <c:pt idx="1360">
                  <c:v>45251</c:v>
                </c:pt>
                <c:pt idx="1361">
                  <c:v>45252</c:v>
                </c:pt>
                <c:pt idx="1362">
                  <c:v>45253</c:v>
                </c:pt>
                <c:pt idx="1363">
                  <c:v>45254</c:v>
                </c:pt>
                <c:pt idx="1364">
                  <c:v>45255</c:v>
                </c:pt>
                <c:pt idx="1365">
                  <c:v>45256</c:v>
                </c:pt>
                <c:pt idx="1366">
                  <c:v>45257</c:v>
                </c:pt>
                <c:pt idx="1367">
                  <c:v>45258</c:v>
                </c:pt>
                <c:pt idx="1368">
                  <c:v>45259</c:v>
                </c:pt>
                <c:pt idx="1369">
                  <c:v>45260</c:v>
                </c:pt>
                <c:pt idx="1370">
                  <c:v>45261</c:v>
                </c:pt>
                <c:pt idx="1371">
                  <c:v>45262</c:v>
                </c:pt>
                <c:pt idx="1372">
                  <c:v>45263</c:v>
                </c:pt>
                <c:pt idx="1373">
                  <c:v>45264</c:v>
                </c:pt>
                <c:pt idx="1374">
                  <c:v>45265</c:v>
                </c:pt>
                <c:pt idx="1375">
                  <c:v>45266</c:v>
                </c:pt>
                <c:pt idx="1376">
                  <c:v>45267</c:v>
                </c:pt>
                <c:pt idx="1377">
                  <c:v>45268</c:v>
                </c:pt>
                <c:pt idx="1378">
                  <c:v>45269</c:v>
                </c:pt>
                <c:pt idx="1379">
                  <c:v>45270</c:v>
                </c:pt>
                <c:pt idx="1380">
                  <c:v>45271</c:v>
                </c:pt>
                <c:pt idx="1381">
                  <c:v>45272</c:v>
                </c:pt>
                <c:pt idx="1382">
                  <c:v>45273</c:v>
                </c:pt>
                <c:pt idx="1383">
                  <c:v>45274</c:v>
                </c:pt>
                <c:pt idx="1384">
                  <c:v>45275</c:v>
                </c:pt>
                <c:pt idx="1385">
                  <c:v>45276</c:v>
                </c:pt>
                <c:pt idx="1386">
                  <c:v>45277</c:v>
                </c:pt>
                <c:pt idx="1387">
                  <c:v>45278</c:v>
                </c:pt>
                <c:pt idx="1388">
                  <c:v>45279</c:v>
                </c:pt>
                <c:pt idx="1389">
                  <c:v>45280</c:v>
                </c:pt>
                <c:pt idx="1390">
                  <c:v>45281</c:v>
                </c:pt>
                <c:pt idx="1391">
                  <c:v>45282</c:v>
                </c:pt>
                <c:pt idx="1392">
                  <c:v>45283</c:v>
                </c:pt>
                <c:pt idx="1393">
                  <c:v>45284</c:v>
                </c:pt>
                <c:pt idx="1394">
                  <c:v>45285</c:v>
                </c:pt>
                <c:pt idx="1395">
                  <c:v>45286</c:v>
                </c:pt>
                <c:pt idx="1396">
                  <c:v>45287</c:v>
                </c:pt>
                <c:pt idx="1397">
                  <c:v>45288</c:v>
                </c:pt>
                <c:pt idx="1398">
                  <c:v>45289</c:v>
                </c:pt>
                <c:pt idx="1399">
                  <c:v>45290</c:v>
                </c:pt>
                <c:pt idx="1400">
                  <c:v>45291</c:v>
                </c:pt>
                <c:pt idx="1401">
                  <c:v>45292</c:v>
                </c:pt>
                <c:pt idx="1402">
                  <c:v>45293</c:v>
                </c:pt>
                <c:pt idx="1403">
                  <c:v>45294</c:v>
                </c:pt>
                <c:pt idx="1404">
                  <c:v>45295</c:v>
                </c:pt>
                <c:pt idx="1405">
                  <c:v>45296</c:v>
                </c:pt>
                <c:pt idx="1406">
                  <c:v>45297</c:v>
                </c:pt>
                <c:pt idx="1407">
                  <c:v>45298</c:v>
                </c:pt>
                <c:pt idx="1408">
                  <c:v>45299</c:v>
                </c:pt>
                <c:pt idx="1409">
                  <c:v>45300</c:v>
                </c:pt>
                <c:pt idx="1410">
                  <c:v>45301</c:v>
                </c:pt>
                <c:pt idx="1411">
                  <c:v>45302</c:v>
                </c:pt>
                <c:pt idx="1412">
                  <c:v>45303</c:v>
                </c:pt>
                <c:pt idx="1413">
                  <c:v>45304</c:v>
                </c:pt>
                <c:pt idx="1414">
                  <c:v>45305</c:v>
                </c:pt>
                <c:pt idx="1415">
                  <c:v>45306</c:v>
                </c:pt>
                <c:pt idx="1416">
                  <c:v>45307</c:v>
                </c:pt>
                <c:pt idx="1417">
                  <c:v>45308</c:v>
                </c:pt>
                <c:pt idx="1418">
                  <c:v>45309</c:v>
                </c:pt>
                <c:pt idx="1419">
                  <c:v>45310</c:v>
                </c:pt>
                <c:pt idx="1420">
                  <c:v>45311</c:v>
                </c:pt>
                <c:pt idx="1421">
                  <c:v>45312</c:v>
                </c:pt>
                <c:pt idx="1422">
                  <c:v>45313</c:v>
                </c:pt>
                <c:pt idx="1423">
                  <c:v>45314</c:v>
                </c:pt>
                <c:pt idx="1424">
                  <c:v>45315</c:v>
                </c:pt>
                <c:pt idx="1425">
                  <c:v>45316</c:v>
                </c:pt>
                <c:pt idx="1426">
                  <c:v>45317</c:v>
                </c:pt>
                <c:pt idx="1427">
                  <c:v>45318</c:v>
                </c:pt>
                <c:pt idx="1428">
                  <c:v>45319</c:v>
                </c:pt>
                <c:pt idx="1429">
                  <c:v>45320</c:v>
                </c:pt>
                <c:pt idx="1430">
                  <c:v>45321</c:v>
                </c:pt>
                <c:pt idx="1431">
                  <c:v>45322</c:v>
                </c:pt>
                <c:pt idx="1432">
                  <c:v>45323</c:v>
                </c:pt>
                <c:pt idx="1433">
                  <c:v>45324</c:v>
                </c:pt>
                <c:pt idx="1434">
                  <c:v>45325</c:v>
                </c:pt>
                <c:pt idx="1435">
                  <c:v>45326</c:v>
                </c:pt>
                <c:pt idx="1436">
                  <c:v>45327</c:v>
                </c:pt>
                <c:pt idx="1437">
                  <c:v>45328</c:v>
                </c:pt>
                <c:pt idx="1438">
                  <c:v>45329</c:v>
                </c:pt>
                <c:pt idx="1439">
                  <c:v>45330</c:v>
                </c:pt>
                <c:pt idx="1440">
                  <c:v>45331</c:v>
                </c:pt>
                <c:pt idx="1441">
                  <c:v>45332</c:v>
                </c:pt>
                <c:pt idx="1442">
                  <c:v>45333</c:v>
                </c:pt>
                <c:pt idx="1443">
                  <c:v>45334</c:v>
                </c:pt>
                <c:pt idx="1444">
                  <c:v>45335</c:v>
                </c:pt>
                <c:pt idx="1445">
                  <c:v>45336</c:v>
                </c:pt>
                <c:pt idx="1446">
                  <c:v>45337</c:v>
                </c:pt>
                <c:pt idx="1447">
                  <c:v>45338</c:v>
                </c:pt>
                <c:pt idx="1448">
                  <c:v>45339</c:v>
                </c:pt>
                <c:pt idx="1449">
                  <c:v>45340</c:v>
                </c:pt>
                <c:pt idx="1450">
                  <c:v>45341</c:v>
                </c:pt>
                <c:pt idx="1451">
                  <c:v>45342</c:v>
                </c:pt>
                <c:pt idx="1452">
                  <c:v>45343</c:v>
                </c:pt>
                <c:pt idx="1453">
                  <c:v>45344</c:v>
                </c:pt>
                <c:pt idx="1454">
                  <c:v>45345</c:v>
                </c:pt>
                <c:pt idx="1455">
                  <c:v>45346</c:v>
                </c:pt>
                <c:pt idx="1456">
                  <c:v>45347</c:v>
                </c:pt>
                <c:pt idx="1457">
                  <c:v>45348</c:v>
                </c:pt>
                <c:pt idx="1458">
                  <c:v>45349</c:v>
                </c:pt>
                <c:pt idx="1459">
                  <c:v>45350</c:v>
                </c:pt>
                <c:pt idx="1460">
                  <c:v>45351</c:v>
                </c:pt>
                <c:pt idx="1461">
                  <c:v>45352</c:v>
                </c:pt>
                <c:pt idx="1462">
                  <c:v>45353</c:v>
                </c:pt>
                <c:pt idx="1463">
                  <c:v>45354</c:v>
                </c:pt>
                <c:pt idx="1464">
                  <c:v>45355</c:v>
                </c:pt>
                <c:pt idx="1465">
                  <c:v>45356</c:v>
                </c:pt>
                <c:pt idx="1466">
                  <c:v>45357</c:v>
                </c:pt>
                <c:pt idx="1467">
                  <c:v>45358</c:v>
                </c:pt>
                <c:pt idx="1468">
                  <c:v>45359</c:v>
                </c:pt>
                <c:pt idx="1469">
                  <c:v>45360</c:v>
                </c:pt>
                <c:pt idx="1470">
                  <c:v>45361</c:v>
                </c:pt>
                <c:pt idx="1471">
                  <c:v>45362</c:v>
                </c:pt>
                <c:pt idx="1472">
                  <c:v>45363</c:v>
                </c:pt>
                <c:pt idx="1473">
                  <c:v>45364</c:v>
                </c:pt>
                <c:pt idx="1474">
                  <c:v>45365</c:v>
                </c:pt>
                <c:pt idx="1475">
                  <c:v>45366</c:v>
                </c:pt>
                <c:pt idx="1476">
                  <c:v>45367</c:v>
                </c:pt>
                <c:pt idx="1477">
                  <c:v>45368</c:v>
                </c:pt>
                <c:pt idx="1478">
                  <c:v>45369</c:v>
                </c:pt>
                <c:pt idx="1479">
                  <c:v>45370</c:v>
                </c:pt>
                <c:pt idx="1480">
                  <c:v>45371</c:v>
                </c:pt>
                <c:pt idx="1481">
                  <c:v>45372</c:v>
                </c:pt>
                <c:pt idx="1482">
                  <c:v>45373</c:v>
                </c:pt>
                <c:pt idx="1483">
                  <c:v>45374</c:v>
                </c:pt>
                <c:pt idx="1484">
                  <c:v>45375</c:v>
                </c:pt>
                <c:pt idx="1485">
                  <c:v>45376</c:v>
                </c:pt>
                <c:pt idx="1486">
                  <c:v>45377</c:v>
                </c:pt>
                <c:pt idx="1487">
                  <c:v>45378</c:v>
                </c:pt>
                <c:pt idx="1488">
                  <c:v>45379</c:v>
                </c:pt>
                <c:pt idx="1489">
                  <c:v>45380</c:v>
                </c:pt>
                <c:pt idx="1490">
                  <c:v>45381</c:v>
                </c:pt>
                <c:pt idx="1491">
                  <c:v>45382</c:v>
                </c:pt>
                <c:pt idx="1492">
                  <c:v>45383</c:v>
                </c:pt>
                <c:pt idx="1493">
                  <c:v>45384</c:v>
                </c:pt>
                <c:pt idx="1494">
                  <c:v>45385</c:v>
                </c:pt>
                <c:pt idx="1495">
                  <c:v>45386</c:v>
                </c:pt>
                <c:pt idx="1496">
                  <c:v>45387</c:v>
                </c:pt>
                <c:pt idx="1497">
                  <c:v>45388</c:v>
                </c:pt>
                <c:pt idx="1498">
                  <c:v>45389</c:v>
                </c:pt>
                <c:pt idx="1499">
                  <c:v>45390</c:v>
                </c:pt>
                <c:pt idx="1500">
                  <c:v>45391</c:v>
                </c:pt>
                <c:pt idx="1501">
                  <c:v>45392</c:v>
                </c:pt>
                <c:pt idx="1502">
                  <c:v>45393</c:v>
                </c:pt>
                <c:pt idx="1503">
                  <c:v>45394</c:v>
                </c:pt>
                <c:pt idx="1504">
                  <c:v>45395</c:v>
                </c:pt>
                <c:pt idx="1505">
                  <c:v>45396</c:v>
                </c:pt>
                <c:pt idx="1506">
                  <c:v>45397</c:v>
                </c:pt>
                <c:pt idx="1507">
                  <c:v>45398</c:v>
                </c:pt>
                <c:pt idx="1508">
                  <c:v>45399</c:v>
                </c:pt>
                <c:pt idx="1509">
                  <c:v>45400</c:v>
                </c:pt>
                <c:pt idx="1510">
                  <c:v>45401</c:v>
                </c:pt>
                <c:pt idx="1511">
                  <c:v>45402</c:v>
                </c:pt>
                <c:pt idx="1512">
                  <c:v>45403</c:v>
                </c:pt>
                <c:pt idx="1513">
                  <c:v>45404</c:v>
                </c:pt>
                <c:pt idx="1514">
                  <c:v>45405</c:v>
                </c:pt>
                <c:pt idx="1515">
                  <c:v>45406</c:v>
                </c:pt>
                <c:pt idx="1516">
                  <c:v>45407</c:v>
                </c:pt>
                <c:pt idx="1517">
                  <c:v>45408</c:v>
                </c:pt>
                <c:pt idx="1518">
                  <c:v>45409</c:v>
                </c:pt>
                <c:pt idx="1519">
                  <c:v>45410</c:v>
                </c:pt>
                <c:pt idx="1520">
                  <c:v>45411</c:v>
                </c:pt>
                <c:pt idx="1521">
                  <c:v>45412</c:v>
                </c:pt>
                <c:pt idx="1522">
                  <c:v>45413</c:v>
                </c:pt>
                <c:pt idx="1523">
                  <c:v>45414</c:v>
                </c:pt>
                <c:pt idx="1524">
                  <c:v>45415</c:v>
                </c:pt>
                <c:pt idx="1525">
                  <c:v>45416</c:v>
                </c:pt>
                <c:pt idx="1526">
                  <c:v>45417</c:v>
                </c:pt>
                <c:pt idx="1527">
                  <c:v>45418</c:v>
                </c:pt>
                <c:pt idx="1528">
                  <c:v>45419</c:v>
                </c:pt>
                <c:pt idx="1529">
                  <c:v>45420</c:v>
                </c:pt>
                <c:pt idx="1530">
                  <c:v>45421</c:v>
                </c:pt>
                <c:pt idx="1531">
                  <c:v>45422</c:v>
                </c:pt>
                <c:pt idx="1532">
                  <c:v>45423</c:v>
                </c:pt>
                <c:pt idx="1533">
                  <c:v>45424</c:v>
                </c:pt>
                <c:pt idx="1534">
                  <c:v>45425</c:v>
                </c:pt>
                <c:pt idx="1535">
                  <c:v>45426</c:v>
                </c:pt>
                <c:pt idx="1536">
                  <c:v>45427</c:v>
                </c:pt>
                <c:pt idx="1537">
                  <c:v>45428</c:v>
                </c:pt>
                <c:pt idx="1538">
                  <c:v>45429</c:v>
                </c:pt>
                <c:pt idx="1539">
                  <c:v>45430</c:v>
                </c:pt>
                <c:pt idx="1540">
                  <c:v>45431</c:v>
                </c:pt>
                <c:pt idx="1541">
                  <c:v>45432</c:v>
                </c:pt>
                <c:pt idx="1542">
                  <c:v>45433</c:v>
                </c:pt>
                <c:pt idx="1543">
                  <c:v>45434</c:v>
                </c:pt>
                <c:pt idx="1544">
                  <c:v>45435</c:v>
                </c:pt>
                <c:pt idx="1545">
                  <c:v>45436</c:v>
                </c:pt>
                <c:pt idx="1546">
                  <c:v>45437</c:v>
                </c:pt>
                <c:pt idx="1547">
                  <c:v>45438</c:v>
                </c:pt>
                <c:pt idx="1548">
                  <c:v>45439</c:v>
                </c:pt>
                <c:pt idx="1549">
                  <c:v>45440</c:v>
                </c:pt>
                <c:pt idx="1550">
                  <c:v>45441</c:v>
                </c:pt>
                <c:pt idx="1551">
                  <c:v>45442</c:v>
                </c:pt>
                <c:pt idx="1552">
                  <c:v>45443</c:v>
                </c:pt>
                <c:pt idx="1553">
                  <c:v>45444</c:v>
                </c:pt>
                <c:pt idx="1554">
                  <c:v>45445</c:v>
                </c:pt>
                <c:pt idx="1555">
                  <c:v>45446</c:v>
                </c:pt>
                <c:pt idx="1556">
                  <c:v>45447</c:v>
                </c:pt>
                <c:pt idx="1557">
                  <c:v>45448</c:v>
                </c:pt>
                <c:pt idx="1558">
                  <c:v>45449</c:v>
                </c:pt>
                <c:pt idx="1559">
                  <c:v>45450</c:v>
                </c:pt>
                <c:pt idx="1560">
                  <c:v>45451</c:v>
                </c:pt>
                <c:pt idx="1561">
                  <c:v>45452</c:v>
                </c:pt>
                <c:pt idx="1562">
                  <c:v>45453</c:v>
                </c:pt>
                <c:pt idx="1563">
                  <c:v>45454</c:v>
                </c:pt>
                <c:pt idx="1564">
                  <c:v>45455</c:v>
                </c:pt>
                <c:pt idx="1565">
                  <c:v>45456</c:v>
                </c:pt>
                <c:pt idx="1566">
                  <c:v>45457</c:v>
                </c:pt>
                <c:pt idx="1567">
                  <c:v>45458</c:v>
                </c:pt>
                <c:pt idx="1568">
                  <c:v>45459</c:v>
                </c:pt>
                <c:pt idx="1569">
                  <c:v>45460</c:v>
                </c:pt>
                <c:pt idx="1570">
                  <c:v>45461</c:v>
                </c:pt>
                <c:pt idx="1571">
                  <c:v>45462</c:v>
                </c:pt>
                <c:pt idx="1572">
                  <c:v>45463</c:v>
                </c:pt>
                <c:pt idx="1573">
                  <c:v>45464</c:v>
                </c:pt>
                <c:pt idx="1574">
                  <c:v>45465</c:v>
                </c:pt>
                <c:pt idx="1575">
                  <c:v>45466</c:v>
                </c:pt>
                <c:pt idx="1576">
                  <c:v>45467</c:v>
                </c:pt>
                <c:pt idx="1577">
                  <c:v>45468</c:v>
                </c:pt>
                <c:pt idx="1578">
                  <c:v>45469</c:v>
                </c:pt>
                <c:pt idx="1579">
                  <c:v>45470</c:v>
                </c:pt>
                <c:pt idx="1580">
                  <c:v>45471</c:v>
                </c:pt>
                <c:pt idx="1581">
                  <c:v>45472</c:v>
                </c:pt>
                <c:pt idx="1582">
                  <c:v>45473</c:v>
                </c:pt>
                <c:pt idx="1583">
                  <c:v>45474</c:v>
                </c:pt>
                <c:pt idx="1584">
                  <c:v>45475</c:v>
                </c:pt>
                <c:pt idx="1585">
                  <c:v>45476</c:v>
                </c:pt>
                <c:pt idx="1586">
                  <c:v>45477</c:v>
                </c:pt>
                <c:pt idx="1587">
                  <c:v>45478</c:v>
                </c:pt>
                <c:pt idx="1588">
                  <c:v>45479</c:v>
                </c:pt>
                <c:pt idx="1589">
                  <c:v>45480</c:v>
                </c:pt>
                <c:pt idx="1590">
                  <c:v>45481</c:v>
                </c:pt>
                <c:pt idx="1591">
                  <c:v>45482</c:v>
                </c:pt>
                <c:pt idx="1592">
                  <c:v>45483</c:v>
                </c:pt>
                <c:pt idx="1593">
                  <c:v>45484</c:v>
                </c:pt>
                <c:pt idx="1594">
                  <c:v>45485</c:v>
                </c:pt>
                <c:pt idx="1595">
                  <c:v>45486</c:v>
                </c:pt>
                <c:pt idx="1596">
                  <c:v>45487</c:v>
                </c:pt>
                <c:pt idx="1597">
                  <c:v>45488</c:v>
                </c:pt>
                <c:pt idx="1598">
                  <c:v>45489</c:v>
                </c:pt>
                <c:pt idx="1599">
                  <c:v>45490</c:v>
                </c:pt>
                <c:pt idx="1600">
                  <c:v>45491</c:v>
                </c:pt>
                <c:pt idx="1601">
                  <c:v>45492</c:v>
                </c:pt>
                <c:pt idx="1602">
                  <c:v>45493</c:v>
                </c:pt>
                <c:pt idx="1603">
                  <c:v>45494</c:v>
                </c:pt>
                <c:pt idx="1604">
                  <c:v>45495</c:v>
                </c:pt>
                <c:pt idx="1605">
                  <c:v>45496</c:v>
                </c:pt>
                <c:pt idx="1606">
                  <c:v>45497</c:v>
                </c:pt>
                <c:pt idx="1607">
                  <c:v>45498</c:v>
                </c:pt>
                <c:pt idx="1608">
                  <c:v>45499</c:v>
                </c:pt>
                <c:pt idx="1609">
                  <c:v>45500</c:v>
                </c:pt>
                <c:pt idx="1610">
                  <c:v>45501</c:v>
                </c:pt>
                <c:pt idx="1611">
                  <c:v>45502</c:v>
                </c:pt>
                <c:pt idx="1612">
                  <c:v>45503</c:v>
                </c:pt>
                <c:pt idx="1613">
                  <c:v>45504</c:v>
                </c:pt>
                <c:pt idx="1614">
                  <c:v>45505</c:v>
                </c:pt>
                <c:pt idx="1615">
                  <c:v>45506</c:v>
                </c:pt>
                <c:pt idx="1616">
                  <c:v>45507</c:v>
                </c:pt>
                <c:pt idx="1617">
                  <c:v>45508</c:v>
                </c:pt>
                <c:pt idx="1618">
                  <c:v>45509</c:v>
                </c:pt>
                <c:pt idx="1619">
                  <c:v>45510</c:v>
                </c:pt>
                <c:pt idx="1620">
                  <c:v>45511</c:v>
                </c:pt>
                <c:pt idx="1621">
                  <c:v>45512</c:v>
                </c:pt>
                <c:pt idx="1622">
                  <c:v>45513</c:v>
                </c:pt>
                <c:pt idx="1623">
                  <c:v>45514</c:v>
                </c:pt>
                <c:pt idx="1624">
                  <c:v>45515</c:v>
                </c:pt>
                <c:pt idx="1625">
                  <c:v>45516</c:v>
                </c:pt>
                <c:pt idx="1626">
                  <c:v>45517</c:v>
                </c:pt>
                <c:pt idx="1627">
                  <c:v>45518</c:v>
                </c:pt>
                <c:pt idx="1628">
                  <c:v>45519</c:v>
                </c:pt>
                <c:pt idx="1629">
                  <c:v>45520</c:v>
                </c:pt>
                <c:pt idx="1630">
                  <c:v>45521</c:v>
                </c:pt>
                <c:pt idx="1631">
                  <c:v>45522</c:v>
                </c:pt>
                <c:pt idx="1632">
                  <c:v>45523</c:v>
                </c:pt>
                <c:pt idx="1633">
                  <c:v>45524</c:v>
                </c:pt>
                <c:pt idx="1634">
                  <c:v>45525</c:v>
                </c:pt>
                <c:pt idx="1635">
                  <c:v>45526</c:v>
                </c:pt>
                <c:pt idx="1636">
                  <c:v>45527</c:v>
                </c:pt>
                <c:pt idx="1637">
                  <c:v>45528</c:v>
                </c:pt>
                <c:pt idx="1638">
                  <c:v>45529</c:v>
                </c:pt>
                <c:pt idx="1639">
                  <c:v>45530</c:v>
                </c:pt>
                <c:pt idx="1640">
                  <c:v>45531</c:v>
                </c:pt>
                <c:pt idx="1641">
                  <c:v>45532</c:v>
                </c:pt>
                <c:pt idx="1642">
                  <c:v>45533</c:v>
                </c:pt>
                <c:pt idx="1643">
                  <c:v>45534</c:v>
                </c:pt>
                <c:pt idx="1644">
                  <c:v>45535</c:v>
                </c:pt>
                <c:pt idx="1645">
                  <c:v>45536</c:v>
                </c:pt>
                <c:pt idx="1646">
                  <c:v>45537</c:v>
                </c:pt>
                <c:pt idx="1647">
                  <c:v>45538</c:v>
                </c:pt>
                <c:pt idx="1648">
                  <c:v>45539</c:v>
                </c:pt>
                <c:pt idx="1649">
                  <c:v>45540</c:v>
                </c:pt>
                <c:pt idx="1650">
                  <c:v>45541</c:v>
                </c:pt>
                <c:pt idx="1651">
                  <c:v>45542</c:v>
                </c:pt>
                <c:pt idx="1652">
                  <c:v>45543</c:v>
                </c:pt>
                <c:pt idx="1653">
                  <c:v>45544</c:v>
                </c:pt>
                <c:pt idx="1654">
                  <c:v>45545</c:v>
                </c:pt>
                <c:pt idx="1655">
                  <c:v>45546</c:v>
                </c:pt>
                <c:pt idx="1656">
                  <c:v>45547</c:v>
                </c:pt>
                <c:pt idx="1657">
                  <c:v>45548</c:v>
                </c:pt>
                <c:pt idx="1658">
                  <c:v>45549</c:v>
                </c:pt>
                <c:pt idx="1659">
                  <c:v>45550</c:v>
                </c:pt>
                <c:pt idx="1660">
                  <c:v>45551</c:v>
                </c:pt>
                <c:pt idx="1661">
                  <c:v>45552</c:v>
                </c:pt>
                <c:pt idx="1662">
                  <c:v>45553</c:v>
                </c:pt>
                <c:pt idx="1663">
                  <c:v>45554</c:v>
                </c:pt>
                <c:pt idx="1664">
                  <c:v>45555</c:v>
                </c:pt>
                <c:pt idx="1665">
                  <c:v>45556</c:v>
                </c:pt>
                <c:pt idx="1666">
                  <c:v>45557</c:v>
                </c:pt>
                <c:pt idx="1667">
                  <c:v>45558</c:v>
                </c:pt>
                <c:pt idx="1668">
                  <c:v>45559</c:v>
                </c:pt>
                <c:pt idx="1669">
                  <c:v>45560</c:v>
                </c:pt>
                <c:pt idx="1670">
                  <c:v>45561</c:v>
                </c:pt>
                <c:pt idx="1671">
                  <c:v>45562</c:v>
                </c:pt>
                <c:pt idx="1672">
                  <c:v>45563</c:v>
                </c:pt>
                <c:pt idx="1673">
                  <c:v>45564</c:v>
                </c:pt>
                <c:pt idx="1674">
                  <c:v>45565</c:v>
                </c:pt>
                <c:pt idx="1675">
                  <c:v>45566</c:v>
                </c:pt>
                <c:pt idx="1676">
                  <c:v>45567</c:v>
                </c:pt>
                <c:pt idx="1677">
                  <c:v>45568</c:v>
                </c:pt>
                <c:pt idx="1678">
                  <c:v>45569</c:v>
                </c:pt>
                <c:pt idx="1679">
                  <c:v>45570</c:v>
                </c:pt>
                <c:pt idx="1680">
                  <c:v>45571</c:v>
                </c:pt>
                <c:pt idx="1681">
                  <c:v>45572</c:v>
                </c:pt>
                <c:pt idx="1682">
                  <c:v>45573</c:v>
                </c:pt>
                <c:pt idx="1683">
                  <c:v>45574</c:v>
                </c:pt>
                <c:pt idx="1684">
                  <c:v>45575</c:v>
                </c:pt>
                <c:pt idx="1685">
                  <c:v>45576</c:v>
                </c:pt>
                <c:pt idx="1686">
                  <c:v>45577</c:v>
                </c:pt>
                <c:pt idx="1687">
                  <c:v>45578</c:v>
                </c:pt>
                <c:pt idx="1688">
                  <c:v>45579</c:v>
                </c:pt>
                <c:pt idx="1689">
                  <c:v>45580</c:v>
                </c:pt>
                <c:pt idx="1690">
                  <c:v>45581</c:v>
                </c:pt>
                <c:pt idx="1691">
                  <c:v>45582</c:v>
                </c:pt>
                <c:pt idx="1692">
                  <c:v>45583</c:v>
                </c:pt>
                <c:pt idx="1693">
                  <c:v>45584</c:v>
                </c:pt>
                <c:pt idx="1694">
                  <c:v>45585</c:v>
                </c:pt>
                <c:pt idx="1695">
                  <c:v>45586</c:v>
                </c:pt>
                <c:pt idx="1696">
                  <c:v>45587</c:v>
                </c:pt>
                <c:pt idx="1697">
                  <c:v>45588</c:v>
                </c:pt>
                <c:pt idx="1698">
                  <c:v>45589</c:v>
                </c:pt>
                <c:pt idx="1699">
                  <c:v>45590</c:v>
                </c:pt>
                <c:pt idx="1700">
                  <c:v>45591</c:v>
                </c:pt>
                <c:pt idx="1701">
                  <c:v>45592</c:v>
                </c:pt>
                <c:pt idx="1702">
                  <c:v>45593</c:v>
                </c:pt>
                <c:pt idx="1703">
                  <c:v>45594</c:v>
                </c:pt>
                <c:pt idx="1704">
                  <c:v>45595</c:v>
                </c:pt>
                <c:pt idx="1705">
                  <c:v>45596</c:v>
                </c:pt>
                <c:pt idx="1706">
                  <c:v>45597</c:v>
                </c:pt>
                <c:pt idx="1707">
                  <c:v>45598</c:v>
                </c:pt>
                <c:pt idx="1708">
                  <c:v>45599</c:v>
                </c:pt>
                <c:pt idx="1709">
                  <c:v>45600</c:v>
                </c:pt>
                <c:pt idx="1710">
                  <c:v>45601</c:v>
                </c:pt>
                <c:pt idx="1711">
                  <c:v>45602</c:v>
                </c:pt>
                <c:pt idx="1712">
                  <c:v>45603</c:v>
                </c:pt>
                <c:pt idx="1713">
                  <c:v>45604</c:v>
                </c:pt>
                <c:pt idx="1714">
                  <c:v>45605</c:v>
                </c:pt>
                <c:pt idx="1715">
                  <c:v>45606</c:v>
                </c:pt>
                <c:pt idx="1716">
                  <c:v>45607</c:v>
                </c:pt>
                <c:pt idx="1717">
                  <c:v>45608</c:v>
                </c:pt>
                <c:pt idx="1718">
                  <c:v>45609</c:v>
                </c:pt>
                <c:pt idx="1719">
                  <c:v>45610</c:v>
                </c:pt>
                <c:pt idx="1720">
                  <c:v>45611</c:v>
                </c:pt>
                <c:pt idx="1721">
                  <c:v>45612</c:v>
                </c:pt>
                <c:pt idx="1722">
                  <c:v>45613</c:v>
                </c:pt>
                <c:pt idx="1723">
                  <c:v>45614</c:v>
                </c:pt>
                <c:pt idx="1724">
                  <c:v>45615</c:v>
                </c:pt>
                <c:pt idx="1725">
                  <c:v>45616</c:v>
                </c:pt>
                <c:pt idx="1726">
                  <c:v>45617</c:v>
                </c:pt>
                <c:pt idx="1727">
                  <c:v>45618</c:v>
                </c:pt>
                <c:pt idx="1728">
                  <c:v>45619</c:v>
                </c:pt>
                <c:pt idx="1729">
                  <c:v>45620</c:v>
                </c:pt>
                <c:pt idx="1730">
                  <c:v>45621</c:v>
                </c:pt>
                <c:pt idx="1731">
                  <c:v>45622</c:v>
                </c:pt>
                <c:pt idx="1732">
                  <c:v>45623</c:v>
                </c:pt>
                <c:pt idx="1733">
                  <c:v>45624</c:v>
                </c:pt>
                <c:pt idx="1734">
                  <c:v>45625</c:v>
                </c:pt>
                <c:pt idx="1735">
                  <c:v>45626</c:v>
                </c:pt>
                <c:pt idx="1736">
                  <c:v>45627</c:v>
                </c:pt>
                <c:pt idx="1737">
                  <c:v>45628</c:v>
                </c:pt>
                <c:pt idx="1738">
                  <c:v>45629</c:v>
                </c:pt>
                <c:pt idx="1739">
                  <c:v>45630</c:v>
                </c:pt>
                <c:pt idx="1740">
                  <c:v>45631</c:v>
                </c:pt>
                <c:pt idx="1741">
                  <c:v>45632</c:v>
                </c:pt>
                <c:pt idx="1742">
                  <c:v>45633</c:v>
                </c:pt>
                <c:pt idx="1743">
                  <c:v>45634</c:v>
                </c:pt>
                <c:pt idx="1744">
                  <c:v>45635</c:v>
                </c:pt>
                <c:pt idx="1745">
                  <c:v>45636</c:v>
                </c:pt>
                <c:pt idx="1746">
                  <c:v>45637</c:v>
                </c:pt>
                <c:pt idx="1747">
                  <c:v>45638</c:v>
                </c:pt>
                <c:pt idx="1748">
                  <c:v>45639</c:v>
                </c:pt>
                <c:pt idx="1749">
                  <c:v>45640</c:v>
                </c:pt>
                <c:pt idx="1750">
                  <c:v>45641</c:v>
                </c:pt>
                <c:pt idx="1751">
                  <c:v>45642</c:v>
                </c:pt>
                <c:pt idx="1752">
                  <c:v>45643</c:v>
                </c:pt>
                <c:pt idx="1753">
                  <c:v>45644</c:v>
                </c:pt>
                <c:pt idx="1754">
                  <c:v>45645</c:v>
                </c:pt>
                <c:pt idx="1755">
                  <c:v>45646</c:v>
                </c:pt>
                <c:pt idx="1756">
                  <c:v>45647</c:v>
                </c:pt>
                <c:pt idx="1757">
                  <c:v>45648</c:v>
                </c:pt>
                <c:pt idx="1758">
                  <c:v>45649</c:v>
                </c:pt>
                <c:pt idx="1759">
                  <c:v>45650</c:v>
                </c:pt>
                <c:pt idx="1760">
                  <c:v>45651</c:v>
                </c:pt>
                <c:pt idx="1761">
                  <c:v>45652</c:v>
                </c:pt>
                <c:pt idx="1762">
                  <c:v>45653</c:v>
                </c:pt>
                <c:pt idx="1763">
                  <c:v>45654</c:v>
                </c:pt>
                <c:pt idx="1764">
                  <c:v>45655</c:v>
                </c:pt>
                <c:pt idx="1765">
                  <c:v>45656</c:v>
                </c:pt>
                <c:pt idx="1766">
                  <c:v>45657</c:v>
                </c:pt>
              </c:numCache>
            </c:numRef>
          </c:cat>
          <c:val>
            <c:numRef>
              <c:f>'10'!$D$66:$D$1832</c:f>
              <c:numCache>
                <c:formatCode>#,##0.00</c:formatCode>
                <c:ptCount val="1767"/>
                <c:pt idx="0">
                  <c:v>0</c:v>
                </c:pt>
                <c:pt idx="1">
                  <c:v>0</c:v>
                </c:pt>
                <c:pt idx="2">
                  <c:v>0</c:v>
                </c:pt>
                <c:pt idx="3">
                  <c:v>0</c:v>
                </c:pt>
                <c:pt idx="4">
                  <c:v>0</c:v>
                </c:pt>
                <c:pt idx="5">
                  <c:v>0</c:v>
                </c:pt>
                <c:pt idx="6">
                  <c:v>0</c:v>
                </c:pt>
                <c:pt idx="7">
                  <c:v>0</c:v>
                </c:pt>
                <c:pt idx="8">
                  <c:v>0.2857142857142857</c:v>
                </c:pt>
                <c:pt idx="9">
                  <c:v>0.2857142857142857</c:v>
                </c:pt>
                <c:pt idx="10">
                  <c:v>0.5714285714285714</c:v>
                </c:pt>
                <c:pt idx="11">
                  <c:v>0.7142857142857143</c:v>
                </c:pt>
                <c:pt idx="12">
                  <c:v>1.1428571428571428</c:v>
                </c:pt>
                <c:pt idx="13">
                  <c:v>1.5714285714285714</c:v>
                </c:pt>
                <c:pt idx="14">
                  <c:v>2.1428571428571428</c:v>
                </c:pt>
                <c:pt idx="15">
                  <c:v>2.4285714285714284</c:v>
                </c:pt>
                <c:pt idx="16">
                  <c:v>3.1428571428571428</c:v>
                </c:pt>
                <c:pt idx="17">
                  <c:v>3.8571428571428572</c:v>
                </c:pt>
                <c:pt idx="18">
                  <c:v>4.5714285714285712</c:v>
                </c:pt>
                <c:pt idx="19">
                  <c:v>5.1428571428571432</c:v>
                </c:pt>
                <c:pt idx="20">
                  <c:v>6.4285714285714288</c:v>
                </c:pt>
                <c:pt idx="21">
                  <c:v>9</c:v>
                </c:pt>
                <c:pt idx="22">
                  <c:v>11.857142857142858</c:v>
                </c:pt>
                <c:pt idx="23">
                  <c:v>14.428571428571429</c:v>
                </c:pt>
                <c:pt idx="24">
                  <c:v>18.714285714285715</c:v>
                </c:pt>
                <c:pt idx="25">
                  <c:v>21.714285714285715</c:v>
                </c:pt>
                <c:pt idx="26">
                  <c:v>28</c:v>
                </c:pt>
                <c:pt idx="27">
                  <c:v>34.428571428571431</c:v>
                </c:pt>
                <c:pt idx="28">
                  <c:v>40.571428571428569</c:v>
                </c:pt>
                <c:pt idx="29">
                  <c:v>45.857142857142854</c:v>
                </c:pt>
                <c:pt idx="30">
                  <c:v>53.285714285714285</c:v>
                </c:pt>
                <c:pt idx="31">
                  <c:v>56</c:v>
                </c:pt>
                <c:pt idx="32">
                  <c:v>64.428571428571431</c:v>
                </c:pt>
                <c:pt idx="33">
                  <c:v>70.142857142857139</c:v>
                </c:pt>
                <c:pt idx="34">
                  <c:v>74.142857142857139</c:v>
                </c:pt>
                <c:pt idx="35">
                  <c:v>78</c:v>
                </c:pt>
                <c:pt idx="36">
                  <c:v>84.714285714285708</c:v>
                </c:pt>
                <c:pt idx="37">
                  <c:v>88</c:v>
                </c:pt>
                <c:pt idx="38">
                  <c:v>93.428571428571431</c:v>
                </c:pt>
                <c:pt idx="39">
                  <c:v>91.857142857142861</c:v>
                </c:pt>
                <c:pt idx="40">
                  <c:v>90.428571428571431</c:v>
                </c:pt>
                <c:pt idx="41">
                  <c:v>92.571428571428569</c:v>
                </c:pt>
                <c:pt idx="42">
                  <c:v>92.857142857142861</c:v>
                </c:pt>
                <c:pt idx="43">
                  <c:v>91.857142857142861</c:v>
                </c:pt>
                <c:pt idx="44">
                  <c:v>89.857142857142861</c:v>
                </c:pt>
                <c:pt idx="45">
                  <c:v>90</c:v>
                </c:pt>
                <c:pt idx="46">
                  <c:v>92.142857142857139</c:v>
                </c:pt>
                <c:pt idx="47">
                  <c:v>95.571428571428569</c:v>
                </c:pt>
                <c:pt idx="48">
                  <c:v>95</c:v>
                </c:pt>
                <c:pt idx="49">
                  <c:v>94.142857142857139</c:v>
                </c:pt>
                <c:pt idx="50">
                  <c:v>90</c:v>
                </c:pt>
                <c:pt idx="51">
                  <c:v>88.857142857142861</c:v>
                </c:pt>
                <c:pt idx="52">
                  <c:v>86.571428571428569</c:v>
                </c:pt>
                <c:pt idx="53">
                  <c:v>84.857142857142861</c:v>
                </c:pt>
                <c:pt idx="54">
                  <c:v>82</c:v>
                </c:pt>
                <c:pt idx="55">
                  <c:v>76.714285714285708</c:v>
                </c:pt>
                <c:pt idx="56">
                  <c:v>74</c:v>
                </c:pt>
                <c:pt idx="57">
                  <c:v>73.428571428571431</c:v>
                </c:pt>
                <c:pt idx="58">
                  <c:v>72.142857142857139</c:v>
                </c:pt>
                <c:pt idx="59">
                  <c:v>69.428571428571431</c:v>
                </c:pt>
                <c:pt idx="60">
                  <c:v>66.857142857142861</c:v>
                </c:pt>
                <c:pt idx="61">
                  <c:v>63.571428571428569</c:v>
                </c:pt>
                <c:pt idx="62">
                  <c:v>64.714285714285708</c:v>
                </c:pt>
                <c:pt idx="63">
                  <c:v>63.285714285714285</c:v>
                </c:pt>
                <c:pt idx="64">
                  <c:v>62.285714285714285</c:v>
                </c:pt>
                <c:pt idx="65">
                  <c:v>61</c:v>
                </c:pt>
                <c:pt idx="66">
                  <c:v>59.571428571428569</c:v>
                </c:pt>
                <c:pt idx="67">
                  <c:v>56.428571428571431</c:v>
                </c:pt>
                <c:pt idx="68">
                  <c:v>54</c:v>
                </c:pt>
                <c:pt idx="69">
                  <c:v>49.428571428571431</c:v>
                </c:pt>
                <c:pt idx="70">
                  <c:v>48.571428571428569</c:v>
                </c:pt>
                <c:pt idx="71">
                  <c:v>47</c:v>
                </c:pt>
                <c:pt idx="72">
                  <c:v>43.571428571428569</c:v>
                </c:pt>
                <c:pt idx="73">
                  <c:v>41.714285714285715</c:v>
                </c:pt>
                <c:pt idx="74">
                  <c:v>41.142857142857146</c:v>
                </c:pt>
                <c:pt idx="75">
                  <c:v>39.571428571428569</c:v>
                </c:pt>
                <c:pt idx="76">
                  <c:v>39</c:v>
                </c:pt>
                <c:pt idx="77">
                  <c:v>35.571428571428569</c:v>
                </c:pt>
                <c:pt idx="78">
                  <c:v>33.285714285714285</c:v>
                </c:pt>
                <c:pt idx="79">
                  <c:v>31.142857142857142</c:v>
                </c:pt>
                <c:pt idx="80">
                  <c:v>28</c:v>
                </c:pt>
                <c:pt idx="81">
                  <c:v>25.142857142857142</c:v>
                </c:pt>
                <c:pt idx="82">
                  <c:v>23.428571428571427</c:v>
                </c:pt>
                <c:pt idx="83">
                  <c:v>22</c:v>
                </c:pt>
                <c:pt idx="84">
                  <c:v>21.142857142857142</c:v>
                </c:pt>
                <c:pt idx="85">
                  <c:v>19.428571428571427</c:v>
                </c:pt>
                <c:pt idx="86">
                  <c:v>19.428571428571427</c:v>
                </c:pt>
                <c:pt idx="87">
                  <c:v>19</c:v>
                </c:pt>
                <c:pt idx="88">
                  <c:v>18.571428571428573</c:v>
                </c:pt>
                <c:pt idx="89">
                  <c:v>16.285714285714285</c:v>
                </c:pt>
                <c:pt idx="90">
                  <c:v>15.285714285714286</c:v>
                </c:pt>
                <c:pt idx="91">
                  <c:v>13.714285714285714</c:v>
                </c:pt>
                <c:pt idx="92">
                  <c:v>11.285714285714286</c:v>
                </c:pt>
                <c:pt idx="93">
                  <c:v>10.714285714285714</c:v>
                </c:pt>
                <c:pt idx="94">
                  <c:v>10.142857142857142</c:v>
                </c:pt>
                <c:pt idx="95">
                  <c:v>10</c:v>
                </c:pt>
                <c:pt idx="96">
                  <c:v>10.428571428571429</c:v>
                </c:pt>
                <c:pt idx="97">
                  <c:v>9.1428571428571423</c:v>
                </c:pt>
                <c:pt idx="98">
                  <c:v>9.1428571428571423</c:v>
                </c:pt>
                <c:pt idx="99">
                  <c:v>9</c:v>
                </c:pt>
                <c:pt idx="100">
                  <c:v>7.4285714285714288</c:v>
                </c:pt>
                <c:pt idx="101">
                  <c:v>7.1428571428571432</c:v>
                </c:pt>
                <c:pt idx="102">
                  <c:v>6.7142857142857144</c:v>
                </c:pt>
                <c:pt idx="103">
                  <c:v>6.7142857142857144</c:v>
                </c:pt>
                <c:pt idx="104">
                  <c:v>7.1428571428571432</c:v>
                </c:pt>
                <c:pt idx="105">
                  <c:v>6.8571428571428568</c:v>
                </c:pt>
                <c:pt idx="106">
                  <c:v>7.5714285714285712</c:v>
                </c:pt>
                <c:pt idx="107">
                  <c:v>7.2857142857142856</c:v>
                </c:pt>
                <c:pt idx="108">
                  <c:v>7.4285714285714288</c:v>
                </c:pt>
                <c:pt idx="109">
                  <c:v>7.5714285714285712</c:v>
                </c:pt>
                <c:pt idx="110">
                  <c:v>7.1428571428571432</c:v>
                </c:pt>
                <c:pt idx="111">
                  <c:v>6.4285714285714288</c:v>
                </c:pt>
                <c:pt idx="112">
                  <c:v>5.4285714285714288</c:v>
                </c:pt>
                <c:pt idx="113">
                  <c:v>4.4285714285714288</c:v>
                </c:pt>
                <c:pt idx="114">
                  <c:v>4.5714285714285712</c:v>
                </c:pt>
                <c:pt idx="115">
                  <c:v>4.2857142857142856</c:v>
                </c:pt>
                <c:pt idx="116">
                  <c:v>3.2857142857142856</c:v>
                </c:pt>
                <c:pt idx="117">
                  <c:v>2.7142857142857144</c:v>
                </c:pt>
                <c:pt idx="118">
                  <c:v>2.5714285714285716</c:v>
                </c:pt>
                <c:pt idx="119">
                  <c:v>2.7142857142857144</c:v>
                </c:pt>
                <c:pt idx="120">
                  <c:v>2.5714285714285716</c:v>
                </c:pt>
                <c:pt idx="121">
                  <c:v>2.2857142857142856</c:v>
                </c:pt>
                <c:pt idx="122">
                  <c:v>2</c:v>
                </c:pt>
                <c:pt idx="123">
                  <c:v>2</c:v>
                </c:pt>
                <c:pt idx="124">
                  <c:v>2.1428571428571428</c:v>
                </c:pt>
                <c:pt idx="125">
                  <c:v>1.8571428571428572</c:v>
                </c:pt>
                <c:pt idx="126">
                  <c:v>1.4285714285714286</c:v>
                </c:pt>
                <c:pt idx="127">
                  <c:v>1.2857142857142858</c:v>
                </c:pt>
                <c:pt idx="128">
                  <c:v>1.1428571428571428</c:v>
                </c:pt>
                <c:pt idx="129">
                  <c:v>1.1428571428571428</c:v>
                </c:pt>
                <c:pt idx="130">
                  <c:v>1</c:v>
                </c:pt>
                <c:pt idx="131">
                  <c:v>0.7142857142857143</c:v>
                </c:pt>
                <c:pt idx="132">
                  <c:v>1.1428571428571428</c:v>
                </c:pt>
                <c:pt idx="133">
                  <c:v>1.2857142857142858</c:v>
                </c:pt>
                <c:pt idx="134">
                  <c:v>1.2857142857142858</c:v>
                </c:pt>
                <c:pt idx="135">
                  <c:v>1.2857142857142858</c:v>
                </c:pt>
                <c:pt idx="136">
                  <c:v>1.1428571428571428</c:v>
                </c:pt>
                <c:pt idx="137">
                  <c:v>1.4285714285714286</c:v>
                </c:pt>
                <c:pt idx="138">
                  <c:v>1.4285714285714286</c:v>
                </c:pt>
                <c:pt idx="139">
                  <c:v>1</c:v>
                </c:pt>
                <c:pt idx="140">
                  <c:v>0.7142857142857143</c:v>
                </c:pt>
                <c:pt idx="141">
                  <c:v>0.7142857142857143</c:v>
                </c:pt>
                <c:pt idx="142">
                  <c:v>0.8571428571428571</c:v>
                </c:pt>
                <c:pt idx="143">
                  <c:v>0.7142857142857143</c:v>
                </c:pt>
                <c:pt idx="144">
                  <c:v>0.5714285714285714</c:v>
                </c:pt>
                <c:pt idx="145">
                  <c:v>0.42857142857142855</c:v>
                </c:pt>
                <c:pt idx="146">
                  <c:v>1</c:v>
                </c:pt>
                <c:pt idx="147">
                  <c:v>1.2857142857142858</c:v>
                </c:pt>
                <c:pt idx="148">
                  <c:v>1.2857142857142858</c:v>
                </c:pt>
                <c:pt idx="149">
                  <c:v>1.1428571428571428</c:v>
                </c:pt>
                <c:pt idx="150">
                  <c:v>1</c:v>
                </c:pt>
                <c:pt idx="151">
                  <c:v>0.8571428571428571</c:v>
                </c:pt>
                <c:pt idx="152">
                  <c:v>1</c:v>
                </c:pt>
                <c:pt idx="153">
                  <c:v>0.5714285714285714</c:v>
                </c:pt>
                <c:pt idx="154">
                  <c:v>0.5714285714285714</c:v>
                </c:pt>
                <c:pt idx="155">
                  <c:v>0.7142857142857143</c:v>
                </c:pt>
                <c:pt idx="156">
                  <c:v>0.7142857142857143</c:v>
                </c:pt>
                <c:pt idx="157">
                  <c:v>0.7142857142857143</c:v>
                </c:pt>
                <c:pt idx="158">
                  <c:v>0.7142857142857143</c:v>
                </c:pt>
                <c:pt idx="159">
                  <c:v>0.5714285714285714</c:v>
                </c:pt>
                <c:pt idx="160">
                  <c:v>0.42857142857142855</c:v>
                </c:pt>
                <c:pt idx="161">
                  <c:v>0.14285714285714285</c:v>
                </c:pt>
                <c:pt idx="162">
                  <c:v>0.14285714285714285</c:v>
                </c:pt>
                <c:pt idx="163">
                  <c:v>0.14285714285714285</c:v>
                </c:pt>
                <c:pt idx="164">
                  <c:v>0.2857142857142857</c:v>
                </c:pt>
                <c:pt idx="165">
                  <c:v>0.42857142857142855</c:v>
                </c:pt>
                <c:pt idx="166">
                  <c:v>0.5714285714285714</c:v>
                </c:pt>
                <c:pt idx="167">
                  <c:v>0.7142857142857143</c:v>
                </c:pt>
                <c:pt idx="168">
                  <c:v>1</c:v>
                </c:pt>
                <c:pt idx="169">
                  <c:v>0.8571428571428571</c:v>
                </c:pt>
                <c:pt idx="170">
                  <c:v>0.8571428571428571</c:v>
                </c:pt>
                <c:pt idx="171">
                  <c:v>0.8571428571428571</c:v>
                </c:pt>
                <c:pt idx="172">
                  <c:v>0.8571428571428571</c:v>
                </c:pt>
                <c:pt idx="173">
                  <c:v>0.7142857142857143</c:v>
                </c:pt>
                <c:pt idx="174">
                  <c:v>0.7142857142857143</c:v>
                </c:pt>
                <c:pt idx="175">
                  <c:v>0.5714285714285714</c:v>
                </c:pt>
                <c:pt idx="176">
                  <c:v>0.7142857142857143</c:v>
                </c:pt>
                <c:pt idx="177">
                  <c:v>0.8571428571428571</c:v>
                </c:pt>
                <c:pt idx="178">
                  <c:v>0.7142857142857143</c:v>
                </c:pt>
                <c:pt idx="179">
                  <c:v>0.7142857142857143</c:v>
                </c:pt>
                <c:pt idx="180">
                  <c:v>0.7142857142857143</c:v>
                </c:pt>
                <c:pt idx="181">
                  <c:v>0.5714285714285714</c:v>
                </c:pt>
                <c:pt idx="182">
                  <c:v>0.5714285714285714</c:v>
                </c:pt>
                <c:pt idx="183">
                  <c:v>0.5714285714285714</c:v>
                </c:pt>
                <c:pt idx="184">
                  <c:v>0.5714285714285714</c:v>
                </c:pt>
                <c:pt idx="185">
                  <c:v>0.7142857142857143</c:v>
                </c:pt>
                <c:pt idx="186">
                  <c:v>0.5714285714285714</c:v>
                </c:pt>
                <c:pt idx="187">
                  <c:v>0.5714285714285714</c:v>
                </c:pt>
                <c:pt idx="188">
                  <c:v>0.5714285714285714</c:v>
                </c:pt>
                <c:pt idx="189">
                  <c:v>0.8571428571428571</c:v>
                </c:pt>
                <c:pt idx="190">
                  <c:v>0.7142857142857143</c:v>
                </c:pt>
                <c:pt idx="191">
                  <c:v>0.7142857142857143</c:v>
                </c:pt>
                <c:pt idx="192">
                  <c:v>0.8571428571428571</c:v>
                </c:pt>
                <c:pt idx="193">
                  <c:v>1</c:v>
                </c:pt>
                <c:pt idx="194">
                  <c:v>1.4285714285714286</c:v>
                </c:pt>
                <c:pt idx="195">
                  <c:v>1.4285714285714286</c:v>
                </c:pt>
                <c:pt idx="196">
                  <c:v>1</c:v>
                </c:pt>
                <c:pt idx="197">
                  <c:v>1.1428571428571428</c:v>
                </c:pt>
                <c:pt idx="198">
                  <c:v>1.4285714285714286</c:v>
                </c:pt>
                <c:pt idx="199">
                  <c:v>1.1428571428571428</c:v>
                </c:pt>
                <c:pt idx="200">
                  <c:v>1.5714285714285714</c:v>
                </c:pt>
                <c:pt idx="201">
                  <c:v>1.4285714285714286</c:v>
                </c:pt>
                <c:pt idx="202">
                  <c:v>1.8571428571428572</c:v>
                </c:pt>
                <c:pt idx="203">
                  <c:v>2.1428571428571428</c:v>
                </c:pt>
                <c:pt idx="204">
                  <c:v>2.1428571428571428</c:v>
                </c:pt>
                <c:pt idx="205">
                  <c:v>1.8571428571428572</c:v>
                </c:pt>
                <c:pt idx="206">
                  <c:v>2.1428571428571428</c:v>
                </c:pt>
                <c:pt idx="207">
                  <c:v>2</c:v>
                </c:pt>
                <c:pt idx="208">
                  <c:v>2.1428571428571428</c:v>
                </c:pt>
                <c:pt idx="209">
                  <c:v>1.8571428571428572</c:v>
                </c:pt>
                <c:pt idx="210">
                  <c:v>2.1428571428571428</c:v>
                </c:pt>
                <c:pt idx="211">
                  <c:v>2.8571428571428572</c:v>
                </c:pt>
                <c:pt idx="212">
                  <c:v>2.8571428571428572</c:v>
                </c:pt>
                <c:pt idx="213">
                  <c:v>3</c:v>
                </c:pt>
                <c:pt idx="214">
                  <c:v>3</c:v>
                </c:pt>
                <c:pt idx="215">
                  <c:v>2.7142857142857144</c:v>
                </c:pt>
                <c:pt idx="216">
                  <c:v>3.5714285714285716</c:v>
                </c:pt>
                <c:pt idx="217">
                  <c:v>4.4285714285714288</c:v>
                </c:pt>
                <c:pt idx="218">
                  <c:v>5.1428571428571432</c:v>
                </c:pt>
                <c:pt idx="219">
                  <c:v>6</c:v>
                </c:pt>
                <c:pt idx="220">
                  <c:v>7.5714285714285712</c:v>
                </c:pt>
                <c:pt idx="221">
                  <c:v>8.8571428571428577</c:v>
                </c:pt>
                <c:pt idx="222">
                  <c:v>10.285714285714286</c:v>
                </c:pt>
                <c:pt idx="223">
                  <c:v>11.285714285714286</c:v>
                </c:pt>
                <c:pt idx="224">
                  <c:v>10.714285714285714</c:v>
                </c:pt>
                <c:pt idx="225">
                  <c:v>11.428571428571429</c:v>
                </c:pt>
                <c:pt idx="226">
                  <c:v>13.857142857142858</c:v>
                </c:pt>
                <c:pt idx="227">
                  <c:v>13.285714285714286</c:v>
                </c:pt>
                <c:pt idx="228">
                  <c:v>14.571428571428571</c:v>
                </c:pt>
                <c:pt idx="229">
                  <c:v>15.571428571428571</c:v>
                </c:pt>
                <c:pt idx="230">
                  <c:v>16.285714285714285</c:v>
                </c:pt>
                <c:pt idx="231">
                  <c:v>17.571428571428573</c:v>
                </c:pt>
                <c:pt idx="232">
                  <c:v>18.142857142857142</c:v>
                </c:pt>
                <c:pt idx="233">
                  <c:v>17.428571428571427</c:v>
                </c:pt>
                <c:pt idx="234">
                  <c:v>19</c:v>
                </c:pt>
                <c:pt idx="235">
                  <c:v>19.142857142857142</c:v>
                </c:pt>
                <c:pt idx="236">
                  <c:v>21.142857142857142</c:v>
                </c:pt>
                <c:pt idx="237">
                  <c:v>21.428571428571427</c:v>
                </c:pt>
                <c:pt idx="238">
                  <c:v>23.571428571428573</c:v>
                </c:pt>
                <c:pt idx="239">
                  <c:v>25</c:v>
                </c:pt>
                <c:pt idx="240">
                  <c:v>27.428571428571427</c:v>
                </c:pt>
                <c:pt idx="241">
                  <c:v>28.285714285714285</c:v>
                </c:pt>
                <c:pt idx="242">
                  <c:v>30.571428571428573</c:v>
                </c:pt>
                <c:pt idx="243">
                  <c:v>30.142857142857142</c:v>
                </c:pt>
                <c:pt idx="244">
                  <c:v>31.857142857142858</c:v>
                </c:pt>
                <c:pt idx="245">
                  <c:v>30.714285714285715</c:v>
                </c:pt>
                <c:pt idx="246">
                  <c:v>32.857142857142854</c:v>
                </c:pt>
                <c:pt idx="247">
                  <c:v>32</c:v>
                </c:pt>
                <c:pt idx="248">
                  <c:v>33.571428571428569</c:v>
                </c:pt>
                <c:pt idx="249">
                  <c:v>33.857142857142854</c:v>
                </c:pt>
                <c:pt idx="250">
                  <c:v>35.857142857142854</c:v>
                </c:pt>
                <c:pt idx="251">
                  <c:v>37</c:v>
                </c:pt>
                <c:pt idx="252">
                  <c:v>39.428571428571431</c:v>
                </c:pt>
                <c:pt idx="253">
                  <c:v>37.714285714285715</c:v>
                </c:pt>
                <c:pt idx="254">
                  <c:v>39.285714285714285</c:v>
                </c:pt>
                <c:pt idx="255">
                  <c:v>40.428571428571431</c:v>
                </c:pt>
                <c:pt idx="256">
                  <c:v>39.857142857142854</c:v>
                </c:pt>
                <c:pt idx="257">
                  <c:v>38.571428571428569</c:v>
                </c:pt>
                <c:pt idx="258">
                  <c:v>38.142857142857146</c:v>
                </c:pt>
                <c:pt idx="259">
                  <c:v>36.571428571428569</c:v>
                </c:pt>
                <c:pt idx="260">
                  <c:v>36</c:v>
                </c:pt>
                <c:pt idx="261">
                  <c:v>34.857142857142854</c:v>
                </c:pt>
                <c:pt idx="262">
                  <c:v>33.428571428571431</c:v>
                </c:pt>
                <c:pt idx="263">
                  <c:v>34.285714285714285</c:v>
                </c:pt>
                <c:pt idx="264">
                  <c:v>34.714285714285715</c:v>
                </c:pt>
                <c:pt idx="265">
                  <c:v>34</c:v>
                </c:pt>
                <c:pt idx="266">
                  <c:v>35.428571428571431</c:v>
                </c:pt>
                <c:pt idx="267">
                  <c:v>35.428571428571431</c:v>
                </c:pt>
                <c:pt idx="268">
                  <c:v>35</c:v>
                </c:pt>
                <c:pt idx="269">
                  <c:v>36</c:v>
                </c:pt>
                <c:pt idx="270">
                  <c:v>34.428571428571431</c:v>
                </c:pt>
                <c:pt idx="271">
                  <c:v>35</c:v>
                </c:pt>
                <c:pt idx="272">
                  <c:v>34.285714285714285</c:v>
                </c:pt>
                <c:pt idx="273">
                  <c:v>32.571428571428569</c:v>
                </c:pt>
                <c:pt idx="274">
                  <c:v>34.142857142857146</c:v>
                </c:pt>
                <c:pt idx="275">
                  <c:v>34.571428571428569</c:v>
                </c:pt>
                <c:pt idx="276">
                  <c:v>31.428571428571427</c:v>
                </c:pt>
                <c:pt idx="277">
                  <c:v>31.142857142857142</c:v>
                </c:pt>
                <c:pt idx="278">
                  <c:v>30.142857142857142</c:v>
                </c:pt>
                <c:pt idx="279">
                  <c:v>30.857142857142858</c:v>
                </c:pt>
                <c:pt idx="280">
                  <c:v>31</c:v>
                </c:pt>
                <c:pt idx="281">
                  <c:v>29.857142857142858</c:v>
                </c:pt>
                <c:pt idx="282">
                  <c:v>28.428571428571427</c:v>
                </c:pt>
                <c:pt idx="283">
                  <c:v>29.142857142857142</c:v>
                </c:pt>
                <c:pt idx="284">
                  <c:v>28.714285714285715</c:v>
                </c:pt>
                <c:pt idx="285">
                  <c:v>29.285714285714285</c:v>
                </c:pt>
                <c:pt idx="286">
                  <c:v>30</c:v>
                </c:pt>
                <c:pt idx="287">
                  <c:v>31</c:v>
                </c:pt>
                <c:pt idx="288">
                  <c:v>32</c:v>
                </c:pt>
                <c:pt idx="289">
                  <c:v>32.285714285714285</c:v>
                </c:pt>
                <c:pt idx="290">
                  <c:v>33</c:v>
                </c:pt>
                <c:pt idx="291">
                  <c:v>33.857142857142854</c:v>
                </c:pt>
                <c:pt idx="292">
                  <c:v>32.857142857142854</c:v>
                </c:pt>
                <c:pt idx="293">
                  <c:v>31.857142857142858</c:v>
                </c:pt>
                <c:pt idx="294">
                  <c:v>32.142857142857146</c:v>
                </c:pt>
                <c:pt idx="295">
                  <c:v>32.571428571428569</c:v>
                </c:pt>
                <c:pt idx="296">
                  <c:v>35</c:v>
                </c:pt>
                <c:pt idx="297">
                  <c:v>35.714285714285715</c:v>
                </c:pt>
                <c:pt idx="298">
                  <c:v>37</c:v>
                </c:pt>
                <c:pt idx="299">
                  <c:v>37.142857142857146</c:v>
                </c:pt>
                <c:pt idx="300">
                  <c:v>37.285714285714285</c:v>
                </c:pt>
                <c:pt idx="301">
                  <c:v>37.285714285714285</c:v>
                </c:pt>
                <c:pt idx="302">
                  <c:v>37.285714285714285</c:v>
                </c:pt>
                <c:pt idx="303">
                  <c:v>36.714285714285715</c:v>
                </c:pt>
                <c:pt idx="304">
                  <c:v>38.571428571428569</c:v>
                </c:pt>
                <c:pt idx="305">
                  <c:v>39.571428571428569</c:v>
                </c:pt>
                <c:pt idx="306">
                  <c:v>40.857142857142854</c:v>
                </c:pt>
                <c:pt idx="307">
                  <c:v>42.571428571428569</c:v>
                </c:pt>
                <c:pt idx="308">
                  <c:v>45.285714285714285</c:v>
                </c:pt>
                <c:pt idx="309">
                  <c:v>46.142857142857146</c:v>
                </c:pt>
                <c:pt idx="310">
                  <c:v>47.857142857142854</c:v>
                </c:pt>
                <c:pt idx="311">
                  <c:v>46.428571428571431</c:v>
                </c:pt>
                <c:pt idx="312">
                  <c:v>48.714285714285715</c:v>
                </c:pt>
                <c:pt idx="313">
                  <c:v>50.571428571428569</c:v>
                </c:pt>
                <c:pt idx="314">
                  <c:v>52.428571428571431</c:v>
                </c:pt>
                <c:pt idx="315">
                  <c:v>52.142857142857146</c:v>
                </c:pt>
                <c:pt idx="316">
                  <c:v>54.428571428571431</c:v>
                </c:pt>
                <c:pt idx="317">
                  <c:v>56.428571428571431</c:v>
                </c:pt>
                <c:pt idx="318">
                  <c:v>61.857142857142854</c:v>
                </c:pt>
                <c:pt idx="319">
                  <c:v>59.857142857142854</c:v>
                </c:pt>
                <c:pt idx="320">
                  <c:v>62.428571428571431</c:v>
                </c:pt>
                <c:pt idx="321">
                  <c:v>65.285714285714292</c:v>
                </c:pt>
                <c:pt idx="322">
                  <c:v>67.428571428571431</c:v>
                </c:pt>
                <c:pt idx="323">
                  <c:v>67.857142857142861</c:v>
                </c:pt>
                <c:pt idx="324">
                  <c:v>69.714285714285708</c:v>
                </c:pt>
                <c:pt idx="325">
                  <c:v>66.857142857142861</c:v>
                </c:pt>
                <c:pt idx="326">
                  <c:v>70.285714285714292</c:v>
                </c:pt>
                <c:pt idx="327">
                  <c:v>68</c:v>
                </c:pt>
                <c:pt idx="328">
                  <c:v>64.714285714285708</c:v>
                </c:pt>
                <c:pt idx="329">
                  <c:v>64.142857142857139</c:v>
                </c:pt>
                <c:pt idx="330">
                  <c:v>61.857142857142854</c:v>
                </c:pt>
                <c:pt idx="331">
                  <c:v>59.714285714285715</c:v>
                </c:pt>
                <c:pt idx="332">
                  <c:v>58.714285714285715</c:v>
                </c:pt>
                <c:pt idx="333">
                  <c:v>55.428571428571431</c:v>
                </c:pt>
                <c:pt idx="334">
                  <c:v>54.428571428571431</c:v>
                </c:pt>
                <c:pt idx="335">
                  <c:v>54</c:v>
                </c:pt>
                <c:pt idx="336">
                  <c:v>52.285714285714285</c:v>
                </c:pt>
                <c:pt idx="337">
                  <c:v>50.714285714285715</c:v>
                </c:pt>
                <c:pt idx="338">
                  <c:v>49</c:v>
                </c:pt>
                <c:pt idx="339">
                  <c:v>49.285714285714285</c:v>
                </c:pt>
                <c:pt idx="340">
                  <c:v>48.857142857142854</c:v>
                </c:pt>
                <c:pt idx="341">
                  <c:v>48.142857142857146</c:v>
                </c:pt>
                <c:pt idx="342">
                  <c:v>49.142857142857146</c:v>
                </c:pt>
                <c:pt idx="343">
                  <c:v>47.714285714285715</c:v>
                </c:pt>
                <c:pt idx="344">
                  <c:v>48.428571428571431</c:v>
                </c:pt>
                <c:pt idx="345">
                  <c:v>48</c:v>
                </c:pt>
                <c:pt idx="346">
                  <c:v>45.571428571428569</c:v>
                </c:pt>
                <c:pt idx="347">
                  <c:v>44.714285714285715</c:v>
                </c:pt>
                <c:pt idx="348">
                  <c:v>44.285714285714285</c:v>
                </c:pt>
                <c:pt idx="349">
                  <c:v>40.857142857142854</c:v>
                </c:pt>
                <c:pt idx="350">
                  <c:v>39.857142857142854</c:v>
                </c:pt>
                <c:pt idx="351">
                  <c:v>39.285714285714285</c:v>
                </c:pt>
                <c:pt idx="352">
                  <c:v>39.714285714285715</c:v>
                </c:pt>
                <c:pt idx="353">
                  <c:v>39.857142857142854</c:v>
                </c:pt>
                <c:pt idx="354">
                  <c:v>37.857142857142854</c:v>
                </c:pt>
                <c:pt idx="355">
                  <c:v>35.714285714285715</c:v>
                </c:pt>
                <c:pt idx="356">
                  <c:v>34</c:v>
                </c:pt>
                <c:pt idx="357">
                  <c:v>32.428571428571431</c:v>
                </c:pt>
                <c:pt idx="358">
                  <c:v>29.857142857142858</c:v>
                </c:pt>
                <c:pt idx="359">
                  <c:v>25.428571428571427</c:v>
                </c:pt>
                <c:pt idx="360">
                  <c:v>24.142857142857142</c:v>
                </c:pt>
                <c:pt idx="361">
                  <c:v>21.857142857142858</c:v>
                </c:pt>
                <c:pt idx="362">
                  <c:v>21.428571428571427</c:v>
                </c:pt>
                <c:pt idx="363">
                  <c:v>20.857142857142858</c:v>
                </c:pt>
                <c:pt idx="364">
                  <c:v>19.428571428571427</c:v>
                </c:pt>
                <c:pt idx="365">
                  <c:v>18.428571428571427</c:v>
                </c:pt>
                <c:pt idx="366">
                  <c:v>17.428571428571427</c:v>
                </c:pt>
                <c:pt idx="367">
                  <c:v>15.285714285714286</c:v>
                </c:pt>
                <c:pt idx="368">
                  <c:v>15.142857142857142</c:v>
                </c:pt>
                <c:pt idx="369">
                  <c:v>15</c:v>
                </c:pt>
                <c:pt idx="370">
                  <c:v>14.428571428571429</c:v>
                </c:pt>
                <c:pt idx="371">
                  <c:v>13.142857142857142</c:v>
                </c:pt>
                <c:pt idx="372">
                  <c:v>12.428571428571429</c:v>
                </c:pt>
                <c:pt idx="373">
                  <c:v>12</c:v>
                </c:pt>
                <c:pt idx="374">
                  <c:v>11.142857142857142</c:v>
                </c:pt>
                <c:pt idx="375">
                  <c:v>11.714285714285714</c:v>
                </c:pt>
                <c:pt idx="376">
                  <c:v>9.5714285714285712</c:v>
                </c:pt>
                <c:pt idx="377">
                  <c:v>9.4285714285714288</c:v>
                </c:pt>
                <c:pt idx="378">
                  <c:v>10.428571428571429</c:v>
                </c:pt>
                <c:pt idx="379">
                  <c:v>9.7142857142857135</c:v>
                </c:pt>
                <c:pt idx="380">
                  <c:v>10</c:v>
                </c:pt>
                <c:pt idx="381">
                  <c:v>10.285714285714286</c:v>
                </c:pt>
                <c:pt idx="382">
                  <c:v>9.5714285714285712</c:v>
                </c:pt>
                <c:pt idx="383">
                  <c:v>9.8571428571428577</c:v>
                </c:pt>
                <c:pt idx="384">
                  <c:v>9.2857142857142865</c:v>
                </c:pt>
                <c:pt idx="385">
                  <c:v>8.4285714285714288</c:v>
                </c:pt>
                <c:pt idx="386">
                  <c:v>8.8571428571428577</c:v>
                </c:pt>
                <c:pt idx="387">
                  <c:v>8.4285714285714288</c:v>
                </c:pt>
                <c:pt idx="388">
                  <c:v>8</c:v>
                </c:pt>
                <c:pt idx="389">
                  <c:v>7.4285714285714288</c:v>
                </c:pt>
                <c:pt idx="390">
                  <c:v>7.1428571428571432</c:v>
                </c:pt>
                <c:pt idx="391">
                  <c:v>6.5714285714285712</c:v>
                </c:pt>
                <c:pt idx="392">
                  <c:v>6.5714285714285712</c:v>
                </c:pt>
                <c:pt idx="393">
                  <c:v>6.1428571428571432</c:v>
                </c:pt>
                <c:pt idx="394">
                  <c:v>5.7142857142857144</c:v>
                </c:pt>
                <c:pt idx="395">
                  <c:v>5.5714285714285712</c:v>
                </c:pt>
                <c:pt idx="396">
                  <c:v>4.7142857142857144</c:v>
                </c:pt>
                <c:pt idx="397">
                  <c:v>4.4285714285714288</c:v>
                </c:pt>
                <c:pt idx="398">
                  <c:v>4.1428571428571432</c:v>
                </c:pt>
                <c:pt idx="399">
                  <c:v>4</c:v>
                </c:pt>
                <c:pt idx="400">
                  <c:v>3.7142857142857144</c:v>
                </c:pt>
                <c:pt idx="401">
                  <c:v>3.2857142857142856</c:v>
                </c:pt>
                <c:pt idx="402">
                  <c:v>3.4285714285714284</c:v>
                </c:pt>
                <c:pt idx="403">
                  <c:v>4</c:v>
                </c:pt>
                <c:pt idx="404">
                  <c:v>3.2857142857142856</c:v>
                </c:pt>
                <c:pt idx="405">
                  <c:v>3.7142857142857144</c:v>
                </c:pt>
                <c:pt idx="406">
                  <c:v>3.2857142857142856</c:v>
                </c:pt>
                <c:pt idx="407">
                  <c:v>3.2857142857142856</c:v>
                </c:pt>
                <c:pt idx="408">
                  <c:v>3.1428571428571428</c:v>
                </c:pt>
                <c:pt idx="409">
                  <c:v>3</c:v>
                </c:pt>
                <c:pt idx="410">
                  <c:v>2.5714285714285716</c:v>
                </c:pt>
                <c:pt idx="411">
                  <c:v>3</c:v>
                </c:pt>
                <c:pt idx="412">
                  <c:v>2.5714285714285716</c:v>
                </c:pt>
                <c:pt idx="413">
                  <c:v>3.2857142857142856</c:v>
                </c:pt>
                <c:pt idx="414">
                  <c:v>3</c:v>
                </c:pt>
                <c:pt idx="415">
                  <c:v>3.2857142857142856</c:v>
                </c:pt>
                <c:pt idx="416">
                  <c:v>3</c:v>
                </c:pt>
                <c:pt idx="417">
                  <c:v>3.2857142857142856</c:v>
                </c:pt>
                <c:pt idx="418">
                  <c:v>3.1428571428571428</c:v>
                </c:pt>
                <c:pt idx="419">
                  <c:v>2.8571428571428572</c:v>
                </c:pt>
                <c:pt idx="420">
                  <c:v>2.1428571428571428</c:v>
                </c:pt>
                <c:pt idx="421">
                  <c:v>2.1428571428571428</c:v>
                </c:pt>
                <c:pt idx="422">
                  <c:v>1.7142857142857142</c:v>
                </c:pt>
                <c:pt idx="423">
                  <c:v>1.5714285714285714</c:v>
                </c:pt>
                <c:pt idx="424">
                  <c:v>1.4285714285714286</c:v>
                </c:pt>
                <c:pt idx="425">
                  <c:v>1.1428571428571428</c:v>
                </c:pt>
                <c:pt idx="426">
                  <c:v>1.1428571428571428</c:v>
                </c:pt>
                <c:pt idx="427">
                  <c:v>1</c:v>
                </c:pt>
                <c:pt idx="428">
                  <c:v>0.8571428571428571</c:v>
                </c:pt>
                <c:pt idx="429">
                  <c:v>0.8571428571428571</c:v>
                </c:pt>
                <c:pt idx="430">
                  <c:v>0.7142857142857143</c:v>
                </c:pt>
                <c:pt idx="431">
                  <c:v>0.42857142857142855</c:v>
                </c:pt>
                <c:pt idx="432">
                  <c:v>0.5714285714285714</c:v>
                </c:pt>
                <c:pt idx="433">
                  <c:v>0.42857142857142855</c:v>
                </c:pt>
                <c:pt idx="434">
                  <c:v>0.5714285714285714</c:v>
                </c:pt>
                <c:pt idx="435">
                  <c:v>0.7142857142857143</c:v>
                </c:pt>
                <c:pt idx="436">
                  <c:v>1</c:v>
                </c:pt>
                <c:pt idx="437">
                  <c:v>1</c:v>
                </c:pt>
                <c:pt idx="438">
                  <c:v>1.1428571428571428</c:v>
                </c:pt>
                <c:pt idx="439">
                  <c:v>1.2857142857142858</c:v>
                </c:pt>
                <c:pt idx="440">
                  <c:v>1.2857142857142858</c:v>
                </c:pt>
                <c:pt idx="441">
                  <c:v>1</c:v>
                </c:pt>
                <c:pt idx="442">
                  <c:v>0.8571428571428571</c:v>
                </c:pt>
                <c:pt idx="443">
                  <c:v>0.5714285714285714</c:v>
                </c:pt>
                <c:pt idx="444">
                  <c:v>0.7142857142857143</c:v>
                </c:pt>
                <c:pt idx="445">
                  <c:v>0.7142857142857143</c:v>
                </c:pt>
                <c:pt idx="446">
                  <c:v>0.5714285714285714</c:v>
                </c:pt>
                <c:pt idx="447">
                  <c:v>0.8571428571428571</c:v>
                </c:pt>
                <c:pt idx="448">
                  <c:v>1</c:v>
                </c:pt>
                <c:pt idx="449">
                  <c:v>0.8571428571428571</c:v>
                </c:pt>
                <c:pt idx="450">
                  <c:v>1</c:v>
                </c:pt>
                <c:pt idx="451">
                  <c:v>1.2857142857142858</c:v>
                </c:pt>
                <c:pt idx="452">
                  <c:v>1.2857142857142858</c:v>
                </c:pt>
                <c:pt idx="453">
                  <c:v>1.1428571428571428</c:v>
                </c:pt>
                <c:pt idx="454">
                  <c:v>1</c:v>
                </c:pt>
                <c:pt idx="455">
                  <c:v>1</c:v>
                </c:pt>
                <c:pt idx="456">
                  <c:v>1.2857142857142858</c:v>
                </c:pt>
                <c:pt idx="457">
                  <c:v>1.2857142857142858</c:v>
                </c:pt>
                <c:pt idx="458">
                  <c:v>1</c:v>
                </c:pt>
                <c:pt idx="459">
                  <c:v>1</c:v>
                </c:pt>
                <c:pt idx="460">
                  <c:v>1.1428571428571428</c:v>
                </c:pt>
                <c:pt idx="461">
                  <c:v>1.1428571428571428</c:v>
                </c:pt>
                <c:pt idx="462">
                  <c:v>1.4285714285714286</c:v>
                </c:pt>
                <c:pt idx="463">
                  <c:v>1.1428571428571428</c:v>
                </c:pt>
                <c:pt idx="464">
                  <c:v>1.1428571428571428</c:v>
                </c:pt>
                <c:pt idx="465">
                  <c:v>1</c:v>
                </c:pt>
                <c:pt idx="466">
                  <c:v>1.2857142857142858</c:v>
                </c:pt>
                <c:pt idx="467">
                  <c:v>1.2857142857142858</c:v>
                </c:pt>
                <c:pt idx="468">
                  <c:v>2</c:v>
                </c:pt>
                <c:pt idx="469">
                  <c:v>1.7142857142857142</c:v>
                </c:pt>
                <c:pt idx="470">
                  <c:v>2</c:v>
                </c:pt>
                <c:pt idx="471">
                  <c:v>2.2857142857142856</c:v>
                </c:pt>
                <c:pt idx="472">
                  <c:v>2.5714285714285716</c:v>
                </c:pt>
                <c:pt idx="473">
                  <c:v>2.4285714285714284</c:v>
                </c:pt>
                <c:pt idx="474">
                  <c:v>2.4285714285714284</c:v>
                </c:pt>
                <c:pt idx="475">
                  <c:v>2.2857142857142856</c:v>
                </c:pt>
                <c:pt idx="476">
                  <c:v>2.2857142857142856</c:v>
                </c:pt>
                <c:pt idx="477">
                  <c:v>2.4285714285714284</c:v>
                </c:pt>
                <c:pt idx="478">
                  <c:v>2.1428571428571428</c:v>
                </c:pt>
                <c:pt idx="479">
                  <c:v>2.8571428571428572</c:v>
                </c:pt>
                <c:pt idx="480">
                  <c:v>3.1428571428571428</c:v>
                </c:pt>
                <c:pt idx="481">
                  <c:v>3.7142857142857144</c:v>
                </c:pt>
                <c:pt idx="482">
                  <c:v>3.4285714285714284</c:v>
                </c:pt>
                <c:pt idx="483">
                  <c:v>3.7142857142857144</c:v>
                </c:pt>
                <c:pt idx="484">
                  <c:v>3.5714285714285716</c:v>
                </c:pt>
                <c:pt idx="485">
                  <c:v>3.8571428571428572</c:v>
                </c:pt>
                <c:pt idx="486">
                  <c:v>3.1428571428571428</c:v>
                </c:pt>
                <c:pt idx="487">
                  <c:v>3.2857142857142856</c:v>
                </c:pt>
                <c:pt idx="488">
                  <c:v>3.4285714285714284</c:v>
                </c:pt>
                <c:pt idx="489">
                  <c:v>4.8571428571428568</c:v>
                </c:pt>
                <c:pt idx="490">
                  <c:v>5.2857142857142856</c:v>
                </c:pt>
                <c:pt idx="491">
                  <c:v>6.5714285714285712</c:v>
                </c:pt>
                <c:pt idx="492">
                  <c:v>7.2857142857142856</c:v>
                </c:pt>
                <c:pt idx="493">
                  <c:v>8.2857142857142865</c:v>
                </c:pt>
                <c:pt idx="494">
                  <c:v>8.2857142857142865</c:v>
                </c:pt>
                <c:pt idx="495">
                  <c:v>8.4285714285714288</c:v>
                </c:pt>
                <c:pt idx="496">
                  <c:v>7.7142857142857144</c:v>
                </c:pt>
                <c:pt idx="497">
                  <c:v>7.8571428571428568</c:v>
                </c:pt>
                <c:pt idx="498">
                  <c:v>7.4285714285714288</c:v>
                </c:pt>
                <c:pt idx="499">
                  <c:v>7</c:v>
                </c:pt>
                <c:pt idx="500">
                  <c:v>6.5714285714285712</c:v>
                </c:pt>
                <c:pt idx="501">
                  <c:v>7.1428571428571432</c:v>
                </c:pt>
                <c:pt idx="502">
                  <c:v>7.4285714285714288</c:v>
                </c:pt>
                <c:pt idx="503">
                  <c:v>7.1428571428571432</c:v>
                </c:pt>
                <c:pt idx="504">
                  <c:v>7.4285714285714288</c:v>
                </c:pt>
                <c:pt idx="505">
                  <c:v>7.4285714285714288</c:v>
                </c:pt>
                <c:pt idx="506">
                  <c:v>7.8571428571428568</c:v>
                </c:pt>
                <c:pt idx="507">
                  <c:v>7.2857142857142856</c:v>
                </c:pt>
                <c:pt idx="508">
                  <c:v>6.7142857142857144</c:v>
                </c:pt>
                <c:pt idx="509">
                  <c:v>6.2857142857142856</c:v>
                </c:pt>
                <c:pt idx="510">
                  <c:v>6.7142857142857144</c:v>
                </c:pt>
                <c:pt idx="511">
                  <c:v>6.4285714285714288</c:v>
                </c:pt>
                <c:pt idx="512">
                  <c:v>6.1428571428571432</c:v>
                </c:pt>
                <c:pt idx="513">
                  <c:v>6</c:v>
                </c:pt>
                <c:pt idx="514">
                  <c:v>6.7142857142857144</c:v>
                </c:pt>
                <c:pt idx="515">
                  <c:v>7.7142857142857144</c:v>
                </c:pt>
                <c:pt idx="516">
                  <c:v>7.8571428571428568</c:v>
                </c:pt>
                <c:pt idx="517">
                  <c:v>7</c:v>
                </c:pt>
                <c:pt idx="518">
                  <c:v>7</c:v>
                </c:pt>
                <c:pt idx="519">
                  <c:v>7.1428571428571432</c:v>
                </c:pt>
                <c:pt idx="520">
                  <c:v>7.1428571428571432</c:v>
                </c:pt>
                <c:pt idx="521">
                  <c:v>7.4285714285714288</c:v>
                </c:pt>
                <c:pt idx="522">
                  <c:v>6.7142857142857144</c:v>
                </c:pt>
                <c:pt idx="523">
                  <c:v>6.5714285714285712</c:v>
                </c:pt>
                <c:pt idx="524">
                  <c:v>6.8571428571428568</c:v>
                </c:pt>
                <c:pt idx="525">
                  <c:v>6.5714285714285712</c:v>
                </c:pt>
                <c:pt idx="526">
                  <c:v>6</c:v>
                </c:pt>
                <c:pt idx="527">
                  <c:v>6.4285714285714288</c:v>
                </c:pt>
                <c:pt idx="528">
                  <c:v>6.2857142857142856</c:v>
                </c:pt>
                <c:pt idx="529">
                  <c:v>6.2857142857142856</c:v>
                </c:pt>
                <c:pt idx="530">
                  <c:v>6</c:v>
                </c:pt>
                <c:pt idx="531">
                  <c:v>5.8571428571428568</c:v>
                </c:pt>
                <c:pt idx="532">
                  <c:v>6.1428571428571432</c:v>
                </c:pt>
                <c:pt idx="533">
                  <c:v>6.7142857142857144</c:v>
                </c:pt>
                <c:pt idx="534">
                  <c:v>6.4285714285714288</c:v>
                </c:pt>
                <c:pt idx="535">
                  <c:v>6</c:v>
                </c:pt>
                <c:pt idx="536">
                  <c:v>5.8571428571428568</c:v>
                </c:pt>
                <c:pt idx="537">
                  <c:v>6.5714285714285712</c:v>
                </c:pt>
                <c:pt idx="538">
                  <c:v>6.5714285714285712</c:v>
                </c:pt>
                <c:pt idx="539">
                  <c:v>6.5714285714285712</c:v>
                </c:pt>
                <c:pt idx="540">
                  <c:v>6.5714285714285712</c:v>
                </c:pt>
                <c:pt idx="541">
                  <c:v>7</c:v>
                </c:pt>
                <c:pt idx="542">
                  <c:v>7.5714285714285712</c:v>
                </c:pt>
                <c:pt idx="543">
                  <c:v>7.8571428571428568</c:v>
                </c:pt>
                <c:pt idx="544">
                  <c:v>7.2857142857142856</c:v>
                </c:pt>
                <c:pt idx="545">
                  <c:v>8.1428571428571423</c:v>
                </c:pt>
                <c:pt idx="546">
                  <c:v>8.4285714285714288</c:v>
                </c:pt>
                <c:pt idx="547">
                  <c:v>8.8571428571428577</c:v>
                </c:pt>
                <c:pt idx="548">
                  <c:v>8.8571428571428577</c:v>
                </c:pt>
                <c:pt idx="549">
                  <c:v>9</c:v>
                </c:pt>
                <c:pt idx="550">
                  <c:v>10.285714285714286</c:v>
                </c:pt>
                <c:pt idx="551">
                  <c:v>11.571428571428571</c:v>
                </c:pt>
                <c:pt idx="552">
                  <c:v>12.857142857142858</c:v>
                </c:pt>
                <c:pt idx="553">
                  <c:v>13.142857142857142</c:v>
                </c:pt>
                <c:pt idx="554">
                  <c:v>14.428571428571429</c:v>
                </c:pt>
                <c:pt idx="555">
                  <c:v>16.285714285714285</c:v>
                </c:pt>
                <c:pt idx="556">
                  <c:v>17.714285714285715</c:v>
                </c:pt>
                <c:pt idx="557">
                  <c:v>18.142857142857142</c:v>
                </c:pt>
                <c:pt idx="558">
                  <c:v>19.142857142857142</c:v>
                </c:pt>
                <c:pt idx="559">
                  <c:v>19.857142857142858</c:v>
                </c:pt>
                <c:pt idx="560">
                  <c:v>21</c:v>
                </c:pt>
                <c:pt idx="561">
                  <c:v>21</c:v>
                </c:pt>
                <c:pt idx="562">
                  <c:v>20.857142857142858</c:v>
                </c:pt>
                <c:pt idx="563">
                  <c:v>21.285714285714285</c:v>
                </c:pt>
                <c:pt idx="564">
                  <c:v>22.714285714285715</c:v>
                </c:pt>
                <c:pt idx="565">
                  <c:v>23.142857142857142</c:v>
                </c:pt>
                <c:pt idx="566">
                  <c:v>23.142857142857142</c:v>
                </c:pt>
                <c:pt idx="567">
                  <c:v>24.714285714285715</c:v>
                </c:pt>
                <c:pt idx="568">
                  <c:v>24.857142857142858</c:v>
                </c:pt>
                <c:pt idx="569">
                  <c:v>24.714285714285715</c:v>
                </c:pt>
                <c:pt idx="570">
                  <c:v>24.571428571428573</c:v>
                </c:pt>
                <c:pt idx="571">
                  <c:v>22.857142857142858</c:v>
                </c:pt>
                <c:pt idx="572">
                  <c:v>23</c:v>
                </c:pt>
                <c:pt idx="573">
                  <c:v>22.428571428571427</c:v>
                </c:pt>
                <c:pt idx="574">
                  <c:v>21.571428571428573</c:v>
                </c:pt>
                <c:pt idx="575">
                  <c:v>21</c:v>
                </c:pt>
                <c:pt idx="576">
                  <c:v>20.571428571428573</c:v>
                </c:pt>
                <c:pt idx="577">
                  <c:v>20.857142857142858</c:v>
                </c:pt>
                <c:pt idx="578">
                  <c:v>20.857142857142858</c:v>
                </c:pt>
                <c:pt idx="579">
                  <c:v>19.571428571428573</c:v>
                </c:pt>
                <c:pt idx="580">
                  <c:v>20.714285714285715</c:v>
                </c:pt>
                <c:pt idx="581">
                  <c:v>19.142857142857142</c:v>
                </c:pt>
                <c:pt idx="582">
                  <c:v>19.714285714285715</c:v>
                </c:pt>
                <c:pt idx="583">
                  <c:v>18.857142857142858</c:v>
                </c:pt>
                <c:pt idx="584">
                  <c:v>17.571428571428573</c:v>
                </c:pt>
                <c:pt idx="585">
                  <c:v>17.428571428571427</c:v>
                </c:pt>
                <c:pt idx="586">
                  <c:v>19</c:v>
                </c:pt>
                <c:pt idx="587">
                  <c:v>17.857142857142858</c:v>
                </c:pt>
                <c:pt idx="588">
                  <c:v>18.428571428571427</c:v>
                </c:pt>
                <c:pt idx="589">
                  <c:v>18.571428571428573</c:v>
                </c:pt>
                <c:pt idx="590">
                  <c:v>18.714285714285715</c:v>
                </c:pt>
                <c:pt idx="591">
                  <c:v>19.571428571428573</c:v>
                </c:pt>
                <c:pt idx="592">
                  <c:v>19.428571428571427</c:v>
                </c:pt>
                <c:pt idx="593">
                  <c:v>17.857142857142858</c:v>
                </c:pt>
                <c:pt idx="594">
                  <c:v>17</c:v>
                </c:pt>
                <c:pt idx="595">
                  <c:v>17.285714285714285</c:v>
                </c:pt>
                <c:pt idx="596">
                  <c:v>17.571428571428573</c:v>
                </c:pt>
                <c:pt idx="597">
                  <c:v>18.142857142857142</c:v>
                </c:pt>
                <c:pt idx="598">
                  <c:v>18.714285714285715</c:v>
                </c:pt>
                <c:pt idx="599">
                  <c:v>20.142857142857142</c:v>
                </c:pt>
                <c:pt idx="600">
                  <c:v>19.857142857142858</c:v>
                </c:pt>
                <c:pt idx="601">
                  <c:v>21.142857142857142</c:v>
                </c:pt>
                <c:pt idx="602">
                  <c:v>20.428571428571427</c:v>
                </c:pt>
                <c:pt idx="603">
                  <c:v>20.428571428571427</c:v>
                </c:pt>
                <c:pt idx="604">
                  <c:v>21.285714285714285</c:v>
                </c:pt>
                <c:pt idx="605">
                  <c:v>20.285714285714285</c:v>
                </c:pt>
                <c:pt idx="606">
                  <c:v>18.714285714285715</c:v>
                </c:pt>
                <c:pt idx="607">
                  <c:v>20.857142857142858</c:v>
                </c:pt>
                <c:pt idx="608">
                  <c:v>19.857142857142858</c:v>
                </c:pt>
                <c:pt idx="609">
                  <c:v>21</c:v>
                </c:pt>
                <c:pt idx="610">
                  <c:v>21</c:v>
                </c:pt>
                <c:pt idx="611">
                  <c:v>20</c:v>
                </c:pt>
                <c:pt idx="612">
                  <c:v>20.142857142857142</c:v>
                </c:pt>
                <c:pt idx="613">
                  <c:v>20.285714285714285</c:v>
                </c:pt>
                <c:pt idx="614">
                  <c:v>18.285714285714285</c:v>
                </c:pt>
                <c:pt idx="615">
                  <c:v>17</c:v>
                </c:pt>
                <c:pt idx="616">
                  <c:v>15.857142857142858</c:v>
                </c:pt>
                <c:pt idx="617">
                  <c:v>14.285714285714286</c:v>
                </c:pt>
                <c:pt idx="618">
                  <c:v>14.285714285714286</c:v>
                </c:pt>
                <c:pt idx="619">
                  <c:v>13.285714285714286</c:v>
                </c:pt>
                <c:pt idx="620">
                  <c:v>13.142857142857142</c:v>
                </c:pt>
                <c:pt idx="621">
                  <c:v>13.571428571428571</c:v>
                </c:pt>
                <c:pt idx="622">
                  <c:v>14.142857142857142</c:v>
                </c:pt>
                <c:pt idx="623">
                  <c:v>14.142857142857142</c:v>
                </c:pt>
                <c:pt idx="624">
                  <c:v>14.142857142857142</c:v>
                </c:pt>
                <c:pt idx="625">
                  <c:v>13.285714285714286</c:v>
                </c:pt>
                <c:pt idx="626">
                  <c:v>13.285714285714286</c:v>
                </c:pt>
                <c:pt idx="627">
                  <c:v>12.714285714285714</c:v>
                </c:pt>
                <c:pt idx="628">
                  <c:v>12.571428571428571</c:v>
                </c:pt>
                <c:pt idx="629">
                  <c:v>13</c:v>
                </c:pt>
                <c:pt idx="630">
                  <c:v>11.857142857142858</c:v>
                </c:pt>
                <c:pt idx="631">
                  <c:v>11.714285714285714</c:v>
                </c:pt>
                <c:pt idx="632">
                  <c:v>12.142857142857142</c:v>
                </c:pt>
                <c:pt idx="633">
                  <c:v>13</c:v>
                </c:pt>
                <c:pt idx="634">
                  <c:v>14</c:v>
                </c:pt>
                <c:pt idx="635">
                  <c:v>14</c:v>
                </c:pt>
                <c:pt idx="636">
                  <c:v>12.714285714285714</c:v>
                </c:pt>
                <c:pt idx="637">
                  <c:v>13.857142857142858</c:v>
                </c:pt>
                <c:pt idx="638">
                  <c:v>14.428571428571429</c:v>
                </c:pt>
                <c:pt idx="639">
                  <c:v>13.857142857142858</c:v>
                </c:pt>
                <c:pt idx="640">
                  <c:v>13.285714285714286</c:v>
                </c:pt>
                <c:pt idx="641">
                  <c:v>12.142857142857142</c:v>
                </c:pt>
                <c:pt idx="642">
                  <c:v>12.142857142857142</c:v>
                </c:pt>
                <c:pt idx="643">
                  <c:v>14.428571428571429</c:v>
                </c:pt>
                <c:pt idx="644">
                  <c:v>13.857142857142858</c:v>
                </c:pt>
                <c:pt idx="645">
                  <c:v>13.285714285714286</c:v>
                </c:pt>
                <c:pt idx="646">
                  <c:v>13.142857142857142</c:v>
                </c:pt>
                <c:pt idx="647">
                  <c:v>12.428571428571429</c:v>
                </c:pt>
                <c:pt idx="648">
                  <c:v>12.285714285714286</c:v>
                </c:pt>
                <c:pt idx="649">
                  <c:v>10.857142857142858</c:v>
                </c:pt>
                <c:pt idx="650">
                  <c:v>9.2857142857142865</c:v>
                </c:pt>
                <c:pt idx="651">
                  <c:v>8.7142857142857135</c:v>
                </c:pt>
                <c:pt idx="652">
                  <c:v>8.5714285714285712</c:v>
                </c:pt>
                <c:pt idx="653">
                  <c:v>7.8571428571428568</c:v>
                </c:pt>
                <c:pt idx="654">
                  <c:v>7.4285714285714288</c:v>
                </c:pt>
                <c:pt idx="655">
                  <c:v>7</c:v>
                </c:pt>
                <c:pt idx="656">
                  <c:v>7.8571428571428568</c:v>
                </c:pt>
                <c:pt idx="657">
                  <c:v>8.5714285714285712</c:v>
                </c:pt>
                <c:pt idx="658">
                  <c:v>8.8571428571428577</c:v>
                </c:pt>
                <c:pt idx="659">
                  <c:v>8.2857142857142865</c:v>
                </c:pt>
                <c:pt idx="660">
                  <c:v>8.7142857142857135</c:v>
                </c:pt>
                <c:pt idx="661">
                  <c:v>9.1428571428571423</c:v>
                </c:pt>
                <c:pt idx="662">
                  <c:v>8.8571428571428577</c:v>
                </c:pt>
                <c:pt idx="663">
                  <c:v>8.1428571428571423</c:v>
                </c:pt>
                <c:pt idx="664">
                  <c:v>8.7142857142857135</c:v>
                </c:pt>
                <c:pt idx="665">
                  <c:v>9.1428571428571423</c:v>
                </c:pt>
                <c:pt idx="666">
                  <c:v>9.7142857142857135</c:v>
                </c:pt>
                <c:pt idx="667">
                  <c:v>10.142857142857142</c:v>
                </c:pt>
                <c:pt idx="668">
                  <c:v>10.285714285714286</c:v>
                </c:pt>
                <c:pt idx="669">
                  <c:v>11.142857142857142</c:v>
                </c:pt>
                <c:pt idx="670">
                  <c:v>11.142857142857142</c:v>
                </c:pt>
                <c:pt idx="671">
                  <c:v>11.857142857142858</c:v>
                </c:pt>
                <c:pt idx="672">
                  <c:v>12</c:v>
                </c:pt>
                <c:pt idx="673">
                  <c:v>13.428571428571429</c:v>
                </c:pt>
                <c:pt idx="674">
                  <c:v>13.714285714285714</c:v>
                </c:pt>
                <c:pt idx="675">
                  <c:v>14.285714285714286</c:v>
                </c:pt>
                <c:pt idx="676">
                  <c:v>15.428571428571429</c:v>
                </c:pt>
                <c:pt idx="677">
                  <c:v>17.857142857142858</c:v>
                </c:pt>
                <c:pt idx="678">
                  <c:v>16.857142857142858</c:v>
                </c:pt>
                <c:pt idx="679">
                  <c:v>17.428571428571427</c:v>
                </c:pt>
                <c:pt idx="680">
                  <c:v>18.714285714285715</c:v>
                </c:pt>
                <c:pt idx="681">
                  <c:v>19.857142857142858</c:v>
                </c:pt>
                <c:pt idx="682">
                  <c:v>21.285714285714285</c:v>
                </c:pt>
                <c:pt idx="683">
                  <c:v>21.428571428571427</c:v>
                </c:pt>
                <c:pt idx="684">
                  <c:v>20.285714285714285</c:v>
                </c:pt>
                <c:pt idx="685">
                  <c:v>19.857142857142858</c:v>
                </c:pt>
                <c:pt idx="686">
                  <c:v>20.571428571428573</c:v>
                </c:pt>
                <c:pt idx="687">
                  <c:v>19.428571428571427</c:v>
                </c:pt>
                <c:pt idx="688">
                  <c:v>19.285714285714285</c:v>
                </c:pt>
                <c:pt idx="689">
                  <c:v>18.285714285714285</c:v>
                </c:pt>
                <c:pt idx="690">
                  <c:v>18.714285714285715</c:v>
                </c:pt>
                <c:pt idx="691">
                  <c:v>18.285714285714285</c:v>
                </c:pt>
                <c:pt idx="692">
                  <c:v>19</c:v>
                </c:pt>
                <c:pt idx="693">
                  <c:v>17.714285714285715</c:v>
                </c:pt>
                <c:pt idx="694">
                  <c:v>17.428571428571427</c:v>
                </c:pt>
                <c:pt idx="695">
                  <c:v>17.714285714285715</c:v>
                </c:pt>
                <c:pt idx="696">
                  <c:v>17.142857142857142</c:v>
                </c:pt>
                <c:pt idx="697">
                  <c:v>15.857142857142858</c:v>
                </c:pt>
                <c:pt idx="698">
                  <c:v>15.857142857142858</c:v>
                </c:pt>
                <c:pt idx="699">
                  <c:v>15.714285714285714</c:v>
                </c:pt>
                <c:pt idx="700">
                  <c:v>15.571428571428571</c:v>
                </c:pt>
                <c:pt idx="701">
                  <c:v>15</c:v>
                </c:pt>
                <c:pt idx="702">
                  <c:v>13</c:v>
                </c:pt>
                <c:pt idx="703">
                  <c:v>12.857142857142858</c:v>
                </c:pt>
                <c:pt idx="704">
                  <c:v>12.857142857142858</c:v>
                </c:pt>
                <c:pt idx="705">
                  <c:v>12</c:v>
                </c:pt>
                <c:pt idx="706">
                  <c:v>11.142857142857142</c:v>
                </c:pt>
                <c:pt idx="707">
                  <c:v>11</c:v>
                </c:pt>
                <c:pt idx="708">
                  <c:v>10.571428571428571</c:v>
                </c:pt>
                <c:pt idx="709">
                  <c:v>10.285714285714286</c:v>
                </c:pt>
                <c:pt idx="710">
                  <c:v>10</c:v>
                </c:pt>
                <c:pt idx="711">
                  <c:v>9.4285714285714288</c:v>
                </c:pt>
                <c:pt idx="712">
                  <c:v>10.428571428571429</c:v>
                </c:pt>
                <c:pt idx="713">
                  <c:v>10.571428571428571</c:v>
                </c:pt>
                <c:pt idx="714">
                  <c:v>10.571428571428571</c:v>
                </c:pt>
                <c:pt idx="715">
                  <c:v>10.428571428571429</c:v>
                </c:pt>
                <c:pt idx="716">
                  <c:v>12</c:v>
                </c:pt>
                <c:pt idx="717">
                  <c:v>11.714285714285714</c:v>
                </c:pt>
                <c:pt idx="718">
                  <c:v>12.142857142857142</c:v>
                </c:pt>
                <c:pt idx="719">
                  <c:v>11.571428571428571</c:v>
                </c:pt>
                <c:pt idx="720">
                  <c:v>12</c:v>
                </c:pt>
                <c:pt idx="721">
                  <c:v>13</c:v>
                </c:pt>
                <c:pt idx="722">
                  <c:v>13.714285714285714</c:v>
                </c:pt>
                <c:pt idx="723">
                  <c:v>13</c:v>
                </c:pt>
                <c:pt idx="724">
                  <c:v>13.857142857142858</c:v>
                </c:pt>
                <c:pt idx="725">
                  <c:v>14.714285714285714</c:v>
                </c:pt>
                <c:pt idx="726">
                  <c:v>15</c:v>
                </c:pt>
                <c:pt idx="727">
                  <c:v>14.714285714285714</c:v>
                </c:pt>
                <c:pt idx="728">
                  <c:v>16.142857142857142</c:v>
                </c:pt>
                <c:pt idx="729">
                  <c:v>16.571428571428573</c:v>
                </c:pt>
                <c:pt idx="730">
                  <c:v>17.571428571428573</c:v>
                </c:pt>
                <c:pt idx="731">
                  <c:v>17.142857142857142</c:v>
                </c:pt>
                <c:pt idx="732">
                  <c:v>17.142857142857142</c:v>
                </c:pt>
                <c:pt idx="733">
                  <c:v>18</c:v>
                </c:pt>
                <c:pt idx="734">
                  <c:v>18.142857142857142</c:v>
                </c:pt>
                <c:pt idx="735">
                  <c:v>16.285714285714285</c:v>
                </c:pt>
                <c:pt idx="736">
                  <c:v>16.285714285714285</c:v>
                </c:pt>
                <c:pt idx="737">
                  <c:v>15.571428571428571</c:v>
                </c:pt>
                <c:pt idx="738">
                  <c:v>16.428571428571427</c:v>
                </c:pt>
                <c:pt idx="739">
                  <c:v>16.857142857142858</c:v>
                </c:pt>
                <c:pt idx="740">
                  <c:v>16.714285714285715</c:v>
                </c:pt>
                <c:pt idx="741">
                  <c:v>16.714285714285715</c:v>
                </c:pt>
                <c:pt idx="742">
                  <c:v>18.142857142857142</c:v>
                </c:pt>
                <c:pt idx="743">
                  <c:v>19</c:v>
                </c:pt>
                <c:pt idx="744">
                  <c:v>21.428571428571427</c:v>
                </c:pt>
                <c:pt idx="745">
                  <c:v>23.571428571428573</c:v>
                </c:pt>
                <c:pt idx="746">
                  <c:v>25.428571428571427</c:v>
                </c:pt>
                <c:pt idx="747">
                  <c:v>26.714285714285715</c:v>
                </c:pt>
                <c:pt idx="748">
                  <c:v>28.571428571428573</c:v>
                </c:pt>
                <c:pt idx="749">
                  <c:v>28.571428571428573</c:v>
                </c:pt>
                <c:pt idx="750">
                  <c:v>29.714285714285715</c:v>
                </c:pt>
                <c:pt idx="751">
                  <c:v>28.714285714285715</c:v>
                </c:pt>
                <c:pt idx="752">
                  <c:v>27.285714285714285</c:v>
                </c:pt>
                <c:pt idx="753">
                  <c:v>25.285714285714285</c:v>
                </c:pt>
                <c:pt idx="754">
                  <c:v>25.428571428571427</c:v>
                </c:pt>
                <c:pt idx="755">
                  <c:v>25.714285714285715</c:v>
                </c:pt>
                <c:pt idx="756">
                  <c:v>25.285714285714285</c:v>
                </c:pt>
                <c:pt idx="757">
                  <c:v>24</c:v>
                </c:pt>
                <c:pt idx="758">
                  <c:v>24.428571428571427</c:v>
                </c:pt>
                <c:pt idx="759">
                  <c:v>23.428571428571427</c:v>
                </c:pt>
                <c:pt idx="760">
                  <c:v>23.285714285714285</c:v>
                </c:pt>
                <c:pt idx="761">
                  <c:v>22.571428571428573</c:v>
                </c:pt>
                <c:pt idx="762">
                  <c:v>22.285714285714285</c:v>
                </c:pt>
                <c:pt idx="763">
                  <c:v>21.857142857142858</c:v>
                </c:pt>
                <c:pt idx="764">
                  <c:v>21.714285714285715</c:v>
                </c:pt>
                <c:pt idx="765">
                  <c:v>21.714285714285715</c:v>
                </c:pt>
                <c:pt idx="766">
                  <c:v>21.285714285714285</c:v>
                </c:pt>
                <c:pt idx="767">
                  <c:v>21.571428571428573</c:v>
                </c:pt>
                <c:pt idx="768">
                  <c:v>20.428571428571427</c:v>
                </c:pt>
                <c:pt idx="769">
                  <c:v>19.714285714285715</c:v>
                </c:pt>
                <c:pt idx="770">
                  <c:v>20.428571428571427</c:v>
                </c:pt>
                <c:pt idx="771">
                  <c:v>20.428571428571427</c:v>
                </c:pt>
                <c:pt idx="772">
                  <c:v>19</c:v>
                </c:pt>
                <c:pt idx="773">
                  <c:v>19.142857142857142</c:v>
                </c:pt>
                <c:pt idx="774">
                  <c:v>17.714285714285715</c:v>
                </c:pt>
                <c:pt idx="775">
                  <c:v>17.428571428571427</c:v>
                </c:pt>
                <c:pt idx="776">
                  <c:v>16.285714285714285</c:v>
                </c:pt>
                <c:pt idx="777">
                  <c:v>15</c:v>
                </c:pt>
                <c:pt idx="778">
                  <c:v>13.714285714285714</c:v>
                </c:pt>
                <c:pt idx="779">
                  <c:v>13.428571428571429</c:v>
                </c:pt>
                <c:pt idx="780">
                  <c:v>13.714285714285714</c:v>
                </c:pt>
                <c:pt idx="781">
                  <c:v>13.571428571428571</c:v>
                </c:pt>
                <c:pt idx="782">
                  <c:v>13.285714285714286</c:v>
                </c:pt>
                <c:pt idx="783">
                  <c:v>13.571428571428571</c:v>
                </c:pt>
                <c:pt idx="784">
                  <c:v>12.714285714285714</c:v>
                </c:pt>
                <c:pt idx="785">
                  <c:v>12.285714285714286</c:v>
                </c:pt>
                <c:pt idx="786">
                  <c:v>12.714285714285714</c:v>
                </c:pt>
                <c:pt idx="787">
                  <c:v>12.142857142857142</c:v>
                </c:pt>
                <c:pt idx="788">
                  <c:v>11.857142857142858</c:v>
                </c:pt>
                <c:pt idx="789">
                  <c:v>12</c:v>
                </c:pt>
                <c:pt idx="790">
                  <c:v>12.142857142857142</c:v>
                </c:pt>
                <c:pt idx="791">
                  <c:v>12.142857142857142</c:v>
                </c:pt>
                <c:pt idx="792">
                  <c:v>11.571428571428571</c:v>
                </c:pt>
                <c:pt idx="793">
                  <c:v>10.142857142857142</c:v>
                </c:pt>
                <c:pt idx="794">
                  <c:v>9.8571428571428577</c:v>
                </c:pt>
                <c:pt idx="795">
                  <c:v>9.7142857142857135</c:v>
                </c:pt>
                <c:pt idx="796">
                  <c:v>8.7142857142857135</c:v>
                </c:pt>
                <c:pt idx="797">
                  <c:v>7.1428571428571432</c:v>
                </c:pt>
                <c:pt idx="798">
                  <c:v>8.1428571428571423</c:v>
                </c:pt>
                <c:pt idx="799">
                  <c:v>8.4285714285714288</c:v>
                </c:pt>
                <c:pt idx="800">
                  <c:v>7.5714285714285712</c:v>
                </c:pt>
                <c:pt idx="801">
                  <c:v>7</c:v>
                </c:pt>
                <c:pt idx="802">
                  <c:v>6.7142857142857144</c:v>
                </c:pt>
                <c:pt idx="803">
                  <c:v>7.4285714285714288</c:v>
                </c:pt>
                <c:pt idx="804">
                  <c:v>7.7142857142857144</c:v>
                </c:pt>
                <c:pt idx="805">
                  <c:v>6</c:v>
                </c:pt>
                <c:pt idx="806">
                  <c:v>6</c:v>
                </c:pt>
                <c:pt idx="807">
                  <c:v>7.4285714285714288</c:v>
                </c:pt>
                <c:pt idx="808">
                  <c:v>7.4285714285714288</c:v>
                </c:pt>
                <c:pt idx="809">
                  <c:v>7.7142857142857144</c:v>
                </c:pt>
                <c:pt idx="810">
                  <c:v>7.1428571428571432</c:v>
                </c:pt>
                <c:pt idx="811">
                  <c:v>7.1428571428571432</c:v>
                </c:pt>
                <c:pt idx="812">
                  <c:v>7.2857142857142856</c:v>
                </c:pt>
                <c:pt idx="813">
                  <c:v>6.4285714285714288</c:v>
                </c:pt>
                <c:pt idx="814">
                  <c:v>5.4285714285714288</c:v>
                </c:pt>
                <c:pt idx="815">
                  <c:v>5</c:v>
                </c:pt>
                <c:pt idx="816">
                  <c:v>4.4285714285714288</c:v>
                </c:pt>
                <c:pt idx="817">
                  <c:v>4.2857142857142856</c:v>
                </c:pt>
                <c:pt idx="818">
                  <c:v>3.7142857142857144</c:v>
                </c:pt>
                <c:pt idx="819">
                  <c:v>3.1428571428571428</c:v>
                </c:pt>
                <c:pt idx="820">
                  <c:v>3.8571428571428572</c:v>
                </c:pt>
                <c:pt idx="821">
                  <c:v>3.7142857142857144</c:v>
                </c:pt>
                <c:pt idx="822">
                  <c:v>4.1428571428571432</c:v>
                </c:pt>
                <c:pt idx="823">
                  <c:v>4.2857142857142856</c:v>
                </c:pt>
                <c:pt idx="824">
                  <c:v>3.8571428571428572</c:v>
                </c:pt>
                <c:pt idx="825">
                  <c:v>3.7142857142857144</c:v>
                </c:pt>
                <c:pt idx="826">
                  <c:v>5</c:v>
                </c:pt>
                <c:pt idx="827">
                  <c:v>4.5714285714285712</c:v>
                </c:pt>
                <c:pt idx="828">
                  <c:v>5.5714285714285712</c:v>
                </c:pt>
                <c:pt idx="829">
                  <c:v>5.4285714285714288</c:v>
                </c:pt>
                <c:pt idx="830">
                  <c:v>5.8571428571428568</c:v>
                </c:pt>
                <c:pt idx="831">
                  <c:v>6.7142857142857144</c:v>
                </c:pt>
                <c:pt idx="832">
                  <c:v>7</c:v>
                </c:pt>
                <c:pt idx="833">
                  <c:v>6.5714285714285712</c:v>
                </c:pt>
                <c:pt idx="834">
                  <c:v>7.1428571428571432</c:v>
                </c:pt>
                <c:pt idx="835">
                  <c:v>6.4285714285714288</c:v>
                </c:pt>
                <c:pt idx="836">
                  <c:v>6.5714285714285712</c:v>
                </c:pt>
                <c:pt idx="837">
                  <c:v>7</c:v>
                </c:pt>
                <c:pt idx="838">
                  <c:v>6.4285714285714288</c:v>
                </c:pt>
                <c:pt idx="839">
                  <c:v>7.7142857142857144</c:v>
                </c:pt>
                <c:pt idx="840">
                  <c:v>8.4285714285714288</c:v>
                </c:pt>
                <c:pt idx="841">
                  <c:v>8.7142857142857135</c:v>
                </c:pt>
                <c:pt idx="842">
                  <c:v>8.8571428571428577</c:v>
                </c:pt>
                <c:pt idx="843">
                  <c:v>9.2857142857142865</c:v>
                </c:pt>
                <c:pt idx="844">
                  <c:v>9</c:v>
                </c:pt>
                <c:pt idx="845">
                  <c:v>10.142857142857142</c:v>
                </c:pt>
                <c:pt idx="846">
                  <c:v>10.571428571428571</c:v>
                </c:pt>
                <c:pt idx="847">
                  <c:v>10.142857142857142</c:v>
                </c:pt>
                <c:pt idx="848">
                  <c:v>10.714285714285714</c:v>
                </c:pt>
                <c:pt idx="849">
                  <c:v>11.285714285714286</c:v>
                </c:pt>
                <c:pt idx="850">
                  <c:v>12.428571428571429</c:v>
                </c:pt>
                <c:pt idx="851">
                  <c:v>12.428571428571429</c:v>
                </c:pt>
                <c:pt idx="852">
                  <c:v>12.571428571428571</c:v>
                </c:pt>
                <c:pt idx="853">
                  <c:v>11.714285714285714</c:v>
                </c:pt>
                <c:pt idx="854">
                  <c:v>12.857142857142858</c:v>
                </c:pt>
                <c:pt idx="855">
                  <c:v>12.142857142857142</c:v>
                </c:pt>
                <c:pt idx="856">
                  <c:v>12.857142857142858</c:v>
                </c:pt>
                <c:pt idx="857">
                  <c:v>12</c:v>
                </c:pt>
                <c:pt idx="858">
                  <c:v>13</c:v>
                </c:pt>
                <c:pt idx="859">
                  <c:v>13.571428571428571</c:v>
                </c:pt>
                <c:pt idx="860">
                  <c:v>13.857142857142858</c:v>
                </c:pt>
                <c:pt idx="861">
                  <c:v>13.714285714285714</c:v>
                </c:pt>
                <c:pt idx="862">
                  <c:v>13.714285714285714</c:v>
                </c:pt>
                <c:pt idx="863">
                  <c:v>12.571428571428571</c:v>
                </c:pt>
                <c:pt idx="864">
                  <c:v>13.142857142857142</c:v>
                </c:pt>
                <c:pt idx="865">
                  <c:v>13.142857142857142</c:v>
                </c:pt>
                <c:pt idx="866">
                  <c:v>12.571428571428571</c:v>
                </c:pt>
                <c:pt idx="867">
                  <c:v>12</c:v>
                </c:pt>
                <c:pt idx="868">
                  <c:v>11.428571428571429</c:v>
                </c:pt>
                <c:pt idx="869">
                  <c:v>12.285714285714286</c:v>
                </c:pt>
                <c:pt idx="870">
                  <c:v>13.285714285714286</c:v>
                </c:pt>
                <c:pt idx="871">
                  <c:v>13.428571428571429</c:v>
                </c:pt>
                <c:pt idx="872">
                  <c:v>13.571428571428571</c:v>
                </c:pt>
                <c:pt idx="873">
                  <c:v>13.142857142857142</c:v>
                </c:pt>
                <c:pt idx="874">
                  <c:v>13.857142857142858</c:v>
                </c:pt>
                <c:pt idx="875">
                  <c:v>13.285714285714286</c:v>
                </c:pt>
                <c:pt idx="876">
                  <c:v>12.714285714285714</c:v>
                </c:pt>
                <c:pt idx="877">
                  <c:v>11.714285714285714</c:v>
                </c:pt>
                <c:pt idx="878">
                  <c:v>10.714285714285714</c:v>
                </c:pt>
                <c:pt idx="879">
                  <c:v>10.285714285714286</c:v>
                </c:pt>
                <c:pt idx="880">
                  <c:v>9.8571428571428577</c:v>
                </c:pt>
                <c:pt idx="881">
                  <c:v>9.2857142857142865</c:v>
                </c:pt>
                <c:pt idx="882">
                  <c:v>9.2857142857142865</c:v>
                </c:pt>
                <c:pt idx="883">
                  <c:v>8.8571428571428577</c:v>
                </c:pt>
                <c:pt idx="884">
                  <c:v>9.2857142857142865</c:v>
                </c:pt>
                <c:pt idx="885">
                  <c:v>9.1428571428571423</c:v>
                </c:pt>
                <c:pt idx="886">
                  <c:v>8.4285714285714288</c:v>
                </c:pt>
                <c:pt idx="887">
                  <c:v>9.5714285714285712</c:v>
                </c:pt>
                <c:pt idx="888">
                  <c:v>9.4285714285714288</c:v>
                </c:pt>
                <c:pt idx="889">
                  <c:v>9</c:v>
                </c:pt>
                <c:pt idx="890">
                  <c:v>9</c:v>
                </c:pt>
                <c:pt idx="891">
                  <c:v>8.5714285714285712</c:v>
                </c:pt>
                <c:pt idx="892">
                  <c:v>8</c:v>
                </c:pt>
                <c:pt idx="893">
                  <c:v>8.5714285714285712</c:v>
                </c:pt>
                <c:pt idx="894">
                  <c:v>7.8571428571428568</c:v>
                </c:pt>
                <c:pt idx="895">
                  <c:v>7</c:v>
                </c:pt>
                <c:pt idx="896">
                  <c:v>7.2857142857142856</c:v>
                </c:pt>
                <c:pt idx="897">
                  <c:v>6.7142857142857144</c:v>
                </c:pt>
                <c:pt idx="898">
                  <c:v>7.1428571428571432</c:v>
                </c:pt>
                <c:pt idx="899">
                  <c:v>7.4285714285714288</c:v>
                </c:pt>
                <c:pt idx="900">
                  <c:v>6.5714285714285712</c:v>
                </c:pt>
                <c:pt idx="901">
                  <c:v>5.7142857142857144</c:v>
                </c:pt>
                <c:pt idx="902">
                  <c:v>5.8571428571428568</c:v>
                </c:pt>
                <c:pt idx="903">
                  <c:v>6</c:v>
                </c:pt>
                <c:pt idx="904">
                  <c:v>5.8571428571428568</c:v>
                </c:pt>
                <c:pt idx="905">
                  <c:v>5.2857142857142856</c:v>
                </c:pt>
                <c:pt idx="906">
                  <c:v>5</c:v>
                </c:pt>
                <c:pt idx="907">
                  <c:v>5</c:v>
                </c:pt>
                <c:pt idx="908">
                  <c:v>4.8571428571428568</c:v>
                </c:pt>
                <c:pt idx="909">
                  <c:v>4.5714285714285712</c:v>
                </c:pt>
                <c:pt idx="910">
                  <c:v>5.1428571428571432</c:v>
                </c:pt>
                <c:pt idx="911">
                  <c:v>5.7142857142857144</c:v>
                </c:pt>
                <c:pt idx="912">
                  <c:v>5.5714285714285712</c:v>
                </c:pt>
                <c:pt idx="913">
                  <c:v>6.2857142857142856</c:v>
                </c:pt>
                <c:pt idx="914">
                  <c:v>6</c:v>
                </c:pt>
                <c:pt idx="915">
                  <c:v>6.1428571428571432</c:v>
                </c:pt>
                <c:pt idx="916">
                  <c:v>6.7142857142857144</c:v>
                </c:pt>
                <c:pt idx="917">
                  <c:v>5.4285714285714288</c:v>
                </c:pt>
                <c:pt idx="918">
                  <c:v>5.1428571428571432</c:v>
                </c:pt>
                <c:pt idx="919">
                  <c:v>5</c:v>
                </c:pt>
                <c:pt idx="920">
                  <c:v>5.2857142857142856</c:v>
                </c:pt>
                <c:pt idx="921">
                  <c:v>5.7142857142857144</c:v>
                </c:pt>
                <c:pt idx="922">
                  <c:v>6</c:v>
                </c:pt>
                <c:pt idx="923">
                  <c:v>5.2857142857142856</c:v>
                </c:pt>
                <c:pt idx="924">
                  <c:v>5.8571428571428568</c:v>
                </c:pt>
                <c:pt idx="925">
                  <c:v>5.7142857142857144</c:v>
                </c:pt>
                <c:pt idx="926">
                  <c:v>6.1428571428571432</c:v>
                </c:pt>
                <c:pt idx="927">
                  <c:v>5.7142857142857144</c:v>
                </c:pt>
                <c:pt idx="928">
                  <c:v>6</c:v>
                </c:pt>
                <c:pt idx="929">
                  <c:v>5.8571428571428568</c:v>
                </c:pt>
                <c:pt idx="930">
                  <c:v>5.8571428571428568</c:v>
                </c:pt>
                <c:pt idx="931">
                  <c:v>5.4285714285714288</c:v>
                </c:pt>
                <c:pt idx="932">
                  <c:v>5</c:v>
                </c:pt>
                <c:pt idx="933">
                  <c:v>5.2857142857142856</c:v>
                </c:pt>
                <c:pt idx="934">
                  <c:v>5.2857142857142856</c:v>
                </c:pt>
                <c:pt idx="935">
                  <c:v>4.8571428571428568</c:v>
                </c:pt>
                <c:pt idx="936">
                  <c:v>5.1428571428571432</c:v>
                </c:pt>
                <c:pt idx="937">
                  <c:v>6</c:v>
                </c:pt>
                <c:pt idx="938">
                  <c:v>5.8571428571428568</c:v>
                </c:pt>
                <c:pt idx="939">
                  <c:v>6.7142857142857144</c:v>
                </c:pt>
                <c:pt idx="940">
                  <c:v>6.5714285714285712</c:v>
                </c:pt>
                <c:pt idx="941">
                  <c:v>6.7142857142857144</c:v>
                </c:pt>
                <c:pt idx="942">
                  <c:v>6.5714285714285712</c:v>
                </c:pt>
                <c:pt idx="943">
                  <c:v>6.4285714285714288</c:v>
                </c:pt>
                <c:pt idx="944">
                  <c:v>6.2857142857142856</c:v>
                </c:pt>
                <c:pt idx="945">
                  <c:v>7.2857142857142856</c:v>
                </c:pt>
                <c:pt idx="946">
                  <c:v>7</c:v>
                </c:pt>
                <c:pt idx="947">
                  <c:v>7</c:v>
                </c:pt>
                <c:pt idx="948">
                  <c:v>6.7142857142857144</c:v>
                </c:pt>
                <c:pt idx="949">
                  <c:v>7</c:v>
                </c:pt>
                <c:pt idx="950">
                  <c:v>6.5714285714285712</c:v>
                </c:pt>
                <c:pt idx="951">
                  <c:v>6.1428571428571432</c:v>
                </c:pt>
                <c:pt idx="952">
                  <c:v>5.5714285714285712</c:v>
                </c:pt>
                <c:pt idx="953">
                  <c:v>5.4285714285714288</c:v>
                </c:pt>
                <c:pt idx="954">
                  <c:v>5.1428571428571432</c:v>
                </c:pt>
                <c:pt idx="955">
                  <c:v>5.5714285714285712</c:v>
                </c:pt>
                <c:pt idx="956">
                  <c:v>5</c:v>
                </c:pt>
                <c:pt idx="957">
                  <c:v>5.5714285714285712</c:v>
                </c:pt>
                <c:pt idx="958">
                  <c:v>6.1428571428571432</c:v>
                </c:pt>
                <c:pt idx="959">
                  <c:v>6.5714285714285712</c:v>
                </c:pt>
                <c:pt idx="960">
                  <c:v>6.7142857142857144</c:v>
                </c:pt>
                <c:pt idx="961">
                  <c:v>7.2857142857142856</c:v>
                </c:pt>
                <c:pt idx="962">
                  <c:v>7.1428571428571432</c:v>
                </c:pt>
                <c:pt idx="963">
                  <c:v>7.7142857142857144</c:v>
                </c:pt>
                <c:pt idx="964">
                  <c:v>7.4285714285714288</c:v>
                </c:pt>
                <c:pt idx="965">
                  <c:v>7.5714285714285712</c:v>
                </c:pt>
                <c:pt idx="966">
                  <c:v>7</c:v>
                </c:pt>
                <c:pt idx="967">
                  <c:v>6.5714285714285712</c:v>
                </c:pt>
                <c:pt idx="968">
                  <c:v>5.7142857142857144</c:v>
                </c:pt>
                <c:pt idx="969">
                  <c:v>5.4285714285714288</c:v>
                </c:pt>
                <c:pt idx="970">
                  <c:v>5.1428571428571432</c:v>
                </c:pt>
                <c:pt idx="971">
                  <c:v>5.7142857142857144</c:v>
                </c:pt>
                <c:pt idx="972">
                  <c:v>5.7142857142857144</c:v>
                </c:pt>
                <c:pt idx="973">
                  <c:v>6.2857142857142856</c:v>
                </c:pt>
                <c:pt idx="974">
                  <c:v>6.8571428571428568</c:v>
                </c:pt>
                <c:pt idx="975">
                  <c:v>8</c:v>
                </c:pt>
                <c:pt idx="976">
                  <c:v>8.1428571428571423</c:v>
                </c:pt>
                <c:pt idx="977">
                  <c:v>8</c:v>
                </c:pt>
                <c:pt idx="978">
                  <c:v>7.8571428571428568</c:v>
                </c:pt>
                <c:pt idx="979">
                  <c:v>7.1428571428571432</c:v>
                </c:pt>
                <c:pt idx="980">
                  <c:v>7</c:v>
                </c:pt>
                <c:pt idx="981">
                  <c:v>6.8571428571428568</c:v>
                </c:pt>
                <c:pt idx="982">
                  <c:v>6.8571428571428568</c:v>
                </c:pt>
                <c:pt idx="983">
                  <c:v>7</c:v>
                </c:pt>
                <c:pt idx="984">
                  <c:v>6.8571428571428568</c:v>
                </c:pt>
                <c:pt idx="985">
                  <c:v>6.4285714285714288</c:v>
                </c:pt>
                <c:pt idx="986">
                  <c:v>6.5714285714285712</c:v>
                </c:pt>
                <c:pt idx="987">
                  <c:v>6.2857142857142856</c:v>
                </c:pt>
                <c:pt idx="988">
                  <c:v>6.1428571428571432</c:v>
                </c:pt>
                <c:pt idx="989">
                  <c:v>5</c:v>
                </c:pt>
                <c:pt idx="990">
                  <c:v>5</c:v>
                </c:pt>
                <c:pt idx="991">
                  <c:v>5.2857142857142856</c:v>
                </c:pt>
                <c:pt idx="992">
                  <c:v>5.1428571428571432</c:v>
                </c:pt>
                <c:pt idx="993">
                  <c:v>5.8571428571428568</c:v>
                </c:pt>
                <c:pt idx="994">
                  <c:v>5.7142857142857144</c:v>
                </c:pt>
                <c:pt idx="995">
                  <c:v>6</c:v>
                </c:pt>
                <c:pt idx="996">
                  <c:v>5.5714285714285712</c:v>
                </c:pt>
                <c:pt idx="997">
                  <c:v>5.2857142857142856</c:v>
                </c:pt>
                <c:pt idx="998">
                  <c:v>5.4285714285714288</c:v>
                </c:pt>
                <c:pt idx="999">
                  <c:v>5.8571428571428568</c:v>
                </c:pt>
                <c:pt idx="1000">
                  <c:v>5.5714285714285712</c:v>
                </c:pt>
                <c:pt idx="1001">
                  <c:v>5.8571428571428568</c:v>
                </c:pt>
                <c:pt idx="1002">
                  <c:v>5.5714285714285712</c:v>
                </c:pt>
                <c:pt idx="1003">
                  <c:v>6.2857142857142856</c:v>
                </c:pt>
                <c:pt idx="1004">
                  <c:v>6.1428571428571432</c:v>
                </c:pt>
                <c:pt idx="1005">
                  <c:v>6.5714285714285712</c:v>
                </c:pt>
                <c:pt idx="1006">
                  <c:v>6.1428571428571432</c:v>
                </c:pt>
                <c:pt idx="1007">
                  <c:v>6</c:v>
                </c:pt>
                <c:pt idx="1008">
                  <c:v>5.8571428571428568</c:v>
                </c:pt>
                <c:pt idx="1009">
                  <c:v>6.1428571428571432</c:v>
                </c:pt>
                <c:pt idx="1010">
                  <c:v>6.2857142857142856</c:v>
                </c:pt>
                <c:pt idx="1011">
                  <c:v>6.4285714285714288</c:v>
                </c:pt>
                <c:pt idx="1012">
                  <c:v>6</c:v>
                </c:pt>
                <c:pt idx="1013">
                  <c:v>6.7142857142857144</c:v>
                </c:pt>
                <c:pt idx="1014">
                  <c:v>6.2857142857142856</c:v>
                </c:pt>
                <c:pt idx="1015">
                  <c:v>7.2857142857142856</c:v>
                </c:pt>
                <c:pt idx="1016">
                  <c:v>7.5714285714285712</c:v>
                </c:pt>
                <c:pt idx="1017">
                  <c:v>7.7142857142857144</c:v>
                </c:pt>
                <c:pt idx="1018">
                  <c:v>8</c:v>
                </c:pt>
                <c:pt idx="1019">
                  <c:v>8.2857142857142865</c:v>
                </c:pt>
                <c:pt idx="1020">
                  <c:v>8.4285714285714288</c:v>
                </c:pt>
                <c:pt idx="1021">
                  <c:v>9.4285714285714288</c:v>
                </c:pt>
                <c:pt idx="1022">
                  <c:v>9.4285714285714288</c:v>
                </c:pt>
                <c:pt idx="1023">
                  <c:v>10</c:v>
                </c:pt>
                <c:pt idx="1024">
                  <c:v>10</c:v>
                </c:pt>
                <c:pt idx="1025">
                  <c:v>11.571428571428571</c:v>
                </c:pt>
                <c:pt idx="1026">
                  <c:v>12.428571428571429</c:v>
                </c:pt>
                <c:pt idx="1027">
                  <c:v>13.142857142857142</c:v>
                </c:pt>
                <c:pt idx="1028">
                  <c:v>14</c:v>
                </c:pt>
                <c:pt idx="1029">
                  <c:v>13.857142857142858</c:v>
                </c:pt>
                <c:pt idx="1030">
                  <c:v>14.285714285714286</c:v>
                </c:pt>
                <c:pt idx="1031">
                  <c:v>14.571428571428571</c:v>
                </c:pt>
                <c:pt idx="1032">
                  <c:v>13.142857142857142</c:v>
                </c:pt>
                <c:pt idx="1033">
                  <c:v>12.571428571428571</c:v>
                </c:pt>
                <c:pt idx="1034">
                  <c:v>12.142857142857142</c:v>
                </c:pt>
                <c:pt idx="1035">
                  <c:v>11.857142857142858</c:v>
                </c:pt>
                <c:pt idx="1036">
                  <c:v>12.428571428571429</c:v>
                </c:pt>
                <c:pt idx="1037">
                  <c:v>12.285714285714286</c:v>
                </c:pt>
                <c:pt idx="1038">
                  <c:v>12.857142857142858</c:v>
                </c:pt>
                <c:pt idx="1039">
                  <c:v>13.571428571428571</c:v>
                </c:pt>
                <c:pt idx="1040">
                  <c:v>13.714285714285714</c:v>
                </c:pt>
                <c:pt idx="1041">
                  <c:v>14.428571428571429</c:v>
                </c:pt>
                <c:pt idx="1042">
                  <c:v>13.857142857142858</c:v>
                </c:pt>
                <c:pt idx="1043">
                  <c:v>13.571428571428571</c:v>
                </c:pt>
                <c:pt idx="1044">
                  <c:v>12.142857142857142</c:v>
                </c:pt>
                <c:pt idx="1045">
                  <c:v>11.428571428571429</c:v>
                </c:pt>
                <c:pt idx="1046">
                  <c:v>10.285714285714286</c:v>
                </c:pt>
                <c:pt idx="1047">
                  <c:v>10.714285714285714</c:v>
                </c:pt>
                <c:pt idx="1048">
                  <c:v>9.4285714285714288</c:v>
                </c:pt>
                <c:pt idx="1049">
                  <c:v>9.4285714285714288</c:v>
                </c:pt>
                <c:pt idx="1050">
                  <c:v>9.2857142857142865</c:v>
                </c:pt>
                <c:pt idx="1051">
                  <c:v>9.7142857142857135</c:v>
                </c:pt>
                <c:pt idx="1052">
                  <c:v>9.4285714285714288</c:v>
                </c:pt>
                <c:pt idx="1053">
                  <c:v>9.5714285714285712</c:v>
                </c:pt>
                <c:pt idx="1054">
                  <c:v>8.4285714285714288</c:v>
                </c:pt>
                <c:pt idx="1055">
                  <c:v>8.2857142857142865</c:v>
                </c:pt>
                <c:pt idx="1056">
                  <c:v>7.4285714285714288</c:v>
                </c:pt>
                <c:pt idx="1057">
                  <c:v>6.7142857142857144</c:v>
                </c:pt>
                <c:pt idx="1058">
                  <c:v>6.1428571428571432</c:v>
                </c:pt>
                <c:pt idx="1059">
                  <c:v>5.8571428571428568</c:v>
                </c:pt>
                <c:pt idx="1060">
                  <c:v>5.2857142857142856</c:v>
                </c:pt>
                <c:pt idx="1061">
                  <c:v>5.1428571428571432</c:v>
                </c:pt>
                <c:pt idx="1062">
                  <c:v>4.5714285714285712</c:v>
                </c:pt>
                <c:pt idx="1063">
                  <c:v>4.4285714285714288</c:v>
                </c:pt>
                <c:pt idx="1064">
                  <c:v>4.2857142857142856</c:v>
                </c:pt>
                <c:pt idx="1065">
                  <c:v>4.4285714285714288</c:v>
                </c:pt>
                <c:pt idx="1066">
                  <c:v>4.4285714285714288</c:v>
                </c:pt>
                <c:pt idx="1067">
                  <c:v>5.1428571428571432</c:v>
                </c:pt>
                <c:pt idx="1068">
                  <c:v>5.2857142857142856</c:v>
                </c:pt>
                <c:pt idx="1069">
                  <c:v>5.4285714285714288</c:v>
                </c:pt>
                <c:pt idx="1070">
                  <c:v>5.4285714285714288</c:v>
                </c:pt>
                <c:pt idx="1071">
                  <c:v>5.4285714285714288</c:v>
                </c:pt>
                <c:pt idx="1072">
                  <c:v>5.8571428571428568</c:v>
                </c:pt>
                <c:pt idx="1073">
                  <c:v>5.7142857142857144</c:v>
                </c:pt>
                <c:pt idx="1074">
                  <c:v>4.8571428571428568</c:v>
                </c:pt>
                <c:pt idx="1075">
                  <c:v>5.5714285714285712</c:v>
                </c:pt>
                <c:pt idx="1076">
                  <c:v>5.7142857142857144</c:v>
                </c:pt>
                <c:pt idx="1077">
                  <c:v>5.8571428571428568</c:v>
                </c:pt>
                <c:pt idx="1078">
                  <c:v>6.4285714285714288</c:v>
                </c:pt>
                <c:pt idx="1079">
                  <c:v>6.1428571428571432</c:v>
                </c:pt>
                <c:pt idx="1080">
                  <c:v>7.2857142857142856</c:v>
                </c:pt>
                <c:pt idx="1081">
                  <c:v>7.8571428571428568</c:v>
                </c:pt>
                <c:pt idx="1082">
                  <c:v>6.8571428571428568</c:v>
                </c:pt>
                <c:pt idx="1083">
                  <c:v>7.7142857142857144</c:v>
                </c:pt>
                <c:pt idx="1084">
                  <c:v>7.4285714285714288</c:v>
                </c:pt>
                <c:pt idx="1085">
                  <c:v>6.2857142857142856</c:v>
                </c:pt>
                <c:pt idx="1086">
                  <c:v>5.8571428571428568</c:v>
                </c:pt>
                <c:pt idx="1087">
                  <c:v>5.1428571428571432</c:v>
                </c:pt>
                <c:pt idx="1088">
                  <c:v>5.1428571428571432</c:v>
                </c:pt>
                <c:pt idx="1089">
                  <c:v>5.4285714285714288</c:v>
                </c:pt>
                <c:pt idx="1090">
                  <c:v>4.7142857142857144</c:v>
                </c:pt>
                <c:pt idx="1091">
                  <c:v>4.5714285714285712</c:v>
                </c:pt>
                <c:pt idx="1092">
                  <c:v>6.4285714285714288</c:v>
                </c:pt>
                <c:pt idx="1093">
                  <c:v>7.4285714285714288</c:v>
                </c:pt>
                <c:pt idx="1094">
                  <c:v>8</c:v>
                </c:pt>
                <c:pt idx="1095">
                  <c:v>8.5714285714285712</c:v>
                </c:pt>
                <c:pt idx="1096">
                  <c:v>8.5714285714285712</c:v>
                </c:pt>
                <c:pt idx="1097">
                  <c:v>9.1428571428571423</c:v>
                </c:pt>
                <c:pt idx="1098">
                  <c:v>9.8571428571428577</c:v>
                </c:pt>
                <c:pt idx="1099">
                  <c:v>9.2857142857142865</c:v>
                </c:pt>
                <c:pt idx="1100">
                  <c:v>8.8571428571428577</c:v>
                </c:pt>
                <c:pt idx="1101">
                  <c:v>8.1428571428571423</c:v>
                </c:pt>
                <c:pt idx="1102">
                  <c:v>8.7142857142857135</c:v>
                </c:pt>
                <c:pt idx="1103">
                  <c:v>9.4285714285714288</c:v>
                </c:pt>
                <c:pt idx="1104">
                  <c:v>8.7142857142857135</c:v>
                </c:pt>
                <c:pt idx="1105">
                  <c:v>8.5714285714285712</c:v>
                </c:pt>
                <c:pt idx="1106">
                  <c:v>8.1428571428571423</c:v>
                </c:pt>
                <c:pt idx="1107">
                  <c:v>8.8571428571428577</c:v>
                </c:pt>
                <c:pt idx="1108">
                  <c:v>9.4285714285714288</c:v>
                </c:pt>
                <c:pt idx="1109">
                  <c:v>8.7142857142857135</c:v>
                </c:pt>
                <c:pt idx="1110">
                  <c:v>7.8571428571428568</c:v>
                </c:pt>
                <c:pt idx="1111">
                  <c:v>9.2857142857142865</c:v>
                </c:pt>
                <c:pt idx="1112">
                  <c:v>11.142857142857142</c:v>
                </c:pt>
                <c:pt idx="1113">
                  <c:v>11.714285714285714</c:v>
                </c:pt>
                <c:pt idx="1114">
                  <c:v>11.571428571428571</c:v>
                </c:pt>
                <c:pt idx="1115">
                  <c:v>12.142857142857142</c:v>
                </c:pt>
                <c:pt idx="1116">
                  <c:v>12.571428571428571</c:v>
                </c:pt>
                <c:pt idx="1117">
                  <c:v>12.857142857142858</c:v>
                </c:pt>
                <c:pt idx="1118">
                  <c:v>11.714285714285714</c:v>
                </c:pt>
                <c:pt idx="1119">
                  <c:v>11</c:v>
                </c:pt>
                <c:pt idx="1120">
                  <c:v>10.714285714285714</c:v>
                </c:pt>
                <c:pt idx="1121">
                  <c:v>11</c:v>
                </c:pt>
                <c:pt idx="1122">
                  <c:v>10.428571428571429</c:v>
                </c:pt>
                <c:pt idx="1123">
                  <c:v>10.285714285714286</c:v>
                </c:pt>
                <c:pt idx="1124">
                  <c:v>10.857142857142858</c:v>
                </c:pt>
                <c:pt idx="1125">
                  <c:v>10.857142857142858</c:v>
                </c:pt>
                <c:pt idx="1126">
                  <c:v>10</c:v>
                </c:pt>
                <c:pt idx="1127">
                  <c:v>10</c:v>
                </c:pt>
                <c:pt idx="1128">
                  <c:v>9.7142857142857135</c:v>
                </c:pt>
                <c:pt idx="1129">
                  <c:v>9.8571428571428577</c:v>
                </c:pt>
                <c:pt idx="1130">
                  <c:v>11</c:v>
                </c:pt>
                <c:pt idx="1131">
                  <c:v>11</c:v>
                </c:pt>
                <c:pt idx="1132">
                  <c:v>10.428571428571429</c:v>
                </c:pt>
                <c:pt idx="1133">
                  <c:v>10.857142857142858</c:v>
                </c:pt>
                <c:pt idx="1134">
                  <c:v>10.714285714285714</c:v>
                </c:pt>
                <c:pt idx="1135">
                  <c:v>11.285714285714286</c:v>
                </c:pt>
                <c:pt idx="1136">
                  <c:v>11.857142857142858</c:v>
                </c:pt>
                <c:pt idx="1137">
                  <c:v>9.7142857142857135</c:v>
                </c:pt>
                <c:pt idx="1138">
                  <c:v>10.142857142857142</c:v>
                </c:pt>
                <c:pt idx="1139">
                  <c:v>10.857142857142858</c:v>
                </c:pt>
                <c:pt idx="1140">
                  <c:v>10.428571428571429</c:v>
                </c:pt>
                <c:pt idx="1141">
                  <c:v>11</c:v>
                </c:pt>
                <c:pt idx="1142">
                  <c:v>9.8571428571428577</c:v>
                </c:pt>
                <c:pt idx="1143">
                  <c:v>8.7142857142857135</c:v>
                </c:pt>
                <c:pt idx="1144">
                  <c:v>8.5714285714285712</c:v>
                </c:pt>
                <c:pt idx="1145">
                  <c:v>7.7142857142857144</c:v>
                </c:pt>
                <c:pt idx="1146">
                  <c:v>7.2857142857142856</c:v>
                </c:pt>
                <c:pt idx="1147">
                  <c:v>7.5714285714285712</c:v>
                </c:pt>
                <c:pt idx="1148">
                  <c:v>6.4285714285714288</c:v>
                </c:pt>
                <c:pt idx="1149">
                  <c:v>6.5714285714285712</c:v>
                </c:pt>
                <c:pt idx="1150">
                  <c:v>6.8571428571428568</c:v>
                </c:pt>
                <c:pt idx="1151">
                  <c:v>7.5714285714285712</c:v>
                </c:pt>
                <c:pt idx="1152">
                  <c:v>7.1428571428571432</c:v>
                </c:pt>
                <c:pt idx="1153">
                  <c:v>6.5714285714285712</c:v>
                </c:pt>
                <c:pt idx="1154">
                  <c:v>6.1428571428571432</c:v>
                </c:pt>
                <c:pt idx="1155">
                  <c:v>6.1428571428571432</c:v>
                </c:pt>
                <c:pt idx="1156">
                  <c:v>5.8571428571428568</c:v>
                </c:pt>
                <c:pt idx="1157">
                  <c:v>5.1428571428571432</c:v>
                </c:pt>
                <c:pt idx="1158">
                  <c:v>4.8571428571428568</c:v>
                </c:pt>
                <c:pt idx="1159">
                  <c:v>4.7142857142857144</c:v>
                </c:pt>
                <c:pt idx="1160">
                  <c:v>5</c:v>
                </c:pt>
                <c:pt idx="1161">
                  <c:v>4.1428571428571432</c:v>
                </c:pt>
                <c:pt idx="1162">
                  <c:v>3.5714285714285716</c:v>
                </c:pt>
                <c:pt idx="1163">
                  <c:v>3.2857142857142856</c:v>
                </c:pt>
                <c:pt idx="1164">
                  <c:v>3.7142857142857144</c:v>
                </c:pt>
                <c:pt idx="1165">
                  <c:v>3.2857142857142856</c:v>
                </c:pt>
                <c:pt idx="1166">
                  <c:v>3</c:v>
                </c:pt>
                <c:pt idx="1167">
                  <c:v>3</c:v>
                </c:pt>
                <c:pt idx="1168">
                  <c:v>3.4285714285714284</c:v>
                </c:pt>
                <c:pt idx="1169">
                  <c:v>3.7142857142857144</c:v>
                </c:pt>
                <c:pt idx="1170">
                  <c:v>3.2857142857142856</c:v>
                </c:pt>
                <c:pt idx="1171">
                  <c:v>2.5714285714285716</c:v>
                </c:pt>
                <c:pt idx="1172">
                  <c:v>2.5714285714285716</c:v>
                </c:pt>
                <c:pt idx="1173">
                  <c:v>3</c:v>
                </c:pt>
                <c:pt idx="1174">
                  <c:v>2.7142857142857144</c:v>
                </c:pt>
                <c:pt idx="1175">
                  <c:v>2.1428571428571428</c:v>
                </c:pt>
                <c:pt idx="1176">
                  <c:v>2</c:v>
                </c:pt>
                <c:pt idx="1177">
                  <c:v>2.1428571428571428</c:v>
                </c:pt>
                <c:pt idx="1178">
                  <c:v>2.2857142857142856</c:v>
                </c:pt>
                <c:pt idx="1179">
                  <c:v>2</c:v>
                </c:pt>
                <c:pt idx="1180">
                  <c:v>1.7142857142857142</c:v>
                </c:pt>
                <c:pt idx="1181">
                  <c:v>1.8571428571428572</c:v>
                </c:pt>
                <c:pt idx="1182">
                  <c:v>2.2857142857142856</c:v>
                </c:pt>
                <c:pt idx="1183">
                  <c:v>2.1428571428571428</c:v>
                </c:pt>
                <c:pt idx="1184">
                  <c:v>2.2857142857142856</c:v>
                </c:pt>
                <c:pt idx="1185">
                  <c:v>2.1428571428571428</c:v>
                </c:pt>
                <c:pt idx="1186">
                  <c:v>2.2857142857142856</c:v>
                </c:pt>
                <c:pt idx="1187">
                  <c:v>2</c:v>
                </c:pt>
                <c:pt idx="1188">
                  <c:v>2</c:v>
                </c:pt>
                <c:pt idx="1189">
                  <c:v>2</c:v>
                </c:pt>
                <c:pt idx="1190">
                  <c:v>2.2857142857142856</c:v>
                </c:pt>
                <c:pt idx="1191">
                  <c:v>1.8571428571428572</c:v>
                </c:pt>
                <c:pt idx="1192">
                  <c:v>1.5714285714285714</c:v>
                </c:pt>
                <c:pt idx="1193">
                  <c:v>1.5714285714285714</c:v>
                </c:pt>
                <c:pt idx="1194">
                  <c:v>1.7142857142857142</c:v>
                </c:pt>
                <c:pt idx="1195">
                  <c:v>1.8571428571428572</c:v>
                </c:pt>
                <c:pt idx="1196">
                  <c:v>1.8571428571428572</c:v>
                </c:pt>
                <c:pt idx="1197">
                  <c:v>2</c:v>
                </c:pt>
                <c:pt idx="1198">
                  <c:v>2.4285714285714284</c:v>
                </c:pt>
                <c:pt idx="1199">
                  <c:v>2.5714285714285716</c:v>
                </c:pt>
                <c:pt idx="1200">
                  <c:v>2.2857142857142856</c:v>
                </c:pt>
                <c:pt idx="1201">
                  <c:v>2.4285714285714284</c:v>
                </c:pt>
                <c:pt idx="1202">
                  <c:v>2.1428571428571428</c:v>
                </c:pt>
                <c:pt idx="1203">
                  <c:v>1.8571428571428572</c:v>
                </c:pt>
                <c:pt idx="1204">
                  <c:v>1.4285714285714286</c:v>
                </c:pt>
                <c:pt idx="1205">
                  <c:v>1</c:v>
                </c:pt>
                <c:pt idx="1206">
                  <c:v>1.2857142857142858</c:v>
                </c:pt>
                <c:pt idx="1207">
                  <c:v>1.2857142857142858</c:v>
                </c:pt>
                <c:pt idx="1208">
                  <c:v>1.1428571428571428</c:v>
                </c:pt>
                <c:pt idx="1209">
                  <c:v>1</c:v>
                </c:pt>
                <c:pt idx="1210">
                  <c:v>1.4285714285714286</c:v>
                </c:pt>
                <c:pt idx="1211">
                  <c:v>1.4285714285714286</c:v>
                </c:pt>
                <c:pt idx="1212">
                  <c:v>1.5714285714285714</c:v>
                </c:pt>
                <c:pt idx="1213">
                  <c:v>1.1428571428571428</c:v>
                </c:pt>
                <c:pt idx="1214">
                  <c:v>1.5714285714285714</c:v>
                </c:pt>
                <c:pt idx="1215">
                  <c:v>1.4285714285714286</c:v>
                </c:pt>
                <c:pt idx="1216">
                  <c:v>1.4285714285714286</c:v>
                </c:pt>
                <c:pt idx="1217">
                  <c:v>1</c:v>
                </c:pt>
                <c:pt idx="1218">
                  <c:v>1</c:v>
                </c:pt>
                <c:pt idx="1219">
                  <c:v>0.8571428571428571</c:v>
                </c:pt>
                <c:pt idx="1220">
                  <c:v>0.8571428571428571</c:v>
                </c:pt>
                <c:pt idx="1221">
                  <c:v>0.7142857142857143</c:v>
                </c:pt>
                <c:pt idx="1222">
                  <c:v>0.8571428571428571</c:v>
                </c:pt>
                <c:pt idx="1223">
                  <c:v>1</c:v>
                </c:pt>
                <c:pt idx="1224">
                  <c:v>1</c:v>
                </c:pt>
                <c:pt idx="1225">
                  <c:v>1</c:v>
                </c:pt>
                <c:pt idx="1226">
                  <c:v>1.1428571428571428</c:v>
                </c:pt>
                <c:pt idx="1227">
                  <c:v>1.4285714285714286</c:v>
                </c:pt>
                <c:pt idx="1228">
                  <c:v>1.4285714285714286</c:v>
                </c:pt>
                <c:pt idx="1229">
                  <c:v>1.4285714285714286</c:v>
                </c:pt>
                <c:pt idx="1230">
                  <c:v>1.5714285714285714</c:v>
                </c:pt>
                <c:pt idx="1231">
                  <c:v>1.4285714285714286</c:v>
                </c:pt>
                <c:pt idx="1232">
                  <c:v>1.4285714285714286</c:v>
                </c:pt>
                <c:pt idx="1233">
                  <c:v>1.2857142857142858</c:v>
                </c:pt>
                <c:pt idx="1234">
                  <c:v>1.1428571428571428</c:v>
                </c:pt>
                <c:pt idx="1235">
                  <c:v>1</c:v>
                </c:pt>
                <c:pt idx="1236">
                  <c:v>0.7142857142857143</c:v>
                </c:pt>
                <c:pt idx="1237">
                  <c:v>0.5714285714285714</c:v>
                </c:pt>
                <c:pt idx="1238">
                  <c:v>0.7142857142857143</c:v>
                </c:pt>
                <c:pt idx="1239">
                  <c:v>0.8571428571428571</c:v>
                </c:pt>
                <c:pt idx="1240">
                  <c:v>0.8571428571428571</c:v>
                </c:pt>
                <c:pt idx="1241">
                  <c:v>1</c:v>
                </c:pt>
                <c:pt idx="1242">
                  <c:v>1.2857142857142858</c:v>
                </c:pt>
                <c:pt idx="1243">
                  <c:v>1.4285714285714286</c:v>
                </c:pt>
                <c:pt idx="1244">
                  <c:v>1.7142857142857142</c:v>
                </c:pt>
                <c:pt idx="1245">
                  <c:v>1.5714285714285714</c:v>
                </c:pt>
                <c:pt idx="1246">
                  <c:v>1.7142857142857142</c:v>
                </c:pt>
                <c:pt idx="1247">
                  <c:v>2</c:v>
                </c:pt>
                <c:pt idx="1248">
                  <c:v>2</c:v>
                </c:pt>
                <c:pt idx="1249">
                  <c:v>2</c:v>
                </c:pt>
                <c:pt idx="1250">
                  <c:v>2.1428571428571428</c:v>
                </c:pt>
                <c:pt idx="1251">
                  <c:v>2</c:v>
                </c:pt>
                <c:pt idx="1252">
                  <c:v>2.2857142857142856</c:v>
                </c:pt>
                <c:pt idx="1253">
                  <c:v>1.8571428571428572</c:v>
                </c:pt>
                <c:pt idx="1254">
                  <c:v>2</c:v>
                </c:pt>
                <c:pt idx="1255">
                  <c:v>2.1428571428571428</c:v>
                </c:pt>
                <c:pt idx="1256">
                  <c:v>2.4285714285714284</c:v>
                </c:pt>
                <c:pt idx="1257">
                  <c:v>2.8571428571428572</c:v>
                </c:pt>
                <c:pt idx="1258">
                  <c:v>2.8571428571428572</c:v>
                </c:pt>
                <c:pt idx="1259">
                  <c:v>3.4285714285714284</c:v>
                </c:pt>
                <c:pt idx="1260">
                  <c:v>4.4285714285714288</c:v>
                </c:pt>
                <c:pt idx="1261">
                  <c:v>4.2857142857142856</c:v>
                </c:pt>
                <c:pt idx="1262">
                  <c:v>4.1428571428571432</c:v>
                </c:pt>
                <c:pt idx="1263">
                  <c:v>4.1428571428571432</c:v>
                </c:pt>
                <c:pt idx="1264">
                  <c:v>4</c:v>
                </c:pt>
                <c:pt idx="1265">
                  <c:v>4</c:v>
                </c:pt>
                <c:pt idx="1266">
                  <c:v>3.4285714285714284</c:v>
                </c:pt>
                <c:pt idx="1267">
                  <c:v>2.8571428571428572</c:v>
                </c:pt>
                <c:pt idx="1268">
                  <c:v>2.7142857142857144</c:v>
                </c:pt>
                <c:pt idx="1269">
                  <c:v>2.8571428571428572</c:v>
                </c:pt>
                <c:pt idx="1270">
                  <c:v>2.7142857142857144</c:v>
                </c:pt>
                <c:pt idx="1271">
                  <c:v>2.2857142857142856</c:v>
                </c:pt>
                <c:pt idx="1272">
                  <c:v>2.2857142857142856</c:v>
                </c:pt>
                <c:pt idx="1273">
                  <c:v>3.1428571428571428</c:v>
                </c:pt>
                <c:pt idx="1274">
                  <c:v>3.4285714285714284</c:v>
                </c:pt>
                <c:pt idx="1275">
                  <c:v>3.5714285714285716</c:v>
                </c:pt>
                <c:pt idx="1276">
                  <c:v>3.7142857142857144</c:v>
                </c:pt>
                <c:pt idx="1277">
                  <c:v>3.8571428571428572</c:v>
                </c:pt>
                <c:pt idx="1278">
                  <c:v>4</c:v>
                </c:pt>
                <c:pt idx="1279">
                  <c:v>4.2857142857142856</c:v>
                </c:pt>
                <c:pt idx="1280">
                  <c:v>3.7142857142857144</c:v>
                </c:pt>
                <c:pt idx="1281">
                  <c:v>3.2857142857142856</c:v>
                </c:pt>
                <c:pt idx="1282">
                  <c:v>3.7142857142857144</c:v>
                </c:pt>
                <c:pt idx="1283">
                  <c:v>4.1428571428571432</c:v>
                </c:pt>
                <c:pt idx="1284">
                  <c:v>4.1428571428571432</c:v>
                </c:pt>
                <c:pt idx="1285">
                  <c:v>4.2857142857142856</c:v>
                </c:pt>
                <c:pt idx="1286">
                  <c:v>4.2857142857142856</c:v>
                </c:pt>
                <c:pt idx="1287">
                  <c:v>4.2857142857142856</c:v>
                </c:pt>
                <c:pt idx="1288">
                  <c:v>4.8571428571428568</c:v>
                </c:pt>
                <c:pt idx="1289">
                  <c:v>4.7142857142857144</c:v>
                </c:pt>
                <c:pt idx="1290">
                  <c:v>4.1428571428571432</c:v>
                </c:pt>
                <c:pt idx="1291">
                  <c:v>4.2857142857142856</c:v>
                </c:pt>
                <c:pt idx="1292">
                  <c:v>4.1428571428571432</c:v>
                </c:pt>
                <c:pt idx="1293">
                  <c:v>3.8571428571428572</c:v>
                </c:pt>
                <c:pt idx="1294">
                  <c:v>4.7142857142857144</c:v>
                </c:pt>
                <c:pt idx="1295">
                  <c:v>4.4285714285714288</c:v>
                </c:pt>
                <c:pt idx="1296">
                  <c:v>4.5714285714285712</c:v>
                </c:pt>
                <c:pt idx="1297">
                  <c:v>5.1428571428571432</c:v>
                </c:pt>
                <c:pt idx="1298">
                  <c:v>5</c:v>
                </c:pt>
                <c:pt idx="1299">
                  <c:v>5.5714285714285712</c:v>
                </c:pt>
                <c:pt idx="1300">
                  <c:v>6.1428571428571432</c:v>
                </c:pt>
                <c:pt idx="1301">
                  <c:v>5.4285714285714288</c:v>
                </c:pt>
                <c:pt idx="1302">
                  <c:v>5.1428571428571432</c:v>
                </c:pt>
                <c:pt idx="1303">
                  <c:v>5</c:v>
                </c:pt>
                <c:pt idx="1304">
                  <c:v>4.7142857142857144</c:v>
                </c:pt>
                <c:pt idx="1305">
                  <c:v>5</c:v>
                </c:pt>
                <c:pt idx="1306">
                  <c:v>4.7142857142857144</c:v>
                </c:pt>
                <c:pt idx="1307">
                  <c:v>4.7142857142857144</c:v>
                </c:pt>
                <c:pt idx="1308">
                  <c:v>4.4285714285714288</c:v>
                </c:pt>
                <c:pt idx="1309">
                  <c:v>5</c:v>
                </c:pt>
                <c:pt idx="1310">
                  <c:v>5.1428571428571432</c:v>
                </c:pt>
                <c:pt idx="1311">
                  <c:v>5.2857142857142856</c:v>
                </c:pt>
                <c:pt idx="1312">
                  <c:v>5.1428571428571432</c:v>
                </c:pt>
                <c:pt idx="1313">
                  <c:v>5.1428571428571432</c:v>
                </c:pt>
                <c:pt idx="1314">
                  <c:v>5.8571428571428568</c:v>
                </c:pt>
                <c:pt idx="1315">
                  <c:v>6.7142857142857144</c:v>
                </c:pt>
                <c:pt idx="1316">
                  <c:v>6.5714285714285712</c:v>
                </c:pt>
                <c:pt idx="1317">
                  <c:v>6.5714285714285712</c:v>
                </c:pt>
                <c:pt idx="1318">
                  <c:v>6.1428571428571432</c:v>
                </c:pt>
                <c:pt idx="1319">
                  <c:v>6</c:v>
                </c:pt>
                <c:pt idx="1320">
                  <c:v>6.1428571428571432</c:v>
                </c:pt>
                <c:pt idx="1321">
                  <c:v>4.8571428571428568</c:v>
                </c:pt>
                <c:pt idx="1322">
                  <c:v>4</c:v>
                </c:pt>
                <c:pt idx="1323">
                  <c:v>4.8571428571428568</c:v>
                </c:pt>
                <c:pt idx="1324">
                  <c:v>5.4285714285714288</c:v>
                </c:pt>
                <c:pt idx="1325">
                  <c:v>6</c:v>
                </c:pt>
                <c:pt idx="1326">
                  <c:v>6</c:v>
                </c:pt>
                <c:pt idx="1327">
                  <c:v>6.1428571428571432</c:v>
                </c:pt>
                <c:pt idx="1328">
                  <c:v>5.8571428571428568</c:v>
                </c:pt>
                <c:pt idx="1329">
                  <c:v>6.1428571428571432</c:v>
                </c:pt>
                <c:pt idx="1330">
                  <c:v>5</c:v>
                </c:pt>
                <c:pt idx="1331">
                  <c:v>4.4285714285714288</c:v>
                </c:pt>
                <c:pt idx="1332">
                  <c:v>3.7142857142857144</c:v>
                </c:pt>
                <c:pt idx="1333">
                  <c:v>4</c:v>
                </c:pt>
                <c:pt idx="1334">
                  <c:v>4.1428571428571432</c:v>
                </c:pt>
                <c:pt idx="1335">
                  <c:v>4.5714285714285712</c:v>
                </c:pt>
                <c:pt idx="1336">
                  <c:v>4.2857142857142856</c:v>
                </c:pt>
                <c:pt idx="1337">
                  <c:v>4.8571428571428568</c:v>
                </c:pt>
                <c:pt idx="1338">
                  <c:v>4.8571428571428568</c:v>
                </c:pt>
                <c:pt idx="1339">
                  <c:v>5.1428571428571432</c:v>
                </c:pt>
                <c:pt idx="1340">
                  <c:v>4.7142857142857144</c:v>
                </c:pt>
                <c:pt idx="1341">
                  <c:v>4.8571428571428568</c:v>
                </c:pt>
                <c:pt idx="1342">
                  <c:v>5.7142857142857144</c:v>
                </c:pt>
                <c:pt idx="1343">
                  <c:v>6.1428571428571432</c:v>
                </c:pt>
                <c:pt idx="1344">
                  <c:v>6.5714285714285712</c:v>
                </c:pt>
                <c:pt idx="1345">
                  <c:v>6.4285714285714288</c:v>
                </c:pt>
                <c:pt idx="1346">
                  <c:v>6</c:v>
                </c:pt>
                <c:pt idx="1347">
                  <c:v>5.8571428571428568</c:v>
                </c:pt>
                <c:pt idx="1348">
                  <c:v>5.1428571428571432</c:v>
                </c:pt>
                <c:pt idx="1349">
                  <c:v>4.5714285714285712</c:v>
                </c:pt>
                <c:pt idx="1350">
                  <c:v>4.8571428571428568</c:v>
                </c:pt>
                <c:pt idx="1351">
                  <c:v>4.5714285714285712</c:v>
                </c:pt>
                <c:pt idx="1352">
                  <c:v>5</c:v>
                </c:pt>
                <c:pt idx="1353">
                  <c:v>5.2857142857142856</c:v>
                </c:pt>
                <c:pt idx="1354">
                  <c:v>5.1428571428571432</c:v>
                </c:pt>
                <c:pt idx="1355">
                  <c:v>5.1428571428571432</c:v>
                </c:pt>
                <c:pt idx="1356">
                  <c:v>5.2857142857142856</c:v>
                </c:pt>
                <c:pt idx="1357">
                  <c:v>4.5714285714285712</c:v>
                </c:pt>
                <c:pt idx="1358">
                  <c:v>3.8571428571428572</c:v>
                </c:pt>
                <c:pt idx="1359">
                  <c:v>3.8571428571428572</c:v>
                </c:pt>
                <c:pt idx="1360">
                  <c:v>4</c:v>
                </c:pt>
                <c:pt idx="1361">
                  <c:v>4.4285714285714288</c:v>
                </c:pt>
                <c:pt idx="1362">
                  <c:v>4.7142857142857144</c:v>
                </c:pt>
                <c:pt idx="1363">
                  <c:v>5</c:v>
                </c:pt>
                <c:pt idx="1364">
                  <c:v>5.2857142857142856</c:v>
                </c:pt>
                <c:pt idx="1365">
                  <c:v>5.2857142857142856</c:v>
                </c:pt>
                <c:pt idx="1366">
                  <c:v>4.5714285714285712</c:v>
                </c:pt>
                <c:pt idx="1367">
                  <c:v>4.5714285714285712</c:v>
                </c:pt>
                <c:pt idx="1368">
                  <c:v>4.4285714285714288</c:v>
                </c:pt>
                <c:pt idx="1369">
                  <c:v>3.8571428571428572</c:v>
                </c:pt>
                <c:pt idx="1370">
                  <c:v>3.2857142857142856</c:v>
                </c:pt>
                <c:pt idx="1371">
                  <c:v>3</c:v>
                </c:pt>
                <c:pt idx="1372">
                  <c:v>4</c:v>
                </c:pt>
                <c:pt idx="1373">
                  <c:v>4.5714285714285712</c:v>
                </c:pt>
                <c:pt idx="1374">
                  <c:v>4.7142857142857144</c:v>
                </c:pt>
                <c:pt idx="1375">
                  <c:v>4.2857142857142856</c:v>
                </c:pt>
                <c:pt idx="1376">
                  <c:v>4.5714285714285712</c:v>
                </c:pt>
                <c:pt idx="1377">
                  <c:v>4.4285714285714288</c:v>
                </c:pt>
                <c:pt idx="1378">
                  <c:v>4.1428571428571432</c:v>
                </c:pt>
                <c:pt idx="1379">
                  <c:v>3.8571428571428572</c:v>
                </c:pt>
                <c:pt idx="1380">
                  <c:v>3.5714285714285716</c:v>
                </c:pt>
                <c:pt idx="1381">
                  <c:v>4</c:v>
                </c:pt>
                <c:pt idx="1382">
                  <c:v>4.4285714285714288</c:v>
                </c:pt>
                <c:pt idx="1383">
                  <c:v>4.4285714285714288</c:v>
                </c:pt>
                <c:pt idx="1384">
                  <c:v>5.2857142857142856</c:v>
                </c:pt>
                <c:pt idx="1385">
                  <c:v>6.2857142857142856</c:v>
                </c:pt>
                <c:pt idx="1386">
                  <c:v>6</c:v>
                </c:pt>
                <c:pt idx="1387">
                  <c:v>5.8571428571428568</c:v>
                </c:pt>
                <c:pt idx="1388">
                  <c:v>5.4285714285714288</c:v>
                </c:pt>
                <c:pt idx="1389">
                  <c:v>5.4285714285714288</c:v>
                </c:pt>
                <c:pt idx="1390">
                  <c:v>6.5714285714285712</c:v>
                </c:pt>
                <c:pt idx="1391">
                  <c:v>7</c:v>
                </c:pt>
                <c:pt idx="1392">
                  <c:v>6.7142857142857144</c:v>
                </c:pt>
                <c:pt idx="1393">
                  <c:v>6.5714285714285712</c:v>
                </c:pt>
                <c:pt idx="1394">
                  <c:v>6.8571428571428568</c:v>
                </c:pt>
                <c:pt idx="1395">
                  <c:v>6.8571428571428568</c:v>
                </c:pt>
                <c:pt idx="1396">
                  <c:v>7.1428571428571432</c:v>
                </c:pt>
                <c:pt idx="1397">
                  <c:v>6.5714285714285712</c:v>
                </c:pt>
                <c:pt idx="1398">
                  <c:v>5.5714285714285712</c:v>
                </c:pt>
                <c:pt idx="1399">
                  <c:v>5.7142857142857144</c:v>
                </c:pt>
                <c:pt idx="1400">
                  <c:v>6</c:v>
                </c:pt>
                <c:pt idx="1401">
                  <c:v>5.5714285714285712</c:v>
                </c:pt>
                <c:pt idx="1402">
                  <c:v>5.7142857142857144</c:v>
                </c:pt>
                <c:pt idx="1403">
                  <c:v>5.5714285714285712</c:v>
                </c:pt>
                <c:pt idx="1404">
                  <c:v>5</c:v>
                </c:pt>
                <c:pt idx="1405">
                  <c:v>4.8571428571428568</c:v>
                </c:pt>
                <c:pt idx="1406">
                  <c:v>5.1428571428571432</c:v>
                </c:pt>
                <c:pt idx="1407">
                  <c:v>4.7142857142857144</c:v>
                </c:pt>
                <c:pt idx="1408">
                  <c:v>5.2857142857142856</c:v>
                </c:pt>
                <c:pt idx="1409">
                  <c:v>5</c:v>
                </c:pt>
                <c:pt idx="1410">
                  <c:v>4.8571428571428568</c:v>
                </c:pt>
                <c:pt idx="1411">
                  <c:v>5.7142857142857144</c:v>
                </c:pt>
                <c:pt idx="1412">
                  <c:v>6</c:v>
                </c:pt>
                <c:pt idx="1413">
                  <c:v>5.5714285714285712</c:v>
                </c:pt>
                <c:pt idx="1414">
                  <c:v>5.5714285714285712</c:v>
                </c:pt>
                <c:pt idx="1415">
                  <c:v>5.4285714285714288</c:v>
                </c:pt>
                <c:pt idx="1416">
                  <c:v>5.8571428571428568</c:v>
                </c:pt>
                <c:pt idx="1417">
                  <c:v>6</c:v>
                </c:pt>
                <c:pt idx="1418">
                  <c:v>5.2857142857142856</c:v>
                </c:pt>
                <c:pt idx="1419">
                  <c:v>4.8571428571428568</c:v>
                </c:pt>
                <c:pt idx="1420">
                  <c:v>4.7142857142857144</c:v>
                </c:pt>
                <c:pt idx="1421">
                  <c:v>4.4285714285714288</c:v>
                </c:pt>
                <c:pt idx="1422">
                  <c:v>4.8571428571428568</c:v>
                </c:pt>
                <c:pt idx="1423">
                  <c:v>4.7142857142857144</c:v>
                </c:pt>
                <c:pt idx="1424">
                  <c:v>4.7142857142857144</c:v>
                </c:pt>
                <c:pt idx="1425">
                  <c:v>4.8571428571428568</c:v>
                </c:pt>
                <c:pt idx="1426">
                  <c:v>4.7142857142857144</c:v>
                </c:pt>
                <c:pt idx="1427">
                  <c:v>4.4285714285714288</c:v>
                </c:pt>
                <c:pt idx="1428">
                  <c:v>4.8571428571428568</c:v>
                </c:pt>
                <c:pt idx="1429">
                  <c:v>4.2857142857142856</c:v>
                </c:pt>
                <c:pt idx="1430">
                  <c:v>3.5714285714285716</c:v>
                </c:pt>
                <c:pt idx="1431">
                  <c:v>3.5714285714285716</c:v>
                </c:pt>
                <c:pt idx="1432">
                  <c:v>3.1428571428571428</c:v>
                </c:pt>
                <c:pt idx="1433">
                  <c:v>3.4285714285714284</c:v>
                </c:pt>
                <c:pt idx="1434">
                  <c:v>4.1428571428571432</c:v>
                </c:pt>
                <c:pt idx="1435">
                  <c:v>3.8571428571428572</c:v>
                </c:pt>
                <c:pt idx="1436">
                  <c:v>3.7142857142857144</c:v>
                </c:pt>
                <c:pt idx="1437">
                  <c:v>4.2857142857142856</c:v>
                </c:pt>
                <c:pt idx="1438">
                  <c:v>4.1428571428571432</c:v>
                </c:pt>
                <c:pt idx="1439">
                  <c:v>4.2857142857142856</c:v>
                </c:pt>
                <c:pt idx="1440">
                  <c:v>4.2857142857142856</c:v>
                </c:pt>
                <c:pt idx="1441">
                  <c:v>4.2857142857142856</c:v>
                </c:pt>
                <c:pt idx="1442">
                  <c:v>4</c:v>
                </c:pt>
                <c:pt idx="1443">
                  <c:v>4</c:v>
                </c:pt>
                <c:pt idx="1444">
                  <c:v>3.7142857142857144</c:v>
                </c:pt>
                <c:pt idx="1445">
                  <c:v>3.2857142857142856</c:v>
                </c:pt>
                <c:pt idx="1446">
                  <c:v>3.2857142857142856</c:v>
                </c:pt>
                <c:pt idx="1447">
                  <c:v>3.2857142857142856</c:v>
                </c:pt>
                <c:pt idx="1448">
                  <c:v>2.4285714285714284</c:v>
                </c:pt>
                <c:pt idx="1449">
                  <c:v>2.8571428571428572</c:v>
                </c:pt>
                <c:pt idx="1450">
                  <c:v>2.5714285714285716</c:v>
                </c:pt>
                <c:pt idx="1451">
                  <c:v>2.4285714285714284</c:v>
                </c:pt>
                <c:pt idx="1452">
                  <c:v>2.7142857142857144</c:v>
                </c:pt>
                <c:pt idx="1453">
                  <c:v>2.5714285714285716</c:v>
                </c:pt>
                <c:pt idx="1454">
                  <c:v>2</c:v>
                </c:pt>
                <c:pt idx="1455">
                  <c:v>2.1428571428571428</c:v>
                </c:pt>
                <c:pt idx="1456">
                  <c:v>2</c:v>
                </c:pt>
                <c:pt idx="1457">
                  <c:v>2.2857142857142856</c:v>
                </c:pt>
                <c:pt idx="1458">
                  <c:v>2.1428571428571428</c:v>
                </c:pt>
                <c:pt idx="1459">
                  <c:v>2.1428571428571428</c:v>
                </c:pt>
                <c:pt idx="1460">
                  <c:v>2.2857142857142856</c:v>
                </c:pt>
                <c:pt idx="1461">
                  <c:v>2.2857142857142856</c:v>
                </c:pt>
                <c:pt idx="1462">
                  <c:v>2.2857142857142856</c:v>
                </c:pt>
                <c:pt idx="1463">
                  <c:v>2.1428571428571428</c:v>
                </c:pt>
                <c:pt idx="1464">
                  <c:v>2.1428571428571428</c:v>
                </c:pt>
                <c:pt idx="1465">
                  <c:v>2.1428571428571428</c:v>
                </c:pt>
                <c:pt idx="1466">
                  <c:v>2</c:v>
                </c:pt>
                <c:pt idx="1467">
                  <c:v>2</c:v>
                </c:pt>
                <c:pt idx="1468">
                  <c:v>2</c:v>
                </c:pt>
                <c:pt idx="1469">
                  <c:v>1.8571428571428572</c:v>
                </c:pt>
                <c:pt idx="1470">
                  <c:v>1.7142857142857142</c:v>
                </c:pt>
                <c:pt idx="1471">
                  <c:v>1.5714285714285714</c:v>
                </c:pt>
                <c:pt idx="1472">
                  <c:v>1.4285714285714286</c:v>
                </c:pt>
                <c:pt idx="1473">
                  <c:v>1.4285714285714286</c:v>
                </c:pt>
                <c:pt idx="1474">
                  <c:v>1.1428571428571428</c:v>
                </c:pt>
                <c:pt idx="1475">
                  <c:v>1.1428571428571428</c:v>
                </c:pt>
                <c:pt idx="1476">
                  <c:v>1.1428571428571428</c:v>
                </c:pt>
                <c:pt idx="1477">
                  <c:v>1.2857142857142858</c:v>
                </c:pt>
                <c:pt idx="1478">
                  <c:v>1.5714285714285714</c:v>
                </c:pt>
                <c:pt idx="1479">
                  <c:v>1.7142857142857142</c:v>
                </c:pt>
                <c:pt idx="1480">
                  <c:v>1.5714285714285714</c:v>
                </c:pt>
                <c:pt idx="1481">
                  <c:v>1.8571428571428572</c:v>
                </c:pt>
                <c:pt idx="1482">
                  <c:v>2</c:v>
                </c:pt>
                <c:pt idx="1483">
                  <c:v>2.1428571428571428</c:v>
                </c:pt>
                <c:pt idx="1484">
                  <c:v>2.1428571428571428</c:v>
                </c:pt>
                <c:pt idx="1485">
                  <c:v>1.8571428571428572</c:v>
                </c:pt>
                <c:pt idx="1486">
                  <c:v>1.8571428571428572</c:v>
                </c:pt>
                <c:pt idx="1487">
                  <c:v>2</c:v>
                </c:pt>
                <c:pt idx="1488">
                  <c:v>1.7142857142857142</c:v>
                </c:pt>
                <c:pt idx="1489">
                  <c:v>1.7142857142857142</c:v>
                </c:pt>
                <c:pt idx="1490">
                  <c:v>1.2857142857142858</c:v>
                </c:pt>
                <c:pt idx="1491">
                  <c:v>1</c:v>
                </c:pt>
                <c:pt idx="1492">
                  <c:v>0.8571428571428571</c:v>
                </c:pt>
                <c:pt idx="1493">
                  <c:v>1</c:v>
                </c:pt>
                <c:pt idx="1494">
                  <c:v>0.7142857142857143</c:v>
                </c:pt>
                <c:pt idx="1495">
                  <c:v>0.5714285714285714</c:v>
                </c:pt>
                <c:pt idx="1496">
                  <c:v>0.7142857142857143</c:v>
                </c:pt>
                <c:pt idx="1497">
                  <c:v>1</c:v>
                </c:pt>
                <c:pt idx="1498">
                  <c:v>1</c:v>
                </c:pt>
                <c:pt idx="1499">
                  <c:v>0.8571428571428571</c:v>
                </c:pt>
                <c:pt idx="1500">
                  <c:v>0.7142857142857143</c:v>
                </c:pt>
                <c:pt idx="1501">
                  <c:v>0.7142857142857143</c:v>
                </c:pt>
                <c:pt idx="1502">
                  <c:v>0.8571428571428571</c:v>
                </c:pt>
              </c:numCache>
            </c:numRef>
          </c:val>
          <c:smooth val="0"/>
          <c:extLst>
            <c:ext xmlns:c16="http://schemas.microsoft.com/office/drawing/2014/chart" uri="{C3380CC4-5D6E-409C-BE32-E72D297353CC}">
              <c16:uniqueId val="{00000000-A276-47A8-A159-E184AD562DC9}"/>
            </c:ext>
          </c:extLst>
        </c:ser>
        <c:dLbls>
          <c:showLegendKey val="0"/>
          <c:showVal val="0"/>
          <c:showCatName val="0"/>
          <c:showSerName val="0"/>
          <c:showPercent val="0"/>
          <c:showBubbleSize val="0"/>
        </c:dLbls>
        <c:smooth val="0"/>
        <c:axId val="483826152"/>
        <c:axId val="483827464"/>
      </c:lineChart>
      <c:dateAx>
        <c:axId val="483826152"/>
        <c:scaling>
          <c:orientation val="minMax"/>
        </c:scaling>
        <c:delete val="0"/>
        <c:axPos val="b"/>
        <c:title>
          <c:tx>
            <c:rich>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400" b="1"/>
                  <a:t>Date</a:t>
                </a:r>
              </a:p>
            </c:rich>
          </c:tx>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mmm\ yyyy" sourceLinked="0"/>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83827464"/>
        <c:crosses val="autoZero"/>
        <c:auto val="1"/>
        <c:lblOffset val="100"/>
        <c:baseTimeUnit val="days"/>
        <c:majorUnit val="2"/>
        <c:majorTimeUnit val="months"/>
      </c:dateAx>
      <c:valAx>
        <c:axId val="483827464"/>
        <c:scaling>
          <c:orientation val="minMax"/>
        </c:scaling>
        <c:delete val="0"/>
        <c:axPos val="l"/>
        <c:title>
          <c:tx>
            <c:rich>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400" b="1"/>
                  <a:t>Average</a:t>
                </a:r>
                <a:r>
                  <a:rPr lang="en-GB" sz="1400" b="1" baseline="0"/>
                  <a:t> daily deaths</a:t>
                </a:r>
                <a:endParaRPr lang="en-GB" sz="1400" b="1"/>
              </a:p>
            </c:rich>
          </c:tx>
          <c:overlay val="0"/>
          <c:spPr>
            <a:noFill/>
            <a:ln>
              <a:noFill/>
            </a:ln>
            <a:effectLst/>
          </c:spPr>
          <c:txPr>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838261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sz="1400" b="1"/>
              <a:t>Deaths (all causes) </a:t>
            </a:r>
            <a:r>
              <a:rPr lang="en-GB" sz="1400" b="1" baseline="0"/>
              <a:t>by date of death and date of registration</a:t>
            </a:r>
            <a:endParaRPr lang="en-GB" sz="1400" b="1"/>
          </a:p>
        </c:rich>
      </c:tx>
      <c:layout>
        <c:manualLayout>
          <c:xMode val="edge"/>
          <c:yMode val="edge"/>
          <c:x val="0.19898218665289788"/>
          <c:y val="2.0920502092050207E-3"/>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1412148788778452"/>
          <c:y val="5.507902871812459E-2"/>
          <c:w val="0.87075964889634694"/>
          <c:h val="0.69512980594998852"/>
        </c:manualLayout>
      </c:layout>
      <c:lineChart>
        <c:grouping val="standard"/>
        <c:varyColors val="0"/>
        <c:ser>
          <c:idx val="1"/>
          <c:order val="0"/>
          <c:tx>
            <c:strRef>
              <c:f>'10'!$I$5</c:f>
              <c:strCache>
                <c:ptCount val="1"/>
                <c:pt idx="0">
                  <c:v>7 day average by date of registration
all causes</c:v>
                </c:pt>
              </c:strCache>
            </c:strRef>
          </c:tx>
          <c:spPr>
            <a:ln w="28575" cap="rnd">
              <a:solidFill>
                <a:srgbClr val="949494"/>
              </a:solidFill>
              <a:prstDash val="sysDash"/>
              <a:round/>
            </a:ln>
            <a:effectLst/>
          </c:spPr>
          <c:marker>
            <c:symbol val="none"/>
          </c:marker>
          <c:cat>
            <c:numRef>
              <c:f>'10'!$A$66:$A$1832</c:f>
              <c:numCache>
                <c:formatCode>m/d/yyyy</c:formatCode>
                <c:ptCount val="1767"/>
                <c:pt idx="0">
                  <c:v>43891</c:v>
                </c:pt>
                <c:pt idx="1">
                  <c:v>43892</c:v>
                </c:pt>
                <c:pt idx="2">
                  <c:v>43893</c:v>
                </c:pt>
                <c:pt idx="3">
                  <c:v>43894</c:v>
                </c:pt>
                <c:pt idx="4">
                  <c:v>43895</c:v>
                </c:pt>
                <c:pt idx="5">
                  <c:v>43896</c:v>
                </c:pt>
                <c:pt idx="6">
                  <c:v>43897</c:v>
                </c:pt>
                <c:pt idx="7">
                  <c:v>43898</c:v>
                </c:pt>
                <c:pt idx="8">
                  <c:v>43899</c:v>
                </c:pt>
                <c:pt idx="9">
                  <c:v>43900</c:v>
                </c:pt>
                <c:pt idx="10">
                  <c:v>43901</c:v>
                </c:pt>
                <c:pt idx="11">
                  <c:v>43902</c:v>
                </c:pt>
                <c:pt idx="12">
                  <c:v>43903</c:v>
                </c:pt>
                <c:pt idx="13">
                  <c:v>43904</c:v>
                </c:pt>
                <c:pt idx="14">
                  <c:v>43905</c:v>
                </c:pt>
                <c:pt idx="15">
                  <c:v>43906</c:v>
                </c:pt>
                <c:pt idx="16">
                  <c:v>43907</c:v>
                </c:pt>
                <c:pt idx="17">
                  <c:v>43908</c:v>
                </c:pt>
                <c:pt idx="18">
                  <c:v>43909</c:v>
                </c:pt>
                <c:pt idx="19">
                  <c:v>43910</c:v>
                </c:pt>
                <c:pt idx="20">
                  <c:v>43911</c:v>
                </c:pt>
                <c:pt idx="21">
                  <c:v>43912</c:v>
                </c:pt>
                <c:pt idx="22">
                  <c:v>43913</c:v>
                </c:pt>
                <c:pt idx="23">
                  <c:v>43914</c:v>
                </c:pt>
                <c:pt idx="24">
                  <c:v>43915</c:v>
                </c:pt>
                <c:pt idx="25">
                  <c:v>43916</c:v>
                </c:pt>
                <c:pt idx="26">
                  <c:v>43917</c:v>
                </c:pt>
                <c:pt idx="27">
                  <c:v>43918</c:v>
                </c:pt>
                <c:pt idx="28">
                  <c:v>43919</c:v>
                </c:pt>
                <c:pt idx="29">
                  <c:v>43920</c:v>
                </c:pt>
                <c:pt idx="30">
                  <c:v>43921</c:v>
                </c:pt>
                <c:pt idx="31">
                  <c:v>43922</c:v>
                </c:pt>
                <c:pt idx="32">
                  <c:v>43923</c:v>
                </c:pt>
                <c:pt idx="33">
                  <c:v>43924</c:v>
                </c:pt>
                <c:pt idx="34">
                  <c:v>43925</c:v>
                </c:pt>
                <c:pt idx="35">
                  <c:v>43926</c:v>
                </c:pt>
                <c:pt idx="36">
                  <c:v>43927</c:v>
                </c:pt>
                <c:pt idx="37">
                  <c:v>43928</c:v>
                </c:pt>
                <c:pt idx="38">
                  <c:v>43929</c:v>
                </c:pt>
                <c:pt idx="39">
                  <c:v>43930</c:v>
                </c:pt>
                <c:pt idx="40">
                  <c:v>43931</c:v>
                </c:pt>
                <c:pt idx="41">
                  <c:v>43932</c:v>
                </c:pt>
                <c:pt idx="42">
                  <c:v>43933</c:v>
                </c:pt>
                <c:pt idx="43">
                  <c:v>43934</c:v>
                </c:pt>
                <c:pt idx="44">
                  <c:v>43935</c:v>
                </c:pt>
                <c:pt idx="45">
                  <c:v>43936</c:v>
                </c:pt>
                <c:pt idx="46">
                  <c:v>43937</c:v>
                </c:pt>
                <c:pt idx="47">
                  <c:v>43938</c:v>
                </c:pt>
                <c:pt idx="48">
                  <c:v>43939</c:v>
                </c:pt>
                <c:pt idx="49">
                  <c:v>43940</c:v>
                </c:pt>
                <c:pt idx="50">
                  <c:v>43941</c:v>
                </c:pt>
                <c:pt idx="51">
                  <c:v>43942</c:v>
                </c:pt>
                <c:pt idx="52">
                  <c:v>43943</c:v>
                </c:pt>
                <c:pt idx="53">
                  <c:v>43944</c:v>
                </c:pt>
                <c:pt idx="54">
                  <c:v>43945</c:v>
                </c:pt>
                <c:pt idx="55">
                  <c:v>43946</c:v>
                </c:pt>
                <c:pt idx="56">
                  <c:v>43947</c:v>
                </c:pt>
                <c:pt idx="57">
                  <c:v>43948</c:v>
                </c:pt>
                <c:pt idx="58">
                  <c:v>43949</c:v>
                </c:pt>
                <c:pt idx="59">
                  <c:v>43950</c:v>
                </c:pt>
                <c:pt idx="60">
                  <c:v>43951</c:v>
                </c:pt>
                <c:pt idx="61">
                  <c:v>43952</c:v>
                </c:pt>
                <c:pt idx="62">
                  <c:v>43953</c:v>
                </c:pt>
                <c:pt idx="63">
                  <c:v>43954</c:v>
                </c:pt>
                <c:pt idx="64">
                  <c:v>43955</c:v>
                </c:pt>
                <c:pt idx="65">
                  <c:v>43956</c:v>
                </c:pt>
                <c:pt idx="66">
                  <c:v>43957</c:v>
                </c:pt>
                <c:pt idx="67">
                  <c:v>43958</c:v>
                </c:pt>
                <c:pt idx="68">
                  <c:v>43959</c:v>
                </c:pt>
                <c:pt idx="69">
                  <c:v>43960</c:v>
                </c:pt>
                <c:pt idx="70">
                  <c:v>43961</c:v>
                </c:pt>
                <c:pt idx="71">
                  <c:v>43962</c:v>
                </c:pt>
                <c:pt idx="72">
                  <c:v>43963</c:v>
                </c:pt>
                <c:pt idx="73">
                  <c:v>43964</c:v>
                </c:pt>
                <c:pt idx="74">
                  <c:v>43965</c:v>
                </c:pt>
                <c:pt idx="75">
                  <c:v>43966</c:v>
                </c:pt>
                <c:pt idx="76">
                  <c:v>43967</c:v>
                </c:pt>
                <c:pt idx="77">
                  <c:v>43968</c:v>
                </c:pt>
                <c:pt idx="78">
                  <c:v>43969</c:v>
                </c:pt>
                <c:pt idx="79">
                  <c:v>43970</c:v>
                </c:pt>
                <c:pt idx="80">
                  <c:v>43971</c:v>
                </c:pt>
                <c:pt idx="81">
                  <c:v>43972</c:v>
                </c:pt>
                <c:pt idx="82">
                  <c:v>43973</c:v>
                </c:pt>
                <c:pt idx="83">
                  <c:v>43974</c:v>
                </c:pt>
                <c:pt idx="84">
                  <c:v>43975</c:v>
                </c:pt>
                <c:pt idx="85">
                  <c:v>43976</c:v>
                </c:pt>
                <c:pt idx="86">
                  <c:v>43977</c:v>
                </c:pt>
                <c:pt idx="87">
                  <c:v>43978</c:v>
                </c:pt>
                <c:pt idx="88">
                  <c:v>43979</c:v>
                </c:pt>
                <c:pt idx="89">
                  <c:v>43980</c:v>
                </c:pt>
                <c:pt idx="90">
                  <c:v>43981</c:v>
                </c:pt>
                <c:pt idx="91">
                  <c:v>43982</c:v>
                </c:pt>
                <c:pt idx="92">
                  <c:v>43983</c:v>
                </c:pt>
                <c:pt idx="93">
                  <c:v>43984</c:v>
                </c:pt>
                <c:pt idx="94">
                  <c:v>43985</c:v>
                </c:pt>
                <c:pt idx="95">
                  <c:v>43986</c:v>
                </c:pt>
                <c:pt idx="96">
                  <c:v>43987</c:v>
                </c:pt>
                <c:pt idx="97">
                  <c:v>43988</c:v>
                </c:pt>
                <c:pt idx="98">
                  <c:v>43989</c:v>
                </c:pt>
                <c:pt idx="99">
                  <c:v>43990</c:v>
                </c:pt>
                <c:pt idx="100">
                  <c:v>43991</c:v>
                </c:pt>
                <c:pt idx="101">
                  <c:v>43992</c:v>
                </c:pt>
                <c:pt idx="102">
                  <c:v>43993</c:v>
                </c:pt>
                <c:pt idx="103">
                  <c:v>43994</c:v>
                </c:pt>
                <c:pt idx="104">
                  <c:v>43995</c:v>
                </c:pt>
                <c:pt idx="105">
                  <c:v>43996</c:v>
                </c:pt>
                <c:pt idx="106">
                  <c:v>43997</c:v>
                </c:pt>
                <c:pt idx="107">
                  <c:v>43998</c:v>
                </c:pt>
                <c:pt idx="108">
                  <c:v>43999</c:v>
                </c:pt>
                <c:pt idx="109">
                  <c:v>44000</c:v>
                </c:pt>
                <c:pt idx="110">
                  <c:v>44001</c:v>
                </c:pt>
                <c:pt idx="111">
                  <c:v>44002</c:v>
                </c:pt>
                <c:pt idx="112">
                  <c:v>44003</c:v>
                </c:pt>
                <c:pt idx="113">
                  <c:v>44004</c:v>
                </c:pt>
                <c:pt idx="114">
                  <c:v>44005</c:v>
                </c:pt>
                <c:pt idx="115">
                  <c:v>44006</c:v>
                </c:pt>
                <c:pt idx="116">
                  <c:v>44007</c:v>
                </c:pt>
                <c:pt idx="117">
                  <c:v>44008</c:v>
                </c:pt>
                <c:pt idx="118">
                  <c:v>44009</c:v>
                </c:pt>
                <c:pt idx="119">
                  <c:v>44010</c:v>
                </c:pt>
                <c:pt idx="120">
                  <c:v>44011</c:v>
                </c:pt>
                <c:pt idx="121">
                  <c:v>44012</c:v>
                </c:pt>
                <c:pt idx="122">
                  <c:v>44013</c:v>
                </c:pt>
                <c:pt idx="123">
                  <c:v>44014</c:v>
                </c:pt>
                <c:pt idx="124">
                  <c:v>44015</c:v>
                </c:pt>
                <c:pt idx="125">
                  <c:v>44016</c:v>
                </c:pt>
                <c:pt idx="126">
                  <c:v>44017</c:v>
                </c:pt>
                <c:pt idx="127">
                  <c:v>44018</c:v>
                </c:pt>
                <c:pt idx="128">
                  <c:v>44019</c:v>
                </c:pt>
                <c:pt idx="129">
                  <c:v>44020</c:v>
                </c:pt>
                <c:pt idx="130">
                  <c:v>44021</c:v>
                </c:pt>
                <c:pt idx="131">
                  <c:v>44022</c:v>
                </c:pt>
                <c:pt idx="132">
                  <c:v>44023</c:v>
                </c:pt>
                <c:pt idx="133">
                  <c:v>44024</c:v>
                </c:pt>
                <c:pt idx="134">
                  <c:v>44025</c:v>
                </c:pt>
                <c:pt idx="135">
                  <c:v>44026</c:v>
                </c:pt>
                <c:pt idx="136">
                  <c:v>44027</c:v>
                </c:pt>
                <c:pt idx="137">
                  <c:v>44028</c:v>
                </c:pt>
                <c:pt idx="138">
                  <c:v>44029</c:v>
                </c:pt>
                <c:pt idx="139">
                  <c:v>44030</c:v>
                </c:pt>
                <c:pt idx="140">
                  <c:v>44031</c:v>
                </c:pt>
                <c:pt idx="141">
                  <c:v>44032</c:v>
                </c:pt>
                <c:pt idx="142">
                  <c:v>44033</c:v>
                </c:pt>
                <c:pt idx="143">
                  <c:v>44034</c:v>
                </c:pt>
                <c:pt idx="144">
                  <c:v>44035</c:v>
                </c:pt>
                <c:pt idx="145">
                  <c:v>44036</c:v>
                </c:pt>
                <c:pt idx="146">
                  <c:v>44037</c:v>
                </c:pt>
                <c:pt idx="147">
                  <c:v>44038</c:v>
                </c:pt>
                <c:pt idx="148">
                  <c:v>44039</c:v>
                </c:pt>
                <c:pt idx="149">
                  <c:v>44040</c:v>
                </c:pt>
                <c:pt idx="150">
                  <c:v>44041</c:v>
                </c:pt>
                <c:pt idx="151">
                  <c:v>44042</c:v>
                </c:pt>
                <c:pt idx="152">
                  <c:v>44043</c:v>
                </c:pt>
                <c:pt idx="153">
                  <c:v>44044</c:v>
                </c:pt>
                <c:pt idx="154">
                  <c:v>44045</c:v>
                </c:pt>
                <c:pt idx="155">
                  <c:v>44046</c:v>
                </c:pt>
                <c:pt idx="156">
                  <c:v>44047</c:v>
                </c:pt>
                <c:pt idx="157">
                  <c:v>44048</c:v>
                </c:pt>
                <c:pt idx="158">
                  <c:v>44049</c:v>
                </c:pt>
                <c:pt idx="159">
                  <c:v>44050</c:v>
                </c:pt>
                <c:pt idx="160">
                  <c:v>44051</c:v>
                </c:pt>
                <c:pt idx="161">
                  <c:v>44052</c:v>
                </c:pt>
                <c:pt idx="162">
                  <c:v>44053</c:v>
                </c:pt>
                <c:pt idx="163">
                  <c:v>44054</c:v>
                </c:pt>
                <c:pt idx="164">
                  <c:v>44055</c:v>
                </c:pt>
                <c:pt idx="165">
                  <c:v>44056</c:v>
                </c:pt>
                <c:pt idx="166">
                  <c:v>44057</c:v>
                </c:pt>
                <c:pt idx="167">
                  <c:v>44058</c:v>
                </c:pt>
                <c:pt idx="168">
                  <c:v>44059</c:v>
                </c:pt>
                <c:pt idx="169">
                  <c:v>44060</c:v>
                </c:pt>
                <c:pt idx="170">
                  <c:v>44061</c:v>
                </c:pt>
                <c:pt idx="171">
                  <c:v>44062</c:v>
                </c:pt>
                <c:pt idx="172">
                  <c:v>44063</c:v>
                </c:pt>
                <c:pt idx="173">
                  <c:v>44064</c:v>
                </c:pt>
                <c:pt idx="174">
                  <c:v>44065</c:v>
                </c:pt>
                <c:pt idx="175">
                  <c:v>44066</c:v>
                </c:pt>
                <c:pt idx="176">
                  <c:v>44067</c:v>
                </c:pt>
                <c:pt idx="177">
                  <c:v>44068</c:v>
                </c:pt>
                <c:pt idx="178">
                  <c:v>44069</c:v>
                </c:pt>
                <c:pt idx="179">
                  <c:v>44070</c:v>
                </c:pt>
                <c:pt idx="180">
                  <c:v>44071</c:v>
                </c:pt>
                <c:pt idx="181">
                  <c:v>44072</c:v>
                </c:pt>
                <c:pt idx="182">
                  <c:v>44073</c:v>
                </c:pt>
                <c:pt idx="183">
                  <c:v>44074</c:v>
                </c:pt>
                <c:pt idx="184">
                  <c:v>44075</c:v>
                </c:pt>
                <c:pt idx="185">
                  <c:v>44076</c:v>
                </c:pt>
                <c:pt idx="186">
                  <c:v>44077</c:v>
                </c:pt>
                <c:pt idx="187">
                  <c:v>44078</c:v>
                </c:pt>
                <c:pt idx="188">
                  <c:v>44079</c:v>
                </c:pt>
                <c:pt idx="189">
                  <c:v>44080</c:v>
                </c:pt>
                <c:pt idx="190">
                  <c:v>44081</c:v>
                </c:pt>
                <c:pt idx="191">
                  <c:v>44082</c:v>
                </c:pt>
                <c:pt idx="192">
                  <c:v>44083</c:v>
                </c:pt>
                <c:pt idx="193">
                  <c:v>44084</c:v>
                </c:pt>
                <c:pt idx="194">
                  <c:v>44085</c:v>
                </c:pt>
                <c:pt idx="195">
                  <c:v>44086</c:v>
                </c:pt>
                <c:pt idx="196">
                  <c:v>44087</c:v>
                </c:pt>
                <c:pt idx="197">
                  <c:v>44088</c:v>
                </c:pt>
                <c:pt idx="198">
                  <c:v>44089</c:v>
                </c:pt>
                <c:pt idx="199">
                  <c:v>44090</c:v>
                </c:pt>
                <c:pt idx="200">
                  <c:v>44091</c:v>
                </c:pt>
                <c:pt idx="201">
                  <c:v>44092</c:v>
                </c:pt>
                <c:pt idx="202">
                  <c:v>44093</c:v>
                </c:pt>
                <c:pt idx="203">
                  <c:v>44094</c:v>
                </c:pt>
                <c:pt idx="204">
                  <c:v>44095</c:v>
                </c:pt>
                <c:pt idx="205">
                  <c:v>44096</c:v>
                </c:pt>
                <c:pt idx="206">
                  <c:v>44097</c:v>
                </c:pt>
                <c:pt idx="207">
                  <c:v>44098</c:v>
                </c:pt>
                <c:pt idx="208">
                  <c:v>44099</c:v>
                </c:pt>
                <c:pt idx="209">
                  <c:v>44100</c:v>
                </c:pt>
                <c:pt idx="210">
                  <c:v>44101</c:v>
                </c:pt>
                <c:pt idx="211">
                  <c:v>44102</c:v>
                </c:pt>
                <c:pt idx="212">
                  <c:v>44103</c:v>
                </c:pt>
                <c:pt idx="213">
                  <c:v>44104</c:v>
                </c:pt>
                <c:pt idx="214">
                  <c:v>44105</c:v>
                </c:pt>
                <c:pt idx="215">
                  <c:v>44106</c:v>
                </c:pt>
                <c:pt idx="216">
                  <c:v>44107</c:v>
                </c:pt>
                <c:pt idx="217">
                  <c:v>44108</c:v>
                </c:pt>
                <c:pt idx="218">
                  <c:v>44109</c:v>
                </c:pt>
                <c:pt idx="219">
                  <c:v>44110</c:v>
                </c:pt>
                <c:pt idx="220">
                  <c:v>44111</c:v>
                </c:pt>
                <c:pt idx="221">
                  <c:v>44112</c:v>
                </c:pt>
                <c:pt idx="222">
                  <c:v>44113</c:v>
                </c:pt>
                <c:pt idx="223">
                  <c:v>44114</c:v>
                </c:pt>
                <c:pt idx="224">
                  <c:v>44115</c:v>
                </c:pt>
                <c:pt idx="225">
                  <c:v>44116</c:v>
                </c:pt>
                <c:pt idx="226">
                  <c:v>44117</c:v>
                </c:pt>
                <c:pt idx="227">
                  <c:v>44118</c:v>
                </c:pt>
                <c:pt idx="228">
                  <c:v>44119</c:v>
                </c:pt>
                <c:pt idx="229">
                  <c:v>44120</c:v>
                </c:pt>
                <c:pt idx="230">
                  <c:v>44121</c:v>
                </c:pt>
                <c:pt idx="231">
                  <c:v>44122</c:v>
                </c:pt>
                <c:pt idx="232">
                  <c:v>44123</c:v>
                </c:pt>
                <c:pt idx="233">
                  <c:v>44124</c:v>
                </c:pt>
                <c:pt idx="234">
                  <c:v>44125</c:v>
                </c:pt>
                <c:pt idx="235">
                  <c:v>44126</c:v>
                </c:pt>
                <c:pt idx="236">
                  <c:v>44127</c:v>
                </c:pt>
                <c:pt idx="237">
                  <c:v>44128</c:v>
                </c:pt>
                <c:pt idx="238">
                  <c:v>44129</c:v>
                </c:pt>
                <c:pt idx="239">
                  <c:v>44130</c:v>
                </c:pt>
                <c:pt idx="240">
                  <c:v>44131</c:v>
                </c:pt>
                <c:pt idx="241">
                  <c:v>44132</c:v>
                </c:pt>
                <c:pt idx="242">
                  <c:v>44133</c:v>
                </c:pt>
                <c:pt idx="243">
                  <c:v>44134</c:v>
                </c:pt>
                <c:pt idx="244">
                  <c:v>44135</c:v>
                </c:pt>
                <c:pt idx="245">
                  <c:v>44136</c:v>
                </c:pt>
                <c:pt idx="246">
                  <c:v>44137</c:v>
                </c:pt>
                <c:pt idx="247">
                  <c:v>44138</c:v>
                </c:pt>
                <c:pt idx="248">
                  <c:v>44139</c:v>
                </c:pt>
                <c:pt idx="249">
                  <c:v>44140</c:v>
                </c:pt>
                <c:pt idx="250">
                  <c:v>44141</c:v>
                </c:pt>
                <c:pt idx="251">
                  <c:v>44142</c:v>
                </c:pt>
                <c:pt idx="252">
                  <c:v>44143</c:v>
                </c:pt>
                <c:pt idx="253">
                  <c:v>44144</c:v>
                </c:pt>
                <c:pt idx="254">
                  <c:v>44145</c:v>
                </c:pt>
                <c:pt idx="255">
                  <c:v>44146</c:v>
                </c:pt>
                <c:pt idx="256">
                  <c:v>44147</c:v>
                </c:pt>
                <c:pt idx="257">
                  <c:v>44148</c:v>
                </c:pt>
                <c:pt idx="258">
                  <c:v>44149</c:v>
                </c:pt>
                <c:pt idx="259">
                  <c:v>44150</c:v>
                </c:pt>
                <c:pt idx="260">
                  <c:v>44151</c:v>
                </c:pt>
                <c:pt idx="261">
                  <c:v>44152</c:v>
                </c:pt>
                <c:pt idx="262">
                  <c:v>44153</c:v>
                </c:pt>
                <c:pt idx="263">
                  <c:v>44154</c:v>
                </c:pt>
                <c:pt idx="264">
                  <c:v>44155</c:v>
                </c:pt>
                <c:pt idx="265">
                  <c:v>44156</c:v>
                </c:pt>
                <c:pt idx="266">
                  <c:v>44157</c:v>
                </c:pt>
                <c:pt idx="267">
                  <c:v>44158</c:v>
                </c:pt>
                <c:pt idx="268">
                  <c:v>44159</c:v>
                </c:pt>
                <c:pt idx="269">
                  <c:v>44160</c:v>
                </c:pt>
                <c:pt idx="270">
                  <c:v>44161</c:v>
                </c:pt>
                <c:pt idx="271">
                  <c:v>44162</c:v>
                </c:pt>
                <c:pt idx="272">
                  <c:v>44163</c:v>
                </c:pt>
                <c:pt idx="273">
                  <c:v>44164</c:v>
                </c:pt>
                <c:pt idx="274">
                  <c:v>44165</c:v>
                </c:pt>
                <c:pt idx="275">
                  <c:v>44166</c:v>
                </c:pt>
                <c:pt idx="276">
                  <c:v>44167</c:v>
                </c:pt>
                <c:pt idx="277">
                  <c:v>44168</c:v>
                </c:pt>
                <c:pt idx="278">
                  <c:v>44169</c:v>
                </c:pt>
                <c:pt idx="279">
                  <c:v>44170</c:v>
                </c:pt>
                <c:pt idx="280">
                  <c:v>44171</c:v>
                </c:pt>
                <c:pt idx="281">
                  <c:v>44172</c:v>
                </c:pt>
                <c:pt idx="282">
                  <c:v>44173</c:v>
                </c:pt>
                <c:pt idx="283">
                  <c:v>44174</c:v>
                </c:pt>
                <c:pt idx="284">
                  <c:v>44175</c:v>
                </c:pt>
                <c:pt idx="285">
                  <c:v>44176</c:v>
                </c:pt>
                <c:pt idx="286">
                  <c:v>44177</c:v>
                </c:pt>
                <c:pt idx="287">
                  <c:v>44178</c:v>
                </c:pt>
                <c:pt idx="288">
                  <c:v>44179</c:v>
                </c:pt>
                <c:pt idx="289">
                  <c:v>44180</c:v>
                </c:pt>
                <c:pt idx="290">
                  <c:v>44181</c:v>
                </c:pt>
                <c:pt idx="291">
                  <c:v>44182</c:v>
                </c:pt>
                <c:pt idx="292">
                  <c:v>44183</c:v>
                </c:pt>
                <c:pt idx="293">
                  <c:v>44184</c:v>
                </c:pt>
                <c:pt idx="294">
                  <c:v>44185</c:v>
                </c:pt>
                <c:pt idx="295">
                  <c:v>44186</c:v>
                </c:pt>
                <c:pt idx="296">
                  <c:v>44187</c:v>
                </c:pt>
                <c:pt idx="297">
                  <c:v>44188</c:v>
                </c:pt>
                <c:pt idx="298">
                  <c:v>44189</c:v>
                </c:pt>
                <c:pt idx="299">
                  <c:v>44190</c:v>
                </c:pt>
                <c:pt idx="300">
                  <c:v>44191</c:v>
                </c:pt>
                <c:pt idx="301">
                  <c:v>44192</c:v>
                </c:pt>
                <c:pt idx="302">
                  <c:v>44193</c:v>
                </c:pt>
                <c:pt idx="303">
                  <c:v>44194</c:v>
                </c:pt>
                <c:pt idx="304">
                  <c:v>44195</c:v>
                </c:pt>
                <c:pt idx="305">
                  <c:v>44196</c:v>
                </c:pt>
                <c:pt idx="306">
                  <c:v>44197</c:v>
                </c:pt>
                <c:pt idx="307">
                  <c:v>44198</c:v>
                </c:pt>
                <c:pt idx="308">
                  <c:v>44199</c:v>
                </c:pt>
                <c:pt idx="309">
                  <c:v>44200</c:v>
                </c:pt>
                <c:pt idx="310">
                  <c:v>44201</c:v>
                </c:pt>
                <c:pt idx="311">
                  <c:v>44202</c:v>
                </c:pt>
                <c:pt idx="312">
                  <c:v>44203</c:v>
                </c:pt>
                <c:pt idx="313">
                  <c:v>44204</c:v>
                </c:pt>
                <c:pt idx="314">
                  <c:v>44205</c:v>
                </c:pt>
                <c:pt idx="315">
                  <c:v>44206</c:v>
                </c:pt>
                <c:pt idx="316">
                  <c:v>44207</c:v>
                </c:pt>
                <c:pt idx="317">
                  <c:v>44208</c:v>
                </c:pt>
                <c:pt idx="318">
                  <c:v>44209</c:v>
                </c:pt>
                <c:pt idx="319">
                  <c:v>44210</c:v>
                </c:pt>
                <c:pt idx="320">
                  <c:v>44211</c:v>
                </c:pt>
                <c:pt idx="321">
                  <c:v>44212</c:v>
                </c:pt>
                <c:pt idx="322">
                  <c:v>44213</c:v>
                </c:pt>
                <c:pt idx="323">
                  <c:v>44214</c:v>
                </c:pt>
                <c:pt idx="324">
                  <c:v>44215</c:v>
                </c:pt>
                <c:pt idx="325">
                  <c:v>44216</c:v>
                </c:pt>
                <c:pt idx="326">
                  <c:v>44217</c:v>
                </c:pt>
                <c:pt idx="327">
                  <c:v>44218</c:v>
                </c:pt>
                <c:pt idx="328">
                  <c:v>44219</c:v>
                </c:pt>
                <c:pt idx="329">
                  <c:v>44220</c:v>
                </c:pt>
                <c:pt idx="330">
                  <c:v>44221</c:v>
                </c:pt>
                <c:pt idx="331">
                  <c:v>44222</c:v>
                </c:pt>
                <c:pt idx="332">
                  <c:v>44223</c:v>
                </c:pt>
                <c:pt idx="333">
                  <c:v>44224</c:v>
                </c:pt>
                <c:pt idx="334">
                  <c:v>44225</c:v>
                </c:pt>
                <c:pt idx="335">
                  <c:v>44226</c:v>
                </c:pt>
                <c:pt idx="336">
                  <c:v>44227</c:v>
                </c:pt>
                <c:pt idx="337">
                  <c:v>44228</c:v>
                </c:pt>
                <c:pt idx="338">
                  <c:v>44229</c:v>
                </c:pt>
                <c:pt idx="339">
                  <c:v>44230</c:v>
                </c:pt>
                <c:pt idx="340">
                  <c:v>44231</c:v>
                </c:pt>
                <c:pt idx="341">
                  <c:v>44232</c:v>
                </c:pt>
                <c:pt idx="342">
                  <c:v>44233</c:v>
                </c:pt>
                <c:pt idx="343">
                  <c:v>44234</c:v>
                </c:pt>
                <c:pt idx="344">
                  <c:v>44235</c:v>
                </c:pt>
                <c:pt idx="345">
                  <c:v>44236</c:v>
                </c:pt>
                <c:pt idx="346">
                  <c:v>44237</c:v>
                </c:pt>
                <c:pt idx="347">
                  <c:v>44238</c:v>
                </c:pt>
                <c:pt idx="348">
                  <c:v>44239</c:v>
                </c:pt>
                <c:pt idx="349">
                  <c:v>44240</c:v>
                </c:pt>
                <c:pt idx="350">
                  <c:v>44241</c:v>
                </c:pt>
                <c:pt idx="351">
                  <c:v>44242</c:v>
                </c:pt>
                <c:pt idx="352">
                  <c:v>44243</c:v>
                </c:pt>
                <c:pt idx="353">
                  <c:v>44244</c:v>
                </c:pt>
                <c:pt idx="354">
                  <c:v>44245</c:v>
                </c:pt>
                <c:pt idx="355">
                  <c:v>44246</c:v>
                </c:pt>
                <c:pt idx="356">
                  <c:v>44247</c:v>
                </c:pt>
                <c:pt idx="357">
                  <c:v>44248</c:v>
                </c:pt>
                <c:pt idx="358">
                  <c:v>44249</c:v>
                </c:pt>
                <c:pt idx="359">
                  <c:v>44250</c:v>
                </c:pt>
                <c:pt idx="360">
                  <c:v>44251</c:v>
                </c:pt>
                <c:pt idx="361">
                  <c:v>44252</c:v>
                </c:pt>
                <c:pt idx="362">
                  <c:v>44253</c:v>
                </c:pt>
                <c:pt idx="363">
                  <c:v>44254</c:v>
                </c:pt>
                <c:pt idx="364">
                  <c:v>44255</c:v>
                </c:pt>
                <c:pt idx="365">
                  <c:v>44256</c:v>
                </c:pt>
                <c:pt idx="366">
                  <c:v>44257</c:v>
                </c:pt>
                <c:pt idx="367">
                  <c:v>44258</c:v>
                </c:pt>
                <c:pt idx="368">
                  <c:v>44259</c:v>
                </c:pt>
                <c:pt idx="369">
                  <c:v>44260</c:v>
                </c:pt>
                <c:pt idx="370">
                  <c:v>44261</c:v>
                </c:pt>
                <c:pt idx="371">
                  <c:v>44262</c:v>
                </c:pt>
                <c:pt idx="372">
                  <c:v>44263</c:v>
                </c:pt>
                <c:pt idx="373">
                  <c:v>44264</c:v>
                </c:pt>
                <c:pt idx="374">
                  <c:v>44265</c:v>
                </c:pt>
                <c:pt idx="375">
                  <c:v>44266</c:v>
                </c:pt>
                <c:pt idx="376">
                  <c:v>44267</c:v>
                </c:pt>
                <c:pt idx="377">
                  <c:v>44268</c:v>
                </c:pt>
                <c:pt idx="378">
                  <c:v>44269</c:v>
                </c:pt>
                <c:pt idx="379">
                  <c:v>44270</c:v>
                </c:pt>
                <c:pt idx="380">
                  <c:v>44271</c:v>
                </c:pt>
                <c:pt idx="381">
                  <c:v>44272</c:v>
                </c:pt>
                <c:pt idx="382">
                  <c:v>44273</c:v>
                </c:pt>
                <c:pt idx="383">
                  <c:v>44274</c:v>
                </c:pt>
                <c:pt idx="384">
                  <c:v>44275</c:v>
                </c:pt>
                <c:pt idx="385">
                  <c:v>44276</c:v>
                </c:pt>
                <c:pt idx="386">
                  <c:v>44277</c:v>
                </c:pt>
                <c:pt idx="387">
                  <c:v>44278</c:v>
                </c:pt>
                <c:pt idx="388">
                  <c:v>44279</c:v>
                </c:pt>
                <c:pt idx="389">
                  <c:v>44280</c:v>
                </c:pt>
                <c:pt idx="390">
                  <c:v>44281</c:v>
                </c:pt>
                <c:pt idx="391">
                  <c:v>44282</c:v>
                </c:pt>
                <c:pt idx="392">
                  <c:v>44283</c:v>
                </c:pt>
                <c:pt idx="393">
                  <c:v>44284</c:v>
                </c:pt>
                <c:pt idx="394">
                  <c:v>44285</c:v>
                </c:pt>
                <c:pt idx="395">
                  <c:v>44286</c:v>
                </c:pt>
                <c:pt idx="396">
                  <c:v>44287</c:v>
                </c:pt>
                <c:pt idx="397">
                  <c:v>44288</c:v>
                </c:pt>
                <c:pt idx="398">
                  <c:v>44289</c:v>
                </c:pt>
                <c:pt idx="399">
                  <c:v>44290</c:v>
                </c:pt>
                <c:pt idx="400">
                  <c:v>44291</c:v>
                </c:pt>
                <c:pt idx="401">
                  <c:v>44292</c:v>
                </c:pt>
                <c:pt idx="402">
                  <c:v>44293</c:v>
                </c:pt>
                <c:pt idx="403">
                  <c:v>44294</c:v>
                </c:pt>
                <c:pt idx="404">
                  <c:v>44295</c:v>
                </c:pt>
                <c:pt idx="405">
                  <c:v>44296</c:v>
                </c:pt>
                <c:pt idx="406">
                  <c:v>44297</c:v>
                </c:pt>
                <c:pt idx="407">
                  <c:v>44298</c:v>
                </c:pt>
                <c:pt idx="408">
                  <c:v>44299</c:v>
                </c:pt>
                <c:pt idx="409">
                  <c:v>44300</c:v>
                </c:pt>
                <c:pt idx="410">
                  <c:v>44301</c:v>
                </c:pt>
                <c:pt idx="411">
                  <c:v>44302</c:v>
                </c:pt>
                <c:pt idx="412">
                  <c:v>44303</c:v>
                </c:pt>
                <c:pt idx="413">
                  <c:v>44304</c:v>
                </c:pt>
                <c:pt idx="414">
                  <c:v>44305</c:v>
                </c:pt>
                <c:pt idx="415">
                  <c:v>44306</c:v>
                </c:pt>
                <c:pt idx="416">
                  <c:v>44307</c:v>
                </c:pt>
                <c:pt idx="417">
                  <c:v>44308</c:v>
                </c:pt>
                <c:pt idx="418">
                  <c:v>44309</c:v>
                </c:pt>
                <c:pt idx="419">
                  <c:v>44310</c:v>
                </c:pt>
                <c:pt idx="420">
                  <c:v>44311</c:v>
                </c:pt>
                <c:pt idx="421">
                  <c:v>44312</c:v>
                </c:pt>
                <c:pt idx="422">
                  <c:v>44313</c:v>
                </c:pt>
                <c:pt idx="423">
                  <c:v>44314</c:v>
                </c:pt>
                <c:pt idx="424">
                  <c:v>44315</c:v>
                </c:pt>
                <c:pt idx="425">
                  <c:v>44316</c:v>
                </c:pt>
                <c:pt idx="426">
                  <c:v>44317</c:v>
                </c:pt>
                <c:pt idx="427">
                  <c:v>44318</c:v>
                </c:pt>
                <c:pt idx="428">
                  <c:v>44319</c:v>
                </c:pt>
                <c:pt idx="429">
                  <c:v>44320</c:v>
                </c:pt>
                <c:pt idx="430">
                  <c:v>44321</c:v>
                </c:pt>
                <c:pt idx="431">
                  <c:v>44322</c:v>
                </c:pt>
                <c:pt idx="432">
                  <c:v>44323</c:v>
                </c:pt>
                <c:pt idx="433">
                  <c:v>44324</c:v>
                </c:pt>
                <c:pt idx="434">
                  <c:v>44325</c:v>
                </c:pt>
                <c:pt idx="435">
                  <c:v>44326</c:v>
                </c:pt>
                <c:pt idx="436">
                  <c:v>44327</c:v>
                </c:pt>
                <c:pt idx="437">
                  <c:v>44328</c:v>
                </c:pt>
                <c:pt idx="438">
                  <c:v>44329</c:v>
                </c:pt>
                <c:pt idx="439">
                  <c:v>44330</c:v>
                </c:pt>
                <c:pt idx="440">
                  <c:v>44331</c:v>
                </c:pt>
                <c:pt idx="441">
                  <c:v>44332</c:v>
                </c:pt>
                <c:pt idx="442">
                  <c:v>44333</c:v>
                </c:pt>
                <c:pt idx="443">
                  <c:v>44334</c:v>
                </c:pt>
                <c:pt idx="444">
                  <c:v>44335</c:v>
                </c:pt>
                <c:pt idx="445">
                  <c:v>44336</c:v>
                </c:pt>
                <c:pt idx="446">
                  <c:v>44337</c:v>
                </c:pt>
                <c:pt idx="447">
                  <c:v>44338</c:v>
                </c:pt>
                <c:pt idx="448">
                  <c:v>44339</c:v>
                </c:pt>
                <c:pt idx="449">
                  <c:v>44340</c:v>
                </c:pt>
                <c:pt idx="450">
                  <c:v>44341</c:v>
                </c:pt>
                <c:pt idx="451">
                  <c:v>44342</c:v>
                </c:pt>
                <c:pt idx="452">
                  <c:v>44343</c:v>
                </c:pt>
                <c:pt idx="453">
                  <c:v>44344</c:v>
                </c:pt>
                <c:pt idx="454">
                  <c:v>44345</c:v>
                </c:pt>
                <c:pt idx="455">
                  <c:v>44346</c:v>
                </c:pt>
                <c:pt idx="456">
                  <c:v>44347</c:v>
                </c:pt>
                <c:pt idx="457">
                  <c:v>44348</c:v>
                </c:pt>
                <c:pt idx="458">
                  <c:v>44349</c:v>
                </c:pt>
                <c:pt idx="459">
                  <c:v>44350</c:v>
                </c:pt>
                <c:pt idx="460">
                  <c:v>44351</c:v>
                </c:pt>
                <c:pt idx="461">
                  <c:v>44352</c:v>
                </c:pt>
                <c:pt idx="462">
                  <c:v>44353</c:v>
                </c:pt>
                <c:pt idx="463">
                  <c:v>44354</c:v>
                </c:pt>
                <c:pt idx="464">
                  <c:v>44355</c:v>
                </c:pt>
                <c:pt idx="465">
                  <c:v>44356</c:v>
                </c:pt>
                <c:pt idx="466">
                  <c:v>44357</c:v>
                </c:pt>
                <c:pt idx="467">
                  <c:v>44358</c:v>
                </c:pt>
                <c:pt idx="468">
                  <c:v>44359</c:v>
                </c:pt>
                <c:pt idx="469">
                  <c:v>44360</c:v>
                </c:pt>
                <c:pt idx="470">
                  <c:v>44361</c:v>
                </c:pt>
                <c:pt idx="471">
                  <c:v>44362</c:v>
                </c:pt>
                <c:pt idx="472">
                  <c:v>44363</c:v>
                </c:pt>
                <c:pt idx="473">
                  <c:v>44364</c:v>
                </c:pt>
                <c:pt idx="474">
                  <c:v>44365</c:v>
                </c:pt>
                <c:pt idx="475">
                  <c:v>44366</c:v>
                </c:pt>
                <c:pt idx="476">
                  <c:v>44367</c:v>
                </c:pt>
                <c:pt idx="477">
                  <c:v>44368</c:v>
                </c:pt>
                <c:pt idx="478">
                  <c:v>44369</c:v>
                </c:pt>
                <c:pt idx="479">
                  <c:v>44370</c:v>
                </c:pt>
                <c:pt idx="480">
                  <c:v>44371</c:v>
                </c:pt>
                <c:pt idx="481">
                  <c:v>44372</c:v>
                </c:pt>
                <c:pt idx="482">
                  <c:v>44373</c:v>
                </c:pt>
                <c:pt idx="483">
                  <c:v>44374</c:v>
                </c:pt>
                <c:pt idx="484">
                  <c:v>44375</c:v>
                </c:pt>
                <c:pt idx="485">
                  <c:v>44376</c:v>
                </c:pt>
                <c:pt idx="486">
                  <c:v>44377</c:v>
                </c:pt>
                <c:pt idx="487">
                  <c:v>44378</c:v>
                </c:pt>
                <c:pt idx="488">
                  <c:v>44379</c:v>
                </c:pt>
                <c:pt idx="489">
                  <c:v>44380</c:v>
                </c:pt>
                <c:pt idx="490">
                  <c:v>44381</c:v>
                </c:pt>
                <c:pt idx="491">
                  <c:v>44382</c:v>
                </c:pt>
                <c:pt idx="492">
                  <c:v>44383</c:v>
                </c:pt>
                <c:pt idx="493">
                  <c:v>44384</c:v>
                </c:pt>
                <c:pt idx="494">
                  <c:v>44385</c:v>
                </c:pt>
                <c:pt idx="495">
                  <c:v>44386</c:v>
                </c:pt>
                <c:pt idx="496">
                  <c:v>44387</c:v>
                </c:pt>
                <c:pt idx="497">
                  <c:v>44388</c:v>
                </c:pt>
                <c:pt idx="498">
                  <c:v>44389</c:v>
                </c:pt>
                <c:pt idx="499">
                  <c:v>44390</c:v>
                </c:pt>
                <c:pt idx="500">
                  <c:v>44391</c:v>
                </c:pt>
                <c:pt idx="501">
                  <c:v>44392</c:v>
                </c:pt>
                <c:pt idx="502">
                  <c:v>44393</c:v>
                </c:pt>
                <c:pt idx="503">
                  <c:v>44394</c:v>
                </c:pt>
                <c:pt idx="504">
                  <c:v>44395</c:v>
                </c:pt>
                <c:pt idx="505">
                  <c:v>44396</c:v>
                </c:pt>
                <c:pt idx="506">
                  <c:v>44397</c:v>
                </c:pt>
                <c:pt idx="507">
                  <c:v>44398</c:v>
                </c:pt>
                <c:pt idx="508">
                  <c:v>44399</c:v>
                </c:pt>
                <c:pt idx="509">
                  <c:v>44400</c:v>
                </c:pt>
                <c:pt idx="510">
                  <c:v>44401</c:v>
                </c:pt>
                <c:pt idx="511">
                  <c:v>44402</c:v>
                </c:pt>
                <c:pt idx="512">
                  <c:v>44403</c:v>
                </c:pt>
                <c:pt idx="513">
                  <c:v>44404</c:v>
                </c:pt>
                <c:pt idx="514">
                  <c:v>44405</c:v>
                </c:pt>
                <c:pt idx="515">
                  <c:v>44406</c:v>
                </c:pt>
                <c:pt idx="516">
                  <c:v>44407</c:v>
                </c:pt>
                <c:pt idx="517">
                  <c:v>44408</c:v>
                </c:pt>
                <c:pt idx="518">
                  <c:v>44409</c:v>
                </c:pt>
                <c:pt idx="519">
                  <c:v>44410</c:v>
                </c:pt>
                <c:pt idx="520">
                  <c:v>44411</c:v>
                </c:pt>
                <c:pt idx="521">
                  <c:v>44412</c:v>
                </c:pt>
                <c:pt idx="522">
                  <c:v>44413</c:v>
                </c:pt>
                <c:pt idx="523">
                  <c:v>44414</c:v>
                </c:pt>
                <c:pt idx="524">
                  <c:v>44415</c:v>
                </c:pt>
                <c:pt idx="525">
                  <c:v>44416</c:v>
                </c:pt>
                <c:pt idx="526">
                  <c:v>44417</c:v>
                </c:pt>
                <c:pt idx="527">
                  <c:v>44418</c:v>
                </c:pt>
                <c:pt idx="528">
                  <c:v>44419</c:v>
                </c:pt>
                <c:pt idx="529">
                  <c:v>44420</c:v>
                </c:pt>
                <c:pt idx="530">
                  <c:v>44421</c:v>
                </c:pt>
                <c:pt idx="531">
                  <c:v>44422</c:v>
                </c:pt>
                <c:pt idx="532">
                  <c:v>44423</c:v>
                </c:pt>
                <c:pt idx="533">
                  <c:v>44424</c:v>
                </c:pt>
                <c:pt idx="534">
                  <c:v>44425</c:v>
                </c:pt>
                <c:pt idx="535">
                  <c:v>44426</c:v>
                </c:pt>
                <c:pt idx="536">
                  <c:v>44427</c:v>
                </c:pt>
                <c:pt idx="537">
                  <c:v>44428</c:v>
                </c:pt>
                <c:pt idx="538">
                  <c:v>44429</c:v>
                </c:pt>
                <c:pt idx="539">
                  <c:v>44430</c:v>
                </c:pt>
                <c:pt idx="540">
                  <c:v>44431</c:v>
                </c:pt>
                <c:pt idx="541">
                  <c:v>44432</c:v>
                </c:pt>
                <c:pt idx="542">
                  <c:v>44433</c:v>
                </c:pt>
                <c:pt idx="543">
                  <c:v>44434</c:v>
                </c:pt>
                <c:pt idx="544">
                  <c:v>44435</c:v>
                </c:pt>
                <c:pt idx="545">
                  <c:v>44436</c:v>
                </c:pt>
                <c:pt idx="546">
                  <c:v>44437</c:v>
                </c:pt>
                <c:pt idx="547">
                  <c:v>44438</c:v>
                </c:pt>
                <c:pt idx="548">
                  <c:v>44439</c:v>
                </c:pt>
                <c:pt idx="549">
                  <c:v>44440</c:v>
                </c:pt>
                <c:pt idx="550">
                  <c:v>44441</c:v>
                </c:pt>
                <c:pt idx="551">
                  <c:v>44442</c:v>
                </c:pt>
                <c:pt idx="552">
                  <c:v>44443</c:v>
                </c:pt>
                <c:pt idx="553">
                  <c:v>44444</c:v>
                </c:pt>
                <c:pt idx="554">
                  <c:v>44445</c:v>
                </c:pt>
                <c:pt idx="555">
                  <c:v>44446</c:v>
                </c:pt>
                <c:pt idx="556">
                  <c:v>44447</c:v>
                </c:pt>
                <c:pt idx="557">
                  <c:v>44448</c:v>
                </c:pt>
                <c:pt idx="558">
                  <c:v>44449</c:v>
                </c:pt>
                <c:pt idx="559">
                  <c:v>44450</c:v>
                </c:pt>
                <c:pt idx="560">
                  <c:v>44451</c:v>
                </c:pt>
                <c:pt idx="561">
                  <c:v>44452</c:v>
                </c:pt>
                <c:pt idx="562">
                  <c:v>44453</c:v>
                </c:pt>
                <c:pt idx="563">
                  <c:v>44454</c:v>
                </c:pt>
                <c:pt idx="564">
                  <c:v>44455</c:v>
                </c:pt>
                <c:pt idx="565">
                  <c:v>44456</c:v>
                </c:pt>
                <c:pt idx="566">
                  <c:v>44457</c:v>
                </c:pt>
                <c:pt idx="567">
                  <c:v>44458</c:v>
                </c:pt>
                <c:pt idx="568">
                  <c:v>44459</c:v>
                </c:pt>
                <c:pt idx="569">
                  <c:v>44460</c:v>
                </c:pt>
                <c:pt idx="570">
                  <c:v>44461</c:v>
                </c:pt>
                <c:pt idx="571">
                  <c:v>44462</c:v>
                </c:pt>
                <c:pt idx="572">
                  <c:v>44463</c:v>
                </c:pt>
                <c:pt idx="573">
                  <c:v>44464</c:v>
                </c:pt>
                <c:pt idx="574">
                  <c:v>44465</c:v>
                </c:pt>
                <c:pt idx="575">
                  <c:v>44466</c:v>
                </c:pt>
                <c:pt idx="576">
                  <c:v>44467</c:v>
                </c:pt>
                <c:pt idx="577">
                  <c:v>44468</c:v>
                </c:pt>
                <c:pt idx="578">
                  <c:v>44469</c:v>
                </c:pt>
                <c:pt idx="579">
                  <c:v>44470</c:v>
                </c:pt>
                <c:pt idx="580">
                  <c:v>44471</c:v>
                </c:pt>
                <c:pt idx="581">
                  <c:v>44472</c:v>
                </c:pt>
                <c:pt idx="582">
                  <c:v>44473</c:v>
                </c:pt>
                <c:pt idx="583">
                  <c:v>44474</c:v>
                </c:pt>
                <c:pt idx="584">
                  <c:v>44475</c:v>
                </c:pt>
                <c:pt idx="585">
                  <c:v>44476</c:v>
                </c:pt>
                <c:pt idx="586">
                  <c:v>44477</c:v>
                </c:pt>
                <c:pt idx="587">
                  <c:v>44478</c:v>
                </c:pt>
                <c:pt idx="588">
                  <c:v>44479</c:v>
                </c:pt>
                <c:pt idx="589">
                  <c:v>44480</c:v>
                </c:pt>
                <c:pt idx="590">
                  <c:v>44481</c:v>
                </c:pt>
                <c:pt idx="591">
                  <c:v>44482</c:v>
                </c:pt>
                <c:pt idx="592">
                  <c:v>44483</c:v>
                </c:pt>
                <c:pt idx="593">
                  <c:v>44484</c:v>
                </c:pt>
                <c:pt idx="594">
                  <c:v>44485</c:v>
                </c:pt>
                <c:pt idx="595">
                  <c:v>44486</c:v>
                </c:pt>
                <c:pt idx="596">
                  <c:v>44487</c:v>
                </c:pt>
                <c:pt idx="597">
                  <c:v>44488</c:v>
                </c:pt>
                <c:pt idx="598">
                  <c:v>44489</c:v>
                </c:pt>
                <c:pt idx="599">
                  <c:v>44490</c:v>
                </c:pt>
                <c:pt idx="600">
                  <c:v>44491</c:v>
                </c:pt>
                <c:pt idx="601">
                  <c:v>44492</c:v>
                </c:pt>
                <c:pt idx="602">
                  <c:v>44493</c:v>
                </c:pt>
                <c:pt idx="603">
                  <c:v>44494</c:v>
                </c:pt>
                <c:pt idx="604">
                  <c:v>44495</c:v>
                </c:pt>
                <c:pt idx="605">
                  <c:v>44496</c:v>
                </c:pt>
                <c:pt idx="606">
                  <c:v>44497</c:v>
                </c:pt>
                <c:pt idx="607">
                  <c:v>44498</c:v>
                </c:pt>
                <c:pt idx="608">
                  <c:v>44499</c:v>
                </c:pt>
                <c:pt idx="609">
                  <c:v>44500</c:v>
                </c:pt>
                <c:pt idx="610">
                  <c:v>44501</c:v>
                </c:pt>
                <c:pt idx="611">
                  <c:v>44502</c:v>
                </c:pt>
                <c:pt idx="612">
                  <c:v>44503</c:v>
                </c:pt>
                <c:pt idx="613">
                  <c:v>44504</c:v>
                </c:pt>
                <c:pt idx="614">
                  <c:v>44505</c:v>
                </c:pt>
                <c:pt idx="615">
                  <c:v>44506</c:v>
                </c:pt>
                <c:pt idx="616">
                  <c:v>44507</c:v>
                </c:pt>
                <c:pt idx="617">
                  <c:v>44508</c:v>
                </c:pt>
                <c:pt idx="618">
                  <c:v>44509</c:v>
                </c:pt>
                <c:pt idx="619">
                  <c:v>44510</c:v>
                </c:pt>
                <c:pt idx="620">
                  <c:v>44511</c:v>
                </c:pt>
                <c:pt idx="621">
                  <c:v>44512</c:v>
                </c:pt>
                <c:pt idx="622">
                  <c:v>44513</c:v>
                </c:pt>
                <c:pt idx="623">
                  <c:v>44514</c:v>
                </c:pt>
                <c:pt idx="624">
                  <c:v>44515</c:v>
                </c:pt>
                <c:pt idx="625">
                  <c:v>44516</c:v>
                </c:pt>
                <c:pt idx="626">
                  <c:v>44517</c:v>
                </c:pt>
                <c:pt idx="627">
                  <c:v>44518</c:v>
                </c:pt>
                <c:pt idx="628">
                  <c:v>44519</c:v>
                </c:pt>
                <c:pt idx="629">
                  <c:v>44520</c:v>
                </c:pt>
                <c:pt idx="630">
                  <c:v>44521</c:v>
                </c:pt>
                <c:pt idx="631">
                  <c:v>44522</c:v>
                </c:pt>
                <c:pt idx="632">
                  <c:v>44523</c:v>
                </c:pt>
                <c:pt idx="633">
                  <c:v>44524</c:v>
                </c:pt>
                <c:pt idx="634">
                  <c:v>44525</c:v>
                </c:pt>
                <c:pt idx="635">
                  <c:v>44526</c:v>
                </c:pt>
                <c:pt idx="636">
                  <c:v>44527</c:v>
                </c:pt>
                <c:pt idx="637">
                  <c:v>44528</c:v>
                </c:pt>
                <c:pt idx="638">
                  <c:v>44529</c:v>
                </c:pt>
                <c:pt idx="639">
                  <c:v>44530</c:v>
                </c:pt>
                <c:pt idx="640">
                  <c:v>44531</c:v>
                </c:pt>
                <c:pt idx="641">
                  <c:v>44532</c:v>
                </c:pt>
                <c:pt idx="642">
                  <c:v>44533</c:v>
                </c:pt>
                <c:pt idx="643">
                  <c:v>44534</c:v>
                </c:pt>
                <c:pt idx="644">
                  <c:v>44535</c:v>
                </c:pt>
                <c:pt idx="645">
                  <c:v>44536</c:v>
                </c:pt>
                <c:pt idx="646">
                  <c:v>44537</c:v>
                </c:pt>
                <c:pt idx="647">
                  <c:v>44538</c:v>
                </c:pt>
                <c:pt idx="648">
                  <c:v>44539</c:v>
                </c:pt>
                <c:pt idx="649">
                  <c:v>44540</c:v>
                </c:pt>
                <c:pt idx="650">
                  <c:v>44541</c:v>
                </c:pt>
                <c:pt idx="651">
                  <c:v>44542</c:v>
                </c:pt>
                <c:pt idx="652">
                  <c:v>44543</c:v>
                </c:pt>
                <c:pt idx="653">
                  <c:v>44544</c:v>
                </c:pt>
                <c:pt idx="654">
                  <c:v>44545</c:v>
                </c:pt>
                <c:pt idx="655">
                  <c:v>44546</c:v>
                </c:pt>
                <c:pt idx="656">
                  <c:v>44547</c:v>
                </c:pt>
                <c:pt idx="657">
                  <c:v>44548</c:v>
                </c:pt>
                <c:pt idx="658">
                  <c:v>44549</c:v>
                </c:pt>
                <c:pt idx="659">
                  <c:v>44550</c:v>
                </c:pt>
                <c:pt idx="660">
                  <c:v>44551</c:v>
                </c:pt>
                <c:pt idx="661">
                  <c:v>44552</c:v>
                </c:pt>
                <c:pt idx="662">
                  <c:v>44553</c:v>
                </c:pt>
                <c:pt idx="663">
                  <c:v>44554</c:v>
                </c:pt>
                <c:pt idx="664">
                  <c:v>44555</c:v>
                </c:pt>
                <c:pt idx="665">
                  <c:v>44556</c:v>
                </c:pt>
                <c:pt idx="666">
                  <c:v>44557</c:v>
                </c:pt>
                <c:pt idx="667">
                  <c:v>44558</c:v>
                </c:pt>
                <c:pt idx="668">
                  <c:v>44559</c:v>
                </c:pt>
                <c:pt idx="669">
                  <c:v>44560</c:v>
                </c:pt>
                <c:pt idx="670">
                  <c:v>44561</c:v>
                </c:pt>
                <c:pt idx="671">
                  <c:v>44562</c:v>
                </c:pt>
                <c:pt idx="672">
                  <c:v>44563</c:v>
                </c:pt>
                <c:pt idx="673">
                  <c:v>44564</c:v>
                </c:pt>
                <c:pt idx="674">
                  <c:v>44565</c:v>
                </c:pt>
                <c:pt idx="675">
                  <c:v>44566</c:v>
                </c:pt>
                <c:pt idx="676">
                  <c:v>44567</c:v>
                </c:pt>
                <c:pt idx="677">
                  <c:v>44568</c:v>
                </c:pt>
                <c:pt idx="678">
                  <c:v>44569</c:v>
                </c:pt>
                <c:pt idx="679">
                  <c:v>44570</c:v>
                </c:pt>
                <c:pt idx="680">
                  <c:v>44571</c:v>
                </c:pt>
                <c:pt idx="681">
                  <c:v>44572</c:v>
                </c:pt>
                <c:pt idx="682">
                  <c:v>44573</c:v>
                </c:pt>
                <c:pt idx="683">
                  <c:v>44574</c:v>
                </c:pt>
                <c:pt idx="684">
                  <c:v>44575</c:v>
                </c:pt>
                <c:pt idx="685">
                  <c:v>44576</c:v>
                </c:pt>
                <c:pt idx="686">
                  <c:v>44577</c:v>
                </c:pt>
                <c:pt idx="687">
                  <c:v>44578</c:v>
                </c:pt>
                <c:pt idx="688">
                  <c:v>44579</c:v>
                </c:pt>
                <c:pt idx="689">
                  <c:v>44580</c:v>
                </c:pt>
                <c:pt idx="690">
                  <c:v>44581</c:v>
                </c:pt>
                <c:pt idx="691">
                  <c:v>44582</c:v>
                </c:pt>
                <c:pt idx="692">
                  <c:v>44583</c:v>
                </c:pt>
                <c:pt idx="693">
                  <c:v>44584</c:v>
                </c:pt>
                <c:pt idx="694">
                  <c:v>44585</c:v>
                </c:pt>
                <c:pt idx="695">
                  <c:v>44586</c:v>
                </c:pt>
                <c:pt idx="696">
                  <c:v>44587</c:v>
                </c:pt>
                <c:pt idx="697">
                  <c:v>44588</c:v>
                </c:pt>
                <c:pt idx="698">
                  <c:v>44589</c:v>
                </c:pt>
                <c:pt idx="699">
                  <c:v>44590</c:v>
                </c:pt>
                <c:pt idx="700">
                  <c:v>44591</c:v>
                </c:pt>
                <c:pt idx="701">
                  <c:v>44592</c:v>
                </c:pt>
                <c:pt idx="702">
                  <c:v>44593</c:v>
                </c:pt>
                <c:pt idx="703">
                  <c:v>44594</c:v>
                </c:pt>
                <c:pt idx="704">
                  <c:v>44595</c:v>
                </c:pt>
                <c:pt idx="705">
                  <c:v>44596</c:v>
                </c:pt>
                <c:pt idx="706">
                  <c:v>44597</c:v>
                </c:pt>
                <c:pt idx="707">
                  <c:v>44598</c:v>
                </c:pt>
                <c:pt idx="708">
                  <c:v>44599</c:v>
                </c:pt>
                <c:pt idx="709">
                  <c:v>44600</c:v>
                </c:pt>
                <c:pt idx="710">
                  <c:v>44601</c:v>
                </c:pt>
                <c:pt idx="711">
                  <c:v>44602</c:v>
                </c:pt>
                <c:pt idx="712">
                  <c:v>44603</c:v>
                </c:pt>
                <c:pt idx="713">
                  <c:v>44604</c:v>
                </c:pt>
                <c:pt idx="714">
                  <c:v>44605</c:v>
                </c:pt>
                <c:pt idx="715">
                  <c:v>44606</c:v>
                </c:pt>
                <c:pt idx="716">
                  <c:v>44607</c:v>
                </c:pt>
                <c:pt idx="717">
                  <c:v>44608</c:v>
                </c:pt>
                <c:pt idx="718">
                  <c:v>44609</c:v>
                </c:pt>
                <c:pt idx="719">
                  <c:v>44610</c:v>
                </c:pt>
                <c:pt idx="720">
                  <c:v>44611</c:v>
                </c:pt>
                <c:pt idx="721">
                  <c:v>44612</c:v>
                </c:pt>
                <c:pt idx="722">
                  <c:v>44613</c:v>
                </c:pt>
                <c:pt idx="723">
                  <c:v>44614</c:v>
                </c:pt>
                <c:pt idx="724">
                  <c:v>44615</c:v>
                </c:pt>
                <c:pt idx="725">
                  <c:v>44616</c:v>
                </c:pt>
                <c:pt idx="726">
                  <c:v>44617</c:v>
                </c:pt>
                <c:pt idx="727">
                  <c:v>44618</c:v>
                </c:pt>
                <c:pt idx="728">
                  <c:v>44619</c:v>
                </c:pt>
                <c:pt idx="729">
                  <c:v>44620</c:v>
                </c:pt>
                <c:pt idx="730">
                  <c:v>44621</c:v>
                </c:pt>
                <c:pt idx="731">
                  <c:v>44622</c:v>
                </c:pt>
                <c:pt idx="732">
                  <c:v>44623</c:v>
                </c:pt>
                <c:pt idx="733">
                  <c:v>44624</c:v>
                </c:pt>
                <c:pt idx="734">
                  <c:v>44625</c:v>
                </c:pt>
                <c:pt idx="735">
                  <c:v>44626</c:v>
                </c:pt>
                <c:pt idx="736">
                  <c:v>44627</c:v>
                </c:pt>
                <c:pt idx="737">
                  <c:v>44628</c:v>
                </c:pt>
                <c:pt idx="738">
                  <c:v>44629</c:v>
                </c:pt>
                <c:pt idx="739">
                  <c:v>44630</c:v>
                </c:pt>
                <c:pt idx="740">
                  <c:v>44631</c:v>
                </c:pt>
                <c:pt idx="741">
                  <c:v>44632</c:v>
                </c:pt>
                <c:pt idx="742">
                  <c:v>44633</c:v>
                </c:pt>
                <c:pt idx="743">
                  <c:v>44634</c:v>
                </c:pt>
                <c:pt idx="744">
                  <c:v>44635</c:v>
                </c:pt>
                <c:pt idx="745">
                  <c:v>44636</c:v>
                </c:pt>
                <c:pt idx="746">
                  <c:v>44637</c:v>
                </c:pt>
                <c:pt idx="747">
                  <c:v>44638</c:v>
                </c:pt>
                <c:pt idx="748">
                  <c:v>44639</c:v>
                </c:pt>
                <c:pt idx="749">
                  <c:v>44640</c:v>
                </c:pt>
                <c:pt idx="750">
                  <c:v>44641</c:v>
                </c:pt>
                <c:pt idx="751">
                  <c:v>44642</c:v>
                </c:pt>
                <c:pt idx="752">
                  <c:v>44643</c:v>
                </c:pt>
                <c:pt idx="753">
                  <c:v>44644</c:v>
                </c:pt>
                <c:pt idx="754">
                  <c:v>44645</c:v>
                </c:pt>
                <c:pt idx="755">
                  <c:v>44646</c:v>
                </c:pt>
                <c:pt idx="756">
                  <c:v>44647</c:v>
                </c:pt>
                <c:pt idx="757">
                  <c:v>44648</c:v>
                </c:pt>
                <c:pt idx="758">
                  <c:v>44649</c:v>
                </c:pt>
                <c:pt idx="759">
                  <c:v>44650</c:v>
                </c:pt>
                <c:pt idx="760">
                  <c:v>44651</c:v>
                </c:pt>
                <c:pt idx="761">
                  <c:v>44652</c:v>
                </c:pt>
                <c:pt idx="762">
                  <c:v>44653</c:v>
                </c:pt>
                <c:pt idx="763">
                  <c:v>44654</c:v>
                </c:pt>
                <c:pt idx="764">
                  <c:v>44655</c:v>
                </c:pt>
                <c:pt idx="765">
                  <c:v>44656</c:v>
                </c:pt>
                <c:pt idx="766">
                  <c:v>44657</c:v>
                </c:pt>
                <c:pt idx="767">
                  <c:v>44658</c:v>
                </c:pt>
                <c:pt idx="768">
                  <c:v>44659</c:v>
                </c:pt>
                <c:pt idx="769">
                  <c:v>44660</c:v>
                </c:pt>
                <c:pt idx="770">
                  <c:v>44661</c:v>
                </c:pt>
                <c:pt idx="771">
                  <c:v>44662</c:v>
                </c:pt>
                <c:pt idx="772">
                  <c:v>44663</c:v>
                </c:pt>
                <c:pt idx="773">
                  <c:v>44664</c:v>
                </c:pt>
                <c:pt idx="774">
                  <c:v>44665</c:v>
                </c:pt>
                <c:pt idx="775">
                  <c:v>44666</c:v>
                </c:pt>
                <c:pt idx="776">
                  <c:v>44667</c:v>
                </c:pt>
                <c:pt idx="777">
                  <c:v>44668</c:v>
                </c:pt>
                <c:pt idx="778">
                  <c:v>44669</c:v>
                </c:pt>
                <c:pt idx="779">
                  <c:v>44670</c:v>
                </c:pt>
                <c:pt idx="780">
                  <c:v>44671</c:v>
                </c:pt>
                <c:pt idx="781">
                  <c:v>44672</c:v>
                </c:pt>
                <c:pt idx="782">
                  <c:v>44673</c:v>
                </c:pt>
                <c:pt idx="783">
                  <c:v>44674</c:v>
                </c:pt>
                <c:pt idx="784">
                  <c:v>44675</c:v>
                </c:pt>
                <c:pt idx="785">
                  <c:v>44676</c:v>
                </c:pt>
                <c:pt idx="786">
                  <c:v>44677</c:v>
                </c:pt>
                <c:pt idx="787">
                  <c:v>44678</c:v>
                </c:pt>
                <c:pt idx="788">
                  <c:v>44679</c:v>
                </c:pt>
                <c:pt idx="789">
                  <c:v>44680</c:v>
                </c:pt>
                <c:pt idx="790">
                  <c:v>44681</c:v>
                </c:pt>
                <c:pt idx="791">
                  <c:v>44682</c:v>
                </c:pt>
                <c:pt idx="792">
                  <c:v>44683</c:v>
                </c:pt>
                <c:pt idx="793">
                  <c:v>44684</c:v>
                </c:pt>
                <c:pt idx="794">
                  <c:v>44685</c:v>
                </c:pt>
                <c:pt idx="795">
                  <c:v>44686</c:v>
                </c:pt>
                <c:pt idx="796">
                  <c:v>44687</c:v>
                </c:pt>
                <c:pt idx="797">
                  <c:v>44688</c:v>
                </c:pt>
                <c:pt idx="798">
                  <c:v>44689</c:v>
                </c:pt>
                <c:pt idx="799">
                  <c:v>44690</c:v>
                </c:pt>
                <c:pt idx="800">
                  <c:v>44691</c:v>
                </c:pt>
                <c:pt idx="801">
                  <c:v>44692</c:v>
                </c:pt>
                <c:pt idx="802">
                  <c:v>44693</c:v>
                </c:pt>
                <c:pt idx="803">
                  <c:v>44694</c:v>
                </c:pt>
                <c:pt idx="804">
                  <c:v>44695</c:v>
                </c:pt>
                <c:pt idx="805">
                  <c:v>44696</c:v>
                </c:pt>
                <c:pt idx="806">
                  <c:v>44697</c:v>
                </c:pt>
                <c:pt idx="807">
                  <c:v>44698</c:v>
                </c:pt>
                <c:pt idx="808">
                  <c:v>44699</c:v>
                </c:pt>
                <c:pt idx="809">
                  <c:v>44700</c:v>
                </c:pt>
                <c:pt idx="810">
                  <c:v>44701</c:v>
                </c:pt>
                <c:pt idx="811">
                  <c:v>44702</c:v>
                </c:pt>
                <c:pt idx="812">
                  <c:v>44703</c:v>
                </c:pt>
                <c:pt idx="813">
                  <c:v>44704</c:v>
                </c:pt>
                <c:pt idx="814">
                  <c:v>44705</c:v>
                </c:pt>
                <c:pt idx="815">
                  <c:v>44706</c:v>
                </c:pt>
                <c:pt idx="816">
                  <c:v>44707</c:v>
                </c:pt>
                <c:pt idx="817">
                  <c:v>44708</c:v>
                </c:pt>
                <c:pt idx="818">
                  <c:v>44709</c:v>
                </c:pt>
                <c:pt idx="819">
                  <c:v>44710</c:v>
                </c:pt>
                <c:pt idx="820">
                  <c:v>44711</c:v>
                </c:pt>
                <c:pt idx="821">
                  <c:v>44712</c:v>
                </c:pt>
                <c:pt idx="822">
                  <c:v>44713</c:v>
                </c:pt>
                <c:pt idx="823">
                  <c:v>44714</c:v>
                </c:pt>
                <c:pt idx="824">
                  <c:v>44715</c:v>
                </c:pt>
                <c:pt idx="825">
                  <c:v>44716</c:v>
                </c:pt>
                <c:pt idx="826">
                  <c:v>44717</c:v>
                </c:pt>
                <c:pt idx="827">
                  <c:v>44718</c:v>
                </c:pt>
                <c:pt idx="828">
                  <c:v>44719</c:v>
                </c:pt>
                <c:pt idx="829">
                  <c:v>44720</c:v>
                </c:pt>
                <c:pt idx="830">
                  <c:v>44721</c:v>
                </c:pt>
                <c:pt idx="831">
                  <c:v>44722</c:v>
                </c:pt>
                <c:pt idx="832">
                  <c:v>44723</c:v>
                </c:pt>
                <c:pt idx="833">
                  <c:v>44724</c:v>
                </c:pt>
                <c:pt idx="834">
                  <c:v>44725</c:v>
                </c:pt>
                <c:pt idx="835">
                  <c:v>44726</c:v>
                </c:pt>
                <c:pt idx="836">
                  <c:v>44727</c:v>
                </c:pt>
                <c:pt idx="837">
                  <c:v>44728</c:v>
                </c:pt>
                <c:pt idx="838">
                  <c:v>44729</c:v>
                </c:pt>
                <c:pt idx="839">
                  <c:v>44730</c:v>
                </c:pt>
                <c:pt idx="840">
                  <c:v>44731</c:v>
                </c:pt>
                <c:pt idx="841">
                  <c:v>44732</c:v>
                </c:pt>
                <c:pt idx="842">
                  <c:v>44733</c:v>
                </c:pt>
                <c:pt idx="843">
                  <c:v>44734</c:v>
                </c:pt>
                <c:pt idx="844">
                  <c:v>44735</c:v>
                </c:pt>
                <c:pt idx="845">
                  <c:v>44736</c:v>
                </c:pt>
                <c:pt idx="846">
                  <c:v>44737</c:v>
                </c:pt>
                <c:pt idx="847">
                  <c:v>44738</c:v>
                </c:pt>
                <c:pt idx="848">
                  <c:v>44739</c:v>
                </c:pt>
                <c:pt idx="849">
                  <c:v>44740</c:v>
                </c:pt>
                <c:pt idx="850">
                  <c:v>44741</c:v>
                </c:pt>
                <c:pt idx="851">
                  <c:v>44742</c:v>
                </c:pt>
                <c:pt idx="852">
                  <c:v>44743</c:v>
                </c:pt>
                <c:pt idx="853">
                  <c:v>44744</c:v>
                </c:pt>
                <c:pt idx="854">
                  <c:v>44745</c:v>
                </c:pt>
                <c:pt idx="855">
                  <c:v>44746</c:v>
                </c:pt>
                <c:pt idx="856">
                  <c:v>44747</c:v>
                </c:pt>
                <c:pt idx="857">
                  <c:v>44748</c:v>
                </c:pt>
                <c:pt idx="858">
                  <c:v>44749</c:v>
                </c:pt>
                <c:pt idx="859">
                  <c:v>44750</c:v>
                </c:pt>
                <c:pt idx="860">
                  <c:v>44751</c:v>
                </c:pt>
                <c:pt idx="861">
                  <c:v>44752</c:v>
                </c:pt>
                <c:pt idx="862">
                  <c:v>44753</c:v>
                </c:pt>
                <c:pt idx="863">
                  <c:v>44754</c:v>
                </c:pt>
                <c:pt idx="864">
                  <c:v>44755</c:v>
                </c:pt>
                <c:pt idx="865">
                  <c:v>44756</c:v>
                </c:pt>
                <c:pt idx="866">
                  <c:v>44757</c:v>
                </c:pt>
                <c:pt idx="867">
                  <c:v>44758</c:v>
                </c:pt>
                <c:pt idx="868">
                  <c:v>44759</c:v>
                </c:pt>
                <c:pt idx="869">
                  <c:v>44760</c:v>
                </c:pt>
                <c:pt idx="870">
                  <c:v>44761</c:v>
                </c:pt>
                <c:pt idx="871">
                  <c:v>44762</c:v>
                </c:pt>
                <c:pt idx="872">
                  <c:v>44763</c:v>
                </c:pt>
                <c:pt idx="873">
                  <c:v>44764</c:v>
                </c:pt>
                <c:pt idx="874">
                  <c:v>44765</c:v>
                </c:pt>
                <c:pt idx="875">
                  <c:v>44766</c:v>
                </c:pt>
                <c:pt idx="876">
                  <c:v>44767</c:v>
                </c:pt>
                <c:pt idx="877">
                  <c:v>44768</c:v>
                </c:pt>
                <c:pt idx="878">
                  <c:v>44769</c:v>
                </c:pt>
                <c:pt idx="879">
                  <c:v>44770</c:v>
                </c:pt>
                <c:pt idx="880">
                  <c:v>44771</c:v>
                </c:pt>
                <c:pt idx="881">
                  <c:v>44772</c:v>
                </c:pt>
                <c:pt idx="882">
                  <c:v>44773</c:v>
                </c:pt>
                <c:pt idx="883">
                  <c:v>44774</c:v>
                </c:pt>
                <c:pt idx="884">
                  <c:v>44775</c:v>
                </c:pt>
                <c:pt idx="885">
                  <c:v>44776</c:v>
                </c:pt>
                <c:pt idx="886">
                  <c:v>44777</c:v>
                </c:pt>
                <c:pt idx="887">
                  <c:v>44778</c:v>
                </c:pt>
                <c:pt idx="888">
                  <c:v>44779</c:v>
                </c:pt>
                <c:pt idx="889">
                  <c:v>44780</c:v>
                </c:pt>
                <c:pt idx="890">
                  <c:v>44781</c:v>
                </c:pt>
                <c:pt idx="891">
                  <c:v>44782</c:v>
                </c:pt>
                <c:pt idx="892">
                  <c:v>44783</c:v>
                </c:pt>
                <c:pt idx="893">
                  <c:v>44784</c:v>
                </c:pt>
                <c:pt idx="894">
                  <c:v>44785</c:v>
                </c:pt>
                <c:pt idx="895">
                  <c:v>44786</c:v>
                </c:pt>
                <c:pt idx="896">
                  <c:v>44787</c:v>
                </c:pt>
                <c:pt idx="897">
                  <c:v>44788</c:v>
                </c:pt>
                <c:pt idx="898">
                  <c:v>44789</c:v>
                </c:pt>
                <c:pt idx="899">
                  <c:v>44790</c:v>
                </c:pt>
                <c:pt idx="900">
                  <c:v>44791</c:v>
                </c:pt>
                <c:pt idx="901">
                  <c:v>44792</c:v>
                </c:pt>
                <c:pt idx="902">
                  <c:v>44793</c:v>
                </c:pt>
                <c:pt idx="903">
                  <c:v>44794</c:v>
                </c:pt>
                <c:pt idx="904">
                  <c:v>44795</c:v>
                </c:pt>
                <c:pt idx="905">
                  <c:v>44796</c:v>
                </c:pt>
                <c:pt idx="906">
                  <c:v>44797</c:v>
                </c:pt>
                <c:pt idx="907">
                  <c:v>44798</c:v>
                </c:pt>
                <c:pt idx="908">
                  <c:v>44799</c:v>
                </c:pt>
                <c:pt idx="909">
                  <c:v>44800</c:v>
                </c:pt>
                <c:pt idx="910">
                  <c:v>44801</c:v>
                </c:pt>
                <c:pt idx="911">
                  <c:v>44802</c:v>
                </c:pt>
                <c:pt idx="912">
                  <c:v>44803</c:v>
                </c:pt>
                <c:pt idx="913">
                  <c:v>44804</c:v>
                </c:pt>
                <c:pt idx="914">
                  <c:v>44805</c:v>
                </c:pt>
                <c:pt idx="915">
                  <c:v>44806</c:v>
                </c:pt>
                <c:pt idx="916">
                  <c:v>44807</c:v>
                </c:pt>
                <c:pt idx="917">
                  <c:v>44808</c:v>
                </c:pt>
                <c:pt idx="918">
                  <c:v>44809</c:v>
                </c:pt>
                <c:pt idx="919">
                  <c:v>44810</c:v>
                </c:pt>
                <c:pt idx="920">
                  <c:v>44811</c:v>
                </c:pt>
                <c:pt idx="921">
                  <c:v>44812</c:v>
                </c:pt>
                <c:pt idx="922">
                  <c:v>44813</c:v>
                </c:pt>
                <c:pt idx="923">
                  <c:v>44814</c:v>
                </c:pt>
                <c:pt idx="924">
                  <c:v>44815</c:v>
                </c:pt>
                <c:pt idx="925">
                  <c:v>44816</c:v>
                </c:pt>
                <c:pt idx="926">
                  <c:v>44817</c:v>
                </c:pt>
                <c:pt idx="927">
                  <c:v>44818</c:v>
                </c:pt>
                <c:pt idx="928">
                  <c:v>44819</c:v>
                </c:pt>
                <c:pt idx="929">
                  <c:v>44820</c:v>
                </c:pt>
                <c:pt idx="930">
                  <c:v>44821</c:v>
                </c:pt>
                <c:pt idx="931">
                  <c:v>44822</c:v>
                </c:pt>
                <c:pt idx="932">
                  <c:v>44823</c:v>
                </c:pt>
                <c:pt idx="933">
                  <c:v>44824</c:v>
                </c:pt>
                <c:pt idx="934">
                  <c:v>44825</c:v>
                </c:pt>
                <c:pt idx="935">
                  <c:v>44826</c:v>
                </c:pt>
                <c:pt idx="936">
                  <c:v>44827</c:v>
                </c:pt>
                <c:pt idx="937">
                  <c:v>44828</c:v>
                </c:pt>
                <c:pt idx="938">
                  <c:v>44829</c:v>
                </c:pt>
                <c:pt idx="939">
                  <c:v>44830</c:v>
                </c:pt>
                <c:pt idx="940">
                  <c:v>44831</c:v>
                </c:pt>
                <c:pt idx="941">
                  <c:v>44832</c:v>
                </c:pt>
                <c:pt idx="942">
                  <c:v>44833</c:v>
                </c:pt>
                <c:pt idx="943">
                  <c:v>44834</c:v>
                </c:pt>
                <c:pt idx="944">
                  <c:v>44835</c:v>
                </c:pt>
                <c:pt idx="945">
                  <c:v>44836</c:v>
                </c:pt>
                <c:pt idx="946">
                  <c:v>44837</c:v>
                </c:pt>
                <c:pt idx="947">
                  <c:v>44838</c:v>
                </c:pt>
                <c:pt idx="948">
                  <c:v>44839</c:v>
                </c:pt>
                <c:pt idx="949">
                  <c:v>44840</c:v>
                </c:pt>
                <c:pt idx="950">
                  <c:v>44841</c:v>
                </c:pt>
                <c:pt idx="951">
                  <c:v>44842</c:v>
                </c:pt>
                <c:pt idx="952">
                  <c:v>44843</c:v>
                </c:pt>
                <c:pt idx="953">
                  <c:v>44844</c:v>
                </c:pt>
                <c:pt idx="954">
                  <c:v>44845</c:v>
                </c:pt>
                <c:pt idx="955">
                  <c:v>44846</c:v>
                </c:pt>
                <c:pt idx="956">
                  <c:v>44847</c:v>
                </c:pt>
                <c:pt idx="957">
                  <c:v>44848</c:v>
                </c:pt>
                <c:pt idx="958">
                  <c:v>44849</c:v>
                </c:pt>
                <c:pt idx="959">
                  <c:v>44850</c:v>
                </c:pt>
                <c:pt idx="960">
                  <c:v>44851</c:v>
                </c:pt>
                <c:pt idx="961">
                  <c:v>44852</c:v>
                </c:pt>
                <c:pt idx="962">
                  <c:v>44853</c:v>
                </c:pt>
                <c:pt idx="963">
                  <c:v>44854</c:v>
                </c:pt>
                <c:pt idx="964">
                  <c:v>44855</c:v>
                </c:pt>
                <c:pt idx="965">
                  <c:v>44856</c:v>
                </c:pt>
                <c:pt idx="966">
                  <c:v>44857</c:v>
                </c:pt>
                <c:pt idx="967">
                  <c:v>44858</c:v>
                </c:pt>
                <c:pt idx="968">
                  <c:v>44859</c:v>
                </c:pt>
                <c:pt idx="969">
                  <c:v>44860</c:v>
                </c:pt>
                <c:pt idx="970">
                  <c:v>44861</c:v>
                </c:pt>
                <c:pt idx="971">
                  <c:v>44862</c:v>
                </c:pt>
                <c:pt idx="972">
                  <c:v>44863</c:v>
                </c:pt>
                <c:pt idx="973">
                  <c:v>44864</c:v>
                </c:pt>
                <c:pt idx="974">
                  <c:v>44865</c:v>
                </c:pt>
                <c:pt idx="975">
                  <c:v>44866</c:v>
                </c:pt>
                <c:pt idx="976">
                  <c:v>44867</c:v>
                </c:pt>
                <c:pt idx="977">
                  <c:v>44868</c:v>
                </c:pt>
                <c:pt idx="978">
                  <c:v>44869</c:v>
                </c:pt>
                <c:pt idx="979">
                  <c:v>44870</c:v>
                </c:pt>
                <c:pt idx="980">
                  <c:v>44871</c:v>
                </c:pt>
                <c:pt idx="981">
                  <c:v>44872</c:v>
                </c:pt>
                <c:pt idx="982">
                  <c:v>44873</c:v>
                </c:pt>
                <c:pt idx="983">
                  <c:v>44874</c:v>
                </c:pt>
                <c:pt idx="984">
                  <c:v>44875</c:v>
                </c:pt>
                <c:pt idx="985">
                  <c:v>44876</c:v>
                </c:pt>
                <c:pt idx="986">
                  <c:v>44877</c:v>
                </c:pt>
                <c:pt idx="987">
                  <c:v>44878</c:v>
                </c:pt>
                <c:pt idx="988">
                  <c:v>44879</c:v>
                </c:pt>
                <c:pt idx="989">
                  <c:v>44880</c:v>
                </c:pt>
                <c:pt idx="990">
                  <c:v>44881</c:v>
                </c:pt>
                <c:pt idx="991">
                  <c:v>44882</c:v>
                </c:pt>
                <c:pt idx="992">
                  <c:v>44883</c:v>
                </c:pt>
                <c:pt idx="993">
                  <c:v>44884</c:v>
                </c:pt>
                <c:pt idx="994">
                  <c:v>44885</c:v>
                </c:pt>
                <c:pt idx="995">
                  <c:v>44886</c:v>
                </c:pt>
                <c:pt idx="996">
                  <c:v>44887</c:v>
                </c:pt>
                <c:pt idx="997">
                  <c:v>44888</c:v>
                </c:pt>
                <c:pt idx="998">
                  <c:v>44889</c:v>
                </c:pt>
                <c:pt idx="999">
                  <c:v>44890</c:v>
                </c:pt>
                <c:pt idx="1000">
                  <c:v>44891</c:v>
                </c:pt>
                <c:pt idx="1001">
                  <c:v>44892</c:v>
                </c:pt>
                <c:pt idx="1002">
                  <c:v>44893</c:v>
                </c:pt>
                <c:pt idx="1003">
                  <c:v>44894</c:v>
                </c:pt>
                <c:pt idx="1004">
                  <c:v>44895</c:v>
                </c:pt>
                <c:pt idx="1005">
                  <c:v>44896</c:v>
                </c:pt>
                <c:pt idx="1006">
                  <c:v>44897</c:v>
                </c:pt>
                <c:pt idx="1007">
                  <c:v>44898</c:v>
                </c:pt>
                <c:pt idx="1008">
                  <c:v>44899</c:v>
                </c:pt>
                <c:pt idx="1009">
                  <c:v>44900</c:v>
                </c:pt>
                <c:pt idx="1010">
                  <c:v>44901</c:v>
                </c:pt>
                <c:pt idx="1011">
                  <c:v>44902</c:v>
                </c:pt>
                <c:pt idx="1012">
                  <c:v>44903</c:v>
                </c:pt>
                <c:pt idx="1013">
                  <c:v>44904</c:v>
                </c:pt>
                <c:pt idx="1014">
                  <c:v>44905</c:v>
                </c:pt>
                <c:pt idx="1015">
                  <c:v>44906</c:v>
                </c:pt>
                <c:pt idx="1016">
                  <c:v>44907</c:v>
                </c:pt>
                <c:pt idx="1017">
                  <c:v>44908</c:v>
                </c:pt>
                <c:pt idx="1018">
                  <c:v>44909</c:v>
                </c:pt>
                <c:pt idx="1019">
                  <c:v>44910</c:v>
                </c:pt>
                <c:pt idx="1020">
                  <c:v>44911</c:v>
                </c:pt>
                <c:pt idx="1021">
                  <c:v>44912</c:v>
                </c:pt>
                <c:pt idx="1022">
                  <c:v>44913</c:v>
                </c:pt>
                <c:pt idx="1023">
                  <c:v>44914</c:v>
                </c:pt>
                <c:pt idx="1024">
                  <c:v>44915</c:v>
                </c:pt>
                <c:pt idx="1025">
                  <c:v>44916</c:v>
                </c:pt>
                <c:pt idx="1026">
                  <c:v>44917</c:v>
                </c:pt>
                <c:pt idx="1027">
                  <c:v>44918</c:v>
                </c:pt>
                <c:pt idx="1028">
                  <c:v>44919</c:v>
                </c:pt>
                <c:pt idx="1029">
                  <c:v>44920</c:v>
                </c:pt>
                <c:pt idx="1030">
                  <c:v>44921</c:v>
                </c:pt>
                <c:pt idx="1031">
                  <c:v>44922</c:v>
                </c:pt>
                <c:pt idx="1032">
                  <c:v>44923</c:v>
                </c:pt>
                <c:pt idx="1033">
                  <c:v>44924</c:v>
                </c:pt>
                <c:pt idx="1034">
                  <c:v>44925</c:v>
                </c:pt>
                <c:pt idx="1035">
                  <c:v>44926</c:v>
                </c:pt>
                <c:pt idx="1036">
                  <c:v>44927</c:v>
                </c:pt>
                <c:pt idx="1037">
                  <c:v>44928</c:v>
                </c:pt>
                <c:pt idx="1038">
                  <c:v>44929</c:v>
                </c:pt>
                <c:pt idx="1039">
                  <c:v>44930</c:v>
                </c:pt>
                <c:pt idx="1040">
                  <c:v>44931</c:v>
                </c:pt>
                <c:pt idx="1041">
                  <c:v>44932</c:v>
                </c:pt>
                <c:pt idx="1042">
                  <c:v>44933</c:v>
                </c:pt>
                <c:pt idx="1043">
                  <c:v>44934</c:v>
                </c:pt>
                <c:pt idx="1044">
                  <c:v>44935</c:v>
                </c:pt>
                <c:pt idx="1045">
                  <c:v>44936</c:v>
                </c:pt>
                <c:pt idx="1046">
                  <c:v>44937</c:v>
                </c:pt>
                <c:pt idx="1047">
                  <c:v>44938</c:v>
                </c:pt>
                <c:pt idx="1048">
                  <c:v>44939</c:v>
                </c:pt>
                <c:pt idx="1049">
                  <c:v>44940</c:v>
                </c:pt>
                <c:pt idx="1050">
                  <c:v>44941</c:v>
                </c:pt>
                <c:pt idx="1051">
                  <c:v>44942</c:v>
                </c:pt>
                <c:pt idx="1052">
                  <c:v>44943</c:v>
                </c:pt>
                <c:pt idx="1053">
                  <c:v>44944</c:v>
                </c:pt>
                <c:pt idx="1054">
                  <c:v>44945</c:v>
                </c:pt>
                <c:pt idx="1055">
                  <c:v>44946</c:v>
                </c:pt>
                <c:pt idx="1056">
                  <c:v>44947</c:v>
                </c:pt>
                <c:pt idx="1057">
                  <c:v>44948</c:v>
                </c:pt>
                <c:pt idx="1058">
                  <c:v>44949</c:v>
                </c:pt>
                <c:pt idx="1059">
                  <c:v>44950</c:v>
                </c:pt>
                <c:pt idx="1060">
                  <c:v>44951</c:v>
                </c:pt>
                <c:pt idx="1061">
                  <c:v>44952</c:v>
                </c:pt>
                <c:pt idx="1062">
                  <c:v>44953</c:v>
                </c:pt>
                <c:pt idx="1063">
                  <c:v>44954</c:v>
                </c:pt>
                <c:pt idx="1064">
                  <c:v>44955</c:v>
                </c:pt>
                <c:pt idx="1065">
                  <c:v>44956</c:v>
                </c:pt>
                <c:pt idx="1066">
                  <c:v>44957</c:v>
                </c:pt>
                <c:pt idx="1067">
                  <c:v>44958</c:v>
                </c:pt>
                <c:pt idx="1068">
                  <c:v>44959</c:v>
                </c:pt>
                <c:pt idx="1069">
                  <c:v>44960</c:v>
                </c:pt>
                <c:pt idx="1070">
                  <c:v>44961</c:v>
                </c:pt>
                <c:pt idx="1071">
                  <c:v>44962</c:v>
                </c:pt>
                <c:pt idx="1072">
                  <c:v>44963</c:v>
                </c:pt>
                <c:pt idx="1073">
                  <c:v>44964</c:v>
                </c:pt>
                <c:pt idx="1074">
                  <c:v>44965</c:v>
                </c:pt>
                <c:pt idx="1075">
                  <c:v>44966</c:v>
                </c:pt>
                <c:pt idx="1076">
                  <c:v>44967</c:v>
                </c:pt>
                <c:pt idx="1077">
                  <c:v>44968</c:v>
                </c:pt>
                <c:pt idx="1078">
                  <c:v>44969</c:v>
                </c:pt>
                <c:pt idx="1079">
                  <c:v>44970</c:v>
                </c:pt>
                <c:pt idx="1080">
                  <c:v>44971</c:v>
                </c:pt>
                <c:pt idx="1081">
                  <c:v>44972</c:v>
                </c:pt>
                <c:pt idx="1082">
                  <c:v>44973</c:v>
                </c:pt>
                <c:pt idx="1083">
                  <c:v>44974</c:v>
                </c:pt>
                <c:pt idx="1084">
                  <c:v>44975</c:v>
                </c:pt>
                <c:pt idx="1085">
                  <c:v>44976</c:v>
                </c:pt>
                <c:pt idx="1086">
                  <c:v>44977</c:v>
                </c:pt>
                <c:pt idx="1087">
                  <c:v>44978</c:v>
                </c:pt>
                <c:pt idx="1088">
                  <c:v>44979</c:v>
                </c:pt>
                <c:pt idx="1089">
                  <c:v>44980</c:v>
                </c:pt>
                <c:pt idx="1090">
                  <c:v>44981</c:v>
                </c:pt>
                <c:pt idx="1091">
                  <c:v>44982</c:v>
                </c:pt>
                <c:pt idx="1092">
                  <c:v>44983</c:v>
                </c:pt>
                <c:pt idx="1093">
                  <c:v>44984</c:v>
                </c:pt>
                <c:pt idx="1094">
                  <c:v>44985</c:v>
                </c:pt>
                <c:pt idx="1095">
                  <c:v>44986</c:v>
                </c:pt>
                <c:pt idx="1096">
                  <c:v>44987</c:v>
                </c:pt>
                <c:pt idx="1097">
                  <c:v>44988</c:v>
                </c:pt>
                <c:pt idx="1098">
                  <c:v>44989</c:v>
                </c:pt>
                <c:pt idx="1099">
                  <c:v>44990</c:v>
                </c:pt>
                <c:pt idx="1100">
                  <c:v>44991</c:v>
                </c:pt>
                <c:pt idx="1101">
                  <c:v>44992</c:v>
                </c:pt>
                <c:pt idx="1102">
                  <c:v>44993</c:v>
                </c:pt>
                <c:pt idx="1103">
                  <c:v>44994</c:v>
                </c:pt>
                <c:pt idx="1104">
                  <c:v>44995</c:v>
                </c:pt>
                <c:pt idx="1105">
                  <c:v>44996</c:v>
                </c:pt>
                <c:pt idx="1106">
                  <c:v>44997</c:v>
                </c:pt>
                <c:pt idx="1107">
                  <c:v>44998</c:v>
                </c:pt>
                <c:pt idx="1108">
                  <c:v>44999</c:v>
                </c:pt>
                <c:pt idx="1109">
                  <c:v>45000</c:v>
                </c:pt>
                <c:pt idx="1110">
                  <c:v>45001</c:v>
                </c:pt>
                <c:pt idx="1111">
                  <c:v>45002</c:v>
                </c:pt>
                <c:pt idx="1112">
                  <c:v>45003</c:v>
                </c:pt>
                <c:pt idx="1113">
                  <c:v>45004</c:v>
                </c:pt>
                <c:pt idx="1114">
                  <c:v>45005</c:v>
                </c:pt>
                <c:pt idx="1115">
                  <c:v>45006</c:v>
                </c:pt>
                <c:pt idx="1116">
                  <c:v>45007</c:v>
                </c:pt>
                <c:pt idx="1117">
                  <c:v>45008</c:v>
                </c:pt>
                <c:pt idx="1118">
                  <c:v>45009</c:v>
                </c:pt>
                <c:pt idx="1119">
                  <c:v>45010</c:v>
                </c:pt>
                <c:pt idx="1120">
                  <c:v>45011</c:v>
                </c:pt>
                <c:pt idx="1121">
                  <c:v>45012</c:v>
                </c:pt>
                <c:pt idx="1122">
                  <c:v>45013</c:v>
                </c:pt>
                <c:pt idx="1123">
                  <c:v>45014</c:v>
                </c:pt>
                <c:pt idx="1124">
                  <c:v>45015</c:v>
                </c:pt>
                <c:pt idx="1125">
                  <c:v>45016</c:v>
                </c:pt>
                <c:pt idx="1126">
                  <c:v>45017</c:v>
                </c:pt>
                <c:pt idx="1127">
                  <c:v>45018</c:v>
                </c:pt>
                <c:pt idx="1128">
                  <c:v>45019</c:v>
                </c:pt>
                <c:pt idx="1129">
                  <c:v>45020</c:v>
                </c:pt>
                <c:pt idx="1130">
                  <c:v>45021</c:v>
                </c:pt>
                <c:pt idx="1131">
                  <c:v>45022</c:v>
                </c:pt>
                <c:pt idx="1132">
                  <c:v>45023</c:v>
                </c:pt>
                <c:pt idx="1133">
                  <c:v>45024</c:v>
                </c:pt>
                <c:pt idx="1134">
                  <c:v>45025</c:v>
                </c:pt>
                <c:pt idx="1135">
                  <c:v>45026</c:v>
                </c:pt>
                <c:pt idx="1136">
                  <c:v>45027</c:v>
                </c:pt>
                <c:pt idx="1137">
                  <c:v>45028</c:v>
                </c:pt>
                <c:pt idx="1138">
                  <c:v>45029</c:v>
                </c:pt>
                <c:pt idx="1139">
                  <c:v>45030</c:v>
                </c:pt>
                <c:pt idx="1140">
                  <c:v>45031</c:v>
                </c:pt>
                <c:pt idx="1141">
                  <c:v>45032</c:v>
                </c:pt>
                <c:pt idx="1142">
                  <c:v>45033</c:v>
                </c:pt>
                <c:pt idx="1143">
                  <c:v>45034</c:v>
                </c:pt>
                <c:pt idx="1144">
                  <c:v>45035</c:v>
                </c:pt>
                <c:pt idx="1145">
                  <c:v>45036</c:v>
                </c:pt>
                <c:pt idx="1146">
                  <c:v>45037</c:v>
                </c:pt>
                <c:pt idx="1147">
                  <c:v>45038</c:v>
                </c:pt>
                <c:pt idx="1148">
                  <c:v>45039</c:v>
                </c:pt>
                <c:pt idx="1149">
                  <c:v>45040</c:v>
                </c:pt>
                <c:pt idx="1150">
                  <c:v>45041</c:v>
                </c:pt>
                <c:pt idx="1151">
                  <c:v>45042</c:v>
                </c:pt>
                <c:pt idx="1152">
                  <c:v>45043</c:v>
                </c:pt>
                <c:pt idx="1153">
                  <c:v>45044</c:v>
                </c:pt>
                <c:pt idx="1154">
                  <c:v>45045</c:v>
                </c:pt>
                <c:pt idx="1155">
                  <c:v>45046</c:v>
                </c:pt>
                <c:pt idx="1156">
                  <c:v>45047</c:v>
                </c:pt>
                <c:pt idx="1157">
                  <c:v>45048</c:v>
                </c:pt>
                <c:pt idx="1158">
                  <c:v>45049</c:v>
                </c:pt>
                <c:pt idx="1159">
                  <c:v>45050</c:v>
                </c:pt>
                <c:pt idx="1160">
                  <c:v>45051</c:v>
                </c:pt>
                <c:pt idx="1161">
                  <c:v>45052</c:v>
                </c:pt>
                <c:pt idx="1162">
                  <c:v>45053</c:v>
                </c:pt>
                <c:pt idx="1163">
                  <c:v>45054</c:v>
                </c:pt>
                <c:pt idx="1164">
                  <c:v>45055</c:v>
                </c:pt>
                <c:pt idx="1165">
                  <c:v>45056</c:v>
                </c:pt>
                <c:pt idx="1166">
                  <c:v>45057</c:v>
                </c:pt>
                <c:pt idx="1167">
                  <c:v>45058</c:v>
                </c:pt>
                <c:pt idx="1168">
                  <c:v>45059</c:v>
                </c:pt>
                <c:pt idx="1169">
                  <c:v>45060</c:v>
                </c:pt>
                <c:pt idx="1170">
                  <c:v>45061</c:v>
                </c:pt>
                <c:pt idx="1171">
                  <c:v>45062</c:v>
                </c:pt>
                <c:pt idx="1172">
                  <c:v>45063</c:v>
                </c:pt>
                <c:pt idx="1173">
                  <c:v>45064</c:v>
                </c:pt>
                <c:pt idx="1174">
                  <c:v>45065</c:v>
                </c:pt>
                <c:pt idx="1175">
                  <c:v>45066</c:v>
                </c:pt>
                <c:pt idx="1176">
                  <c:v>45067</c:v>
                </c:pt>
                <c:pt idx="1177">
                  <c:v>45068</c:v>
                </c:pt>
                <c:pt idx="1178">
                  <c:v>45069</c:v>
                </c:pt>
                <c:pt idx="1179">
                  <c:v>45070</c:v>
                </c:pt>
                <c:pt idx="1180">
                  <c:v>45071</c:v>
                </c:pt>
                <c:pt idx="1181">
                  <c:v>45072</c:v>
                </c:pt>
                <c:pt idx="1182">
                  <c:v>45073</c:v>
                </c:pt>
                <c:pt idx="1183">
                  <c:v>45074</c:v>
                </c:pt>
                <c:pt idx="1184">
                  <c:v>45075</c:v>
                </c:pt>
                <c:pt idx="1185">
                  <c:v>45076</c:v>
                </c:pt>
                <c:pt idx="1186">
                  <c:v>45077</c:v>
                </c:pt>
                <c:pt idx="1187">
                  <c:v>45078</c:v>
                </c:pt>
                <c:pt idx="1188">
                  <c:v>45079</c:v>
                </c:pt>
                <c:pt idx="1189">
                  <c:v>45080</c:v>
                </c:pt>
                <c:pt idx="1190">
                  <c:v>45081</c:v>
                </c:pt>
                <c:pt idx="1191">
                  <c:v>45082</c:v>
                </c:pt>
                <c:pt idx="1192">
                  <c:v>45083</c:v>
                </c:pt>
                <c:pt idx="1193">
                  <c:v>45084</c:v>
                </c:pt>
                <c:pt idx="1194">
                  <c:v>45085</c:v>
                </c:pt>
                <c:pt idx="1195">
                  <c:v>45086</c:v>
                </c:pt>
                <c:pt idx="1196">
                  <c:v>45087</c:v>
                </c:pt>
                <c:pt idx="1197">
                  <c:v>45088</c:v>
                </c:pt>
                <c:pt idx="1198">
                  <c:v>45089</c:v>
                </c:pt>
                <c:pt idx="1199">
                  <c:v>45090</c:v>
                </c:pt>
                <c:pt idx="1200">
                  <c:v>45091</c:v>
                </c:pt>
                <c:pt idx="1201">
                  <c:v>45092</c:v>
                </c:pt>
                <c:pt idx="1202">
                  <c:v>45093</c:v>
                </c:pt>
                <c:pt idx="1203">
                  <c:v>45094</c:v>
                </c:pt>
                <c:pt idx="1204">
                  <c:v>45095</c:v>
                </c:pt>
                <c:pt idx="1205">
                  <c:v>45096</c:v>
                </c:pt>
                <c:pt idx="1206">
                  <c:v>45097</c:v>
                </c:pt>
                <c:pt idx="1207">
                  <c:v>45098</c:v>
                </c:pt>
                <c:pt idx="1208">
                  <c:v>45099</c:v>
                </c:pt>
                <c:pt idx="1209">
                  <c:v>45100</c:v>
                </c:pt>
                <c:pt idx="1210">
                  <c:v>45101</c:v>
                </c:pt>
                <c:pt idx="1211">
                  <c:v>45102</c:v>
                </c:pt>
                <c:pt idx="1212">
                  <c:v>45103</c:v>
                </c:pt>
                <c:pt idx="1213">
                  <c:v>45104</c:v>
                </c:pt>
                <c:pt idx="1214">
                  <c:v>45105</c:v>
                </c:pt>
                <c:pt idx="1215">
                  <c:v>45106</c:v>
                </c:pt>
                <c:pt idx="1216">
                  <c:v>45107</c:v>
                </c:pt>
                <c:pt idx="1217">
                  <c:v>45108</c:v>
                </c:pt>
                <c:pt idx="1218">
                  <c:v>45109</c:v>
                </c:pt>
                <c:pt idx="1219">
                  <c:v>45110</c:v>
                </c:pt>
                <c:pt idx="1220">
                  <c:v>45111</c:v>
                </c:pt>
                <c:pt idx="1221">
                  <c:v>45112</c:v>
                </c:pt>
                <c:pt idx="1222">
                  <c:v>45113</c:v>
                </c:pt>
                <c:pt idx="1223">
                  <c:v>45114</c:v>
                </c:pt>
                <c:pt idx="1224">
                  <c:v>45115</c:v>
                </c:pt>
                <c:pt idx="1225">
                  <c:v>45116</c:v>
                </c:pt>
                <c:pt idx="1226">
                  <c:v>45117</c:v>
                </c:pt>
                <c:pt idx="1227">
                  <c:v>45118</c:v>
                </c:pt>
                <c:pt idx="1228">
                  <c:v>45119</c:v>
                </c:pt>
                <c:pt idx="1229">
                  <c:v>45120</c:v>
                </c:pt>
                <c:pt idx="1230">
                  <c:v>45121</c:v>
                </c:pt>
                <c:pt idx="1231">
                  <c:v>45122</c:v>
                </c:pt>
                <c:pt idx="1232">
                  <c:v>45123</c:v>
                </c:pt>
                <c:pt idx="1233">
                  <c:v>45124</c:v>
                </c:pt>
                <c:pt idx="1234">
                  <c:v>45125</c:v>
                </c:pt>
                <c:pt idx="1235">
                  <c:v>45126</c:v>
                </c:pt>
                <c:pt idx="1236">
                  <c:v>45127</c:v>
                </c:pt>
                <c:pt idx="1237">
                  <c:v>45128</c:v>
                </c:pt>
                <c:pt idx="1238">
                  <c:v>45129</c:v>
                </c:pt>
                <c:pt idx="1239">
                  <c:v>45130</c:v>
                </c:pt>
                <c:pt idx="1240">
                  <c:v>45131</c:v>
                </c:pt>
                <c:pt idx="1241">
                  <c:v>45132</c:v>
                </c:pt>
                <c:pt idx="1242">
                  <c:v>45133</c:v>
                </c:pt>
                <c:pt idx="1243">
                  <c:v>45134</c:v>
                </c:pt>
                <c:pt idx="1244">
                  <c:v>45135</c:v>
                </c:pt>
                <c:pt idx="1245">
                  <c:v>45136</c:v>
                </c:pt>
                <c:pt idx="1246">
                  <c:v>45137</c:v>
                </c:pt>
                <c:pt idx="1247">
                  <c:v>45138</c:v>
                </c:pt>
                <c:pt idx="1248">
                  <c:v>45139</c:v>
                </c:pt>
                <c:pt idx="1249">
                  <c:v>45140</c:v>
                </c:pt>
                <c:pt idx="1250">
                  <c:v>45141</c:v>
                </c:pt>
                <c:pt idx="1251">
                  <c:v>45142</c:v>
                </c:pt>
                <c:pt idx="1252">
                  <c:v>45143</c:v>
                </c:pt>
                <c:pt idx="1253">
                  <c:v>45144</c:v>
                </c:pt>
                <c:pt idx="1254">
                  <c:v>45145</c:v>
                </c:pt>
                <c:pt idx="1255">
                  <c:v>45146</c:v>
                </c:pt>
                <c:pt idx="1256">
                  <c:v>45147</c:v>
                </c:pt>
                <c:pt idx="1257">
                  <c:v>45148</c:v>
                </c:pt>
                <c:pt idx="1258">
                  <c:v>45149</c:v>
                </c:pt>
                <c:pt idx="1259">
                  <c:v>45150</c:v>
                </c:pt>
                <c:pt idx="1260">
                  <c:v>45151</c:v>
                </c:pt>
                <c:pt idx="1261">
                  <c:v>45152</c:v>
                </c:pt>
                <c:pt idx="1262">
                  <c:v>45153</c:v>
                </c:pt>
                <c:pt idx="1263">
                  <c:v>45154</c:v>
                </c:pt>
                <c:pt idx="1264">
                  <c:v>45155</c:v>
                </c:pt>
                <c:pt idx="1265">
                  <c:v>45156</c:v>
                </c:pt>
                <c:pt idx="1266">
                  <c:v>45157</c:v>
                </c:pt>
                <c:pt idx="1267">
                  <c:v>45158</c:v>
                </c:pt>
                <c:pt idx="1268">
                  <c:v>45159</c:v>
                </c:pt>
                <c:pt idx="1269">
                  <c:v>45160</c:v>
                </c:pt>
                <c:pt idx="1270">
                  <c:v>45161</c:v>
                </c:pt>
                <c:pt idx="1271">
                  <c:v>45162</c:v>
                </c:pt>
                <c:pt idx="1272">
                  <c:v>45163</c:v>
                </c:pt>
                <c:pt idx="1273">
                  <c:v>45164</c:v>
                </c:pt>
                <c:pt idx="1274">
                  <c:v>45165</c:v>
                </c:pt>
                <c:pt idx="1275">
                  <c:v>45166</c:v>
                </c:pt>
                <c:pt idx="1276">
                  <c:v>45167</c:v>
                </c:pt>
                <c:pt idx="1277">
                  <c:v>45168</c:v>
                </c:pt>
                <c:pt idx="1278">
                  <c:v>45169</c:v>
                </c:pt>
                <c:pt idx="1279">
                  <c:v>45170</c:v>
                </c:pt>
                <c:pt idx="1280">
                  <c:v>45171</c:v>
                </c:pt>
                <c:pt idx="1281">
                  <c:v>45172</c:v>
                </c:pt>
                <c:pt idx="1282">
                  <c:v>45173</c:v>
                </c:pt>
                <c:pt idx="1283">
                  <c:v>45174</c:v>
                </c:pt>
                <c:pt idx="1284">
                  <c:v>45175</c:v>
                </c:pt>
                <c:pt idx="1285">
                  <c:v>45176</c:v>
                </c:pt>
                <c:pt idx="1286">
                  <c:v>45177</c:v>
                </c:pt>
                <c:pt idx="1287">
                  <c:v>45178</c:v>
                </c:pt>
                <c:pt idx="1288">
                  <c:v>45179</c:v>
                </c:pt>
                <c:pt idx="1289">
                  <c:v>45180</c:v>
                </c:pt>
                <c:pt idx="1290">
                  <c:v>45181</c:v>
                </c:pt>
                <c:pt idx="1291">
                  <c:v>45182</c:v>
                </c:pt>
                <c:pt idx="1292">
                  <c:v>45183</c:v>
                </c:pt>
                <c:pt idx="1293">
                  <c:v>45184</c:v>
                </c:pt>
                <c:pt idx="1294">
                  <c:v>45185</c:v>
                </c:pt>
                <c:pt idx="1295">
                  <c:v>45186</c:v>
                </c:pt>
                <c:pt idx="1296">
                  <c:v>45187</c:v>
                </c:pt>
                <c:pt idx="1297">
                  <c:v>45188</c:v>
                </c:pt>
                <c:pt idx="1298">
                  <c:v>45189</c:v>
                </c:pt>
                <c:pt idx="1299">
                  <c:v>45190</c:v>
                </c:pt>
                <c:pt idx="1300">
                  <c:v>45191</c:v>
                </c:pt>
                <c:pt idx="1301">
                  <c:v>45192</c:v>
                </c:pt>
                <c:pt idx="1302">
                  <c:v>45193</c:v>
                </c:pt>
                <c:pt idx="1303">
                  <c:v>45194</c:v>
                </c:pt>
                <c:pt idx="1304">
                  <c:v>45195</c:v>
                </c:pt>
                <c:pt idx="1305">
                  <c:v>45196</c:v>
                </c:pt>
                <c:pt idx="1306">
                  <c:v>45197</c:v>
                </c:pt>
                <c:pt idx="1307">
                  <c:v>45198</c:v>
                </c:pt>
                <c:pt idx="1308">
                  <c:v>45199</c:v>
                </c:pt>
                <c:pt idx="1309">
                  <c:v>45200</c:v>
                </c:pt>
                <c:pt idx="1310">
                  <c:v>45201</c:v>
                </c:pt>
                <c:pt idx="1311">
                  <c:v>45202</c:v>
                </c:pt>
                <c:pt idx="1312">
                  <c:v>45203</c:v>
                </c:pt>
                <c:pt idx="1313">
                  <c:v>45204</c:v>
                </c:pt>
                <c:pt idx="1314">
                  <c:v>45205</c:v>
                </c:pt>
                <c:pt idx="1315">
                  <c:v>45206</c:v>
                </c:pt>
                <c:pt idx="1316">
                  <c:v>45207</c:v>
                </c:pt>
                <c:pt idx="1317">
                  <c:v>45208</c:v>
                </c:pt>
                <c:pt idx="1318">
                  <c:v>45209</c:v>
                </c:pt>
                <c:pt idx="1319">
                  <c:v>45210</c:v>
                </c:pt>
                <c:pt idx="1320">
                  <c:v>45211</c:v>
                </c:pt>
                <c:pt idx="1321">
                  <c:v>45212</c:v>
                </c:pt>
                <c:pt idx="1322">
                  <c:v>45213</c:v>
                </c:pt>
                <c:pt idx="1323">
                  <c:v>45214</c:v>
                </c:pt>
                <c:pt idx="1324">
                  <c:v>45215</c:v>
                </c:pt>
                <c:pt idx="1325">
                  <c:v>45216</c:v>
                </c:pt>
                <c:pt idx="1326">
                  <c:v>45217</c:v>
                </c:pt>
                <c:pt idx="1327">
                  <c:v>45218</c:v>
                </c:pt>
                <c:pt idx="1328">
                  <c:v>45219</c:v>
                </c:pt>
                <c:pt idx="1329">
                  <c:v>45220</c:v>
                </c:pt>
                <c:pt idx="1330">
                  <c:v>45221</c:v>
                </c:pt>
                <c:pt idx="1331">
                  <c:v>45222</c:v>
                </c:pt>
                <c:pt idx="1332">
                  <c:v>45223</c:v>
                </c:pt>
                <c:pt idx="1333">
                  <c:v>45224</c:v>
                </c:pt>
                <c:pt idx="1334">
                  <c:v>45225</c:v>
                </c:pt>
                <c:pt idx="1335">
                  <c:v>45226</c:v>
                </c:pt>
                <c:pt idx="1336">
                  <c:v>45227</c:v>
                </c:pt>
                <c:pt idx="1337">
                  <c:v>45228</c:v>
                </c:pt>
                <c:pt idx="1338">
                  <c:v>45229</c:v>
                </c:pt>
                <c:pt idx="1339">
                  <c:v>45230</c:v>
                </c:pt>
                <c:pt idx="1340">
                  <c:v>45231</c:v>
                </c:pt>
                <c:pt idx="1341">
                  <c:v>45232</c:v>
                </c:pt>
                <c:pt idx="1342">
                  <c:v>45233</c:v>
                </c:pt>
                <c:pt idx="1343">
                  <c:v>45234</c:v>
                </c:pt>
                <c:pt idx="1344">
                  <c:v>45235</c:v>
                </c:pt>
                <c:pt idx="1345">
                  <c:v>45236</c:v>
                </c:pt>
                <c:pt idx="1346">
                  <c:v>45237</c:v>
                </c:pt>
                <c:pt idx="1347">
                  <c:v>45238</c:v>
                </c:pt>
                <c:pt idx="1348">
                  <c:v>45239</c:v>
                </c:pt>
                <c:pt idx="1349">
                  <c:v>45240</c:v>
                </c:pt>
                <c:pt idx="1350">
                  <c:v>45241</c:v>
                </c:pt>
                <c:pt idx="1351">
                  <c:v>45242</c:v>
                </c:pt>
                <c:pt idx="1352">
                  <c:v>45243</c:v>
                </c:pt>
                <c:pt idx="1353">
                  <c:v>45244</c:v>
                </c:pt>
                <c:pt idx="1354">
                  <c:v>45245</c:v>
                </c:pt>
                <c:pt idx="1355">
                  <c:v>45246</c:v>
                </c:pt>
                <c:pt idx="1356">
                  <c:v>45247</c:v>
                </c:pt>
                <c:pt idx="1357">
                  <c:v>45248</c:v>
                </c:pt>
                <c:pt idx="1358">
                  <c:v>45249</c:v>
                </c:pt>
                <c:pt idx="1359">
                  <c:v>45250</c:v>
                </c:pt>
                <c:pt idx="1360">
                  <c:v>45251</c:v>
                </c:pt>
                <c:pt idx="1361">
                  <c:v>45252</c:v>
                </c:pt>
                <c:pt idx="1362">
                  <c:v>45253</c:v>
                </c:pt>
                <c:pt idx="1363">
                  <c:v>45254</c:v>
                </c:pt>
                <c:pt idx="1364">
                  <c:v>45255</c:v>
                </c:pt>
                <c:pt idx="1365">
                  <c:v>45256</c:v>
                </c:pt>
                <c:pt idx="1366">
                  <c:v>45257</c:v>
                </c:pt>
                <c:pt idx="1367">
                  <c:v>45258</c:v>
                </c:pt>
                <c:pt idx="1368">
                  <c:v>45259</c:v>
                </c:pt>
                <c:pt idx="1369">
                  <c:v>45260</c:v>
                </c:pt>
                <c:pt idx="1370">
                  <c:v>45261</c:v>
                </c:pt>
                <c:pt idx="1371">
                  <c:v>45262</c:v>
                </c:pt>
                <c:pt idx="1372">
                  <c:v>45263</c:v>
                </c:pt>
                <c:pt idx="1373">
                  <c:v>45264</c:v>
                </c:pt>
                <c:pt idx="1374">
                  <c:v>45265</c:v>
                </c:pt>
                <c:pt idx="1375">
                  <c:v>45266</c:v>
                </c:pt>
                <c:pt idx="1376">
                  <c:v>45267</c:v>
                </c:pt>
                <c:pt idx="1377">
                  <c:v>45268</c:v>
                </c:pt>
                <c:pt idx="1378">
                  <c:v>45269</c:v>
                </c:pt>
                <c:pt idx="1379">
                  <c:v>45270</c:v>
                </c:pt>
                <c:pt idx="1380">
                  <c:v>45271</c:v>
                </c:pt>
                <c:pt idx="1381">
                  <c:v>45272</c:v>
                </c:pt>
                <c:pt idx="1382">
                  <c:v>45273</c:v>
                </c:pt>
                <c:pt idx="1383">
                  <c:v>45274</c:v>
                </c:pt>
                <c:pt idx="1384">
                  <c:v>45275</c:v>
                </c:pt>
                <c:pt idx="1385">
                  <c:v>45276</c:v>
                </c:pt>
                <c:pt idx="1386">
                  <c:v>45277</c:v>
                </c:pt>
                <c:pt idx="1387">
                  <c:v>45278</c:v>
                </c:pt>
                <c:pt idx="1388">
                  <c:v>45279</c:v>
                </c:pt>
                <c:pt idx="1389">
                  <c:v>45280</c:v>
                </c:pt>
                <c:pt idx="1390">
                  <c:v>45281</c:v>
                </c:pt>
                <c:pt idx="1391">
                  <c:v>45282</c:v>
                </c:pt>
                <c:pt idx="1392">
                  <c:v>45283</c:v>
                </c:pt>
                <c:pt idx="1393">
                  <c:v>45284</c:v>
                </c:pt>
                <c:pt idx="1394">
                  <c:v>45285</c:v>
                </c:pt>
                <c:pt idx="1395">
                  <c:v>45286</c:v>
                </c:pt>
                <c:pt idx="1396">
                  <c:v>45287</c:v>
                </c:pt>
                <c:pt idx="1397">
                  <c:v>45288</c:v>
                </c:pt>
                <c:pt idx="1398">
                  <c:v>45289</c:v>
                </c:pt>
                <c:pt idx="1399">
                  <c:v>45290</c:v>
                </c:pt>
                <c:pt idx="1400">
                  <c:v>45291</c:v>
                </c:pt>
                <c:pt idx="1401">
                  <c:v>45292</c:v>
                </c:pt>
                <c:pt idx="1402">
                  <c:v>45293</c:v>
                </c:pt>
                <c:pt idx="1403">
                  <c:v>45294</c:v>
                </c:pt>
                <c:pt idx="1404">
                  <c:v>45295</c:v>
                </c:pt>
                <c:pt idx="1405">
                  <c:v>45296</c:v>
                </c:pt>
                <c:pt idx="1406">
                  <c:v>45297</c:v>
                </c:pt>
                <c:pt idx="1407">
                  <c:v>45298</c:v>
                </c:pt>
                <c:pt idx="1408">
                  <c:v>45299</c:v>
                </c:pt>
                <c:pt idx="1409">
                  <c:v>45300</c:v>
                </c:pt>
                <c:pt idx="1410">
                  <c:v>45301</c:v>
                </c:pt>
                <c:pt idx="1411">
                  <c:v>45302</c:v>
                </c:pt>
                <c:pt idx="1412">
                  <c:v>45303</c:v>
                </c:pt>
                <c:pt idx="1413">
                  <c:v>45304</c:v>
                </c:pt>
                <c:pt idx="1414">
                  <c:v>45305</c:v>
                </c:pt>
                <c:pt idx="1415">
                  <c:v>45306</c:v>
                </c:pt>
                <c:pt idx="1416">
                  <c:v>45307</c:v>
                </c:pt>
                <c:pt idx="1417">
                  <c:v>45308</c:v>
                </c:pt>
                <c:pt idx="1418">
                  <c:v>45309</c:v>
                </c:pt>
                <c:pt idx="1419">
                  <c:v>45310</c:v>
                </c:pt>
                <c:pt idx="1420">
                  <c:v>45311</c:v>
                </c:pt>
                <c:pt idx="1421">
                  <c:v>45312</c:v>
                </c:pt>
                <c:pt idx="1422">
                  <c:v>45313</c:v>
                </c:pt>
                <c:pt idx="1423">
                  <c:v>45314</c:v>
                </c:pt>
                <c:pt idx="1424">
                  <c:v>45315</c:v>
                </c:pt>
                <c:pt idx="1425">
                  <c:v>45316</c:v>
                </c:pt>
                <c:pt idx="1426">
                  <c:v>45317</c:v>
                </c:pt>
                <c:pt idx="1427">
                  <c:v>45318</c:v>
                </c:pt>
                <c:pt idx="1428">
                  <c:v>45319</c:v>
                </c:pt>
                <c:pt idx="1429">
                  <c:v>45320</c:v>
                </c:pt>
                <c:pt idx="1430">
                  <c:v>45321</c:v>
                </c:pt>
                <c:pt idx="1431">
                  <c:v>45322</c:v>
                </c:pt>
                <c:pt idx="1432">
                  <c:v>45323</c:v>
                </c:pt>
                <c:pt idx="1433">
                  <c:v>45324</c:v>
                </c:pt>
                <c:pt idx="1434">
                  <c:v>45325</c:v>
                </c:pt>
                <c:pt idx="1435">
                  <c:v>45326</c:v>
                </c:pt>
                <c:pt idx="1436">
                  <c:v>45327</c:v>
                </c:pt>
                <c:pt idx="1437">
                  <c:v>45328</c:v>
                </c:pt>
                <c:pt idx="1438">
                  <c:v>45329</c:v>
                </c:pt>
                <c:pt idx="1439">
                  <c:v>45330</c:v>
                </c:pt>
                <c:pt idx="1440">
                  <c:v>45331</c:v>
                </c:pt>
                <c:pt idx="1441">
                  <c:v>45332</c:v>
                </c:pt>
                <c:pt idx="1442">
                  <c:v>45333</c:v>
                </c:pt>
                <c:pt idx="1443">
                  <c:v>45334</c:v>
                </c:pt>
                <c:pt idx="1444">
                  <c:v>45335</c:v>
                </c:pt>
                <c:pt idx="1445">
                  <c:v>45336</c:v>
                </c:pt>
                <c:pt idx="1446">
                  <c:v>45337</c:v>
                </c:pt>
                <c:pt idx="1447">
                  <c:v>45338</c:v>
                </c:pt>
                <c:pt idx="1448">
                  <c:v>45339</c:v>
                </c:pt>
                <c:pt idx="1449">
                  <c:v>45340</c:v>
                </c:pt>
                <c:pt idx="1450">
                  <c:v>45341</c:v>
                </c:pt>
                <c:pt idx="1451">
                  <c:v>45342</c:v>
                </c:pt>
                <c:pt idx="1452">
                  <c:v>45343</c:v>
                </c:pt>
                <c:pt idx="1453">
                  <c:v>45344</c:v>
                </c:pt>
                <c:pt idx="1454">
                  <c:v>45345</c:v>
                </c:pt>
                <c:pt idx="1455">
                  <c:v>45346</c:v>
                </c:pt>
                <c:pt idx="1456">
                  <c:v>45347</c:v>
                </c:pt>
                <c:pt idx="1457">
                  <c:v>45348</c:v>
                </c:pt>
                <c:pt idx="1458">
                  <c:v>45349</c:v>
                </c:pt>
                <c:pt idx="1459">
                  <c:v>45350</c:v>
                </c:pt>
                <c:pt idx="1460">
                  <c:v>45351</c:v>
                </c:pt>
                <c:pt idx="1461">
                  <c:v>45352</c:v>
                </c:pt>
                <c:pt idx="1462">
                  <c:v>45353</c:v>
                </c:pt>
                <c:pt idx="1463">
                  <c:v>45354</c:v>
                </c:pt>
                <c:pt idx="1464">
                  <c:v>45355</c:v>
                </c:pt>
                <c:pt idx="1465">
                  <c:v>45356</c:v>
                </c:pt>
                <c:pt idx="1466">
                  <c:v>45357</c:v>
                </c:pt>
                <c:pt idx="1467">
                  <c:v>45358</c:v>
                </c:pt>
                <c:pt idx="1468">
                  <c:v>45359</c:v>
                </c:pt>
                <c:pt idx="1469">
                  <c:v>45360</c:v>
                </c:pt>
                <c:pt idx="1470">
                  <c:v>45361</c:v>
                </c:pt>
                <c:pt idx="1471">
                  <c:v>45362</c:v>
                </c:pt>
                <c:pt idx="1472">
                  <c:v>45363</c:v>
                </c:pt>
                <c:pt idx="1473">
                  <c:v>45364</c:v>
                </c:pt>
                <c:pt idx="1474">
                  <c:v>45365</c:v>
                </c:pt>
                <c:pt idx="1475">
                  <c:v>45366</c:v>
                </c:pt>
                <c:pt idx="1476">
                  <c:v>45367</c:v>
                </c:pt>
                <c:pt idx="1477">
                  <c:v>45368</c:v>
                </c:pt>
                <c:pt idx="1478">
                  <c:v>45369</c:v>
                </c:pt>
                <c:pt idx="1479">
                  <c:v>45370</c:v>
                </c:pt>
                <c:pt idx="1480">
                  <c:v>45371</c:v>
                </c:pt>
                <c:pt idx="1481">
                  <c:v>45372</c:v>
                </c:pt>
                <c:pt idx="1482">
                  <c:v>45373</c:v>
                </c:pt>
                <c:pt idx="1483">
                  <c:v>45374</c:v>
                </c:pt>
                <c:pt idx="1484">
                  <c:v>45375</c:v>
                </c:pt>
                <c:pt idx="1485">
                  <c:v>45376</c:v>
                </c:pt>
                <c:pt idx="1486">
                  <c:v>45377</c:v>
                </c:pt>
                <c:pt idx="1487">
                  <c:v>45378</c:v>
                </c:pt>
                <c:pt idx="1488">
                  <c:v>45379</c:v>
                </c:pt>
                <c:pt idx="1489">
                  <c:v>45380</c:v>
                </c:pt>
                <c:pt idx="1490">
                  <c:v>45381</c:v>
                </c:pt>
                <c:pt idx="1491">
                  <c:v>45382</c:v>
                </c:pt>
                <c:pt idx="1492">
                  <c:v>45383</c:v>
                </c:pt>
                <c:pt idx="1493">
                  <c:v>45384</c:v>
                </c:pt>
                <c:pt idx="1494">
                  <c:v>45385</c:v>
                </c:pt>
                <c:pt idx="1495">
                  <c:v>45386</c:v>
                </c:pt>
                <c:pt idx="1496">
                  <c:v>45387</c:v>
                </c:pt>
                <c:pt idx="1497">
                  <c:v>45388</c:v>
                </c:pt>
                <c:pt idx="1498">
                  <c:v>45389</c:v>
                </c:pt>
                <c:pt idx="1499">
                  <c:v>45390</c:v>
                </c:pt>
                <c:pt idx="1500">
                  <c:v>45391</c:v>
                </c:pt>
                <c:pt idx="1501">
                  <c:v>45392</c:v>
                </c:pt>
                <c:pt idx="1502">
                  <c:v>45393</c:v>
                </c:pt>
                <c:pt idx="1503">
                  <c:v>45394</c:v>
                </c:pt>
                <c:pt idx="1504">
                  <c:v>45395</c:v>
                </c:pt>
                <c:pt idx="1505">
                  <c:v>45396</c:v>
                </c:pt>
                <c:pt idx="1506">
                  <c:v>45397</c:v>
                </c:pt>
                <c:pt idx="1507">
                  <c:v>45398</c:v>
                </c:pt>
                <c:pt idx="1508">
                  <c:v>45399</c:v>
                </c:pt>
                <c:pt idx="1509">
                  <c:v>45400</c:v>
                </c:pt>
                <c:pt idx="1510">
                  <c:v>45401</c:v>
                </c:pt>
                <c:pt idx="1511">
                  <c:v>45402</c:v>
                </c:pt>
                <c:pt idx="1512">
                  <c:v>45403</c:v>
                </c:pt>
                <c:pt idx="1513">
                  <c:v>45404</c:v>
                </c:pt>
                <c:pt idx="1514">
                  <c:v>45405</c:v>
                </c:pt>
                <c:pt idx="1515">
                  <c:v>45406</c:v>
                </c:pt>
                <c:pt idx="1516">
                  <c:v>45407</c:v>
                </c:pt>
                <c:pt idx="1517">
                  <c:v>45408</c:v>
                </c:pt>
                <c:pt idx="1518">
                  <c:v>45409</c:v>
                </c:pt>
                <c:pt idx="1519">
                  <c:v>45410</c:v>
                </c:pt>
                <c:pt idx="1520">
                  <c:v>45411</c:v>
                </c:pt>
                <c:pt idx="1521">
                  <c:v>45412</c:v>
                </c:pt>
                <c:pt idx="1522">
                  <c:v>45413</c:v>
                </c:pt>
                <c:pt idx="1523">
                  <c:v>45414</c:v>
                </c:pt>
                <c:pt idx="1524">
                  <c:v>45415</c:v>
                </c:pt>
                <c:pt idx="1525">
                  <c:v>45416</c:v>
                </c:pt>
                <c:pt idx="1526">
                  <c:v>45417</c:v>
                </c:pt>
                <c:pt idx="1527">
                  <c:v>45418</c:v>
                </c:pt>
                <c:pt idx="1528">
                  <c:v>45419</c:v>
                </c:pt>
                <c:pt idx="1529">
                  <c:v>45420</c:v>
                </c:pt>
                <c:pt idx="1530">
                  <c:v>45421</c:v>
                </c:pt>
                <c:pt idx="1531">
                  <c:v>45422</c:v>
                </c:pt>
                <c:pt idx="1532">
                  <c:v>45423</c:v>
                </c:pt>
                <c:pt idx="1533">
                  <c:v>45424</c:v>
                </c:pt>
                <c:pt idx="1534">
                  <c:v>45425</c:v>
                </c:pt>
                <c:pt idx="1535">
                  <c:v>45426</c:v>
                </c:pt>
                <c:pt idx="1536">
                  <c:v>45427</c:v>
                </c:pt>
                <c:pt idx="1537">
                  <c:v>45428</c:v>
                </c:pt>
                <c:pt idx="1538">
                  <c:v>45429</c:v>
                </c:pt>
                <c:pt idx="1539">
                  <c:v>45430</c:v>
                </c:pt>
                <c:pt idx="1540">
                  <c:v>45431</c:v>
                </c:pt>
                <c:pt idx="1541">
                  <c:v>45432</c:v>
                </c:pt>
                <c:pt idx="1542">
                  <c:v>45433</c:v>
                </c:pt>
                <c:pt idx="1543">
                  <c:v>45434</c:v>
                </c:pt>
                <c:pt idx="1544">
                  <c:v>45435</c:v>
                </c:pt>
                <c:pt idx="1545">
                  <c:v>45436</c:v>
                </c:pt>
                <c:pt idx="1546">
                  <c:v>45437</c:v>
                </c:pt>
                <c:pt idx="1547">
                  <c:v>45438</c:v>
                </c:pt>
                <c:pt idx="1548">
                  <c:v>45439</c:v>
                </c:pt>
                <c:pt idx="1549">
                  <c:v>45440</c:v>
                </c:pt>
                <c:pt idx="1550">
                  <c:v>45441</c:v>
                </c:pt>
                <c:pt idx="1551">
                  <c:v>45442</c:v>
                </c:pt>
                <c:pt idx="1552">
                  <c:v>45443</c:v>
                </c:pt>
                <c:pt idx="1553">
                  <c:v>45444</c:v>
                </c:pt>
                <c:pt idx="1554">
                  <c:v>45445</c:v>
                </c:pt>
                <c:pt idx="1555">
                  <c:v>45446</c:v>
                </c:pt>
                <c:pt idx="1556">
                  <c:v>45447</c:v>
                </c:pt>
                <c:pt idx="1557">
                  <c:v>45448</c:v>
                </c:pt>
                <c:pt idx="1558">
                  <c:v>45449</c:v>
                </c:pt>
                <c:pt idx="1559">
                  <c:v>45450</c:v>
                </c:pt>
                <c:pt idx="1560">
                  <c:v>45451</c:v>
                </c:pt>
                <c:pt idx="1561">
                  <c:v>45452</c:v>
                </c:pt>
                <c:pt idx="1562">
                  <c:v>45453</c:v>
                </c:pt>
                <c:pt idx="1563">
                  <c:v>45454</c:v>
                </c:pt>
                <c:pt idx="1564">
                  <c:v>45455</c:v>
                </c:pt>
                <c:pt idx="1565">
                  <c:v>45456</c:v>
                </c:pt>
                <c:pt idx="1566">
                  <c:v>45457</c:v>
                </c:pt>
                <c:pt idx="1567">
                  <c:v>45458</c:v>
                </c:pt>
                <c:pt idx="1568">
                  <c:v>45459</c:v>
                </c:pt>
                <c:pt idx="1569">
                  <c:v>45460</c:v>
                </c:pt>
                <c:pt idx="1570">
                  <c:v>45461</c:v>
                </c:pt>
                <c:pt idx="1571">
                  <c:v>45462</c:v>
                </c:pt>
                <c:pt idx="1572">
                  <c:v>45463</c:v>
                </c:pt>
                <c:pt idx="1573">
                  <c:v>45464</c:v>
                </c:pt>
                <c:pt idx="1574">
                  <c:v>45465</c:v>
                </c:pt>
                <c:pt idx="1575">
                  <c:v>45466</c:v>
                </c:pt>
                <c:pt idx="1576">
                  <c:v>45467</c:v>
                </c:pt>
                <c:pt idx="1577">
                  <c:v>45468</c:v>
                </c:pt>
                <c:pt idx="1578">
                  <c:v>45469</c:v>
                </c:pt>
                <c:pt idx="1579">
                  <c:v>45470</c:v>
                </c:pt>
                <c:pt idx="1580">
                  <c:v>45471</c:v>
                </c:pt>
                <c:pt idx="1581">
                  <c:v>45472</c:v>
                </c:pt>
                <c:pt idx="1582">
                  <c:v>45473</c:v>
                </c:pt>
                <c:pt idx="1583">
                  <c:v>45474</c:v>
                </c:pt>
                <c:pt idx="1584">
                  <c:v>45475</c:v>
                </c:pt>
                <c:pt idx="1585">
                  <c:v>45476</c:v>
                </c:pt>
                <c:pt idx="1586">
                  <c:v>45477</c:v>
                </c:pt>
                <c:pt idx="1587">
                  <c:v>45478</c:v>
                </c:pt>
                <c:pt idx="1588">
                  <c:v>45479</c:v>
                </c:pt>
                <c:pt idx="1589">
                  <c:v>45480</c:v>
                </c:pt>
                <c:pt idx="1590">
                  <c:v>45481</c:v>
                </c:pt>
                <c:pt idx="1591">
                  <c:v>45482</c:v>
                </c:pt>
                <c:pt idx="1592">
                  <c:v>45483</c:v>
                </c:pt>
                <c:pt idx="1593">
                  <c:v>45484</c:v>
                </c:pt>
                <c:pt idx="1594">
                  <c:v>45485</c:v>
                </c:pt>
                <c:pt idx="1595">
                  <c:v>45486</c:v>
                </c:pt>
                <c:pt idx="1596">
                  <c:v>45487</c:v>
                </c:pt>
                <c:pt idx="1597">
                  <c:v>45488</c:v>
                </c:pt>
                <c:pt idx="1598">
                  <c:v>45489</c:v>
                </c:pt>
                <c:pt idx="1599">
                  <c:v>45490</c:v>
                </c:pt>
                <c:pt idx="1600">
                  <c:v>45491</c:v>
                </c:pt>
                <c:pt idx="1601">
                  <c:v>45492</c:v>
                </c:pt>
                <c:pt idx="1602">
                  <c:v>45493</c:v>
                </c:pt>
                <c:pt idx="1603">
                  <c:v>45494</c:v>
                </c:pt>
                <c:pt idx="1604">
                  <c:v>45495</c:v>
                </c:pt>
                <c:pt idx="1605">
                  <c:v>45496</c:v>
                </c:pt>
                <c:pt idx="1606">
                  <c:v>45497</c:v>
                </c:pt>
                <c:pt idx="1607">
                  <c:v>45498</c:v>
                </c:pt>
                <c:pt idx="1608">
                  <c:v>45499</c:v>
                </c:pt>
                <c:pt idx="1609">
                  <c:v>45500</c:v>
                </c:pt>
                <c:pt idx="1610">
                  <c:v>45501</c:v>
                </c:pt>
                <c:pt idx="1611">
                  <c:v>45502</c:v>
                </c:pt>
                <c:pt idx="1612">
                  <c:v>45503</c:v>
                </c:pt>
                <c:pt idx="1613">
                  <c:v>45504</c:v>
                </c:pt>
                <c:pt idx="1614">
                  <c:v>45505</c:v>
                </c:pt>
                <c:pt idx="1615">
                  <c:v>45506</c:v>
                </c:pt>
                <c:pt idx="1616">
                  <c:v>45507</c:v>
                </c:pt>
                <c:pt idx="1617">
                  <c:v>45508</c:v>
                </c:pt>
                <c:pt idx="1618">
                  <c:v>45509</c:v>
                </c:pt>
                <c:pt idx="1619">
                  <c:v>45510</c:v>
                </c:pt>
                <c:pt idx="1620">
                  <c:v>45511</c:v>
                </c:pt>
                <c:pt idx="1621">
                  <c:v>45512</c:v>
                </c:pt>
                <c:pt idx="1622">
                  <c:v>45513</c:v>
                </c:pt>
                <c:pt idx="1623">
                  <c:v>45514</c:v>
                </c:pt>
                <c:pt idx="1624">
                  <c:v>45515</c:v>
                </c:pt>
                <c:pt idx="1625">
                  <c:v>45516</c:v>
                </c:pt>
                <c:pt idx="1626">
                  <c:v>45517</c:v>
                </c:pt>
                <c:pt idx="1627">
                  <c:v>45518</c:v>
                </c:pt>
                <c:pt idx="1628">
                  <c:v>45519</c:v>
                </c:pt>
                <c:pt idx="1629">
                  <c:v>45520</c:v>
                </c:pt>
                <c:pt idx="1630">
                  <c:v>45521</c:v>
                </c:pt>
                <c:pt idx="1631">
                  <c:v>45522</c:v>
                </c:pt>
                <c:pt idx="1632">
                  <c:v>45523</c:v>
                </c:pt>
                <c:pt idx="1633">
                  <c:v>45524</c:v>
                </c:pt>
                <c:pt idx="1634">
                  <c:v>45525</c:v>
                </c:pt>
                <c:pt idx="1635">
                  <c:v>45526</c:v>
                </c:pt>
                <c:pt idx="1636">
                  <c:v>45527</c:v>
                </c:pt>
                <c:pt idx="1637">
                  <c:v>45528</c:v>
                </c:pt>
                <c:pt idx="1638">
                  <c:v>45529</c:v>
                </c:pt>
                <c:pt idx="1639">
                  <c:v>45530</c:v>
                </c:pt>
                <c:pt idx="1640">
                  <c:v>45531</c:v>
                </c:pt>
                <c:pt idx="1641">
                  <c:v>45532</c:v>
                </c:pt>
                <c:pt idx="1642">
                  <c:v>45533</c:v>
                </c:pt>
                <c:pt idx="1643">
                  <c:v>45534</c:v>
                </c:pt>
                <c:pt idx="1644">
                  <c:v>45535</c:v>
                </c:pt>
                <c:pt idx="1645">
                  <c:v>45536</c:v>
                </c:pt>
                <c:pt idx="1646">
                  <c:v>45537</c:v>
                </c:pt>
                <c:pt idx="1647">
                  <c:v>45538</c:v>
                </c:pt>
                <c:pt idx="1648">
                  <c:v>45539</c:v>
                </c:pt>
                <c:pt idx="1649">
                  <c:v>45540</c:v>
                </c:pt>
                <c:pt idx="1650">
                  <c:v>45541</c:v>
                </c:pt>
                <c:pt idx="1651">
                  <c:v>45542</c:v>
                </c:pt>
                <c:pt idx="1652">
                  <c:v>45543</c:v>
                </c:pt>
                <c:pt idx="1653">
                  <c:v>45544</c:v>
                </c:pt>
                <c:pt idx="1654">
                  <c:v>45545</c:v>
                </c:pt>
                <c:pt idx="1655">
                  <c:v>45546</c:v>
                </c:pt>
                <c:pt idx="1656">
                  <c:v>45547</c:v>
                </c:pt>
                <c:pt idx="1657">
                  <c:v>45548</c:v>
                </c:pt>
                <c:pt idx="1658">
                  <c:v>45549</c:v>
                </c:pt>
                <c:pt idx="1659">
                  <c:v>45550</c:v>
                </c:pt>
                <c:pt idx="1660">
                  <c:v>45551</c:v>
                </c:pt>
                <c:pt idx="1661">
                  <c:v>45552</c:v>
                </c:pt>
                <c:pt idx="1662">
                  <c:v>45553</c:v>
                </c:pt>
                <c:pt idx="1663">
                  <c:v>45554</c:v>
                </c:pt>
                <c:pt idx="1664">
                  <c:v>45555</c:v>
                </c:pt>
                <c:pt idx="1665">
                  <c:v>45556</c:v>
                </c:pt>
                <c:pt idx="1666">
                  <c:v>45557</c:v>
                </c:pt>
                <c:pt idx="1667">
                  <c:v>45558</c:v>
                </c:pt>
                <c:pt idx="1668">
                  <c:v>45559</c:v>
                </c:pt>
                <c:pt idx="1669">
                  <c:v>45560</c:v>
                </c:pt>
                <c:pt idx="1670">
                  <c:v>45561</c:v>
                </c:pt>
                <c:pt idx="1671">
                  <c:v>45562</c:v>
                </c:pt>
                <c:pt idx="1672">
                  <c:v>45563</c:v>
                </c:pt>
                <c:pt idx="1673">
                  <c:v>45564</c:v>
                </c:pt>
                <c:pt idx="1674">
                  <c:v>45565</c:v>
                </c:pt>
                <c:pt idx="1675">
                  <c:v>45566</c:v>
                </c:pt>
                <c:pt idx="1676">
                  <c:v>45567</c:v>
                </c:pt>
                <c:pt idx="1677">
                  <c:v>45568</c:v>
                </c:pt>
                <c:pt idx="1678">
                  <c:v>45569</c:v>
                </c:pt>
                <c:pt idx="1679">
                  <c:v>45570</c:v>
                </c:pt>
                <c:pt idx="1680">
                  <c:v>45571</c:v>
                </c:pt>
                <c:pt idx="1681">
                  <c:v>45572</c:v>
                </c:pt>
                <c:pt idx="1682">
                  <c:v>45573</c:v>
                </c:pt>
                <c:pt idx="1683">
                  <c:v>45574</c:v>
                </c:pt>
                <c:pt idx="1684">
                  <c:v>45575</c:v>
                </c:pt>
                <c:pt idx="1685">
                  <c:v>45576</c:v>
                </c:pt>
                <c:pt idx="1686">
                  <c:v>45577</c:v>
                </c:pt>
                <c:pt idx="1687">
                  <c:v>45578</c:v>
                </c:pt>
                <c:pt idx="1688">
                  <c:v>45579</c:v>
                </c:pt>
                <c:pt idx="1689">
                  <c:v>45580</c:v>
                </c:pt>
                <c:pt idx="1690">
                  <c:v>45581</c:v>
                </c:pt>
                <c:pt idx="1691">
                  <c:v>45582</c:v>
                </c:pt>
                <c:pt idx="1692">
                  <c:v>45583</c:v>
                </c:pt>
                <c:pt idx="1693">
                  <c:v>45584</c:v>
                </c:pt>
                <c:pt idx="1694">
                  <c:v>45585</c:v>
                </c:pt>
                <c:pt idx="1695">
                  <c:v>45586</c:v>
                </c:pt>
                <c:pt idx="1696">
                  <c:v>45587</c:v>
                </c:pt>
                <c:pt idx="1697">
                  <c:v>45588</c:v>
                </c:pt>
                <c:pt idx="1698">
                  <c:v>45589</c:v>
                </c:pt>
                <c:pt idx="1699">
                  <c:v>45590</c:v>
                </c:pt>
                <c:pt idx="1700">
                  <c:v>45591</c:v>
                </c:pt>
                <c:pt idx="1701">
                  <c:v>45592</c:v>
                </c:pt>
                <c:pt idx="1702">
                  <c:v>45593</c:v>
                </c:pt>
                <c:pt idx="1703">
                  <c:v>45594</c:v>
                </c:pt>
                <c:pt idx="1704">
                  <c:v>45595</c:v>
                </c:pt>
                <c:pt idx="1705">
                  <c:v>45596</c:v>
                </c:pt>
                <c:pt idx="1706">
                  <c:v>45597</c:v>
                </c:pt>
                <c:pt idx="1707">
                  <c:v>45598</c:v>
                </c:pt>
                <c:pt idx="1708">
                  <c:v>45599</c:v>
                </c:pt>
                <c:pt idx="1709">
                  <c:v>45600</c:v>
                </c:pt>
                <c:pt idx="1710">
                  <c:v>45601</c:v>
                </c:pt>
                <c:pt idx="1711">
                  <c:v>45602</c:v>
                </c:pt>
                <c:pt idx="1712">
                  <c:v>45603</c:v>
                </c:pt>
                <c:pt idx="1713">
                  <c:v>45604</c:v>
                </c:pt>
                <c:pt idx="1714">
                  <c:v>45605</c:v>
                </c:pt>
                <c:pt idx="1715">
                  <c:v>45606</c:v>
                </c:pt>
                <c:pt idx="1716">
                  <c:v>45607</c:v>
                </c:pt>
                <c:pt idx="1717">
                  <c:v>45608</c:v>
                </c:pt>
                <c:pt idx="1718">
                  <c:v>45609</c:v>
                </c:pt>
                <c:pt idx="1719">
                  <c:v>45610</c:v>
                </c:pt>
                <c:pt idx="1720">
                  <c:v>45611</c:v>
                </c:pt>
                <c:pt idx="1721">
                  <c:v>45612</c:v>
                </c:pt>
                <c:pt idx="1722">
                  <c:v>45613</c:v>
                </c:pt>
                <c:pt idx="1723">
                  <c:v>45614</c:v>
                </c:pt>
                <c:pt idx="1724">
                  <c:v>45615</c:v>
                </c:pt>
                <c:pt idx="1725">
                  <c:v>45616</c:v>
                </c:pt>
                <c:pt idx="1726">
                  <c:v>45617</c:v>
                </c:pt>
                <c:pt idx="1727">
                  <c:v>45618</c:v>
                </c:pt>
                <c:pt idx="1728">
                  <c:v>45619</c:v>
                </c:pt>
                <c:pt idx="1729">
                  <c:v>45620</c:v>
                </c:pt>
                <c:pt idx="1730">
                  <c:v>45621</c:v>
                </c:pt>
                <c:pt idx="1731">
                  <c:v>45622</c:v>
                </c:pt>
                <c:pt idx="1732">
                  <c:v>45623</c:v>
                </c:pt>
                <c:pt idx="1733">
                  <c:v>45624</c:v>
                </c:pt>
                <c:pt idx="1734">
                  <c:v>45625</c:v>
                </c:pt>
                <c:pt idx="1735">
                  <c:v>45626</c:v>
                </c:pt>
                <c:pt idx="1736">
                  <c:v>45627</c:v>
                </c:pt>
                <c:pt idx="1737">
                  <c:v>45628</c:v>
                </c:pt>
                <c:pt idx="1738">
                  <c:v>45629</c:v>
                </c:pt>
                <c:pt idx="1739">
                  <c:v>45630</c:v>
                </c:pt>
                <c:pt idx="1740">
                  <c:v>45631</c:v>
                </c:pt>
                <c:pt idx="1741">
                  <c:v>45632</c:v>
                </c:pt>
                <c:pt idx="1742">
                  <c:v>45633</c:v>
                </c:pt>
                <c:pt idx="1743">
                  <c:v>45634</c:v>
                </c:pt>
                <c:pt idx="1744">
                  <c:v>45635</c:v>
                </c:pt>
                <c:pt idx="1745">
                  <c:v>45636</c:v>
                </c:pt>
                <c:pt idx="1746">
                  <c:v>45637</c:v>
                </c:pt>
                <c:pt idx="1747">
                  <c:v>45638</c:v>
                </c:pt>
                <c:pt idx="1748">
                  <c:v>45639</c:v>
                </c:pt>
                <c:pt idx="1749">
                  <c:v>45640</c:v>
                </c:pt>
                <c:pt idx="1750">
                  <c:v>45641</c:v>
                </c:pt>
                <c:pt idx="1751">
                  <c:v>45642</c:v>
                </c:pt>
                <c:pt idx="1752">
                  <c:v>45643</c:v>
                </c:pt>
                <c:pt idx="1753">
                  <c:v>45644</c:v>
                </c:pt>
                <c:pt idx="1754">
                  <c:v>45645</c:v>
                </c:pt>
                <c:pt idx="1755">
                  <c:v>45646</c:v>
                </c:pt>
                <c:pt idx="1756">
                  <c:v>45647</c:v>
                </c:pt>
                <c:pt idx="1757">
                  <c:v>45648</c:v>
                </c:pt>
                <c:pt idx="1758">
                  <c:v>45649</c:v>
                </c:pt>
                <c:pt idx="1759">
                  <c:v>45650</c:v>
                </c:pt>
                <c:pt idx="1760">
                  <c:v>45651</c:v>
                </c:pt>
                <c:pt idx="1761">
                  <c:v>45652</c:v>
                </c:pt>
                <c:pt idx="1762">
                  <c:v>45653</c:v>
                </c:pt>
                <c:pt idx="1763">
                  <c:v>45654</c:v>
                </c:pt>
                <c:pt idx="1764">
                  <c:v>45655</c:v>
                </c:pt>
                <c:pt idx="1765">
                  <c:v>45656</c:v>
                </c:pt>
                <c:pt idx="1766">
                  <c:v>45657</c:v>
                </c:pt>
              </c:numCache>
            </c:numRef>
          </c:cat>
          <c:val>
            <c:numRef>
              <c:f>'10'!$I$66:$I$1832</c:f>
              <c:numCache>
                <c:formatCode>0.00</c:formatCode>
                <c:ptCount val="1767"/>
                <c:pt idx="0">
                  <c:v>174.28571428571428</c:v>
                </c:pt>
                <c:pt idx="1">
                  <c:v>175.42857142857142</c:v>
                </c:pt>
                <c:pt idx="2">
                  <c:v>174</c:v>
                </c:pt>
                <c:pt idx="3">
                  <c:v>172.57142857142858</c:v>
                </c:pt>
                <c:pt idx="4">
                  <c:v>172.57142857142858</c:v>
                </c:pt>
                <c:pt idx="5">
                  <c:v>172.57142857142858</c:v>
                </c:pt>
                <c:pt idx="6">
                  <c:v>168.42857142857142</c:v>
                </c:pt>
                <c:pt idx="7">
                  <c:v>160</c:v>
                </c:pt>
                <c:pt idx="8">
                  <c:v>165.57142857142858</c:v>
                </c:pt>
                <c:pt idx="9">
                  <c:v>170.57142857142858</c:v>
                </c:pt>
                <c:pt idx="10">
                  <c:v>171</c:v>
                </c:pt>
                <c:pt idx="11">
                  <c:v>171.14285714285714</c:v>
                </c:pt>
                <c:pt idx="12">
                  <c:v>167.71428571428572</c:v>
                </c:pt>
                <c:pt idx="13">
                  <c:v>169.14285714285714</c:v>
                </c:pt>
                <c:pt idx="14">
                  <c:v>175.42857142857142</c:v>
                </c:pt>
                <c:pt idx="15">
                  <c:v>173.71428571428572</c:v>
                </c:pt>
                <c:pt idx="16">
                  <c:v>171.14285714285714</c:v>
                </c:pt>
                <c:pt idx="17">
                  <c:v>171</c:v>
                </c:pt>
                <c:pt idx="18">
                  <c:v>170.85714285714286</c:v>
                </c:pt>
                <c:pt idx="19">
                  <c:v>150</c:v>
                </c:pt>
                <c:pt idx="20">
                  <c:v>118.57142857142857</c:v>
                </c:pt>
                <c:pt idx="21">
                  <c:v>87.428571428571431</c:v>
                </c:pt>
                <c:pt idx="22">
                  <c:v>90</c:v>
                </c:pt>
                <c:pt idx="23">
                  <c:v>146</c:v>
                </c:pt>
                <c:pt idx="24">
                  <c:v>153</c:v>
                </c:pt>
                <c:pt idx="25">
                  <c:v>154.14285714285714</c:v>
                </c:pt>
                <c:pt idx="26">
                  <c:v>198</c:v>
                </c:pt>
                <c:pt idx="27">
                  <c:v>248.14285714285714</c:v>
                </c:pt>
                <c:pt idx="28">
                  <c:v>294.57142857142856</c:v>
                </c:pt>
                <c:pt idx="29">
                  <c:v>298.14285714285717</c:v>
                </c:pt>
                <c:pt idx="30">
                  <c:v>254.85714285714286</c:v>
                </c:pt>
                <c:pt idx="31">
                  <c:v>248.85714285714286</c:v>
                </c:pt>
                <c:pt idx="32">
                  <c:v>249.14285714285714</c:v>
                </c:pt>
                <c:pt idx="33">
                  <c:v>249.71428571428572</c:v>
                </c:pt>
                <c:pt idx="34">
                  <c:v>251.28571428571428</c:v>
                </c:pt>
                <c:pt idx="35">
                  <c:v>258.28571428571428</c:v>
                </c:pt>
                <c:pt idx="36">
                  <c:v>267</c:v>
                </c:pt>
                <c:pt idx="37">
                  <c:v>265.14285714285717</c:v>
                </c:pt>
                <c:pt idx="38">
                  <c:v>280.85714285714283</c:v>
                </c:pt>
                <c:pt idx="39">
                  <c:v>282.57142857142856</c:v>
                </c:pt>
                <c:pt idx="40">
                  <c:v>259</c:v>
                </c:pt>
                <c:pt idx="41">
                  <c:v>261.57142857142856</c:v>
                </c:pt>
                <c:pt idx="42">
                  <c:v>264.14285714285717</c:v>
                </c:pt>
                <c:pt idx="43">
                  <c:v>267</c:v>
                </c:pt>
                <c:pt idx="44">
                  <c:v>277.85714285714283</c:v>
                </c:pt>
                <c:pt idx="45">
                  <c:v>271.71428571428572</c:v>
                </c:pt>
                <c:pt idx="46">
                  <c:v>273.71428571428572</c:v>
                </c:pt>
                <c:pt idx="47">
                  <c:v>288.14285714285717</c:v>
                </c:pt>
                <c:pt idx="48">
                  <c:v>286.14285714285717</c:v>
                </c:pt>
                <c:pt idx="49">
                  <c:v>274.71428571428572</c:v>
                </c:pt>
                <c:pt idx="50">
                  <c:v>270</c:v>
                </c:pt>
                <c:pt idx="51">
                  <c:v>259</c:v>
                </c:pt>
                <c:pt idx="52">
                  <c:v>262.42857142857144</c:v>
                </c:pt>
                <c:pt idx="53">
                  <c:v>262.28571428571428</c:v>
                </c:pt>
                <c:pt idx="54">
                  <c:v>261.85714285714283</c:v>
                </c:pt>
                <c:pt idx="55">
                  <c:v>258.42857142857144</c:v>
                </c:pt>
                <c:pt idx="56">
                  <c:v>255.28571428571428</c:v>
                </c:pt>
                <c:pt idx="57">
                  <c:v>245.28571428571428</c:v>
                </c:pt>
                <c:pt idx="58">
                  <c:v>246.71428571428572</c:v>
                </c:pt>
                <c:pt idx="59">
                  <c:v>240.57142857142858</c:v>
                </c:pt>
                <c:pt idx="60">
                  <c:v>239.71428571428572</c:v>
                </c:pt>
                <c:pt idx="61">
                  <c:v>228.85714285714286</c:v>
                </c:pt>
                <c:pt idx="62">
                  <c:v>222.28571428571428</c:v>
                </c:pt>
                <c:pt idx="63">
                  <c:v>218</c:v>
                </c:pt>
                <c:pt idx="64">
                  <c:v>218.57142857142858</c:v>
                </c:pt>
                <c:pt idx="65">
                  <c:v>203.85714285714286</c:v>
                </c:pt>
                <c:pt idx="66">
                  <c:v>204.14285714285714</c:v>
                </c:pt>
                <c:pt idx="67">
                  <c:v>205</c:v>
                </c:pt>
                <c:pt idx="68">
                  <c:v>212.85714285714286</c:v>
                </c:pt>
                <c:pt idx="69">
                  <c:v>209.28571428571428</c:v>
                </c:pt>
                <c:pt idx="70">
                  <c:v>204</c:v>
                </c:pt>
                <c:pt idx="71">
                  <c:v>199.71428571428572</c:v>
                </c:pt>
                <c:pt idx="72">
                  <c:v>208.28571428571428</c:v>
                </c:pt>
                <c:pt idx="73">
                  <c:v>205.71428571428572</c:v>
                </c:pt>
                <c:pt idx="74">
                  <c:v>203</c:v>
                </c:pt>
                <c:pt idx="75">
                  <c:v>194</c:v>
                </c:pt>
                <c:pt idx="76">
                  <c:v>186.71428571428572</c:v>
                </c:pt>
                <c:pt idx="77">
                  <c:v>184.85714285714286</c:v>
                </c:pt>
                <c:pt idx="78">
                  <c:v>177.85714285714286</c:v>
                </c:pt>
                <c:pt idx="79">
                  <c:v>175.14285714285714</c:v>
                </c:pt>
                <c:pt idx="80">
                  <c:v>175.42857142857142</c:v>
                </c:pt>
                <c:pt idx="81">
                  <c:v>175.14285714285714</c:v>
                </c:pt>
                <c:pt idx="82">
                  <c:v>164.85714285714286</c:v>
                </c:pt>
                <c:pt idx="83">
                  <c:v>161.42857142857142</c:v>
                </c:pt>
                <c:pt idx="84">
                  <c:v>159.57142857142858</c:v>
                </c:pt>
                <c:pt idx="85">
                  <c:v>163.42857142857142</c:v>
                </c:pt>
                <c:pt idx="86">
                  <c:v>162.57142857142858</c:v>
                </c:pt>
                <c:pt idx="87">
                  <c:v>161.57142857142858</c:v>
                </c:pt>
                <c:pt idx="88">
                  <c:v>161.14285714285714</c:v>
                </c:pt>
                <c:pt idx="89">
                  <c:v>170.57142857142858</c:v>
                </c:pt>
                <c:pt idx="90">
                  <c:v>167.85714285714286</c:v>
                </c:pt>
                <c:pt idx="91">
                  <c:v>168.14285714285714</c:v>
                </c:pt>
                <c:pt idx="92">
                  <c:v>162</c:v>
                </c:pt>
                <c:pt idx="93">
                  <c:v>157.85714285714286</c:v>
                </c:pt>
                <c:pt idx="94">
                  <c:v>157</c:v>
                </c:pt>
                <c:pt idx="95">
                  <c:v>156.14285714285714</c:v>
                </c:pt>
                <c:pt idx="96">
                  <c:v>155.85714285714286</c:v>
                </c:pt>
                <c:pt idx="97">
                  <c:v>156.71428571428572</c:v>
                </c:pt>
                <c:pt idx="98">
                  <c:v>149.42857142857142</c:v>
                </c:pt>
                <c:pt idx="99">
                  <c:v>148.57142857142858</c:v>
                </c:pt>
                <c:pt idx="100">
                  <c:v>147.71428571428572</c:v>
                </c:pt>
                <c:pt idx="101">
                  <c:v>147.57142857142858</c:v>
                </c:pt>
                <c:pt idx="102">
                  <c:v>147.71428571428572</c:v>
                </c:pt>
                <c:pt idx="103">
                  <c:v>145.42857142857142</c:v>
                </c:pt>
                <c:pt idx="104">
                  <c:v>147.57142857142858</c:v>
                </c:pt>
                <c:pt idx="105">
                  <c:v>152.85714285714286</c:v>
                </c:pt>
                <c:pt idx="106">
                  <c:v>153.85714285714286</c:v>
                </c:pt>
                <c:pt idx="107">
                  <c:v>153.71428571428572</c:v>
                </c:pt>
                <c:pt idx="108">
                  <c:v>152.57142857142858</c:v>
                </c:pt>
                <c:pt idx="109">
                  <c:v>152.14285714285714</c:v>
                </c:pt>
                <c:pt idx="110">
                  <c:v>148.14285714285714</c:v>
                </c:pt>
                <c:pt idx="111">
                  <c:v>145.28571428571428</c:v>
                </c:pt>
                <c:pt idx="112">
                  <c:v>140.85714285714286</c:v>
                </c:pt>
                <c:pt idx="113">
                  <c:v>141.57142857142858</c:v>
                </c:pt>
                <c:pt idx="114">
                  <c:v>142.28571428571428</c:v>
                </c:pt>
                <c:pt idx="115">
                  <c:v>143.71428571428572</c:v>
                </c:pt>
                <c:pt idx="116">
                  <c:v>144</c:v>
                </c:pt>
                <c:pt idx="117">
                  <c:v>145</c:v>
                </c:pt>
                <c:pt idx="118">
                  <c:v>145.42857142857142</c:v>
                </c:pt>
                <c:pt idx="119">
                  <c:v>145.57142857142858</c:v>
                </c:pt>
                <c:pt idx="120">
                  <c:v>146.85714285714286</c:v>
                </c:pt>
                <c:pt idx="121">
                  <c:v>142.42857142857142</c:v>
                </c:pt>
                <c:pt idx="122">
                  <c:v>141.28571428571428</c:v>
                </c:pt>
                <c:pt idx="123">
                  <c:v>140.42857142857142</c:v>
                </c:pt>
                <c:pt idx="124">
                  <c:v>133.57142857142858</c:v>
                </c:pt>
                <c:pt idx="125">
                  <c:v>133.71428571428572</c:v>
                </c:pt>
                <c:pt idx="126">
                  <c:v>134.14285714285714</c:v>
                </c:pt>
                <c:pt idx="127">
                  <c:v>134.71428571428572</c:v>
                </c:pt>
                <c:pt idx="128">
                  <c:v>138.14285714285714</c:v>
                </c:pt>
                <c:pt idx="129">
                  <c:v>138.71428571428572</c:v>
                </c:pt>
                <c:pt idx="130">
                  <c:v>139.57142857142858</c:v>
                </c:pt>
                <c:pt idx="131">
                  <c:v>140.85714285714286</c:v>
                </c:pt>
                <c:pt idx="132">
                  <c:v>138.14285714285714</c:v>
                </c:pt>
                <c:pt idx="133">
                  <c:v>141</c:v>
                </c:pt>
                <c:pt idx="134">
                  <c:v>147.85714285714286</c:v>
                </c:pt>
                <c:pt idx="135">
                  <c:v>151</c:v>
                </c:pt>
                <c:pt idx="136">
                  <c:v>148.28571428571428</c:v>
                </c:pt>
                <c:pt idx="137">
                  <c:v>147.57142857142858</c:v>
                </c:pt>
                <c:pt idx="138">
                  <c:v>144.14285714285714</c:v>
                </c:pt>
                <c:pt idx="139">
                  <c:v>142.57142857142858</c:v>
                </c:pt>
                <c:pt idx="140">
                  <c:v>144.14285714285714</c:v>
                </c:pt>
                <c:pt idx="141">
                  <c:v>136.71428571428572</c:v>
                </c:pt>
                <c:pt idx="142">
                  <c:v>136.71428571428572</c:v>
                </c:pt>
                <c:pt idx="143">
                  <c:v>137.28571428571428</c:v>
                </c:pt>
                <c:pt idx="144">
                  <c:v>137.42857142857142</c:v>
                </c:pt>
                <c:pt idx="145">
                  <c:v>149.42857142857142</c:v>
                </c:pt>
                <c:pt idx="146">
                  <c:v>149.85714285714286</c:v>
                </c:pt>
                <c:pt idx="147">
                  <c:v>148.57142857142858</c:v>
                </c:pt>
                <c:pt idx="148">
                  <c:v>149.85714285714286</c:v>
                </c:pt>
                <c:pt idx="149">
                  <c:v>149.71428571428572</c:v>
                </c:pt>
                <c:pt idx="150">
                  <c:v>148.85714285714286</c:v>
                </c:pt>
                <c:pt idx="151">
                  <c:v>149</c:v>
                </c:pt>
                <c:pt idx="152">
                  <c:v>143.85714285714286</c:v>
                </c:pt>
                <c:pt idx="153">
                  <c:v>146.85714285714286</c:v>
                </c:pt>
                <c:pt idx="154">
                  <c:v>149.14285714285714</c:v>
                </c:pt>
                <c:pt idx="155">
                  <c:v>148</c:v>
                </c:pt>
                <c:pt idx="156">
                  <c:v>145.28571428571428</c:v>
                </c:pt>
                <c:pt idx="157">
                  <c:v>144.85714285714286</c:v>
                </c:pt>
                <c:pt idx="158">
                  <c:v>144.42857142857142</c:v>
                </c:pt>
                <c:pt idx="159">
                  <c:v>144.28571428571428</c:v>
                </c:pt>
                <c:pt idx="160">
                  <c:v>138.71428571428572</c:v>
                </c:pt>
                <c:pt idx="161">
                  <c:v>121.28571428571429</c:v>
                </c:pt>
                <c:pt idx="162">
                  <c:v>128.71428571428572</c:v>
                </c:pt>
                <c:pt idx="163">
                  <c:v>132</c:v>
                </c:pt>
                <c:pt idx="164">
                  <c:v>132.57142857142858</c:v>
                </c:pt>
                <c:pt idx="165">
                  <c:v>132.57142857142858</c:v>
                </c:pt>
                <c:pt idx="166">
                  <c:v>136.14285714285714</c:v>
                </c:pt>
                <c:pt idx="167">
                  <c:v>139.71428571428572</c:v>
                </c:pt>
                <c:pt idx="168">
                  <c:v>159.14285714285714</c:v>
                </c:pt>
                <c:pt idx="169">
                  <c:v>151.14285714285714</c:v>
                </c:pt>
                <c:pt idx="170">
                  <c:v>149.85714285714286</c:v>
                </c:pt>
                <c:pt idx="171">
                  <c:v>149.42857142857142</c:v>
                </c:pt>
                <c:pt idx="172">
                  <c:v>149.42857142857142</c:v>
                </c:pt>
                <c:pt idx="173">
                  <c:v>146.42857142857142</c:v>
                </c:pt>
                <c:pt idx="174">
                  <c:v>150.14285714285714</c:v>
                </c:pt>
                <c:pt idx="175">
                  <c:v>144.57142857142858</c:v>
                </c:pt>
                <c:pt idx="176">
                  <c:v>146.14285714285714</c:v>
                </c:pt>
                <c:pt idx="177">
                  <c:v>146.28571428571428</c:v>
                </c:pt>
                <c:pt idx="178">
                  <c:v>147</c:v>
                </c:pt>
                <c:pt idx="179">
                  <c:v>147.14285714285714</c:v>
                </c:pt>
                <c:pt idx="180">
                  <c:v>147.28571428571428</c:v>
                </c:pt>
                <c:pt idx="181">
                  <c:v>144.71428571428572</c:v>
                </c:pt>
                <c:pt idx="182">
                  <c:v>152.57142857142858</c:v>
                </c:pt>
                <c:pt idx="183">
                  <c:v>152.71428571428572</c:v>
                </c:pt>
                <c:pt idx="184">
                  <c:v>150</c:v>
                </c:pt>
                <c:pt idx="185">
                  <c:v>150.14285714285714</c:v>
                </c:pt>
                <c:pt idx="186">
                  <c:v>150</c:v>
                </c:pt>
                <c:pt idx="187">
                  <c:v>149.71428571428572</c:v>
                </c:pt>
                <c:pt idx="188">
                  <c:v>150.85714285714286</c:v>
                </c:pt>
                <c:pt idx="189">
                  <c:v>146.85714285714286</c:v>
                </c:pt>
                <c:pt idx="190">
                  <c:v>148.28571428571428</c:v>
                </c:pt>
                <c:pt idx="191">
                  <c:v>152.28571428571428</c:v>
                </c:pt>
                <c:pt idx="192">
                  <c:v>152.71428571428572</c:v>
                </c:pt>
                <c:pt idx="193">
                  <c:v>152.71428571428572</c:v>
                </c:pt>
                <c:pt idx="194">
                  <c:v>151</c:v>
                </c:pt>
                <c:pt idx="195">
                  <c:v>149.71428571428572</c:v>
                </c:pt>
                <c:pt idx="196">
                  <c:v>149.85714285714286</c:v>
                </c:pt>
                <c:pt idx="197">
                  <c:v>145</c:v>
                </c:pt>
                <c:pt idx="198">
                  <c:v>137.85714285714286</c:v>
                </c:pt>
                <c:pt idx="199">
                  <c:v>136</c:v>
                </c:pt>
                <c:pt idx="200">
                  <c:v>136</c:v>
                </c:pt>
                <c:pt idx="201">
                  <c:v>138</c:v>
                </c:pt>
                <c:pt idx="202">
                  <c:v>136.57142857142858</c:v>
                </c:pt>
                <c:pt idx="203">
                  <c:v>135.42857142857142</c:v>
                </c:pt>
                <c:pt idx="204">
                  <c:v>136.85714285714286</c:v>
                </c:pt>
                <c:pt idx="205">
                  <c:v>131.85714285714286</c:v>
                </c:pt>
                <c:pt idx="206">
                  <c:v>133.14285714285714</c:v>
                </c:pt>
                <c:pt idx="207">
                  <c:v>133.28571428571428</c:v>
                </c:pt>
                <c:pt idx="208">
                  <c:v>133.42857142857142</c:v>
                </c:pt>
                <c:pt idx="209">
                  <c:v>143.57142857142858</c:v>
                </c:pt>
                <c:pt idx="210">
                  <c:v>149.57142857142858</c:v>
                </c:pt>
                <c:pt idx="211">
                  <c:v>157.71428571428572</c:v>
                </c:pt>
                <c:pt idx="212">
                  <c:v>172</c:v>
                </c:pt>
                <c:pt idx="213">
                  <c:v>171</c:v>
                </c:pt>
                <c:pt idx="214">
                  <c:v>170.85714285714286</c:v>
                </c:pt>
                <c:pt idx="215">
                  <c:v>174</c:v>
                </c:pt>
                <c:pt idx="216">
                  <c:v>166.42857142857142</c:v>
                </c:pt>
                <c:pt idx="217">
                  <c:v>163.85714285714286</c:v>
                </c:pt>
                <c:pt idx="218">
                  <c:v>157</c:v>
                </c:pt>
                <c:pt idx="219">
                  <c:v>152.85714285714286</c:v>
                </c:pt>
                <c:pt idx="220">
                  <c:v>153.14285714285714</c:v>
                </c:pt>
                <c:pt idx="221">
                  <c:v>153.14285714285714</c:v>
                </c:pt>
                <c:pt idx="222">
                  <c:v>155.14285714285714</c:v>
                </c:pt>
                <c:pt idx="223">
                  <c:v>160</c:v>
                </c:pt>
                <c:pt idx="224">
                  <c:v>153.71428571428572</c:v>
                </c:pt>
                <c:pt idx="225">
                  <c:v>159.28571428571428</c:v>
                </c:pt>
                <c:pt idx="226">
                  <c:v>161.42857142857142</c:v>
                </c:pt>
                <c:pt idx="227">
                  <c:v>161.42857142857142</c:v>
                </c:pt>
                <c:pt idx="228">
                  <c:v>162</c:v>
                </c:pt>
                <c:pt idx="229">
                  <c:v>160.42857142857142</c:v>
                </c:pt>
                <c:pt idx="230">
                  <c:v>159.42857142857142</c:v>
                </c:pt>
                <c:pt idx="231">
                  <c:v>164.14285714285714</c:v>
                </c:pt>
                <c:pt idx="232">
                  <c:v>165.57142857142858</c:v>
                </c:pt>
                <c:pt idx="233">
                  <c:v>169</c:v>
                </c:pt>
                <c:pt idx="234">
                  <c:v>169.42857142857142</c:v>
                </c:pt>
                <c:pt idx="235">
                  <c:v>169.57142857142858</c:v>
                </c:pt>
                <c:pt idx="236">
                  <c:v>174.28571428571428</c:v>
                </c:pt>
                <c:pt idx="237">
                  <c:v>175.14285714285714</c:v>
                </c:pt>
                <c:pt idx="238">
                  <c:v>180.71428571428572</c:v>
                </c:pt>
                <c:pt idx="239">
                  <c:v>182.71428571428572</c:v>
                </c:pt>
                <c:pt idx="240">
                  <c:v>179.57142857142858</c:v>
                </c:pt>
                <c:pt idx="241">
                  <c:v>180.57142857142858</c:v>
                </c:pt>
                <c:pt idx="242">
                  <c:v>180.28571428571428</c:v>
                </c:pt>
                <c:pt idx="243">
                  <c:v>180.14285714285714</c:v>
                </c:pt>
                <c:pt idx="244">
                  <c:v>179.28571428571428</c:v>
                </c:pt>
                <c:pt idx="245">
                  <c:v>174.71428571428572</c:v>
                </c:pt>
                <c:pt idx="246">
                  <c:v>175.57142857142858</c:v>
                </c:pt>
                <c:pt idx="247">
                  <c:v>178.14285714285714</c:v>
                </c:pt>
                <c:pt idx="248">
                  <c:v>178.14285714285714</c:v>
                </c:pt>
                <c:pt idx="249">
                  <c:v>178.57142857142858</c:v>
                </c:pt>
                <c:pt idx="250">
                  <c:v>176</c:v>
                </c:pt>
                <c:pt idx="251">
                  <c:v>183.57142857142858</c:v>
                </c:pt>
                <c:pt idx="252">
                  <c:v>189.57142857142858</c:v>
                </c:pt>
                <c:pt idx="253">
                  <c:v>189.28571428571428</c:v>
                </c:pt>
                <c:pt idx="254">
                  <c:v>191.71428571428572</c:v>
                </c:pt>
                <c:pt idx="255">
                  <c:v>191</c:v>
                </c:pt>
                <c:pt idx="256">
                  <c:v>191.14285714285714</c:v>
                </c:pt>
                <c:pt idx="257">
                  <c:v>195.85714285714286</c:v>
                </c:pt>
                <c:pt idx="258">
                  <c:v>193.42857142857142</c:v>
                </c:pt>
                <c:pt idx="259">
                  <c:v>193.71428571428572</c:v>
                </c:pt>
                <c:pt idx="260">
                  <c:v>192.57142857142858</c:v>
                </c:pt>
                <c:pt idx="261">
                  <c:v>193.71428571428572</c:v>
                </c:pt>
                <c:pt idx="262">
                  <c:v>195.28571428571428</c:v>
                </c:pt>
                <c:pt idx="263">
                  <c:v>194.28571428571428</c:v>
                </c:pt>
                <c:pt idx="264">
                  <c:v>192.42857142857142</c:v>
                </c:pt>
                <c:pt idx="265">
                  <c:v>188.28571428571428</c:v>
                </c:pt>
                <c:pt idx="266">
                  <c:v>187</c:v>
                </c:pt>
                <c:pt idx="267">
                  <c:v>187</c:v>
                </c:pt>
                <c:pt idx="268">
                  <c:v>190</c:v>
                </c:pt>
                <c:pt idx="269">
                  <c:v>188.71428571428572</c:v>
                </c:pt>
                <c:pt idx="270">
                  <c:v>189.85714285714286</c:v>
                </c:pt>
                <c:pt idx="271">
                  <c:v>188.42857142857142</c:v>
                </c:pt>
                <c:pt idx="272">
                  <c:v>189.42857142857142</c:v>
                </c:pt>
                <c:pt idx="273">
                  <c:v>191.71428571428572</c:v>
                </c:pt>
                <c:pt idx="274">
                  <c:v>192.14285714285714</c:v>
                </c:pt>
                <c:pt idx="275">
                  <c:v>185.57142857142858</c:v>
                </c:pt>
                <c:pt idx="276">
                  <c:v>186.14285714285714</c:v>
                </c:pt>
                <c:pt idx="277">
                  <c:v>185.14285714285714</c:v>
                </c:pt>
                <c:pt idx="278">
                  <c:v>185.71428571428572</c:v>
                </c:pt>
                <c:pt idx="279">
                  <c:v>182.57142857142858</c:v>
                </c:pt>
                <c:pt idx="280">
                  <c:v>181</c:v>
                </c:pt>
                <c:pt idx="281">
                  <c:v>180</c:v>
                </c:pt>
                <c:pt idx="282">
                  <c:v>184.71428571428572</c:v>
                </c:pt>
                <c:pt idx="283">
                  <c:v>183.42857142857142</c:v>
                </c:pt>
                <c:pt idx="284">
                  <c:v>183.42857142857142</c:v>
                </c:pt>
                <c:pt idx="285">
                  <c:v>184.71428571428572</c:v>
                </c:pt>
                <c:pt idx="286">
                  <c:v>190.71428571428572</c:v>
                </c:pt>
                <c:pt idx="287">
                  <c:v>187</c:v>
                </c:pt>
                <c:pt idx="288">
                  <c:v>187.28571428571428</c:v>
                </c:pt>
                <c:pt idx="289">
                  <c:v>184.85714285714286</c:v>
                </c:pt>
                <c:pt idx="290">
                  <c:v>185.28571428571428</c:v>
                </c:pt>
                <c:pt idx="291">
                  <c:v>185.28571428571428</c:v>
                </c:pt>
                <c:pt idx="292">
                  <c:v>189</c:v>
                </c:pt>
                <c:pt idx="293">
                  <c:v>194.85714285714286</c:v>
                </c:pt>
                <c:pt idx="294">
                  <c:v>204</c:v>
                </c:pt>
                <c:pt idx="295">
                  <c:v>205</c:v>
                </c:pt>
                <c:pt idx="296">
                  <c:v>172.85714285714286</c:v>
                </c:pt>
                <c:pt idx="297">
                  <c:v>172.14285714285714</c:v>
                </c:pt>
                <c:pt idx="298">
                  <c:v>172.14285714285714</c:v>
                </c:pt>
                <c:pt idx="299">
                  <c:v>136</c:v>
                </c:pt>
                <c:pt idx="300">
                  <c:v>139</c:v>
                </c:pt>
                <c:pt idx="301">
                  <c:v>161.85714285714286</c:v>
                </c:pt>
                <c:pt idx="302">
                  <c:v>168.28571428571428</c:v>
                </c:pt>
                <c:pt idx="303">
                  <c:v>168.14285714285714</c:v>
                </c:pt>
                <c:pt idx="304">
                  <c:v>168.14285714285714</c:v>
                </c:pt>
                <c:pt idx="305">
                  <c:v>168.28571428571428</c:v>
                </c:pt>
                <c:pt idx="306">
                  <c:v>170.57142857142858</c:v>
                </c:pt>
                <c:pt idx="307">
                  <c:v>183.57142857142858</c:v>
                </c:pt>
                <c:pt idx="308">
                  <c:v>181.42857142857142</c:v>
                </c:pt>
                <c:pt idx="309">
                  <c:v>195.14285714285714</c:v>
                </c:pt>
                <c:pt idx="310">
                  <c:v>243.57142857142858</c:v>
                </c:pt>
                <c:pt idx="311">
                  <c:v>244.71428571428572</c:v>
                </c:pt>
                <c:pt idx="312">
                  <c:v>245.71428571428572</c:v>
                </c:pt>
                <c:pt idx="313">
                  <c:v>287.28571428571428</c:v>
                </c:pt>
                <c:pt idx="314">
                  <c:v>269.28571428571428</c:v>
                </c:pt>
                <c:pt idx="315">
                  <c:v>244.57142857142858</c:v>
                </c:pt>
                <c:pt idx="316">
                  <c:v>231.85714285714286</c:v>
                </c:pt>
                <c:pt idx="317">
                  <c:v>224</c:v>
                </c:pt>
                <c:pt idx="318">
                  <c:v>222.57142857142858</c:v>
                </c:pt>
                <c:pt idx="319">
                  <c:v>221.42857142857142</c:v>
                </c:pt>
                <c:pt idx="320">
                  <c:v>218.28571428571428</c:v>
                </c:pt>
                <c:pt idx="321">
                  <c:v>218</c:v>
                </c:pt>
                <c:pt idx="322">
                  <c:v>222.57142857142858</c:v>
                </c:pt>
                <c:pt idx="323">
                  <c:v>221.71428571428572</c:v>
                </c:pt>
                <c:pt idx="324">
                  <c:v>220.57142857142858</c:v>
                </c:pt>
                <c:pt idx="325">
                  <c:v>221.57142857142858</c:v>
                </c:pt>
                <c:pt idx="326">
                  <c:v>222.71428571428572</c:v>
                </c:pt>
                <c:pt idx="327">
                  <c:v>223.42857142857142</c:v>
                </c:pt>
                <c:pt idx="328">
                  <c:v>227.14285714285714</c:v>
                </c:pt>
                <c:pt idx="329">
                  <c:v>231.14285714285714</c:v>
                </c:pt>
                <c:pt idx="330">
                  <c:v>229.28571428571428</c:v>
                </c:pt>
                <c:pt idx="331">
                  <c:v>228.28571428571428</c:v>
                </c:pt>
                <c:pt idx="332">
                  <c:v>228.57142857142858</c:v>
                </c:pt>
                <c:pt idx="333">
                  <c:v>229.14285714285714</c:v>
                </c:pt>
                <c:pt idx="334">
                  <c:v>228.85714285714286</c:v>
                </c:pt>
                <c:pt idx="335">
                  <c:v>225.14285714285714</c:v>
                </c:pt>
                <c:pt idx="336">
                  <c:v>220.14285714285714</c:v>
                </c:pt>
                <c:pt idx="337">
                  <c:v>219</c:v>
                </c:pt>
                <c:pt idx="338">
                  <c:v>215.28571428571428</c:v>
                </c:pt>
                <c:pt idx="339">
                  <c:v>215.85714285714286</c:v>
                </c:pt>
                <c:pt idx="340">
                  <c:v>215.14285714285714</c:v>
                </c:pt>
                <c:pt idx="341">
                  <c:v>209.71428571428572</c:v>
                </c:pt>
                <c:pt idx="342">
                  <c:v>204.14285714285714</c:v>
                </c:pt>
                <c:pt idx="343">
                  <c:v>199.57142857142858</c:v>
                </c:pt>
                <c:pt idx="344">
                  <c:v>200.42857142857142</c:v>
                </c:pt>
                <c:pt idx="345">
                  <c:v>202.57142857142858</c:v>
                </c:pt>
                <c:pt idx="346">
                  <c:v>202.71428571428572</c:v>
                </c:pt>
                <c:pt idx="347">
                  <c:v>201.71428571428572</c:v>
                </c:pt>
                <c:pt idx="348">
                  <c:v>202.57142857142858</c:v>
                </c:pt>
                <c:pt idx="349">
                  <c:v>206.42857142857142</c:v>
                </c:pt>
                <c:pt idx="350">
                  <c:v>207.28571428571428</c:v>
                </c:pt>
                <c:pt idx="351">
                  <c:v>204.57142857142858</c:v>
                </c:pt>
                <c:pt idx="352">
                  <c:v>202.71428571428572</c:v>
                </c:pt>
                <c:pt idx="353">
                  <c:v>202.71428571428572</c:v>
                </c:pt>
                <c:pt idx="354">
                  <c:v>203.14285714285714</c:v>
                </c:pt>
                <c:pt idx="355">
                  <c:v>204</c:v>
                </c:pt>
                <c:pt idx="356">
                  <c:v>206</c:v>
                </c:pt>
                <c:pt idx="357">
                  <c:v>201.57142857142858</c:v>
                </c:pt>
                <c:pt idx="358">
                  <c:v>194.71428571428572</c:v>
                </c:pt>
                <c:pt idx="359">
                  <c:v>190.28571428571428</c:v>
                </c:pt>
                <c:pt idx="360">
                  <c:v>189.85714285714286</c:v>
                </c:pt>
                <c:pt idx="361">
                  <c:v>189.28571428571428</c:v>
                </c:pt>
                <c:pt idx="362">
                  <c:v>183.57142857142858</c:v>
                </c:pt>
                <c:pt idx="363">
                  <c:v>177.71428571428572</c:v>
                </c:pt>
                <c:pt idx="364">
                  <c:v>177.14285714285714</c:v>
                </c:pt>
                <c:pt idx="365">
                  <c:v>177.42857142857142</c:v>
                </c:pt>
                <c:pt idx="366">
                  <c:v>173.14285714285714</c:v>
                </c:pt>
                <c:pt idx="367">
                  <c:v>171.28571428571428</c:v>
                </c:pt>
                <c:pt idx="368">
                  <c:v>172</c:v>
                </c:pt>
                <c:pt idx="369">
                  <c:v>166.57142857142858</c:v>
                </c:pt>
                <c:pt idx="370">
                  <c:v>164.85714285714286</c:v>
                </c:pt>
                <c:pt idx="371">
                  <c:v>160.57142857142858</c:v>
                </c:pt>
                <c:pt idx="372">
                  <c:v>161.28571428571428</c:v>
                </c:pt>
                <c:pt idx="373">
                  <c:v>163.28571428571428</c:v>
                </c:pt>
                <c:pt idx="374">
                  <c:v>164.28571428571428</c:v>
                </c:pt>
                <c:pt idx="375">
                  <c:v>163.57142857142858</c:v>
                </c:pt>
                <c:pt idx="376">
                  <c:v>162.57142857142858</c:v>
                </c:pt>
                <c:pt idx="377">
                  <c:v>159</c:v>
                </c:pt>
                <c:pt idx="378">
                  <c:v>160.71428571428572</c:v>
                </c:pt>
                <c:pt idx="379">
                  <c:v>158.28571428571428</c:v>
                </c:pt>
                <c:pt idx="380">
                  <c:v>158.57142857142858</c:v>
                </c:pt>
                <c:pt idx="381">
                  <c:v>158.42857142857142</c:v>
                </c:pt>
                <c:pt idx="382">
                  <c:v>159.14285714285714</c:v>
                </c:pt>
                <c:pt idx="383">
                  <c:v>160.57142857142858</c:v>
                </c:pt>
                <c:pt idx="384">
                  <c:v>159.28571428571428</c:v>
                </c:pt>
                <c:pt idx="385">
                  <c:v>158.42857142857142</c:v>
                </c:pt>
                <c:pt idx="386">
                  <c:v>157.57142857142858</c:v>
                </c:pt>
                <c:pt idx="387">
                  <c:v>157</c:v>
                </c:pt>
                <c:pt idx="388">
                  <c:v>157.14285714285714</c:v>
                </c:pt>
                <c:pt idx="389">
                  <c:v>156.71428571428572</c:v>
                </c:pt>
                <c:pt idx="390">
                  <c:v>157.14285714285714</c:v>
                </c:pt>
                <c:pt idx="391">
                  <c:v>158.28571428571428</c:v>
                </c:pt>
                <c:pt idx="392">
                  <c:v>158.71428571428572</c:v>
                </c:pt>
                <c:pt idx="393">
                  <c:v>164</c:v>
                </c:pt>
                <c:pt idx="394">
                  <c:v>140</c:v>
                </c:pt>
                <c:pt idx="395">
                  <c:v>139.14285714285714</c:v>
                </c:pt>
                <c:pt idx="396">
                  <c:v>138.85714285714286</c:v>
                </c:pt>
                <c:pt idx="397">
                  <c:v>111.42857142857143</c:v>
                </c:pt>
                <c:pt idx="398">
                  <c:v>116.28571428571429</c:v>
                </c:pt>
                <c:pt idx="399">
                  <c:v>124.28571428571429</c:v>
                </c:pt>
                <c:pt idx="400">
                  <c:v>127.71428571428571</c:v>
                </c:pt>
                <c:pt idx="401">
                  <c:v>150.28571428571428</c:v>
                </c:pt>
                <c:pt idx="402">
                  <c:v>151.14285714285714</c:v>
                </c:pt>
                <c:pt idx="403">
                  <c:v>151.14285714285714</c:v>
                </c:pt>
                <c:pt idx="404">
                  <c:v>177.71428571428572</c:v>
                </c:pt>
                <c:pt idx="405">
                  <c:v>173.71428571428572</c:v>
                </c:pt>
                <c:pt idx="406">
                  <c:v>165.14285714285714</c:v>
                </c:pt>
                <c:pt idx="407">
                  <c:v>160.42857142857142</c:v>
                </c:pt>
                <c:pt idx="408">
                  <c:v>161.57142857142858</c:v>
                </c:pt>
                <c:pt idx="409">
                  <c:v>161.57142857142858</c:v>
                </c:pt>
                <c:pt idx="410">
                  <c:v>161.57142857142858</c:v>
                </c:pt>
                <c:pt idx="411">
                  <c:v>166.85714285714286</c:v>
                </c:pt>
                <c:pt idx="412">
                  <c:v>165.14285714285714</c:v>
                </c:pt>
                <c:pt idx="413">
                  <c:v>166.14285714285714</c:v>
                </c:pt>
                <c:pt idx="414">
                  <c:v>161</c:v>
                </c:pt>
                <c:pt idx="415">
                  <c:v>159.14285714285714</c:v>
                </c:pt>
                <c:pt idx="416">
                  <c:v>158.71428571428572</c:v>
                </c:pt>
                <c:pt idx="417">
                  <c:v>158.85714285714286</c:v>
                </c:pt>
                <c:pt idx="418">
                  <c:v>149.71428571428572</c:v>
                </c:pt>
                <c:pt idx="419">
                  <c:v>151.71428571428572</c:v>
                </c:pt>
                <c:pt idx="420">
                  <c:v>147.57142857142858</c:v>
                </c:pt>
                <c:pt idx="421">
                  <c:v>146.42857142857142</c:v>
                </c:pt>
                <c:pt idx="422">
                  <c:v>147.42857142857142</c:v>
                </c:pt>
                <c:pt idx="423">
                  <c:v>148.57142857142858</c:v>
                </c:pt>
                <c:pt idx="424">
                  <c:v>148.57142857142858</c:v>
                </c:pt>
                <c:pt idx="425">
                  <c:v>123.14285714285714</c:v>
                </c:pt>
                <c:pt idx="426">
                  <c:v>119.57142857142857</c:v>
                </c:pt>
                <c:pt idx="427">
                  <c:v>128.42857142857142</c:v>
                </c:pt>
                <c:pt idx="428">
                  <c:v>134.28571428571428</c:v>
                </c:pt>
                <c:pt idx="429">
                  <c:v>134.14285714285714</c:v>
                </c:pt>
                <c:pt idx="430">
                  <c:v>136.28571428571428</c:v>
                </c:pt>
                <c:pt idx="431">
                  <c:v>136.28571428571428</c:v>
                </c:pt>
                <c:pt idx="432">
                  <c:v>165.57142857142858</c:v>
                </c:pt>
                <c:pt idx="433">
                  <c:v>165.57142857142858</c:v>
                </c:pt>
                <c:pt idx="434">
                  <c:v>160.42857142857142</c:v>
                </c:pt>
                <c:pt idx="435">
                  <c:v>157.14285714285714</c:v>
                </c:pt>
                <c:pt idx="436">
                  <c:v>157.71428571428572</c:v>
                </c:pt>
                <c:pt idx="437">
                  <c:v>153.85714285714286</c:v>
                </c:pt>
                <c:pt idx="438">
                  <c:v>153.71428571428572</c:v>
                </c:pt>
                <c:pt idx="439">
                  <c:v>151.57142857142858</c:v>
                </c:pt>
                <c:pt idx="440">
                  <c:v>153.42857142857142</c:v>
                </c:pt>
                <c:pt idx="441">
                  <c:v>149.57142857142858</c:v>
                </c:pt>
                <c:pt idx="442">
                  <c:v>150.42857142857142</c:v>
                </c:pt>
                <c:pt idx="443">
                  <c:v>147.71428571428572</c:v>
                </c:pt>
                <c:pt idx="444">
                  <c:v>148.85714285714286</c:v>
                </c:pt>
                <c:pt idx="445">
                  <c:v>148.85714285714286</c:v>
                </c:pt>
                <c:pt idx="446">
                  <c:v>151.85714285714286</c:v>
                </c:pt>
                <c:pt idx="447">
                  <c:v>151</c:v>
                </c:pt>
                <c:pt idx="448">
                  <c:v>154</c:v>
                </c:pt>
                <c:pt idx="449">
                  <c:v>157.42857142857142</c:v>
                </c:pt>
                <c:pt idx="450">
                  <c:v>157</c:v>
                </c:pt>
                <c:pt idx="451">
                  <c:v>156.42857142857142</c:v>
                </c:pt>
                <c:pt idx="452">
                  <c:v>156.85714285714286</c:v>
                </c:pt>
                <c:pt idx="453">
                  <c:v>143.28571428571428</c:v>
                </c:pt>
                <c:pt idx="454">
                  <c:v>142.71428571428572</c:v>
                </c:pt>
                <c:pt idx="455">
                  <c:v>148</c:v>
                </c:pt>
                <c:pt idx="456">
                  <c:v>147.57142857142858</c:v>
                </c:pt>
                <c:pt idx="457">
                  <c:v>150.85714285714286</c:v>
                </c:pt>
                <c:pt idx="458">
                  <c:v>151.14285714285714</c:v>
                </c:pt>
                <c:pt idx="459">
                  <c:v>150.71428571428572</c:v>
                </c:pt>
                <c:pt idx="460">
                  <c:v>164.28571428571428</c:v>
                </c:pt>
                <c:pt idx="461">
                  <c:v>166.85714285714286</c:v>
                </c:pt>
                <c:pt idx="462">
                  <c:v>167.28571428571428</c:v>
                </c:pt>
                <c:pt idx="463">
                  <c:v>163.71428571428572</c:v>
                </c:pt>
                <c:pt idx="464">
                  <c:v>164</c:v>
                </c:pt>
                <c:pt idx="465">
                  <c:v>164.28571428571428</c:v>
                </c:pt>
                <c:pt idx="466">
                  <c:v>164.28571428571428</c:v>
                </c:pt>
                <c:pt idx="467">
                  <c:v>161.42857142857142</c:v>
                </c:pt>
                <c:pt idx="468">
                  <c:v>157.14285714285714</c:v>
                </c:pt>
                <c:pt idx="469">
                  <c:v>151.71428571428572</c:v>
                </c:pt>
                <c:pt idx="470">
                  <c:v>152.42857142857142</c:v>
                </c:pt>
                <c:pt idx="471">
                  <c:v>151.14285714285714</c:v>
                </c:pt>
                <c:pt idx="472">
                  <c:v>150.57142857142858</c:v>
                </c:pt>
                <c:pt idx="473">
                  <c:v>150.57142857142858</c:v>
                </c:pt>
                <c:pt idx="474">
                  <c:v>149</c:v>
                </c:pt>
                <c:pt idx="475">
                  <c:v>150.28571428571428</c:v>
                </c:pt>
                <c:pt idx="476">
                  <c:v>151.42857142857142</c:v>
                </c:pt>
                <c:pt idx="477">
                  <c:v>148.14285714285714</c:v>
                </c:pt>
                <c:pt idx="478">
                  <c:v>149.85714285714286</c:v>
                </c:pt>
                <c:pt idx="479">
                  <c:v>150.71428571428572</c:v>
                </c:pt>
                <c:pt idx="480">
                  <c:v>150.71428571428572</c:v>
                </c:pt>
                <c:pt idx="481">
                  <c:v>153.71428571428572</c:v>
                </c:pt>
                <c:pt idx="482">
                  <c:v>153.85714285714286</c:v>
                </c:pt>
                <c:pt idx="483">
                  <c:v>153.28571428571428</c:v>
                </c:pt>
                <c:pt idx="484">
                  <c:v>155.85714285714286</c:v>
                </c:pt>
                <c:pt idx="485">
                  <c:v>156.71428571428572</c:v>
                </c:pt>
                <c:pt idx="486">
                  <c:v>156.42857142857142</c:v>
                </c:pt>
                <c:pt idx="487">
                  <c:v>156.42857142857142</c:v>
                </c:pt>
                <c:pt idx="488">
                  <c:v>154.85714285714286</c:v>
                </c:pt>
                <c:pt idx="489">
                  <c:v>156.28571428571428</c:v>
                </c:pt>
                <c:pt idx="490">
                  <c:v>158</c:v>
                </c:pt>
                <c:pt idx="491">
                  <c:v>161.28571428571428</c:v>
                </c:pt>
                <c:pt idx="492">
                  <c:v>155.57142857142858</c:v>
                </c:pt>
                <c:pt idx="493">
                  <c:v>154.57142857142858</c:v>
                </c:pt>
                <c:pt idx="494">
                  <c:v>155.28571428571428</c:v>
                </c:pt>
                <c:pt idx="495">
                  <c:v>158.42857142857142</c:v>
                </c:pt>
                <c:pt idx="496">
                  <c:v>162.28571428571428</c:v>
                </c:pt>
                <c:pt idx="497">
                  <c:v>160</c:v>
                </c:pt>
                <c:pt idx="498">
                  <c:v>157.85714285714286</c:v>
                </c:pt>
                <c:pt idx="499">
                  <c:v>161.14285714285714</c:v>
                </c:pt>
                <c:pt idx="500">
                  <c:v>161.57142857142858</c:v>
                </c:pt>
                <c:pt idx="501">
                  <c:v>161</c:v>
                </c:pt>
                <c:pt idx="502">
                  <c:v>151.71428571428572</c:v>
                </c:pt>
                <c:pt idx="503">
                  <c:v>145.42857142857142</c:v>
                </c:pt>
                <c:pt idx="504">
                  <c:v>153</c:v>
                </c:pt>
                <c:pt idx="505">
                  <c:v>155.42857142857142</c:v>
                </c:pt>
                <c:pt idx="506">
                  <c:v>160.85714285714286</c:v>
                </c:pt>
                <c:pt idx="507">
                  <c:v>161</c:v>
                </c:pt>
                <c:pt idx="508">
                  <c:v>160.85714285714286</c:v>
                </c:pt>
                <c:pt idx="509">
                  <c:v>169.71428571428572</c:v>
                </c:pt>
                <c:pt idx="510">
                  <c:v>167.57142857142858</c:v>
                </c:pt>
                <c:pt idx="511">
                  <c:v>167.71428571428572</c:v>
                </c:pt>
                <c:pt idx="512">
                  <c:v>166.71428571428572</c:v>
                </c:pt>
                <c:pt idx="513">
                  <c:v>163.14285714285714</c:v>
                </c:pt>
                <c:pt idx="514">
                  <c:v>163.71428571428572</c:v>
                </c:pt>
                <c:pt idx="515">
                  <c:v>165</c:v>
                </c:pt>
                <c:pt idx="516">
                  <c:v>161.28571428571428</c:v>
                </c:pt>
                <c:pt idx="517">
                  <c:v>165.85714285714286</c:v>
                </c:pt>
                <c:pt idx="518">
                  <c:v>160</c:v>
                </c:pt>
                <c:pt idx="519">
                  <c:v>157.71428571428572</c:v>
                </c:pt>
                <c:pt idx="520">
                  <c:v>154.85714285714286</c:v>
                </c:pt>
                <c:pt idx="521">
                  <c:v>153.85714285714286</c:v>
                </c:pt>
                <c:pt idx="522">
                  <c:v>153.28571428571428</c:v>
                </c:pt>
                <c:pt idx="523">
                  <c:v>154.57142857142858</c:v>
                </c:pt>
                <c:pt idx="524">
                  <c:v>152.57142857142858</c:v>
                </c:pt>
                <c:pt idx="525">
                  <c:v>153.14285714285714</c:v>
                </c:pt>
                <c:pt idx="526">
                  <c:v>155.28571428571428</c:v>
                </c:pt>
                <c:pt idx="527">
                  <c:v>156.71428571428572</c:v>
                </c:pt>
                <c:pt idx="528">
                  <c:v>157.71428571428572</c:v>
                </c:pt>
                <c:pt idx="529">
                  <c:v>157</c:v>
                </c:pt>
                <c:pt idx="530">
                  <c:v>157.57142857142858</c:v>
                </c:pt>
                <c:pt idx="531">
                  <c:v>163.42857142857142</c:v>
                </c:pt>
                <c:pt idx="532">
                  <c:v>162</c:v>
                </c:pt>
                <c:pt idx="533">
                  <c:v>160.85714285714286</c:v>
                </c:pt>
                <c:pt idx="534">
                  <c:v>166.28571428571428</c:v>
                </c:pt>
                <c:pt idx="535">
                  <c:v>167.14285714285714</c:v>
                </c:pt>
                <c:pt idx="536">
                  <c:v>167.28571428571428</c:v>
                </c:pt>
                <c:pt idx="537">
                  <c:v>167.71428571428572</c:v>
                </c:pt>
                <c:pt idx="538">
                  <c:v>162</c:v>
                </c:pt>
                <c:pt idx="539">
                  <c:v>161</c:v>
                </c:pt>
                <c:pt idx="540">
                  <c:v>161.71428571428572</c:v>
                </c:pt>
                <c:pt idx="541">
                  <c:v>161</c:v>
                </c:pt>
                <c:pt idx="542">
                  <c:v>161.42857142857142</c:v>
                </c:pt>
                <c:pt idx="543">
                  <c:v>161.28571428571428</c:v>
                </c:pt>
                <c:pt idx="544">
                  <c:v>161.42857142857142</c:v>
                </c:pt>
                <c:pt idx="545">
                  <c:v>166.71428571428572</c:v>
                </c:pt>
                <c:pt idx="546">
                  <c:v>170.42857142857142</c:v>
                </c:pt>
                <c:pt idx="547">
                  <c:v>173</c:v>
                </c:pt>
                <c:pt idx="548">
                  <c:v>168.42857142857142</c:v>
                </c:pt>
                <c:pt idx="549">
                  <c:v>167.71428571428572</c:v>
                </c:pt>
                <c:pt idx="550">
                  <c:v>168.57142857142858</c:v>
                </c:pt>
                <c:pt idx="551">
                  <c:v>169</c:v>
                </c:pt>
                <c:pt idx="552">
                  <c:v>167.42857142857142</c:v>
                </c:pt>
                <c:pt idx="553">
                  <c:v>167.85714285714286</c:v>
                </c:pt>
                <c:pt idx="554">
                  <c:v>169.42857142857142</c:v>
                </c:pt>
                <c:pt idx="555">
                  <c:v>162.28571428571428</c:v>
                </c:pt>
                <c:pt idx="556">
                  <c:v>162.28571428571428</c:v>
                </c:pt>
                <c:pt idx="557">
                  <c:v>161.42857142857142</c:v>
                </c:pt>
                <c:pt idx="558">
                  <c:v>167.28571428571428</c:v>
                </c:pt>
                <c:pt idx="559">
                  <c:v>173.14285714285714</c:v>
                </c:pt>
                <c:pt idx="560">
                  <c:v>177.28571428571428</c:v>
                </c:pt>
                <c:pt idx="561">
                  <c:v>173.57142857142858</c:v>
                </c:pt>
                <c:pt idx="562">
                  <c:v>181</c:v>
                </c:pt>
                <c:pt idx="563">
                  <c:v>179.85714285714286</c:v>
                </c:pt>
                <c:pt idx="564">
                  <c:v>179.85714285714286</c:v>
                </c:pt>
                <c:pt idx="565">
                  <c:v>171.57142857142858</c:v>
                </c:pt>
                <c:pt idx="566">
                  <c:v>170.28571428571428</c:v>
                </c:pt>
                <c:pt idx="567">
                  <c:v>169.85714285714286</c:v>
                </c:pt>
                <c:pt idx="568">
                  <c:v>176.14285714285714</c:v>
                </c:pt>
                <c:pt idx="569">
                  <c:v>175</c:v>
                </c:pt>
                <c:pt idx="570">
                  <c:v>175.42857142857142</c:v>
                </c:pt>
                <c:pt idx="571">
                  <c:v>175.42857142857142</c:v>
                </c:pt>
                <c:pt idx="572">
                  <c:v>170</c:v>
                </c:pt>
                <c:pt idx="573">
                  <c:v>168.57142857142858</c:v>
                </c:pt>
                <c:pt idx="574">
                  <c:v>168.28571428571428</c:v>
                </c:pt>
                <c:pt idx="575">
                  <c:v>167.42857142857142</c:v>
                </c:pt>
                <c:pt idx="576">
                  <c:v>179.28571428571428</c:v>
                </c:pt>
                <c:pt idx="577">
                  <c:v>179.28571428571428</c:v>
                </c:pt>
                <c:pt idx="578">
                  <c:v>179.28571428571428</c:v>
                </c:pt>
                <c:pt idx="579">
                  <c:v>194.71428571428572</c:v>
                </c:pt>
                <c:pt idx="580">
                  <c:v>195.71428571428572</c:v>
                </c:pt>
                <c:pt idx="581">
                  <c:v>197</c:v>
                </c:pt>
                <c:pt idx="582">
                  <c:v>199</c:v>
                </c:pt>
                <c:pt idx="583">
                  <c:v>195.28571428571428</c:v>
                </c:pt>
                <c:pt idx="584">
                  <c:v>195.28571428571428</c:v>
                </c:pt>
                <c:pt idx="585">
                  <c:v>195.42857142857142</c:v>
                </c:pt>
                <c:pt idx="586">
                  <c:v>194</c:v>
                </c:pt>
                <c:pt idx="587">
                  <c:v>195.57142857142858</c:v>
                </c:pt>
                <c:pt idx="588">
                  <c:v>196</c:v>
                </c:pt>
                <c:pt idx="589">
                  <c:v>193.28571428571428</c:v>
                </c:pt>
                <c:pt idx="590">
                  <c:v>192.14285714285714</c:v>
                </c:pt>
                <c:pt idx="591">
                  <c:v>192.14285714285714</c:v>
                </c:pt>
                <c:pt idx="592">
                  <c:v>192.14285714285714</c:v>
                </c:pt>
                <c:pt idx="593">
                  <c:v>191.57142857142858</c:v>
                </c:pt>
                <c:pt idx="594">
                  <c:v>189.85714285714286</c:v>
                </c:pt>
                <c:pt idx="595">
                  <c:v>186.71428571428572</c:v>
                </c:pt>
                <c:pt idx="596">
                  <c:v>187.28571428571428</c:v>
                </c:pt>
                <c:pt idx="597">
                  <c:v>187.28571428571428</c:v>
                </c:pt>
                <c:pt idx="598">
                  <c:v>189.14285714285714</c:v>
                </c:pt>
                <c:pt idx="599">
                  <c:v>189</c:v>
                </c:pt>
                <c:pt idx="600">
                  <c:v>190.14285714285714</c:v>
                </c:pt>
                <c:pt idx="601">
                  <c:v>192.85714285714286</c:v>
                </c:pt>
                <c:pt idx="602">
                  <c:v>193.71428571428572</c:v>
                </c:pt>
                <c:pt idx="603">
                  <c:v>193.71428571428572</c:v>
                </c:pt>
                <c:pt idx="604">
                  <c:v>193.85714285714286</c:v>
                </c:pt>
                <c:pt idx="605">
                  <c:v>191.71428571428572</c:v>
                </c:pt>
                <c:pt idx="606">
                  <c:v>191.71428571428572</c:v>
                </c:pt>
                <c:pt idx="607">
                  <c:v>192.14285714285714</c:v>
                </c:pt>
                <c:pt idx="608">
                  <c:v>189.85714285714286</c:v>
                </c:pt>
                <c:pt idx="609">
                  <c:v>188.14285714285714</c:v>
                </c:pt>
                <c:pt idx="610">
                  <c:v>185.71428571428572</c:v>
                </c:pt>
                <c:pt idx="611">
                  <c:v>186.28571428571428</c:v>
                </c:pt>
                <c:pt idx="612">
                  <c:v>185.42857142857142</c:v>
                </c:pt>
                <c:pt idx="613">
                  <c:v>185.42857142857142</c:v>
                </c:pt>
                <c:pt idx="614">
                  <c:v>185.14285714285714</c:v>
                </c:pt>
                <c:pt idx="615">
                  <c:v>188.57142857142858</c:v>
                </c:pt>
                <c:pt idx="616">
                  <c:v>190.57142857142858</c:v>
                </c:pt>
                <c:pt idx="617">
                  <c:v>193.28571428571428</c:v>
                </c:pt>
                <c:pt idx="618">
                  <c:v>189.42857142857142</c:v>
                </c:pt>
                <c:pt idx="619">
                  <c:v>191.14285714285714</c:v>
                </c:pt>
                <c:pt idx="620">
                  <c:v>191.14285714285714</c:v>
                </c:pt>
                <c:pt idx="621">
                  <c:v>187</c:v>
                </c:pt>
                <c:pt idx="622">
                  <c:v>181.57142857142858</c:v>
                </c:pt>
                <c:pt idx="623">
                  <c:v>177.57142857142858</c:v>
                </c:pt>
                <c:pt idx="624">
                  <c:v>177.71428571428572</c:v>
                </c:pt>
                <c:pt idx="625">
                  <c:v>181.85714285714286</c:v>
                </c:pt>
                <c:pt idx="626">
                  <c:v>182.14285714285714</c:v>
                </c:pt>
                <c:pt idx="627">
                  <c:v>182.42857142857142</c:v>
                </c:pt>
                <c:pt idx="628">
                  <c:v>186.57142857142858</c:v>
                </c:pt>
                <c:pt idx="629">
                  <c:v>191</c:v>
                </c:pt>
                <c:pt idx="630">
                  <c:v>194.85714285714286</c:v>
                </c:pt>
                <c:pt idx="631">
                  <c:v>189.71428571428572</c:v>
                </c:pt>
                <c:pt idx="632">
                  <c:v>185.14285714285714</c:v>
                </c:pt>
                <c:pt idx="633">
                  <c:v>184</c:v>
                </c:pt>
                <c:pt idx="634">
                  <c:v>183.71428571428572</c:v>
                </c:pt>
                <c:pt idx="635">
                  <c:v>182.14285714285714</c:v>
                </c:pt>
                <c:pt idx="636">
                  <c:v>180.42857142857142</c:v>
                </c:pt>
                <c:pt idx="637">
                  <c:v>179.85714285714286</c:v>
                </c:pt>
                <c:pt idx="638">
                  <c:v>184.57142857142858</c:v>
                </c:pt>
                <c:pt idx="639">
                  <c:v>189.42857142857142</c:v>
                </c:pt>
                <c:pt idx="640">
                  <c:v>190.42857142857142</c:v>
                </c:pt>
                <c:pt idx="641">
                  <c:v>190.42857142857142</c:v>
                </c:pt>
                <c:pt idx="642">
                  <c:v>188.85714285714286</c:v>
                </c:pt>
                <c:pt idx="643">
                  <c:v>186.85714285714286</c:v>
                </c:pt>
                <c:pt idx="644">
                  <c:v>188</c:v>
                </c:pt>
                <c:pt idx="645">
                  <c:v>188.57142857142858</c:v>
                </c:pt>
                <c:pt idx="646">
                  <c:v>190.14285714285714</c:v>
                </c:pt>
                <c:pt idx="647">
                  <c:v>189.28571428571428</c:v>
                </c:pt>
                <c:pt idx="648">
                  <c:v>189.42857142857142</c:v>
                </c:pt>
                <c:pt idx="649">
                  <c:v>188.57142857142858</c:v>
                </c:pt>
                <c:pt idx="650">
                  <c:v>195.28571428571428</c:v>
                </c:pt>
                <c:pt idx="651">
                  <c:v>196.71428571428572</c:v>
                </c:pt>
                <c:pt idx="652">
                  <c:v>198</c:v>
                </c:pt>
                <c:pt idx="653">
                  <c:v>193.42857142857142</c:v>
                </c:pt>
                <c:pt idx="654">
                  <c:v>193.71428571428572</c:v>
                </c:pt>
                <c:pt idx="655">
                  <c:v>194.14285714285714</c:v>
                </c:pt>
                <c:pt idx="656">
                  <c:v>197.71428571428572</c:v>
                </c:pt>
                <c:pt idx="657">
                  <c:v>195.71428571428572</c:v>
                </c:pt>
                <c:pt idx="658">
                  <c:v>193.42857142857142</c:v>
                </c:pt>
                <c:pt idx="659">
                  <c:v>194.57142857142858</c:v>
                </c:pt>
                <c:pt idx="660">
                  <c:v>192.71428571428572</c:v>
                </c:pt>
                <c:pt idx="661">
                  <c:v>191.42857142857142</c:v>
                </c:pt>
                <c:pt idx="662">
                  <c:v>191</c:v>
                </c:pt>
                <c:pt idx="663">
                  <c:v>152.57142857142858</c:v>
                </c:pt>
                <c:pt idx="664">
                  <c:v>111.57142857142857</c:v>
                </c:pt>
                <c:pt idx="665">
                  <c:v>123.14285714285714</c:v>
                </c:pt>
                <c:pt idx="666">
                  <c:v>142.85714285714286</c:v>
                </c:pt>
                <c:pt idx="667">
                  <c:v>154.57142857142858</c:v>
                </c:pt>
                <c:pt idx="668">
                  <c:v>154.85714285714286</c:v>
                </c:pt>
                <c:pt idx="669">
                  <c:v>155</c:v>
                </c:pt>
                <c:pt idx="670">
                  <c:v>154.71428571428572</c:v>
                </c:pt>
                <c:pt idx="671">
                  <c:v>157.14285714285714</c:v>
                </c:pt>
                <c:pt idx="672">
                  <c:v>162.57142857142858</c:v>
                </c:pt>
                <c:pt idx="673">
                  <c:v>162.85714285714286</c:v>
                </c:pt>
                <c:pt idx="674">
                  <c:v>173</c:v>
                </c:pt>
                <c:pt idx="675">
                  <c:v>176</c:v>
                </c:pt>
                <c:pt idx="676">
                  <c:v>175.85714285714286</c:v>
                </c:pt>
                <c:pt idx="677">
                  <c:v>221</c:v>
                </c:pt>
                <c:pt idx="678">
                  <c:v>261.28571428571428</c:v>
                </c:pt>
                <c:pt idx="679">
                  <c:v>247.42857142857142</c:v>
                </c:pt>
                <c:pt idx="680">
                  <c:v>229.85714285714286</c:v>
                </c:pt>
                <c:pt idx="681">
                  <c:v>217.85714285714286</c:v>
                </c:pt>
                <c:pt idx="682">
                  <c:v>216.57142857142858</c:v>
                </c:pt>
                <c:pt idx="683">
                  <c:v>216.71428571428572</c:v>
                </c:pt>
                <c:pt idx="684">
                  <c:v>213.42857142857142</c:v>
                </c:pt>
                <c:pt idx="685">
                  <c:v>210.42857142857142</c:v>
                </c:pt>
                <c:pt idx="686">
                  <c:v>209.14285714285714</c:v>
                </c:pt>
                <c:pt idx="687">
                  <c:v>201.85714285714286</c:v>
                </c:pt>
                <c:pt idx="688">
                  <c:v>193.42857142857142</c:v>
                </c:pt>
                <c:pt idx="689">
                  <c:v>192.71428571428572</c:v>
                </c:pt>
                <c:pt idx="690">
                  <c:v>192.42857142857142</c:v>
                </c:pt>
                <c:pt idx="691">
                  <c:v>186</c:v>
                </c:pt>
                <c:pt idx="692">
                  <c:v>184</c:v>
                </c:pt>
                <c:pt idx="693">
                  <c:v>178.28571428571428</c:v>
                </c:pt>
                <c:pt idx="694">
                  <c:v>180</c:v>
                </c:pt>
                <c:pt idx="695">
                  <c:v>178.42857142857142</c:v>
                </c:pt>
                <c:pt idx="696">
                  <c:v>180.14285714285714</c:v>
                </c:pt>
                <c:pt idx="697">
                  <c:v>180.14285714285714</c:v>
                </c:pt>
                <c:pt idx="698">
                  <c:v>178</c:v>
                </c:pt>
                <c:pt idx="699">
                  <c:v>176.57142857142858</c:v>
                </c:pt>
                <c:pt idx="700">
                  <c:v>183.85714285714286</c:v>
                </c:pt>
                <c:pt idx="701">
                  <c:v>178.57142857142858</c:v>
                </c:pt>
                <c:pt idx="702">
                  <c:v>182.14285714285714</c:v>
                </c:pt>
                <c:pt idx="703">
                  <c:v>179.85714285714286</c:v>
                </c:pt>
                <c:pt idx="704">
                  <c:v>180</c:v>
                </c:pt>
                <c:pt idx="705">
                  <c:v>183.57142857142858</c:v>
                </c:pt>
                <c:pt idx="706">
                  <c:v>180.42857142857142</c:v>
                </c:pt>
                <c:pt idx="707">
                  <c:v>175.85714285714286</c:v>
                </c:pt>
                <c:pt idx="708">
                  <c:v>182.14285714285714</c:v>
                </c:pt>
                <c:pt idx="709">
                  <c:v>177.28571428571428</c:v>
                </c:pt>
                <c:pt idx="710">
                  <c:v>177</c:v>
                </c:pt>
                <c:pt idx="711">
                  <c:v>176.85714285714286</c:v>
                </c:pt>
                <c:pt idx="712">
                  <c:v>170.57142857142858</c:v>
                </c:pt>
                <c:pt idx="713">
                  <c:v>173.42857142857142</c:v>
                </c:pt>
                <c:pt idx="714">
                  <c:v>170</c:v>
                </c:pt>
                <c:pt idx="715">
                  <c:v>163.85714285714286</c:v>
                </c:pt>
                <c:pt idx="716">
                  <c:v>164.71428571428572</c:v>
                </c:pt>
                <c:pt idx="717">
                  <c:v>165.28571428571428</c:v>
                </c:pt>
                <c:pt idx="718">
                  <c:v>165.42857142857142</c:v>
                </c:pt>
                <c:pt idx="719">
                  <c:v>166</c:v>
                </c:pt>
                <c:pt idx="720">
                  <c:v>164.57142857142858</c:v>
                </c:pt>
                <c:pt idx="721">
                  <c:v>167.42857142857142</c:v>
                </c:pt>
                <c:pt idx="722">
                  <c:v>170.85714285714286</c:v>
                </c:pt>
                <c:pt idx="723">
                  <c:v>169.71428571428572</c:v>
                </c:pt>
                <c:pt idx="724">
                  <c:v>170.14285714285714</c:v>
                </c:pt>
                <c:pt idx="725">
                  <c:v>170</c:v>
                </c:pt>
                <c:pt idx="726">
                  <c:v>171.57142857142858</c:v>
                </c:pt>
                <c:pt idx="727">
                  <c:v>170.28571428571428</c:v>
                </c:pt>
                <c:pt idx="728">
                  <c:v>168.57142857142858</c:v>
                </c:pt>
                <c:pt idx="729">
                  <c:v>168.71428571428572</c:v>
                </c:pt>
                <c:pt idx="730">
                  <c:v>171.14285714285714</c:v>
                </c:pt>
                <c:pt idx="731">
                  <c:v>170.28571428571428</c:v>
                </c:pt>
                <c:pt idx="732">
                  <c:v>170.28571428571428</c:v>
                </c:pt>
                <c:pt idx="733">
                  <c:v>174</c:v>
                </c:pt>
                <c:pt idx="734">
                  <c:v>168</c:v>
                </c:pt>
                <c:pt idx="735">
                  <c:v>173.42857142857142</c:v>
                </c:pt>
                <c:pt idx="736">
                  <c:v>175.14285714285714</c:v>
                </c:pt>
                <c:pt idx="737">
                  <c:v>173.71428571428572</c:v>
                </c:pt>
                <c:pt idx="738">
                  <c:v>174.57142857142858</c:v>
                </c:pt>
                <c:pt idx="739">
                  <c:v>174.57142857142858</c:v>
                </c:pt>
                <c:pt idx="740">
                  <c:v>171.42857142857142</c:v>
                </c:pt>
                <c:pt idx="741">
                  <c:v>184.14285714285714</c:v>
                </c:pt>
                <c:pt idx="742">
                  <c:v>178.85714285714286</c:v>
                </c:pt>
                <c:pt idx="743">
                  <c:v>177</c:v>
                </c:pt>
                <c:pt idx="744">
                  <c:v>181.14285714285714</c:v>
                </c:pt>
                <c:pt idx="745">
                  <c:v>180.85714285714286</c:v>
                </c:pt>
                <c:pt idx="746">
                  <c:v>181</c:v>
                </c:pt>
                <c:pt idx="747">
                  <c:v>183.57142857142858</c:v>
                </c:pt>
                <c:pt idx="748">
                  <c:v>177.28571428571428</c:v>
                </c:pt>
                <c:pt idx="749">
                  <c:v>179.14285714285714</c:v>
                </c:pt>
                <c:pt idx="750">
                  <c:v>178.28571428571428</c:v>
                </c:pt>
                <c:pt idx="751">
                  <c:v>179.28571428571428</c:v>
                </c:pt>
                <c:pt idx="752">
                  <c:v>178.42857142857142</c:v>
                </c:pt>
                <c:pt idx="753">
                  <c:v>178.28571428571428</c:v>
                </c:pt>
                <c:pt idx="754">
                  <c:v>178.28571428571428</c:v>
                </c:pt>
                <c:pt idx="755">
                  <c:v>179.85714285714286</c:v>
                </c:pt>
                <c:pt idx="756">
                  <c:v>180.71428571428572</c:v>
                </c:pt>
                <c:pt idx="757">
                  <c:v>184.85714285714286</c:v>
                </c:pt>
                <c:pt idx="758">
                  <c:v>181.14285714285714</c:v>
                </c:pt>
                <c:pt idx="759">
                  <c:v>181.57142857142858</c:v>
                </c:pt>
                <c:pt idx="760">
                  <c:v>181.57142857142858</c:v>
                </c:pt>
                <c:pt idx="761">
                  <c:v>182.85714285714286</c:v>
                </c:pt>
                <c:pt idx="762">
                  <c:v>181</c:v>
                </c:pt>
                <c:pt idx="763">
                  <c:v>178.71428571428572</c:v>
                </c:pt>
                <c:pt idx="764">
                  <c:v>177.42857142857142</c:v>
                </c:pt>
                <c:pt idx="765">
                  <c:v>176.85714285714286</c:v>
                </c:pt>
                <c:pt idx="766">
                  <c:v>176.57142857142858</c:v>
                </c:pt>
                <c:pt idx="767">
                  <c:v>176.57142857142858</c:v>
                </c:pt>
                <c:pt idx="768">
                  <c:v>171.57142857142858</c:v>
                </c:pt>
                <c:pt idx="769">
                  <c:v>170</c:v>
                </c:pt>
                <c:pt idx="770">
                  <c:v>169.28571428571428</c:v>
                </c:pt>
                <c:pt idx="771">
                  <c:v>172.42857142857142</c:v>
                </c:pt>
                <c:pt idx="772">
                  <c:v>150.42857142857142</c:v>
                </c:pt>
                <c:pt idx="773">
                  <c:v>150.14285714285714</c:v>
                </c:pt>
                <c:pt idx="774">
                  <c:v>150.14285714285714</c:v>
                </c:pt>
                <c:pt idx="775">
                  <c:v>127.28571428571429</c:v>
                </c:pt>
                <c:pt idx="776">
                  <c:v>136.14285714285714</c:v>
                </c:pt>
                <c:pt idx="777">
                  <c:v>146.42857142857142</c:v>
                </c:pt>
                <c:pt idx="778">
                  <c:v>152.42857142857142</c:v>
                </c:pt>
                <c:pt idx="779">
                  <c:v>178.85714285714286</c:v>
                </c:pt>
                <c:pt idx="780">
                  <c:v>179</c:v>
                </c:pt>
                <c:pt idx="781">
                  <c:v>179.42857142857142</c:v>
                </c:pt>
                <c:pt idx="782">
                  <c:v>205.57142857142858</c:v>
                </c:pt>
                <c:pt idx="783">
                  <c:v>202.14285714285714</c:v>
                </c:pt>
                <c:pt idx="784">
                  <c:v>190.57142857142858</c:v>
                </c:pt>
                <c:pt idx="785">
                  <c:v>183</c:v>
                </c:pt>
                <c:pt idx="786">
                  <c:v>181.28571428571428</c:v>
                </c:pt>
                <c:pt idx="787">
                  <c:v>181.42857142857142</c:v>
                </c:pt>
                <c:pt idx="788">
                  <c:v>181.14285714285714</c:v>
                </c:pt>
                <c:pt idx="789">
                  <c:v>157.57142857142858</c:v>
                </c:pt>
                <c:pt idx="790">
                  <c:v>152.28571428571428</c:v>
                </c:pt>
                <c:pt idx="791">
                  <c:v>157.42857142857142</c:v>
                </c:pt>
                <c:pt idx="792">
                  <c:v>156.57142857142858</c:v>
                </c:pt>
                <c:pt idx="793">
                  <c:v>156</c:v>
                </c:pt>
                <c:pt idx="794">
                  <c:v>156.28571428571428</c:v>
                </c:pt>
                <c:pt idx="795">
                  <c:v>156.14285714285714</c:v>
                </c:pt>
                <c:pt idx="796">
                  <c:v>180</c:v>
                </c:pt>
                <c:pt idx="797">
                  <c:v>183.85714285714286</c:v>
                </c:pt>
                <c:pt idx="798">
                  <c:v>179.57142857142858</c:v>
                </c:pt>
                <c:pt idx="799">
                  <c:v>177.57142857142858</c:v>
                </c:pt>
                <c:pt idx="800">
                  <c:v>177.71428571428572</c:v>
                </c:pt>
                <c:pt idx="801">
                  <c:v>177.71428571428572</c:v>
                </c:pt>
                <c:pt idx="802">
                  <c:v>177.71428571428572</c:v>
                </c:pt>
                <c:pt idx="803">
                  <c:v>177.14285714285714</c:v>
                </c:pt>
                <c:pt idx="804">
                  <c:v>176.14285714285714</c:v>
                </c:pt>
                <c:pt idx="805">
                  <c:v>177.42857142857142</c:v>
                </c:pt>
                <c:pt idx="806">
                  <c:v>174.28571428571428</c:v>
                </c:pt>
                <c:pt idx="807">
                  <c:v>172</c:v>
                </c:pt>
                <c:pt idx="808">
                  <c:v>172.28571428571428</c:v>
                </c:pt>
                <c:pt idx="809">
                  <c:v>173.42857142857142</c:v>
                </c:pt>
                <c:pt idx="810">
                  <c:v>169.28571428571428</c:v>
                </c:pt>
                <c:pt idx="811">
                  <c:v>169.42857142857142</c:v>
                </c:pt>
                <c:pt idx="812">
                  <c:v>164</c:v>
                </c:pt>
                <c:pt idx="813">
                  <c:v>163.14285714285714</c:v>
                </c:pt>
                <c:pt idx="814">
                  <c:v>158</c:v>
                </c:pt>
                <c:pt idx="815">
                  <c:v>158</c:v>
                </c:pt>
                <c:pt idx="816">
                  <c:v>157.14285714285714</c:v>
                </c:pt>
                <c:pt idx="817">
                  <c:v>155</c:v>
                </c:pt>
                <c:pt idx="818">
                  <c:v>150.57142857142858</c:v>
                </c:pt>
                <c:pt idx="819">
                  <c:v>156.85714285714286</c:v>
                </c:pt>
                <c:pt idx="820">
                  <c:v>146.28571428571428</c:v>
                </c:pt>
                <c:pt idx="821">
                  <c:v>122.28571428571429</c:v>
                </c:pt>
                <c:pt idx="822">
                  <c:v>121.42857142857143</c:v>
                </c:pt>
                <c:pt idx="823">
                  <c:v>121.14285714285714</c:v>
                </c:pt>
                <c:pt idx="824">
                  <c:v>127.71428571428571</c:v>
                </c:pt>
                <c:pt idx="825">
                  <c:v>133.28571428571428</c:v>
                </c:pt>
                <c:pt idx="826">
                  <c:v>130.57142857142858</c:v>
                </c:pt>
                <c:pt idx="827">
                  <c:v>142</c:v>
                </c:pt>
                <c:pt idx="828">
                  <c:v>171.42857142857142</c:v>
                </c:pt>
                <c:pt idx="829">
                  <c:v>172.28571428571428</c:v>
                </c:pt>
                <c:pt idx="830">
                  <c:v>172.42857142857142</c:v>
                </c:pt>
                <c:pt idx="831">
                  <c:v>167.85714285714286</c:v>
                </c:pt>
                <c:pt idx="832">
                  <c:v>164.71428571428572</c:v>
                </c:pt>
                <c:pt idx="833">
                  <c:v>167.71428571428572</c:v>
                </c:pt>
                <c:pt idx="834">
                  <c:v>170.57142857142858</c:v>
                </c:pt>
                <c:pt idx="835">
                  <c:v>168.14285714285714</c:v>
                </c:pt>
                <c:pt idx="836">
                  <c:v>167.71428571428572</c:v>
                </c:pt>
                <c:pt idx="837">
                  <c:v>169.42857142857142</c:v>
                </c:pt>
                <c:pt idx="838">
                  <c:v>174.28571428571428</c:v>
                </c:pt>
                <c:pt idx="839">
                  <c:v>172</c:v>
                </c:pt>
                <c:pt idx="840">
                  <c:v>166.42857142857142</c:v>
                </c:pt>
                <c:pt idx="841">
                  <c:v>166.57142857142858</c:v>
                </c:pt>
                <c:pt idx="842">
                  <c:v>163.28571428571428</c:v>
                </c:pt>
                <c:pt idx="843">
                  <c:v>164.14285714285714</c:v>
                </c:pt>
                <c:pt idx="844">
                  <c:v>162.28571428571428</c:v>
                </c:pt>
                <c:pt idx="845">
                  <c:v>158.14285714285714</c:v>
                </c:pt>
                <c:pt idx="846">
                  <c:v>159.71428571428572</c:v>
                </c:pt>
                <c:pt idx="847">
                  <c:v>158.85714285714286</c:v>
                </c:pt>
                <c:pt idx="848">
                  <c:v>158</c:v>
                </c:pt>
                <c:pt idx="849">
                  <c:v>163.42857142857142</c:v>
                </c:pt>
                <c:pt idx="850">
                  <c:v>162.28571428571428</c:v>
                </c:pt>
                <c:pt idx="851">
                  <c:v>162.42857142857142</c:v>
                </c:pt>
                <c:pt idx="852">
                  <c:v>160.14285714285714</c:v>
                </c:pt>
                <c:pt idx="853">
                  <c:v>156.42857142857142</c:v>
                </c:pt>
                <c:pt idx="854">
                  <c:v>161.57142857142858</c:v>
                </c:pt>
                <c:pt idx="855">
                  <c:v>157.28571428571428</c:v>
                </c:pt>
                <c:pt idx="856">
                  <c:v>156.14285714285714</c:v>
                </c:pt>
                <c:pt idx="857">
                  <c:v>156.42857142857142</c:v>
                </c:pt>
                <c:pt idx="858">
                  <c:v>157.42857142857142</c:v>
                </c:pt>
                <c:pt idx="859">
                  <c:v>160.57142857142858</c:v>
                </c:pt>
                <c:pt idx="860">
                  <c:v>166.28571428571428</c:v>
                </c:pt>
                <c:pt idx="861">
                  <c:v>162.28571428571428</c:v>
                </c:pt>
                <c:pt idx="862">
                  <c:v>168.85714285714286</c:v>
                </c:pt>
                <c:pt idx="863">
                  <c:v>169.28571428571428</c:v>
                </c:pt>
                <c:pt idx="864">
                  <c:v>169.85714285714286</c:v>
                </c:pt>
                <c:pt idx="865">
                  <c:v>169.14285714285714</c:v>
                </c:pt>
                <c:pt idx="866">
                  <c:v>166.28571428571428</c:v>
                </c:pt>
                <c:pt idx="867">
                  <c:v>163.28571428571428</c:v>
                </c:pt>
                <c:pt idx="868">
                  <c:v>166</c:v>
                </c:pt>
                <c:pt idx="869">
                  <c:v>161.85714285714286</c:v>
                </c:pt>
                <c:pt idx="870">
                  <c:v>162.57142857142858</c:v>
                </c:pt>
                <c:pt idx="871">
                  <c:v>163</c:v>
                </c:pt>
                <c:pt idx="872">
                  <c:v>162.57142857142858</c:v>
                </c:pt>
                <c:pt idx="873">
                  <c:v>167.57142857142858</c:v>
                </c:pt>
                <c:pt idx="874">
                  <c:v>166.57142857142858</c:v>
                </c:pt>
                <c:pt idx="875">
                  <c:v>168.28571428571428</c:v>
                </c:pt>
                <c:pt idx="876">
                  <c:v>169.85714285714286</c:v>
                </c:pt>
                <c:pt idx="877">
                  <c:v>170.14285714285714</c:v>
                </c:pt>
                <c:pt idx="878">
                  <c:v>169</c:v>
                </c:pt>
                <c:pt idx="879">
                  <c:v>169</c:v>
                </c:pt>
                <c:pt idx="880">
                  <c:v>166.14285714285714</c:v>
                </c:pt>
                <c:pt idx="881">
                  <c:v>165.71428571428572</c:v>
                </c:pt>
                <c:pt idx="882">
                  <c:v>164.71428571428572</c:v>
                </c:pt>
                <c:pt idx="883">
                  <c:v>162.42857142857142</c:v>
                </c:pt>
                <c:pt idx="884">
                  <c:v>160.28571428571428</c:v>
                </c:pt>
                <c:pt idx="885">
                  <c:v>160.57142857142858</c:v>
                </c:pt>
                <c:pt idx="886">
                  <c:v>160.71428571428572</c:v>
                </c:pt>
                <c:pt idx="887">
                  <c:v>160.57142857142858</c:v>
                </c:pt>
                <c:pt idx="888">
                  <c:v>165.57142857142858</c:v>
                </c:pt>
                <c:pt idx="889">
                  <c:v>159.42857142857142</c:v>
                </c:pt>
                <c:pt idx="890">
                  <c:v>162</c:v>
                </c:pt>
                <c:pt idx="891">
                  <c:v>163</c:v>
                </c:pt>
                <c:pt idx="892">
                  <c:v>162.71428571428572</c:v>
                </c:pt>
                <c:pt idx="893">
                  <c:v>162.57142857142858</c:v>
                </c:pt>
                <c:pt idx="894">
                  <c:v>163.14285714285714</c:v>
                </c:pt>
                <c:pt idx="895">
                  <c:v>161.85714285714286</c:v>
                </c:pt>
                <c:pt idx="896">
                  <c:v>168.42857142857142</c:v>
                </c:pt>
                <c:pt idx="897">
                  <c:v>166.14285714285714</c:v>
                </c:pt>
                <c:pt idx="898">
                  <c:v>167.71428571428572</c:v>
                </c:pt>
                <c:pt idx="899">
                  <c:v>167.85714285714286</c:v>
                </c:pt>
                <c:pt idx="900">
                  <c:v>167.85714285714286</c:v>
                </c:pt>
                <c:pt idx="901">
                  <c:v>166.71428571428572</c:v>
                </c:pt>
                <c:pt idx="902">
                  <c:v>161.71428571428572</c:v>
                </c:pt>
                <c:pt idx="903">
                  <c:v>158.85714285714286</c:v>
                </c:pt>
                <c:pt idx="904">
                  <c:v>159.14285714285714</c:v>
                </c:pt>
                <c:pt idx="905">
                  <c:v>154.71428571428572</c:v>
                </c:pt>
                <c:pt idx="906">
                  <c:v>154.14285714285714</c:v>
                </c:pt>
                <c:pt idx="907">
                  <c:v>155.14285714285714</c:v>
                </c:pt>
                <c:pt idx="908">
                  <c:v>156.14285714285714</c:v>
                </c:pt>
                <c:pt idx="909">
                  <c:v>157.14285714285714</c:v>
                </c:pt>
                <c:pt idx="910">
                  <c:v>157.14285714285714</c:v>
                </c:pt>
                <c:pt idx="911">
                  <c:v>154.42857142857142</c:v>
                </c:pt>
                <c:pt idx="912">
                  <c:v>154</c:v>
                </c:pt>
                <c:pt idx="913">
                  <c:v>154</c:v>
                </c:pt>
                <c:pt idx="914">
                  <c:v>153</c:v>
                </c:pt>
                <c:pt idx="915">
                  <c:v>153.28571428571428</c:v>
                </c:pt>
                <c:pt idx="916">
                  <c:v>153.57142857142858</c:v>
                </c:pt>
                <c:pt idx="917">
                  <c:v>154.42857142857142</c:v>
                </c:pt>
                <c:pt idx="918">
                  <c:v>158.14285714285714</c:v>
                </c:pt>
                <c:pt idx="919">
                  <c:v>160.85714285714286</c:v>
                </c:pt>
                <c:pt idx="920">
                  <c:v>161.28571428571428</c:v>
                </c:pt>
                <c:pt idx="921">
                  <c:v>161.28571428571428</c:v>
                </c:pt>
                <c:pt idx="922">
                  <c:v>159.14285714285714</c:v>
                </c:pt>
                <c:pt idx="923">
                  <c:v>160.71428571428572</c:v>
                </c:pt>
                <c:pt idx="924">
                  <c:v>162.42857142857142</c:v>
                </c:pt>
                <c:pt idx="925">
                  <c:v>160.14285714285714</c:v>
                </c:pt>
                <c:pt idx="926">
                  <c:v>161.85714285714286</c:v>
                </c:pt>
                <c:pt idx="927">
                  <c:v>162</c:v>
                </c:pt>
                <c:pt idx="928">
                  <c:v>162.14285714285714</c:v>
                </c:pt>
                <c:pt idx="929">
                  <c:v>133.42857142857142</c:v>
                </c:pt>
                <c:pt idx="930">
                  <c:v>131.28571428571428</c:v>
                </c:pt>
                <c:pt idx="931">
                  <c:v>136.42857142857142</c:v>
                </c:pt>
                <c:pt idx="932">
                  <c:v>143.71428571428572</c:v>
                </c:pt>
                <c:pt idx="933">
                  <c:v>142.71428571428572</c:v>
                </c:pt>
                <c:pt idx="934">
                  <c:v>143</c:v>
                </c:pt>
                <c:pt idx="935">
                  <c:v>143</c:v>
                </c:pt>
                <c:pt idx="936">
                  <c:v>172.71428571428572</c:v>
                </c:pt>
                <c:pt idx="937">
                  <c:v>178.57142857142858</c:v>
                </c:pt>
                <c:pt idx="938">
                  <c:v>176</c:v>
                </c:pt>
                <c:pt idx="939">
                  <c:v>178</c:v>
                </c:pt>
                <c:pt idx="940">
                  <c:v>179</c:v>
                </c:pt>
                <c:pt idx="941">
                  <c:v>178.71428571428572</c:v>
                </c:pt>
                <c:pt idx="942">
                  <c:v>178.57142857142858</c:v>
                </c:pt>
                <c:pt idx="943">
                  <c:v>182.42857142857142</c:v>
                </c:pt>
                <c:pt idx="944">
                  <c:v>184.57142857142858</c:v>
                </c:pt>
                <c:pt idx="945">
                  <c:v>182.85714285714286</c:v>
                </c:pt>
                <c:pt idx="946">
                  <c:v>180.57142857142858</c:v>
                </c:pt>
                <c:pt idx="947">
                  <c:v>183.28571428571428</c:v>
                </c:pt>
                <c:pt idx="948">
                  <c:v>185.14285714285714</c:v>
                </c:pt>
                <c:pt idx="949">
                  <c:v>185.14285714285714</c:v>
                </c:pt>
                <c:pt idx="950">
                  <c:v>186.85714285714286</c:v>
                </c:pt>
                <c:pt idx="951">
                  <c:v>186.85714285714286</c:v>
                </c:pt>
                <c:pt idx="952">
                  <c:v>187.42857142857142</c:v>
                </c:pt>
                <c:pt idx="953">
                  <c:v>186.57142857142858</c:v>
                </c:pt>
                <c:pt idx="954">
                  <c:v>181.28571428571428</c:v>
                </c:pt>
                <c:pt idx="955">
                  <c:v>180.42857142857142</c:v>
                </c:pt>
                <c:pt idx="956">
                  <c:v>180.57142857142858</c:v>
                </c:pt>
                <c:pt idx="957">
                  <c:v>175.85714285714286</c:v>
                </c:pt>
                <c:pt idx="958">
                  <c:v>175.85714285714286</c:v>
                </c:pt>
                <c:pt idx="959">
                  <c:v>177.71428571428572</c:v>
                </c:pt>
                <c:pt idx="960">
                  <c:v>176.28571428571428</c:v>
                </c:pt>
                <c:pt idx="961">
                  <c:v>178.42857142857142</c:v>
                </c:pt>
                <c:pt idx="962">
                  <c:v>177.57142857142858</c:v>
                </c:pt>
                <c:pt idx="963">
                  <c:v>177.57142857142858</c:v>
                </c:pt>
                <c:pt idx="964">
                  <c:v>178.14285714285714</c:v>
                </c:pt>
                <c:pt idx="965">
                  <c:v>179.57142857142858</c:v>
                </c:pt>
                <c:pt idx="966">
                  <c:v>180.71428571428572</c:v>
                </c:pt>
                <c:pt idx="967">
                  <c:v>185.28571428571428</c:v>
                </c:pt>
                <c:pt idx="968">
                  <c:v>183.14285714285714</c:v>
                </c:pt>
                <c:pt idx="969">
                  <c:v>184.28571428571428</c:v>
                </c:pt>
                <c:pt idx="970">
                  <c:v>184.28571428571428</c:v>
                </c:pt>
                <c:pt idx="971">
                  <c:v>186.42857142857142</c:v>
                </c:pt>
                <c:pt idx="972">
                  <c:v>182.71428571428572</c:v>
                </c:pt>
                <c:pt idx="973">
                  <c:v>181.71428571428572</c:v>
                </c:pt>
                <c:pt idx="974">
                  <c:v>179.28571428571428</c:v>
                </c:pt>
                <c:pt idx="975">
                  <c:v>183.71428571428572</c:v>
                </c:pt>
                <c:pt idx="976">
                  <c:v>182.71428571428572</c:v>
                </c:pt>
                <c:pt idx="977">
                  <c:v>182.57142857142858</c:v>
                </c:pt>
                <c:pt idx="978">
                  <c:v>181</c:v>
                </c:pt>
                <c:pt idx="979">
                  <c:v>178.42857142857142</c:v>
                </c:pt>
                <c:pt idx="980">
                  <c:v>175</c:v>
                </c:pt>
                <c:pt idx="981">
                  <c:v>173.14285714285714</c:v>
                </c:pt>
                <c:pt idx="982">
                  <c:v>175.57142857142858</c:v>
                </c:pt>
                <c:pt idx="983">
                  <c:v>176.14285714285714</c:v>
                </c:pt>
                <c:pt idx="984">
                  <c:v>176.42857142857142</c:v>
                </c:pt>
                <c:pt idx="985">
                  <c:v>177.71428571428572</c:v>
                </c:pt>
                <c:pt idx="986">
                  <c:v>182</c:v>
                </c:pt>
                <c:pt idx="987">
                  <c:v>187.28571428571428</c:v>
                </c:pt>
                <c:pt idx="988">
                  <c:v>184.57142857142858</c:v>
                </c:pt>
                <c:pt idx="989">
                  <c:v>183</c:v>
                </c:pt>
                <c:pt idx="990">
                  <c:v>184.71428571428572</c:v>
                </c:pt>
                <c:pt idx="991">
                  <c:v>184.42857142857142</c:v>
                </c:pt>
                <c:pt idx="992">
                  <c:v>183.14285714285714</c:v>
                </c:pt>
                <c:pt idx="993">
                  <c:v>183.85714285714286</c:v>
                </c:pt>
                <c:pt idx="994">
                  <c:v>181.57142857142858</c:v>
                </c:pt>
                <c:pt idx="995">
                  <c:v>184.71428571428572</c:v>
                </c:pt>
                <c:pt idx="996">
                  <c:v>182.71428571428572</c:v>
                </c:pt>
                <c:pt idx="997">
                  <c:v>181.42857142857142</c:v>
                </c:pt>
                <c:pt idx="998">
                  <c:v>181.57142857142858</c:v>
                </c:pt>
                <c:pt idx="999">
                  <c:v>181.42857142857142</c:v>
                </c:pt>
                <c:pt idx="1000">
                  <c:v>179.57142857142858</c:v>
                </c:pt>
                <c:pt idx="1001">
                  <c:v>179.42857142857142</c:v>
                </c:pt>
                <c:pt idx="1002">
                  <c:v>180.42857142857142</c:v>
                </c:pt>
                <c:pt idx="1003">
                  <c:v>177.85714285714286</c:v>
                </c:pt>
                <c:pt idx="1004">
                  <c:v>177</c:v>
                </c:pt>
                <c:pt idx="1005">
                  <c:v>177</c:v>
                </c:pt>
                <c:pt idx="1006">
                  <c:v>179.42857142857142</c:v>
                </c:pt>
                <c:pt idx="1007">
                  <c:v>180.14285714285714</c:v>
                </c:pt>
                <c:pt idx="1008">
                  <c:v>183.14285714285714</c:v>
                </c:pt>
                <c:pt idx="1009">
                  <c:v>182</c:v>
                </c:pt>
                <c:pt idx="1010">
                  <c:v>185.42857142857142</c:v>
                </c:pt>
                <c:pt idx="1011">
                  <c:v>186</c:v>
                </c:pt>
                <c:pt idx="1012">
                  <c:v>185.85714285714286</c:v>
                </c:pt>
                <c:pt idx="1013">
                  <c:v>183.71428571428572</c:v>
                </c:pt>
                <c:pt idx="1014">
                  <c:v>184.57142857142858</c:v>
                </c:pt>
                <c:pt idx="1015">
                  <c:v>181.28571428571428</c:v>
                </c:pt>
                <c:pt idx="1016">
                  <c:v>184.71428571428572</c:v>
                </c:pt>
                <c:pt idx="1017">
                  <c:v>188.14285714285714</c:v>
                </c:pt>
                <c:pt idx="1018">
                  <c:v>188.42857142857142</c:v>
                </c:pt>
                <c:pt idx="1019">
                  <c:v>188.71428571428572</c:v>
                </c:pt>
                <c:pt idx="1020">
                  <c:v>197.85714285714286</c:v>
                </c:pt>
                <c:pt idx="1021">
                  <c:v>202.28571428571428</c:v>
                </c:pt>
                <c:pt idx="1022">
                  <c:v>212.71428571428572</c:v>
                </c:pt>
                <c:pt idx="1023">
                  <c:v>220.71428571428572</c:v>
                </c:pt>
                <c:pt idx="1024">
                  <c:v>231.28571428571428</c:v>
                </c:pt>
                <c:pt idx="1025">
                  <c:v>230.42857142857142</c:v>
                </c:pt>
                <c:pt idx="1026">
                  <c:v>230.14285714285714</c:v>
                </c:pt>
                <c:pt idx="1027">
                  <c:v>186.85714285714286</c:v>
                </c:pt>
                <c:pt idx="1028">
                  <c:v>144.14285714285714</c:v>
                </c:pt>
                <c:pt idx="1029">
                  <c:v>148.28571428571428</c:v>
                </c:pt>
                <c:pt idx="1030">
                  <c:v>163.14285714285714</c:v>
                </c:pt>
                <c:pt idx="1031">
                  <c:v>170.57142857142858</c:v>
                </c:pt>
                <c:pt idx="1032">
                  <c:v>171.14285714285714</c:v>
                </c:pt>
                <c:pt idx="1033">
                  <c:v>171.14285714285714</c:v>
                </c:pt>
                <c:pt idx="1034">
                  <c:v>171.57142857142858</c:v>
                </c:pt>
                <c:pt idx="1035">
                  <c:v>170.71428571428572</c:v>
                </c:pt>
                <c:pt idx="1036">
                  <c:v>193</c:v>
                </c:pt>
                <c:pt idx="1037">
                  <c:v>204.28571428571428</c:v>
                </c:pt>
                <c:pt idx="1038">
                  <c:v>218.42857142857142</c:v>
                </c:pt>
                <c:pt idx="1039">
                  <c:v>219.42857142857142</c:v>
                </c:pt>
                <c:pt idx="1040">
                  <c:v>219.42857142857142</c:v>
                </c:pt>
                <c:pt idx="1041">
                  <c:v>278.42857142857144</c:v>
                </c:pt>
                <c:pt idx="1042">
                  <c:v>343.28571428571428</c:v>
                </c:pt>
                <c:pt idx="1043">
                  <c:v>327.57142857142856</c:v>
                </c:pt>
                <c:pt idx="1044">
                  <c:v>306.71428571428572</c:v>
                </c:pt>
                <c:pt idx="1045">
                  <c:v>289.42857142857144</c:v>
                </c:pt>
                <c:pt idx="1046">
                  <c:v>293.14285714285717</c:v>
                </c:pt>
                <c:pt idx="1047">
                  <c:v>293.14285714285717</c:v>
                </c:pt>
                <c:pt idx="1048">
                  <c:v>286.71428571428572</c:v>
                </c:pt>
                <c:pt idx="1049">
                  <c:v>277.42857142857144</c:v>
                </c:pt>
                <c:pt idx="1050">
                  <c:v>268.71428571428572</c:v>
                </c:pt>
                <c:pt idx="1051">
                  <c:v>261</c:v>
                </c:pt>
                <c:pt idx="1052">
                  <c:v>252.28571428571428</c:v>
                </c:pt>
                <c:pt idx="1053">
                  <c:v>246.85714285714286</c:v>
                </c:pt>
                <c:pt idx="1054">
                  <c:v>247.57142857142858</c:v>
                </c:pt>
                <c:pt idx="1055">
                  <c:v>238.71428571428572</c:v>
                </c:pt>
                <c:pt idx="1056">
                  <c:v>224.85714285714286</c:v>
                </c:pt>
                <c:pt idx="1057">
                  <c:v>217.42857142857142</c:v>
                </c:pt>
                <c:pt idx="1058">
                  <c:v>209.42857142857142</c:v>
                </c:pt>
                <c:pt idx="1059">
                  <c:v>204.42857142857142</c:v>
                </c:pt>
                <c:pt idx="1060">
                  <c:v>206.28571428571428</c:v>
                </c:pt>
                <c:pt idx="1061">
                  <c:v>205.71428571428572</c:v>
                </c:pt>
                <c:pt idx="1062">
                  <c:v>201.14285714285714</c:v>
                </c:pt>
                <c:pt idx="1063">
                  <c:v>198.14285714285714</c:v>
                </c:pt>
                <c:pt idx="1064">
                  <c:v>197.28571428571428</c:v>
                </c:pt>
                <c:pt idx="1065">
                  <c:v>195.71428571428572</c:v>
                </c:pt>
                <c:pt idx="1066">
                  <c:v>194.42857142857142</c:v>
                </c:pt>
                <c:pt idx="1067">
                  <c:v>192.14285714285714</c:v>
                </c:pt>
                <c:pt idx="1068">
                  <c:v>193</c:v>
                </c:pt>
                <c:pt idx="1069">
                  <c:v>193</c:v>
                </c:pt>
                <c:pt idx="1070">
                  <c:v>193.28571428571428</c:v>
                </c:pt>
                <c:pt idx="1071">
                  <c:v>194.14285714285714</c:v>
                </c:pt>
                <c:pt idx="1072">
                  <c:v>193.71428571428572</c:v>
                </c:pt>
                <c:pt idx="1073">
                  <c:v>190.28571428571428</c:v>
                </c:pt>
                <c:pt idx="1074">
                  <c:v>191</c:v>
                </c:pt>
                <c:pt idx="1075">
                  <c:v>190</c:v>
                </c:pt>
                <c:pt idx="1076">
                  <c:v>189.85714285714286</c:v>
                </c:pt>
                <c:pt idx="1077">
                  <c:v>191.85714285714286</c:v>
                </c:pt>
                <c:pt idx="1078">
                  <c:v>188</c:v>
                </c:pt>
                <c:pt idx="1079">
                  <c:v>188</c:v>
                </c:pt>
                <c:pt idx="1080">
                  <c:v>183</c:v>
                </c:pt>
                <c:pt idx="1081">
                  <c:v>184</c:v>
                </c:pt>
                <c:pt idx="1082">
                  <c:v>184.14285714285714</c:v>
                </c:pt>
                <c:pt idx="1083">
                  <c:v>181.85714285714286</c:v>
                </c:pt>
                <c:pt idx="1084">
                  <c:v>179</c:v>
                </c:pt>
                <c:pt idx="1085">
                  <c:v>181.14285714285714</c:v>
                </c:pt>
                <c:pt idx="1086">
                  <c:v>184.42857142857142</c:v>
                </c:pt>
                <c:pt idx="1087">
                  <c:v>189.28571428571428</c:v>
                </c:pt>
                <c:pt idx="1088">
                  <c:v>187.85714285714286</c:v>
                </c:pt>
                <c:pt idx="1089">
                  <c:v>187.71428571428572</c:v>
                </c:pt>
                <c:pt idx="1090">
                  <c:v>185.71428571428572</c:v>
                </c:pt>
                <c:pt idx="1091">
                  <c:v>186</c:v>
                </c:pt>
                <c:pt idx="1092">
                  <c:v>181.71428571428572</c:v>
                </c:pt>
                <c:pt idx="1093">
                  <c:v>179</c:v>
                </c:pt>
                <c:pt idx="1094">
                  <c:v>177.42857142857142</c:v>
                </c:pt>
                <c:pt idx="1095">
                  <c:v>177.71428571428572</c:v>
                </c:pt>
                <c:pt idx="1096">
                  <c:v>177.85714285714286</c:v>
                </c:pt>
                <c:pt idx="1097">
                  <c:v>180.71428571428572</c:v>
                </c:pt>
                <c:pt idx="1098">
                  <c:v>184.85714285714286</c:v>
                </c:pt>
                <c:pt idx="1099">
                  <c:v>188</c:v>
                </c:pt>
                <c:pt idx="1100">
                  <c:v>183.85714285714286</c:v>
                </c:pt>
                <c:pt idx="1101">
                  <c:v>186.85714285714286</c:v>
                </c:pt>
                <c:pt idx="1102">
                  <c:v>186.42857142857142</c:v>
                </c:pt>
                <c:pt idx="1103">
                  <c:v>186.28571428571428</c:v>
                </c:pt>
                <c:pt idx="1104">
                  <c:v>187.71428571428572</c:v>
                </c:pt>
                <c:pt idx="1105">
                  <c:v>187</c:v>
                </c:pt>
                <c:pt idx="1106">
                  <c:v>183.71428571428572</c:v>
                </c:pt>
                <c:pt idx="1107">
                  <c:v>187.14285714285714</c:v>
                </c:pt>
                <c:pt idx="1108">
                  <c:v>186.85714285714286</c:v>
                </c:pt>
                <c:pt idx="1109">
                  <c:v>187.28571428571428</c:v>
                </c:pt>
                <c:pt idx="1110">
                  <c:v>187.28571428571428</c:v>
                </c:pt>
                <c:pt idx="1111">
                  <c:v>187.28571428571428</c:v>
                </c:pt>
                <c:pt idx="1112">
                  <c:v>185</c:v>
                </c:pt>
                <c:pt idx="1113">
                  <c:v>189.28571428571428</c:v>
                </c:pt>
                <c:pt idx="1114">
                  <c:v>194.42857142857142</c:v>
                </c:pt>
                <c:pt idx="1115">
                  <c:v>196.57142857142858</c:v>
                </c:pt>
                <c:pt idx="1116">
                  <c:v>196.28571428571428</c:v>
                </c:pt>
                <c:pt idx="1117">
                  <c:v>196.28571428571428</c:v>
                </c:pt>
                <c:pt idx="1118">
                  <c:v>194.14285714285714</c:v>
                </c:pt>
                <c:pt idx="1119">
                  <c:v>191.71428571428572</c:v>
                </c:pt>
                <c:pt idx="1120">
                  <c:v>188.71428571428572</c:v>
                </c:pt>
                <c:pt idx="1121">
                  <c:v>182.28571428571428</c:v>
                </c:pt>
                <c:pt idx="1122">
                  <c:v>180.28571428571428</c:v>
                </c:pt>
                <c:pt idx="1123">
                  <c:v>180.28571428571428</c:v>
                </c:pt>
                <c:pt idx="1124">
                  <c:v>180.42857142857142</c:v>
                </c:pt>
                <c:pt idx="1125">
                  <c:v>177</c:v>
                </c:pt>
                <c:pt idx="1126">
                  <c:v>177.42857142857142</c:v>
                </c:pt>
                <c:pt idx="1127">
                  <c:v>181.28571428571428</c:v>
                </c:pt>
                <c:pt idx="1128">
                  <c:v>185.85714285714286</c:v>
                </c:pt>
                <c:pt idx="1129">
                  <c:v>160.42857142857142</c:v>
                </c:pt>
                <c:pt idx="1130">
                  <c:v>159.71428571428572</c:v>
                </c:pt>
                <c:pt idx="1131">
                  <c:v>160.71428571428572</c:v>
                </c:pt>
                <c:pt idx="1132">
                  <c:v>136.28571428571428</c:v>
                </c:pt>
                <c:pt idx="1133">
                  <c:v>145.85714285714286</c:v>
                </c:pt>
                <c:pt idx="1134">
                  <c:v>152.42857142857142</c:v>
                </c:pt>
                <c:pt idx="1135">
                  <c:v>155</c:v>
                </c:pt>
                <c:pt idx="1136">
                  <c:v>181.14285714285714</c:v>
                </c:pt>
                <c:pt idx="1137">
                  <c:v>182</c:v>
                </c:pt>
                <c:pt idx="1138">
                  <c:v>181</c:v>
                </c:pt>
                <c:pt idx="1139">
                  <c:v>205.57142857142858</c:v>
                </c:pt>
                <c:pt idx="1140">
                  <c:v>196.28571428571428</c:v>
                </c:pt>
                <c:pt idx="1141">
                  <c:v>187.57142857142858</c:v>
                </c:pt>
                <c:pt idx="1142">
                  <c:v>183</c:v>
                </c:pt>
                <c:pt idx="1143">
                  <c:v>180.57142857142858</c:v>
                </c:pt>
                <c:pt idx="1144">
                  <c:v>180.57142857142858</c:v>
                </c:pt>
                <c:pt idx="1145">
                  <c:v>180.42857142857142</c:v>
                </c:pt>
                <c:pt idx="1146">
                  <c:v>181.14285714285714</c:v>
                </c:pt>
                <c:pt idx="1147">
                  <c:v>178</c:v>
                </c:pt>
                <c:pt idx="1148">
                  <c:v>174.42857142857142</c:v>
                </c:pt>
                <c:pt idx="1149">
                  <c:v>172.28571428571428</c:v>
                </c:pt>
                <c:pt idx="1150">
                  <c:v>172.28571428571428</c:v>
                </c:pt>
                <c:pt idx="1151">
                  <c:v>172.14285714285714</c:v>
                </c:pt>
                <c:pt idx="1152">
                  <c:v>172.14285714285714</c:v>
                </c:pt>
                <c:pt idx="1153">
                  <c:v>147.28571428571428</c:v>
                </c:pt>
                <c:pt idx="1154">
                  <c:v>150.71428571428572</c:v>
                </c:pt>
                <c:pt idx="1155">
                  <c:v>157.42857142857142</c:v>
                </c:pt>
                <c:pt idx="1156">
                  <c:v>161.42857142857142</c:v>
                </c:pt>
                <c:pt idx="1157">
                  <c:v>165.71428571428572</c:v>
                </c:pt>
                <c:pt idx="1158">
                  <c:v>166.42857142857142</c:v>
                </c:pt>
                <c:pt idx="1159">
                  <c:v>166.57142857142858</c:v>
                </c:pt>
                <c:pt idx="1160">
                  <c:v>158.57142857142858</c:v>
                </c:pt>
                <c:pt idx="1161">
                  <c:v>163.71428571428572</c:v>
                </c:pt>
                <c:pt idx="1162">
                  <c:v>160.85714285714286</c:v>
                </c:pt>
                <c:pt idx="1163">
                  <c:v>159.71428571428572</c:v>
                </c:pt>
                <c:pt idx="1164">
                  <c:v>156.28571428571428</c:v>
                </c:pt>
                <c:pt idx="1165">
                  <c:v>154.85714285714286</c:v>
                </c:pt>
                <c:pt idx="1166">
                  <c:v>154.71428571428572</c:v>
                </c:pt>
                <c:pt idx="1167">
                  <c:v>187.28571428571428</c:v>
                </c:pt>
                <c:pt idx="1168">
                  <c:v>179.14285714285714</c:v>
                </c:pt>
                <c:pt idx="1169">
                  <c:v>175.42857142857142</c:v>
                </c:pt>
                <c:pt idx="1170">
                  <c:v>173.14285714285714</c:v>
                </c:pt>
                <c:pt idx="1171">
                  <c:v>174.71428571428572</c:v>
                </c:pt>
                <c:pt idx="1172">
                  <c:v>175.42857142857142</c:v>
                </c:pt>
                <c:pt idx="1173">
                  <c:v>175.42857142857142</c:v>
                </c:pt>
                <c:pt idx="1174">
                  <c:v>175</c:v>
                </c:pt>
                <c:pt idx="1175">
                  <c:v>173.42857142857142</c:v>
                </c:pt>
                <c:pt idx="1176">
                  <c:v>171.57142857142858</c:v>
                </c:pt>
                <c:pt idx="1177">
                  <c:v>163.42857142857142</c:v>
                </c:pt>
                <c:pt idx="1178">
                  <c:v>155</c:v>
                </c:pt>
                <c:pt idx="1179">
                  <c:v>155.14285714285714</c:v>
                </c:pt>
                <c:pt idx="1180">
                  <c:v>155.14285714285714</c:v>
                </c:pt>
                <c:pt idx="1181">
                  <c:v>145.71428571428572</c:v>
                </c:pt>
                <c:pt idx="1182">
                  <c:v>146.28571428571428</c:v>
                </c:pt>
                <c:pt idx="1183">
                  <c:v>144.57142857142858</c:v>
                </c:pt>
                <c:pt idx="1184">
                  <c:v>152.71428571428572</c:v>
                </c:pt>
                <c:pt idx="1185">
                  <c:v>155.28571428571428</c:v>
                </c:pt>
                <c:pt idx="1186">
                  <c:v>155.14285714285714</c:v>
                </c:pt>
                <c:pt idx="1187">
                  <c:v>155.14285714285714</c:v>
                </c:pt>
                <c:pt idx="1188">
                  <c:v>162</c:v>
                </c:pt>
                <c:pt idx="1189">
                  <c:v>160.28571428571428</c:v>
                </c:pt>
                <c:pt idx="1190">
                  <c:v>161</c:v>
                </c:pt>
                <c:pt idx="1191">
                  <c:v>163.14285714285714</c:v>
                </c:pt>
                <c:pt idx="1192">
                  <c:v>163.28571428571428</c:v>
                </c:pt>
                <c:pt idx="1193">
                  <c:v>163.57142857142858</c:v>
                </c:pt>
                <c:pt idx="1194">
                  <c:v>163.57142857142858</c:v>
                </c:pt>
                <c:pt idx="1195">
                  <c:v>166.28571428571428</c:v>
                </c:pt>
                <c:pt idx="1196">
                  <c:v>170.42857142857142</c:v>
                </c:pt>
                <c:pt idx="1197">
                  <c:v>171.28571428571428</c:v>
                </c:pt>
                <c:pt idx="1198">
                  <c:v>166.28571428571428</c:v>
                </c:pt>
                <c:pt idx="1199">
                  <c:v>166.42857142857142</c:v>
                </c:pt>
                <c:pt idx="1200">
                  <c:v>165.71428571428572</c:v>
                </c:pt>
                <c:pt idx="1201">
                  <c:v>165.85714285714286</c:v>
                </c:pt>
                <c:pt idx="1202">
                  <c:v>160.85714285714286</c:v>
                </c:pt>
                <c:pt idx="1203">
                  <c:v>152</c:v>
                </c:pt>
                <c:pt idx="1204">
                  <c:v>150.57142857142858</c:v>
                </c:pt>
                <c:pt idx="1205">
                  <c:v>151.71428571428572</c:v>
                </c:pt>
                <c:pt idx="1206">
                  <c:v>150</c:v>
                </c:pt>
                <c:pt idx="1207">
                  <c:v>150.71428571428572</c:v>
                </c:pt>
                <c:pt idx="1208">
                  <c:v>150.57142857142858</c:v>
                </c:pt>
                <c:pt idx="1209">
                  <c:v>152.85714285714286</c:v>
                </c:pt>
                <c:pt idx="1210">
                  <c:v>156.28571428571428</c:v>
                </c:pt>
                <c:pt idx="1211">
                  <c:v>158.42857142857142</c:v>
                </c:pt>
                <c:pt idx="1212">
                  <c:v>158.57142857142858</c:v>
                </c:pt>
                <c:pt idx="1213">
                  <c:v>161.14285714285714</c:v>
                </c:pt>
                <c:pt idx="1214">
                  <c:v>161.14285714285714</c:v>
                </c:pt>
                <c:pt idx="1215">
                  <c:v>161.14285714285714</c:v>
                </c:pt>
                <c:pt idx="1216">
                  <c:v>161.14285714285714</c:v>
                </c:pt>
                <c:pt idx="1217">
                  <c:v>165.28571428571428</c:v>
                </c:pt>
                <c:pt idx="1218">
                  <c:v>160.28571428571428</c:v>
                </c:pt>
                <c:pt idx="1219">
                  <c:v>155.42857142857142</c:v>
                </c:pt>
                <c:pt idx="1220">
                  <c:v>152.71428571428572</c:v>
                </c:pt>
                <c:pt idx="1221">
                  <c:v>152.42857142857142</c:v>
                </c:pt>
                <c:pt idx="1222">
                  <c:v>152.57142857142858</c:v>
                </c:pt>
                <c:pt idx="1223">
                  <c:v>152.14285714285714</c:v>
                </c:pt>
                <c:pt idx="1224">
                  <c:v>148.42857142857142</c:v>
                </c:pt>
                <c:pt idx="1225">
                  <c:v>153.71428571428572</c:v>
                </c:pt>
                <c:pt idx="1226">
                  <c:v>156.57142857142858</c:v>
                </c:pt>
                <c:pt idx="1227">
                  <c:v>156.71428571428572</c:v>
                </c:pt>
                <c:pt idx="1228">
                  <c:v>156.42857142857142</c:v>
                </c:pt>
                <c:pt idx="1229">
                  <c:v>156.42857142857142</c:v>
                </c:pt>
                <c:pt idx="1230">
                  <c:v>150.14285714285714</c:v>
                </c:pt>
                <c:pt idx="1231">
                  <c:v>150.71428571428572</c:v>
                </c:pt>
                <c:pt idx="1232">
                  <c:v>147.71428571428572</c:v>
                </c:pt>
                <c:pt idx="1233">
                  <c:v>145.71428571428572</c:v>
                </c:pt>
                <c:pt idx="1234">
                  <c:v>147.14285714285714</c:v>
                </c:pt>
                <c:pt idx="1235">
                  <c:v>147.57142857142858</c:v>
                </c:pt>
                <c:pt idx="1236">
                  <c:v>147.57142857142858</c:v>
                </c:pt>
                <c:pt idx="1237">
                  <c:v>155</c:v>
                </c:pt>
                <c:pt idx="1238">
                  <c:v>155.57142857142858</c:v>
                </c:pt>
                <c:pt idx="1239">
                  <c:v>156</c:v>
                </c:pt>
                <c:pt idx="1240">
                  <c:v>159.57142857142858</c:v>
                </c:pt>
                <c:pt idx="1241">
                  <c:v>157.85714285714286</c:v>
                </c:pt>
                <c:pt idx="1242">
                  <c:v>157.85714285714286</c:v>
                </c:pt>
                <c:pt idx="1243">
                  <c:v>157.71428571428572</c:v>
                </c:pt>
                <c:pt idx="1244">
                  <c:v>157</c:v>
                </c:pt>
                <c:pt idx="1245">
                  <c:v>156.57142857142858</c:v>
                </c:pt>
                <c:pt idx="1246">
                  <c:v>159.14285714285714</c:v>
                </c:pt>
                <c:pt idx="1247">
                  <c:v>155.42857142857142</c:v>
                </c:pt>
                <c:pt idx="1248">
                  <c:v>157.71428571428572</c:v>
                </c:pt>
                <c:pt idx="1249">
                  <c:v>158</c:v>
                </c:pt>
                <c:pt idx="1250">
                  <c:v>158</c:v>
                </c:pt>
                <c:pt idx="1251">
                  <c:v>157</c:v>
                </c:pt>
                <c:pt idx="1252">
                  <c:v>158.28571428571428</c:v>
                </c:pt>
                <c:pt idx="1253">
                  <c:v>157.42857142857142</c:v>
                </c:pt>
                <c:pt idx="1254">
                  <c:v>161.14285714285714</c:v>
                </c:pt>
                <c:pt idx="1255">
                  <c:v>160.85714285714286</c:v>
                </c:pt>
                <c:pt idx="1256">
                  <c:v>160.28571428571428</c:v>
                </c:pt>
                <c:pt idx="1257">
                  <c:v>160.28571428571428</c:v>
                </c:pt>
                <c:pt idx="1258">
                  <c:v>159.85714285714286</c:v>
                </c:pt>
                <c:pt idx="1259">
                  <c:v>159.71428571428572</c:v>
                </c:pt>
                <c:pt idx="1260">
                  <c:v>158.42857142857142</c:v>
                </c:pt>
                <c:pt idx="1261">
                  <c:v>156.57142857142858</c:v>
                </c:pt>
                <c:pt idx="1262">
                  <c:v>157.42857142857142</c:v>
                </c:pt>
                <c:pt idx="1263">
                  <c:v>157.71428571428572</c:v>
                </c:pt>
                <c:pt idx="1264">
                  <c:v>157.71428571428572</c:v>
                </c:pt>
                <c:pt idx="1265">
                  <c:v>160.28571428571428</c:v>
                </c:pt>
                <c:pt idx="1266">
                  <c:v>160.14285714285714</c:v>
                </c:pt>
                <c:pt idx="1267">
                  <c:v>162.57142857142858</c:v>
                </c:pt>
                <c:pt idx="1268">
                  <c:v>160.57142857142858</c:v>
                </c:pt>
                <c:pt idx="1269">
                  <c:v>159.42857142857142</c:v>
                </c:pt>
                <c:pt idx="1270">
                  <c:v>159.14285714285714</c:v>
                </c:pt>
                <c:pt idx="1271">
                  <c:v>159.28571428571428</c:v>
                </c:pt>
                <c:pt idx="1272">
                  <c:v>158.71428571428572</c:v>
                </c:pt>
                <c:pt idx="1273">
                  <c:v>157</c:v>
                </c:pt>
                <c:pt idx="1274">
                  <c:v>153</c:v>
                </c:pt>
                <c:pt idx="1275">
                  <c:v>153</c:v>
                </c:pt>
                <c:pt idx="1276">
                  <c:v>150.14285714285714</c:v>
                </c:pt>
                <c:pt idx="1277">
                  <c:v>151.57142857142858</c:v>
                </c:pt>
                <c:pt idx="1278">
                  <c:v>151.42857142857142</c:v>
                </c:pt>
                <c:pt idx="1279">
                  <c:v>148.28571428571428</c:v>
                </c:pt>
                <c:pt idx="1280">
                  <c:v>150.85714285714286</c:v>
                </c:pt>
                <c:pt idx="1281">
                  <c:v>152.28571428571428</c:v>
                </c:pt>
                <c:pt idx="1282">
                  <c:v>153</c:v>
                </c:pt>
                <c:pt idx="1283">
                  <c:v>156.42857142857142</c:v>
                </c:pt>
                <c:pt idx="1284">
                  <c:v>155.71428571428572</c:v>
                </c:pt>
                <c:pt idx="1285">
                  <c:v>155.71428571428572</c:v>
                </c:pt>
                <c:pt idx="1286">
                  <c:v>155</c:v>
                </c:pt>
                <c:pt idx="1287">
                  <c:v>152.85714285714286</c:v>
                </c:pt>
                <c:pt idx="1288">
                  <c:v>149.71428571428572</c:v>
                </c:pt>
                <c:pt idx="1289">
                  <c:v>146.28571428571428</c:v>
                </c:pt>
                <c:pt idx="1290">
                  <c:v>144</c:v>
                </c:pt>
                <c:pt idx="1291">
                  <c:v>143.71428571428572</c:v>
                </c:pt>
                <c:pt idx="1292">
                  <c:v>143.85714285714286</c:v>
                </c:pt>
                <c:pt idx="1293">
                  <c:v>146.28571428571428</c:v>
                </c:pt>
                <c:pt idx="1294">
                  <c:v>149.42857142857142</c:v>
                </c:pt>
                <c:pt idx="1295">
                  <c:v>155.57142857142858</c:v>
                </c:pt>
                <c:pt idx="1296">
                  <c:v>161.42857142857142</c:v>
                </c:pt>
                <c:pt idx="1297">
                  <c:v>160.42857142857142</c:v>
                </c:pt>
                <c:pt idx="1298">
                  <c:v>160.14285714285714</c:v>
                </c:pt>
                <c:pt idx="1299">
                  <c:v>160</c:v>
                </c:pt>
                <c:pt idx="1300">
                  <c:v>150.71428571428572</c:v>
                </c:pt>
                <c:pt idx="1301">
                  <c:v>148</c:v>
                </c:pt>
                <c:pt idx="1302">
                  <c:v>152.42857142857142</c:v>
                </c:pt>
                <c:pt idx="1303">
                  <c:v>155.71428571428572</c:v>
                </c:pt>
                <c:pt idx="1304">
                  <c:v>157.71428571428572</c:v>
                </c:pt>
                <c:pt idx="1305">
                  <c:v>157.85714285714286</c:v>
                </c:pt>
                <c:pt idx="1306">
                  <c:v>157.85714285714286</c:v>
                </c:pt>
                <c:pt idx="1307">
                  <c:v>171.42857142857142</c:v>
                </c:pt>
                <c:pt idx="1308">
                  <c:v>170.28571428571428</c:v>
                </c:pt>
                <c:pt idx="1309">
                  <c:v>162.42857142857142</c:v>
                </c:pt>
                <c:pt idx="1310">
                  <c:v>161</c:v>
                </c:pt>
                <c:pt idx="1311">
                  <c:v>162.85714285714286</c:v>
                </c:pt>
                <c:pt idx="1312">
                  <c:v>163.57142857142858</c:v>
                </c:pt>
                <c:pt idx="1313">
                  <c:v>163.57142857142858</c:v>
                </c:pt>
                <c:pt idx="1314">
                  <c:v>165.85714285714286</c:v>
                </c:pt>
                <c:pt idx="1315">
                  <c:v>166.28571428571428</c:v>
                </c:pt>
                <c:pt idx="1316">
                  <c:v>169.28571428571428</c:v>
                </c:pt>
                <c:pt idx="1317">
                  <c:v>170.14285714285714</c:v>
                </c:pt>
                <c:pt idx="1318">
                  <c:v>169.85714285714286</c:v>
                </c:pt>
                <c:pt idx="1319">
                  <c:v>169.14285714285714</c:v>
                </c:pt>
                <c:pt idx="1320">
                  <c:v>169.14285714285714</c:v>
                </c:pt>
                <c:pt idx="1321">
                  <c:v>164.57142857142858</c:v>
                </c:pt>
                <c:pt idx="1322">
                  <c:v>168.14285714285714</c:v>
                </c:pt>
                <c:pt idx="1323">
                  <c:v>169.42857142857142</c:v>
                </c:pt>
                <c:pt idx="1324">
                  <c:v>169.42857142857142</c:v>
                </c:pt>
                <c:pt idx="1325">
                  <c:v>169.57142857142858</c:v>
                </c:pt>
                <c:pt idx="1326">
                  <c:v>169.85714285714286</c:v>
                </c:pt>
                <c:pt idx="1327">
                  <c:v>170</c:v>
                </c:pt>
                <c:pt idx="1328">
                  <c:v>169.14285714285714</c:v>
                </c:pt>
                <c:pt idx="1329">
                  <c:v>173.28571428571428</c:v>
                </c:pt>
                <c:pt idx="1330">
                  <c:v>168.85714285714286</c:v>
                </c:pt>
                <c:pt idx="1331">
                  <c:v>165</c:v>
                </c:pt>
                <c:pt idx="1332">
                  <c:v>163</c:v>
                </c:pt>
                <c:pt idx="1333">
                  <c:v>162.85714285714286</c:v>
                </c:pt>
                <c:pt idx="1334">
                  <c:v>162.71428571428572</c:v>
                </c:pt>
                <c:pt idx="1335">
                  <c:v>163.42857142857142</c:v>
                </c:pt>
                <c:pt idx="1336">
                  <c:v>156.85714285714286</c:v>
                </c:pt>
                <c:pt idx="1337">
                  <c:v>160.28571428571428</c:v>
                </c:pt>
                <c:pt idx="1338">
                  <c:v>165.14285714285714</c:v>
                </c:pt>
                <c:pt idx="1339">
                  <c:v>169.42857142857142</c:v>
                </c:pt>
                <c:pt idx="1340">
                  <c:v>169.71428571428572</c:v>
                </c:pt>
                <c:pt idx="1341">
                  <c:v>169.71428571428572</c:v>
                </c:pt>
                <c:pt idx="1342">
                  <c:v>176</c:v>
                </c:pt>
                <c:pt idx="1343">
                  <c:v>177.85714285714286</c:v>
                </c:pt>
                <c:pt idx="1344">
                  <c:v>177.71428571428572</c:v>
                </c:pt>
                <c:pt idx="1345">
                  <c:v>178</c:v>
                </c:pt>
                <c:pt idx="1346">
                  <c:v>176.85714285714286</c:v>
                </c:pt>
                <c:pt idx="1347">
                  <c:v>177.57142857142858</c:v>
                </c:pt>
                <c:pt idx="1348">
                  <c:v>177.57142857142858</c:v>
                </c:pt>
                <c:pt idx="1349">
                  <c:v>175.42857142857142</c:v>
                </c:pt>
                <c:pt idx="1350">
                  <c:v>180</c:v>
                </c:pt>
                <c:pt idx="1351">
                  <c:v>180.71428571428572</c:v>
                </c:pt>
                <c:pt idx="1352">
                  <c:v>177.57142857142858</c:v>
                </c:pt>
                <c:pt idx="1353">
                  <c:v>179.85714285714286</c:v>
                </c:pt>
                <c:pt idx="1354">
                  <c:v>179.28571428571428</c:v>
                </c:pt>
                <c:pt idx="1355">
                  <c:v>179.42857142857142</c:v>
                </c:pt>
                <c:pt idx="1356">
                  <c:v>176.85714285714286</c:v>
                </c:pt>
                <c:pt idx="1357">
                  <c:v>177.14285714285714</c:v>
                </c:pt>
                <c:pt idx="1358">
                  <c:v>177.42857142857142</c:v>
                </c:pt>
                <c:pt idx="1359">
                  <c:v>179</c:v>
                </c:pt>
                <c:pt idx="1360">
                  <c:v>176.71428571428572</c:v>
                </c:pt>
                <c:pt idx="1361">
                  <c:v>177</c:v>
                </c:pt>
                <c:pt idx="1362">
                  <c:v>176.85714285714286</c:v>
                </c:pt>
                <c:pt idx="1363">
                  <c:v>176.42857142857142</c:v>
                </c:pt>
                <c:pt idx="1364">
                  <c:v>174.42857142857142</c:v>
                </c:pt>
                <c:pt idx="1365">
                  <c:v>174.28571428571428</c:v>
                </c:pt>
                <c:pt idx="1366">
                  <c:v>171.14285714285714</c:v>
                </c:pt>
                <c:pt idx="1367">
                  <c:v>173.42857142857142</c:v>
                </c:pt>
                <c:pt idx="1368">
                  <c:v>173</c:v>
                </c:pt>
                <c:pt idx="1369">
                  <c:v>173</c:v>
                </c:pt>
                <c:pt idx="1370">
                  <c:v>174.71428571428572</c:v>
                </c:pt>
                <c:pt idx="1371">
                  <c:v>172.42857142857142</c:v>
                </c:pt>
                <c:pt idx="1372">
                  <c:v>175.57142857142858</c:v>
                </c:pt>
                <c:pt idx="1373">
                  <c:v>177.71428571428572</c:v>
                </c:pt>
                <c:pt idx="1374">
                  <c:v>175.71428571428572</c:v>
                </c:pt>
                <c:pt idx="1375">
                  <c:v>175.85714285714286</c:v>
                </c:pt>
                <c:pt idx="1376">
                  <c:v>176</c:v>
                </c:pt>
                <c:pt idx="1377">
                  <c:v>176.42857142857142</c:v>
                </c:pt>
                <c:pt idx="1378">
                  <c:v>180.71428571428572</c:v>
                </c:pt>
                <c:pt idx="1379">
                  <c:v>178.42857142857142</c:v>
                </c:pt>
                <c:pt idx="1380">
                  <c:v>181.71428571428572</c:v>
                </c:pt>
                <c:pt idx="1381">
                  <c:v>185</c:v>
                </c:pt>
                <c:pt idx="1382">
                  <c:v>184.71428571428572</c:v>
                </c:pt>
                <c:pt idx="1383">
                  <c:v>184.57142857142858</c:v>
                </c:pt>
                <c:pt idx="1384">
                  <c:v>191</c:v>
                </c:pt>
                <c:pt idx="1385">
                  <c:v>193.85714285714286</c:v>
                </c:pt>
                <c:pt idx="1386">
                  <c:v>198.14285714285714</c:v>
                </c:pt>
                <c:pt idx="1387">
                  <c:v>198.28571428571428</c:v>
                </c:pt>
                <c:pt idx="1388">
                  <c:v>199.85714285714286</c:v>
                </c:pt>
                <c:pt idx="1389">
                  <c:v>200.85714285714286</c:v>
                </c:pt>
                <c:pt idx="1390">
                  <c:v>200.85714285714286</c:v>
                </c:pt>
                <c:pt idx="1391">
                  <c:v>158.57142857142858</c:v>
                </c:pt>
                <c:pt idx="1392">
                  <c:v>115</c:v>
                </c:pt>
                <c:pt idx="1393">
                  <c:v>119.85714285714286</c:v>
                </c:pt>
                <c:pt idx="1394">
                  <c:v>141</c:v>
                </c:pt>
                <c:pt idx="1395">
                  <c:v>153.71428571428572</c:v>
                </c:pt>
                <c:pt idx="1396">
                  <c:v>151.57142857142858</c:v>
                </c:pt>
                <c:pt idx="1397">
                  <c:v>151.57142857142858</c:v>
                </c:pt>
                <c:pt idx="1398">
                  <c:v>151.71428571428572</c:v>
                </c:pt>
                <c:pt idx="1399">
                  <c:v>152.57142857142858</c:v>
                </c:pt>
                <c:pt idx="1400">
                  <c:v>169.28571428571428</c:v>
                </c:pt>
                <c:pt idx="1401">
                  <c:v>177</c:v>
                </c:pt>
                <c:pt idx="1402">
                  <c:v>188</c:v>
                </c:pt>
                <c:pt idx="1403">
                  <c:v>189.42857142857142</c:v>
                </c:pt>
                <c:pt idx="1404">
                  <c:v>189.42857142857142</c:v>
                </c:pt>
                <c:pt idx="1405">
                  <c:v>237.14285714285714</c:v>
                </c:pt>
                <c:pt idx="1406">
                  <c:v>281.42857142857144</c:v>
                </c:pt>
                <c:pt idx="1407">
                  <c:v>260</c:v>
                </c:pt>
                <c:pt idx="1408">
                  <c:v>237</c:v>
                </c:pt>
                <c:pt idx="1409">
                  <c:v>214.57142857142858</c:v>
                </c:pt>
                <c:pt idx="1410">
                  <c:v>213.85714285714286</c:v>
                </c:pt>
                <c:pt idx="1411">
                  <c:v>213.85714285714286</c:v>
                </c:pt>
                <c:pt idx="1412">
                  <c:v>203.85714285714286</c:v>
                </c:pt>
                <c:pt idx="1413">
                  <c:v>192</c:v>
                </c:pt>
                <c:pt idx="1414">
                  <c:v>190.85714285714286</c:v>
                </c:pt>
                <c:pt idx="1415">
                  <c:v>186.71428571428572</c:v>
                </c:pt>
                <c:pt idx="1416">
                  <c:v>185.71428571428572</c:v>
                </c:pt>
                <c:pt idx="1417">
                  <c:v>186.14285714285714</c:v>
                </c:pt>
                <c:pt idx="1418">
                  <c:v>186.42857142857142</c:v>
                </c:pt>
                <c:pt idx="1419">
                  <c:v>187.85714285714286</c:v>
                </c:pt>
                <c:pt idx="1420">
                  <c:v>193.14285714285714</c:v>
                </c:pt>
                <c:pt idx="1421">
                  <c:v>192.57142857142858</c:v>
                </c:pt>
                <c:pt idx="1422">
                  <c:v>196</c:v>
                </c:pt>
                <c:pt idx="1423">
                  <c:v>196.28571428571428</c:v>
                </c:pt>
                <c:pt idx="1424">
                  <c:v>196.42857142857142</c:v>
                </c:pt>
                <c:pt idx="1425">
                  <c:v>196.14285714285714</c:v>
                </c:pt>
                <c:pt idx="1426">
                  <c:v>201.28571428571428</c:v>
                </c:pt>
                <c:pt idx="1427">
                  <c:v>205.85714285714286</c:v>
                </c:pt>
                <c:pt idx="1428">
                  <c:v>209.28571428571428</c:v>
                </c:pt>
                <c:pt idx="1429">
                  <c:v>205.42857142857142</c:v>
                </c:pt>
                <c:pt idx="1430">
                  <c:v>204.14285714285714</c:v>
                </c:pt>
                <c:pt idx="1431">
                  <c:v>204</c:v>
                </c:pt>
                <c:pt idx="1432">
                  <c:v>204.14285714285714</c:v>
                </c:pt>
                <c:pt idx="1433">
                  <c:v>197.28571428571428</c:v>
                </c:pt>
                <c:pt idx="1434">
                  <c:v>192.42857142857142</c:v>
                </c:pt>
                <c:pt idx="1435">
                  <c:v>183.14285714285714</c:v>
                </c:pt>
                <c:pt idx="1436">
                  <c:v>182</c:v>
                </c:pt>
                <c:pt idx="1437">
                  <c:v>181.42857142857142</c:v>
                </c:pt>
                <c:pt idx="1438">
                  <c:v>181.28571428571428</c:v>
                </c:pt>
                <c:pt idx="1439">
                  <c:v>181.14285714285714</c:v>
                </c:pt>
                <c:pt idx="1440">
                  <c:v>178.14285714285714</c:v>
                </c:pt>
                <c:pt idx="1441">
                  <c:v>181</c:v>
                </c:pt>
                <c:pt idx="1442">
                  <c:v>188.14285714285714</c:v>
                </c:pt>
                <c:pt idx="1443">
                  <c:v>185.28571428571428</c:v>
                </c:pt>
                <c:pt idx="1444">
                  <c:v>185.42857142857142</c:v>
                </c:pt>
                <c:pt idx="1445">
                  <c:v>185.42857142857142</c:v>
                </c:pt>
                <c:pt idx="1446">
                  <c:v>185.42857142857142</c:v>
                </c:pt>
                <c:pt idx="1447">
                  <c:v>189.85714285714286</c:v>
                </c:pt>
                <c:pt idx="1448">
                  <c:v>185.28571428571428</c:v>
                </c:pt>
                <c:pt idx="1449">
                  <c:v>179</c:v>
                </c:pt>
                <c:pt idx="1450">
                  <c:v>179.57142857142858</c:v>
                </c:pt>
                <c:pt idx="1451">
                  <c:v>178.28571428571428</c:v>
                </c:pt>
                <c:pt idx="1452">
                  <c:v>178.28571428571428</c:v>
                </c:pt>
                <c:pt idx="1453">
                  <c:v>178.28571428571428</c:v>
                </c:pt>
                <c:pt idx="1454">
                  <c:v>176.14285714285714</c:v>
                </c:pt>
                <c:pt idx="1455">
                  <c:v>179</c:v>
                </c:pt>
                <c:pt idx="1456">
                  <c:v>178.42857142857142</c:v>
                </c:pt>
                <c:pt idx="1457">
                  <c:v>173.28571428571428</c:v>
                </c:pt>
                <c:pt idx="1458">
                  <c:v>170.85714285714286</c:v>
                </c:pt>
                <c:pt idx="1459">
                  <c:v>170.85714285714286</c:v>
                </c:pt>
                <c:pt idx="1460">
                  <c:v>170.85714285714286</c:v>
                </c:pt>
                <c:pt idx="1461">
                  <c:v>168.14285714285714</c:v>
                </c:pt>
                <c:pt idx="1462">
                  <c:v>164.57142857142858</c:v>
                </c:pt>
                <c:pt idx="1463">
                  <c:v>166.71428571428572</c:v>
                </c:pt>
                <c:pt idx="1464">
                  <c:v>170.14285714285714</c:v>
                </c:pt>
                <c:pt idx="1465">
                  <c:v>173</c:v>
                </c:pt>
                <c:pt idx="1466">
                  <c:v>173.14285714285714</c:v>
                </c:pt>
                <c:pt idx="1467">
                  <c:v>173.14285714285714</c:v>
                </c:pt>
                <c:pt idx="1468">
                  <c:v>172.42857142857142</c:v>
                </c:pt>
                <c:pt idx="1469">
                  <c:v>176.14285714285714</c:v>
                </c:pt>
                <c:pt idx="1470">
                  <c:v>178.14285714285714</c:v>
                </c:pt>
                <c:pt idx="1471">
                  <c:v>181.28571428571428</c:v>
                </c:pt>
                <c:pt idx="1472">
                  <c:v>178.71428571428572</c:v>
                </c:pt>
                <c:pt idx="1473">
                  <c:v>178.42857142857142</c:v>
                </c:pt>
                <c:pt idx="1474">
                  <c:v>178.57142857142858</c:v>
                </c:pt>
                <c:pt idx="1475">
                  <c:v>182</c:v>
                </c:pt>
                <c:pt idx="1476">
                  <c:v>182.14285714285714</c:v>
                </c:pt>
                <c:pt idx="1477">
                  <c:v>180.14285714285714</c:v>
                </c:pt>
                <c:pt idx="1478">
                  <c:v>179.28571428571428</c:v>
                </c:pt>
                <c:pt idx="1479">
                  <c:v>180.28571428571428</c:v>
                </c:pt>
                <c:pt idx="1480">
                  <c:v>181.28571428571428</c:v>
                </c:pt>
                <c:pt idx="1481">
                  <c:v>181.14285714285714</c:v>
                </c:pt>
                <c:pt idx="1482">
                  <c:v>177</c:v>
                </c:pt>
                <c:pt idx="1483">
                  <c:v>176.42857142857142</c:v>
                </c:pt>
                <c:pt idx="1484">
                  <c:v>176.42857142857142</c:v>
                </c:pt>
                <c:pt idx="1485">
                  <c:v>181</c:v>
                </c:pt>
                <c:pt idx="1486">
                  <c:v>157.28571428571428</c:v>
                </c:pt>
                <c:pt idx="1487">
                  <c:v>155.57142857142858</c:v>
                </c:pt>
                <c:pt idx="1488">
                  <c:v>155.57142857142858</c:v>
                </c:pt>
                <c:pt idx="1489">
                  <c:v>130.57142857142858</c:v>
                </c:pt>
                <c:pt idx="1490">
                  <c:v>129.71428571428572</c:v>
                </c:pt>
                <c:pt idx="1491">
                  <c:v>132.42857142857142</c:v>
                </c:pt>
                <c:pt idx="1492">
                  <c:v>135.85714285714286</c:v>
                </c:pt>
                <c:pt idx="1493">
                  <c:v>161.14285714285714</c:v>
                </c:pt>
                <c:pt idx="1494">
                  <c:v>163.28571428571428</c:v>
                </c:pt>
                <c:pt idx="1495">
                  <c:v>163.28571428571428</c:v>
                </c:pt>
                <c:pt idx="1496">
                  <c:v>193</c:v>
                </c:pt>
                <c:pt idx="1497">
                  <c:v>195.85714285714286</c:v>
                </c:pt>
                <c:pt idx="1498">
                  <c:v>197.14285714285714</c:v>
                </c:pt>
                <c:pt idx="1499">
                  <c:v>188</c:v>
                </c:pt>
                <c:pt idx="1500">
                  <c:v>183.71428571428572</c:v>
                </c:pt>
                <c:pt idx="1501">
                  <c:v>183.42857142857142</c:v>
                </c:pt>
                <c:pt idx="1502">
                  <c:v>183.42857142857142</c:v>
                </c:pt>
                <c:pt idx="1503">
                  <c:v>185.28571428571428</c:v>
                </c:pt>
                <c:pt idx="1504">
                  <c:v>183.71428571428572</c:v>
                </c:pt>
                <c:pt idx="1505">
                  <c:v>180.57142857142858</c:v>
                </c:pt>
                <c:pt idx="1506">
                  <c:v>180.14285714285714</c:v>
                </c:pt>
                <c:pt idx="1507">
                  <c:v>183.14285714285714</c:v>
                </c:pt>
                <c:pt idx="1508">
                  <c:v>182.14285714285714</c:v>
                </c:pt>
                <c:pt idx="1509">
                  <c:v>182.14285714285714</c:v>
                </c:pt>
              </c:numCache>
            </c:numRef>
          </c:val>
          <c:smooth val="0"/>
          <c:extLst>
            <c:ext xmlns:c16="http://schemas.microsoft.com/office/drawing/2014/chart" uri="{C3380CC4-5D6E-409C-BE32-E72D297353CC}">
              <c16:uniqueId val="{00000000-F4FC-4900-885D-7C5125E94A84}"/>
            </c:ext>
          </c:extLst>
        </c:ser>
        <c:ser>
          <c:idx val="0"/>
          <c:order val="1"/>
          <c:tx>
            <c:strRef>
              <c:f>'10'!$H$5</c:f>
              <c:strCache>
                <c:ptCount val="1"/>
                <c:pt idx="0">
                  <c:v>7 day average by date of occurrence
all causes</c:v>
                </c:pt>
              </c:strCache>
            </c:strRef>
          </c:tx>
          <c:spPr>
            <a:ln w="28575" cap="rnd">
              <a:solidFill>
                <a:srgbClr val="6C297F"/>
              </a:solidFill>
              <a:round/>
            </a:ln>
            <a:effectLst/>
          </c:spPr>
          <c:marker>
            <c:symbol val="none"/>
          </c:marker>
          <c:cat>
            <c:numRef>
              <c:f>'10'!$A$66:$A$1832</c:f>
              <c:numCache>
                <c:formatCode>m/d/yyyy</c:formatCode>
                <c:ptCount val="1767"/>
                <c:pt idx="0">
                  <c:v>43891</c:v>
                </c:pt>
                <c:pt idx="1">
                  <c:v>43892</c:v>
                </c:pt>
                <c:pt idx="2">
                  <c:v>43893</c:v>
                </c:pt>
                <c:pt idx="3">
                  <c:v>43894</c:v>
                </c:pt>
                <c:pt idx="4">
                  <c:v>43895</c:v>
                </c:pt>
                <c:pt idx="5">
                  <c:v>43896</c:v>
                </c:pt>
                <c:pt idx="6">
                  <c:v>43897</c:v>
                </c:pt>
                <c:pt idx="7">
                  <c:v>43898</c:v>
                </c:pt>
                <c:pt idx="8">
                  <c:v>43899</c:v>
                </c:pt>
                <c:pt idx="9">
                  <c:v>43900</c:v>
                </c:pt>
                <c:pt idx="10">
                  <c:v>43901</c:v>
                </c:pt>
                <c:pt idx="11">
                  <c:v>43902</c:v>
                </c:pt>
                <c:pt idx="12">
                  <c:v>43903</c:v>
                </c:pt>
                <c:pt idx="13">
                  <c:v>43904</c:v>
                </c:pt>
                <c:pt idx="14">
                  <c:v>43905</c:v>
                </c:pt>
                <c:pt idx="15">
                  <c:v>43906</c:v>
                </c:pt>
                <c:pt idx="16">
                  <c:v>43907</c:v>
                </c:pt>
                <c:pt idx="17">
                  <c:v>43908</c:v>
                </c:pt>
                <c:pt idx="18">
                  <c:v>43909</c:v>
                </c:pt>
                <c:pt idx="19">
                  <c:v>43910</c:v>
                </c:pt>
                <c:pt idx="20">
                  <c:v>43911</c:v>
                </c:pt>
                <c:pt idx="21">
                  <c:v>43912</c:v>
                </c:pt>
                <c:pt idx="22">
                  <c:v>43913</c:v>
                </c:pt>
                <c:pt idx="23">
                  <c:v>43914</c:v>
                </c:pt>
                <c:pt idx="24">
                  <c:v>43915</c:v>
                </c:pt>
                <c:pt idx="25">
                  <c:v>43916</c:v>
                </c:pt>
                <c:pt idx="26">
                  <c:v>43917</c:v>
                </c:pt>
                <c:pt idx="27">
                  <c:v>43918</c:v>
                </c:pt>
                <c:pt idx="28">
                  <c:v>43919</c:v>
                </c:pt>
                <c:pt idx="29">
                  <c:v>43920</c:v>
                </c:pt>
                <c:pt idx="30">
                  <c:v>43921</c:v>
                </c:pt>
                <c:pt idx="31">
                  <c:v>43922</c:v>
                </c:pt>
                <c:pt idx="32">
                  <c:v>43923</c:v>
                </c:pt>
                <c:pt idx="33">
                  <c:v>43924</c:v>
                </c:pt>
                <c:pt idx="34">
                  <c:v>43925</c:v>
                </c:pt>
                <c:pt idx="35">
                  <c:v>43926</c:v>
                </c:pt>
                <c:pt idx="36">
                  <c:v>43927</c:v>
                </c:pt>
                <c:pt idx="37">
                  <c:v>43928</c:v>
                </c:pt>
                <c:pt idx="38">
                  <c:v>43929</c:v>
                </c:pt>
                <c:pt idx="39">
                  <c:v>43930</c:v>
                </c:pt>
                <c:pt idx="40">
                  <c:v>43931</c:v>
                </c:pt>
                <c:pt idx="41">
                  <c:v>43932</c:v>
                </c:pt>
                <c:pt idx="42">
                  <c:v>43933</c:v>
                </c:pt>
                <c:pt idx="43">
                  <c:v>43934</c:v>
                </c:pt>
                <c:pt idx="44">
                  <c:v>43935</c:v>
                </c:pt>
                <c:pt idx="45">
                  <c:v>43936</c:v>
                </c:pt>
                <c:pt idx="46">
                  <c:v>43937</c:v>
                </c:pt>
                <c:pt idx="47">
                  <c:v>43938</c:v>
                </c:pt>
                <c:pt idx="48">
                  <c:v>43939</c:v>
                </c:pt>
                <c:pt idx="49">
                  <c:v>43940</c:v>
                </c:pt>
                <c:pt idx="50">
                  <c:v>43941</c:v>
                </c:pt>
                <c:pt idx="51">
                  <c:v>43942</c:v>
                </c:pt>
                <c:pt idx="52">
                  <c:v>43943</c:v>
                </c:pt>
                <c:pt idx="53">
                  <c:v>43944</c:v>
                </c:pt>
                <c:pt idx="54">
                  <c:v>43945</c:v>
                </c:pt>
                <c:pt idx="55">
                  <c:v>43946</c:v>
                </c:pt>
                <c:pt idx="56">
                  <c:v>43947</c:v>
                </c:pt>
                <c:pt idx="57">
                  <c:v>43948</c:v>
                </c:pt>
                <c:pt idx="58">
                  <c:v>43949</c:v>
                </c:pt>
                <c:pt idx="59">
                  <c:v>43950</c:v>
                </c:pt>
                <c:pt idx="60">
                  <c:v>43951</c:v>
                </c:pt>
                <c:pt idx="61">
                  <c:v>43952</c:v>
                </c:pt>
                <c:pt idx="62">
                  <c:v>43953</c:v>
                </c:pt>
                <c:pt idx="63">
                  <c:v>43954</c:v>
                </c:pt>
                <c:pt idx="64">
                  <c:v>43955</c:v>
                </c:pt>
                <c:pt idx="65">
                  <c:v>43956</c:v>
                </c:pt>
                <c:pt idx="66">
                  <c:v>43957</c:v>
                </c:pt>
                <c:pt idx="67">
                  <c:v>43958</c:v>
                </c:pt>
                <c:pt idx="68">
                  <c:v>43959</c:v>
                </c:pt>
                <c:pt idx="69">
                  <c:v>43960</c:v>
                </c:pt>
                <c:pt idx="70">
                  <c:v>43961</c:v>
                </c:pt>
                <c:pt idx="71">
                  <c:v>43962</c:v>
                </c:pt>
                <c:pt idx="72">
                  <c:v>43963</c:v>
                </c:pt>
                <c:pt idx="73">
                  <c:v>43964</c:v>
                </c:pt>
                <c:pt idx="74">
                  <c:v>43965</c:v>
                </c:pt>
                <c:pt idx="75">
                  <c:v>43966</c:v>
                </c:pt>
                <c:pt idx="76">
                  <c:v>43967</c:v>
                </c:pt>
                <c:pt idx="77">
                  <c:v>43968</c:v>
                </c:pt>
                <c:pt idx="78">
                  <c:v>43969</c:v>
                </c:pt>
                <c:pt idx="79">
                  <c:v>43970</c:v>
                </c:pt>
                <c:pt idx="80">
                  <c:v>43971</c:v>
                </c:pt>
                <c:pt idx="81">
                  <c:v>43972</c:v>
                </c:pt>
                <c:pt idx="82">
                  <c:v>43973</c:v>
                </c:pt>
                <c:pt idx="83">
                  <c:v>43974</c:v>
                </c:pt>
                <c:pt idx="84">
                  <c:v>43975</c:v>
                </c:pt>
                <c:pt idx="85">
                  <c:v>43976</c:v>
                </c:pt>
                <c:pt idx="86">
                  <c:v>43977</c:v>
                </c:pt>
                <c:pt idx="87">
                  <c:v>43978</c:v>
                </c:pt>
                <c:pt idx="88">
                  <c:v>43979</c:v>
                </c:pt>
                <c:pt idx="89">
                  <c:v>43980</c:v>
                </c:pt>
                <c:pt idx="90">
                  <c:v>43981</c:v>
                </c:pt>
                <c:pt idx="91">
                  <c:v>43982</c:v>
                </c:pt>
                <c:pt idx="92">
                  <c:v>43983</c:v>
                </c:pt>
                <c:pt idx="93">
                  <c:v>43984</c:v>
                </c:pt>
                <c:pt idx="94">
                  <c:v>43985</c:v>
                </c:pt>
                <c:pt idx="95">
                  <c:v>43986</c:v>
                </c:pt>
                <c:pt idx="96">
                  <c:v>43987</c:v>
                </c:pt>
                <c:pt idx="97">
                  <c:v>43988</c:v>
                </c:pt>
                <c:pt idx="98">
                  <c:v>43989</c:v>
                </c:pt>
                <c:pt idx="99">
                  <c:v>43990</c:v>
                </c:pt>
                <c:pt idx="100">
                  <c:v>43991</c:v>
                </c:pt>
                <c:pt idx="101">
                  <c:v>43992</c:v>
                </c:pt>
                <c:pt idx="102">
                  <c:v>43993</c:v>
                </c:pt>
                <c:pt idx="103">
                  <c:v>43994</c:v>
                </c:pt>
                <c:pt idx="104">
                  <c:v>43995</c:v>
                </c:pt>
                <c:pt idx="105">
                  <c:v>43996</c:v>
                </c:pt>
                <c:pt idx="106">
                  <c:v>43997</c:v>
                </c:pt>
                <c:pt idx="107">
                  <c:v>43998</c:v>
                </c:pt>
                <c:pt idx="108">
                  <c:v>43999</c:v>
                </c:pt>
                <c:pt idx="109">
                  <c:v>44000</c:v>
                </c:pt>
                <c:pt idx="110">
                  <c:v>44001</c:v>
                </c:pt>
                <c:pt idx="111">
                  <c:v>44002</c:v>
                </c:pt>
                <c:pt idx="112">
                  <c:v>44003</c:v>
                </c:pt>
                <c:pt idx="113">
                  <c:v>44004</c:v>
                </c:pt>
                <c:pt idx="114">
                  <c:v>44005</c:v>
                </c:pt>
                <c:pt idx="115">
                  <c:v>44006</c:v>
                </c:pt>
                <c:pt idx="116">
                  <c:v>44007</c:v>
                </c:pt>
                <c:pt idx="117">
                  <c:v>44008</c:v>
                </c:pt>
                <c:pt idx="118">
                  <c:v>44009</c:v>
                </c:pt>
                <c:pt idx="119">
                  <c:v>44010</c:v>
                </c:pt>
                <c:pt idx="120">
                  <c:v>44011</c:v>
                </c:pt>
                <c:pt idx="121">
                  <c:v>44012</c:v>
                </c:pt>
                <c:pt idx="122">
                  <c:v>44013</c:v>
                </c:pt>
                <c:pt idx="123">
                  <c:v>44014</c:v>
                </c:pt>
                <c:pt idx="124">
                  <c:v>44015</c:v>
                </c:pt>
                <c:pt idx="125">
                  <c:v>44016</c:v>
                </c:pt>
                <c:pt idx="126">
                  <c:v>44017</c:v>
                </c:pt>
                <c:pt idx="127">
                  <c:v>44018</c:v>
                </c:pt>
                <c:pt idx="128">
                  <c:v>44019</c:v>
                </c:pt>
                <c:pt idx="129">
                  <c:v>44020</c:v>
                </c:pt>
                <c:pt idx="130">
                  <c:v>44021</c:v>
                </c:pt>
                <c:pt idx="131">
                  <c:v>44022</c:v>
                </c:pt>
                <c:pt idx="132">
                  <c:v>44023</c:v>
                </c:pt>
                <c:pt idx="133">
                  <c:v>44024</c:v>
                </c:pt>
                <c:pt idx="134">
                  <c:v>44025</c:v>
                </c:pt>
                <c:pt idx="135">
                  <c:v>44026</c:v>
                </c:pt>
                <c:pt idx="136">
                  <c:v>44027</c:v>
                </c:pt>
                <c:pt idx="137">
                  <c:v>44028</c:v>
                </c:pt>
                <c:pt idx="138">
                  <c:v>44029</c:v>
                </c:pt>
                <c:pt idx="139">
                  <c:v>44030</c:v>
                </c:pt>
                <c:pt idx="140">
                  <c:v>44031</c:v>
                </c:pt>
                <c:pt idx="141">
                  <c:v>44032</c:v>
                </c:pt>
                <c:pt idx="142">
                  <c:v>44033</c:v>
                </c:pt>
                <c:pt idx="143">
                  <c:v>44034</c:v>
                </c:pt>
                <c:pt idx="144">
                  <c:v>44035</c:v>
                </c:pt>
                <c:pt idx="145">
                  <c:v>44036</c:v>
                </c:pt>
                <c:pt idx="146">
                  <c:v>44037</c:v>
                </c:pt>
                <c:pt idx="147">
                  <c:v>44038</c:v>
                </c:pt>
                <c:pt idx="148">
                  <c:v>44039</c:v>
                </c:pt>
                <c:pt idx="149">
                  <c:v>44040</c:v>
                </c:pt>
                <c:pt idx="150">
                  <c:v>44041</c:v>
                </c:pt>
                <c:pt idx="151">
                  <c:v>44042</c:v>
                </c:pt>
                <c:pt idx="152">
                  <c:v>44043</c:v>
                </c:pt>
                <c:pt idx="153">
                  <c:v>44044</c:v>
                </c:pt>
                <c:pt idx="154">
                  <c:v>44045</c:v>
                </c:pt>
                <c:pt idx="155">
                  <c:v>44046</c:v>
                </c:pt>
                <c:pt idx="156">
                  <c:v>44047</c:v>
                </c:pt>
                <c:pt idx="157">
                  <c:v>44048</c:v>
                </c:pt>
                <c:pt idx="158">
                  <c:v>44049</c:v>
                </c:pt>
                <c:pt idx="159">
                  <c:v>44050</c:v>
                </c:pt>
                <c:pt idx="160">
                  <c:v>44051</c:v>
                </c:pt>
                <c:pt idx="161">
                  <c:v>44052</c:v>
                </c:pt>
                <c:pt idx="162">
                  <c:v>44053</c:v>
                </c:pt>
                <c:pt idx="163">
                  <c:v>44054</c:v>
                </c:pt>
                <c:pt idx="164">
                  <c:v>44055</c:v>
                </c:pt>
                <c:pt idx="165">
                  <c:v>44056</c:v>
                </c:pt>
                <c:pt idx="166">
                  <c:v>44057</c:v>
                </c:pt>
                <c:pt idx="167">
                  <c:v>44058</c:v>
                </c:pt>
                <c:pt idx="168">
                  <c:v>44059</c:v>
                </c:pt>
                <c:pt idx="169">
                  <c:v>44060</c:v>
                </c:pt>
                <c:pt idx="170">
                  <c:v>44061</c:v>
                </c:pt>
                <c:pt idx="171">
                  <c:v>44062</c:v>
                </c:pt>
                <c:pt idx="172">
                  <c:v>44063</c:v>
                </c:pt>
                <c:pt idx="173">
                  <c:v>44064</c:v>
                </c:pt>
                <c:pt idx="174">
                  <c:v>44065</c:v>
                </c:pt>
                <c:pt idx="175">
                  <c:v>44066</c:v>
                </c:pt>
                <c:pt idx="176">
                  <c:v>44067</c:v>
                </c:pt>
                <c:pt idx="177">
                  <c:v>44068</c:v>
                </c:pt>
                <c:pt idx="178">
                  <c:v>44069</c:v>
                </c:pt>
                <c:pt idx="179">
                  <c:v>44070</c:v>
                </c:pt>
                <c:pt idx="180">
                  <c:v>44071</c:v>
                </c:pt>
                <c:pt idx="181">
                  <c:v>44072</c:v>
                </c:pt>
                <c:pt idx="182">
                  <c:v>44073</c:v>
                </c:pt>
                <c:pt idx="183">
                  <c:v>44074</c:v>
                </c:pt>
                <c:pt idx="184">
                  <c:v>44075</c:v>
                </c:pt>
                <c:pt idx="185">
                  <c:v>44076</c:v>
                </c:pt>
                <c:pt idx="186">
                  <c:v>44077</c:v>
                </c:pt>
                <c:pt idx="187">
                  <c:v>44078</c:v>
                </c:pt>
                <c:pt idx="188">
                  <c:v>44079</c:v>
                </c:pt>
                <c:pt idx="189">
                  <c:v>44080</c:v>
                </c:pt>
                <c:pt idx="190">
                  <c:v>44081</c:v>
                </c:pt>
                <c:pt idx="191">
                  <c:v>44082</c:v>
                </c:pt>
                <c:pt idx="192">
                  <c:v>44083</c:v>
                </c:pt>
                <c:pt idx="193">
                  <c:v>44084</c:v>
                </c:pt>
                <c:pt idx="194">
                  <c:v>44085</c:v>
                </c:pt>
                <c:pt idx="195">
                  <c:v>44086</c:v>
                </c:pt>
                <c:pt idx="196">
                  <c:v>44087</c:v>
                </c:pt>
                <c:pt idx="197">
                  <c:v>44088</c:v>
                </c:pt>
                <c:pt idx="198">
                  <c:v>44089</c:v>
                </c:pt>
                <c:pt idx="199">
                  <c:v>44090</c:v>
                </c:pt>
                <c:pt idx="200">
                  <c:v>44091</c:v>
                </c:pt>
                <c:pt idx="201">
                  <c:v>44092</c:v>
                </c:pt>
                <c:pt idx="202">
                  <c:v>44093</c:v>
                </c:pt>
                <c:pt idx="203">
                  <c:v>44094</c:v>
                </c:pt>
                <c:pt idx="204">
                  <c:v>44095</c:v>
                </c:pt>
                <c:pt idx="205">
                  <c:v>44096</c:v>
                </c:pt>
                <c:pt idx="206">
                  <c:v>44097</c:v>
                </c:pt>
                <c:pt idx="207">
                  <c:v>44098</c:v>
                </c:pt>
                <c:pt idx="208">
                  <c:v>44099</c:v>
                </c:pt>
                <c:pt idx="209">
                  <c:v>44100</c:v>
                </c:pt>
                <c:pt idx="210">
                  <c:v>44101</c:v>
                </c:pt>
                <c:pt idx="211">
                  <c:v>44102</c:v>
                </c:pt>
                <c:pt idx="212">
                  <c:v>44103</c:v>
                </c:pt>
                <c:pt idx="213">
                  <c:v>44104</c:v>
                </c:pt>
                <c:pt idx="214">
                  <c:v>44105</c:v>
                </c:pt>
                <c:pt idx="215">
                  <c:v>44106</c:v>
                </c:pt>
                <c:pt idx="216">
                  <c:v>44107</c:v>
                </c:pt>
                <c:pt idx="217">
                  <c:v>44108</c:v>
                </c:pt>
                <c:pt idx="218">
                  <c:v>44109</c:v>
                </c:pt>
                <c:pt idx="219">
                  <c:v>44110</c:v>
                </c:pt>
                <c:pt idx="220">
                  <c:v>44111</c:v>
                </c:pt>
                <c:pt idx="221">
                  <c:v>44112</c:v>
                </c:pt>
                <c:pt idx="222">
                  <c:v>44113</c:v>
                </c:pt>
                <c:pt idx="223">
                  <c:v>44114</c:v>
                </c:pt>
                <c:pt idx="224">
                  <c:v>44115</c:v>
                </c:pt>
                <c:pt idx="225">
                  <c:v>44116</c:v>
                </c:pt>
                <c:pt idx="226">
                  <c:v>44117</c:v>
                </c:pt>
                <c:pt idx="227">
                  <c:v>44118</c:v>
                </c:pt>
                <c:pt idx="228">
                  <c:v>44119</c:v>
                </c:pt>
                <c:pt idx="229">
                  <c:v>44120</c:v>
                </c:pt>
                <c:pt idx="230">
                  <c:v>44121</c:v>
                </c:pt>
                <c:pt idx="231">
                  <c:v>44122</c:v>
                </c:pt>
                <c:pt idx="232">
                  <c:v>44123</c:v>
                </c:pt>
                <c:pt idx="233">
                  <c:v>44124</c:v>
                </c:pt>
                <c:pt idx="234">
                  <c:v>44125</c:v>
                </c:pt>
                <c:pt idx="235">
                  <c:v>44126</c:v>
                </c:pt>
                <c:pt idx="236">
                  <c:v>44127</c:v>
                </c:pt>
                <c:pt idx="237">
                  <c:v>44128</c:v>
                </c:pt>
                <c:pt idx="238">
                  <c:v>44129</c:v>
                </c:pt>
                <c:pt idx="239">
                  <c:v>44130</c:v>
                </c:pt>
                <c:pt idx="240">
                  <c:v>44131</c:v>
                </c:pt>
                <c:pt idx="241">
                  <c:v>44132</c:v>
                </c:pt>
                <c:pt idx="242">
                  <c:v>44133</c:v>
                </c:pt>
                <c:pt idx="243">
                  <c:v>44134</c:v>
                </c:pt>
                <c:pt idx="244">
                  <c:v>44135</c:v>
                </c:pt>
                <c:pt idx="245">
                  <c:v>44136</c:v>
                </c:pt>
                <c:pt idx="246">
                  <c:v>44137</c:v>
                </c:pt>
                <c:pt idx="247">
                  <c:v>44138</c:v>
                </c:pt>
                <c:pt idx="248">
                  <c:v>44139</c:v>
                </c:pt>
                <c:pt idx="249">
                  <c:v>44140</c:v>
                </c:pt>
                <c:pt idx="250">
                  <c:v>44141</c:v>
                </c:pt>
                <c:pt idx="251">
                  <c:v>44142</c:v>
                </c:pt>
                <c:pt idx="252">
                  <c:v>44143</c:v>
                </c:pt>
                <c:pt idx="253">
                  <c:v>44144</c:v>
                </c:pt>
                <c:pt idx="254">
                  <c:v>44145</c:v>
                </c:pt>
                <c:pt idx="255">
                  <c:v>44146</c:v>
                </c:pt>
                <c:pt idx="256">
                  <c:v>44147</c:v>
                </c:pt>
                <c:pt idx="257">
                  <c:v>44148</c:v>
                </c:pt>
                <c:pt idx="258">
                  <c:v>44149</c:v>
                </c:pt>
                <c:pt idx="259">
                  <c:v>44150</c:v>
                </c:pt>
                <c:pt idx="260">
                  <c:v>44151</c:v>
                </c:pt>
                <c:pt idx="261">
                  <c:v>44152</c:v>
                </c:pt>
                <c:pt idx="262">
                  <c:v>44153</c:v>
                </c:pt>
                <c:pt idx="263">
                  <c:v>44154</c:v>
                </c:pt>
                <c:pt idx="264">
                  <c:v>44155</c:v>
                </c:pt>
                <c:pt idx="265">
                  <c:v>44156</c:v>
                </c:pt>
                <c:pt idx="266">
                  <c:v>44157</c:v>
                </c:pt>
                <c:pt idx="267">
                  <c:v>44158</c:v>
                </c:pt>
                <c:pt idx="268">
                  <c:v>44159</c:v>
                </c:pt>
                <c:pt idx="269">
                  <c:v>44160</c:v>
                </c:pt>
                <c:pt idx="270">
                  <c:v>44161</c:v>
                </c:pt>
                <c:pt idx="271">
                  <c:v>44162</c:v>
                </c:pt>
                <c:pt idx="272">
                  <c:v>44163</c:v>
                </c:pt>
                <c:pt idx="273">
                  <c:v>44164</c:v>
                </c:pt>
                <c:pt idx="274">
                  <c:v>44165</c:v>
                </c:pt>
                <c:pt idx="275">
                  <c:v>44166</c:v>
                </c:pt>
                <c:pt idx="276">
                  <c:v>44167</c:v>
                </c:pt>
                <c:pt idx="277">
                  <c:v>44168</c:v>
                </c:pt>
                <c:pt idx="278">
                  <c:v>44169</c:v>
                </c:pt>
                <c:pt idx="279">
                  <c:v>44170</c:v>
                </c:pt>
                <c:pt idx="280">
                  <c:v>44171</c:v>
                </c:pt>
                <c:pt idx="281">
                  <c:v>44172</c:v>
                </c:pt>
                <c:pt idx="282">
                  <c:v>44173</c:v>
                </c:pt>
                <c:pt idx="283">
                  <c:v>44174</c:v>
                </c:pt>
                <c:pt idx="284">
                  <c:v>44175</c:v>
                </c:pt>
                <c:pt idx="285">
                  <c:v>44176</c:v>
                </c:pt>
                <c:pt idx="286">
                  <c:v>44177</c:v>
                </c:pt>
                <c:pt idx="287">
                  <c:v>44178</c:v>
                </c:pt>
                <c:pt idx="288">
                  <c:v>44179</c:v>
                </c:pt>
                <c:pt idx="289">
                  <c:v>44180</c:v>
                </c:pt>
                <c:pt idx="290">
                  <c:v>44181</c:v>
                </c:pt>
                <c:pt idx="291">
                  <c:v>44182</c:v>
                </c:pt>
                <c:pt idx="292">
                  <c:v>44183</c:v>
                </c:pt>
                <c:pt idx="293">
                  <c:v>44184</c:v>
                </c:pt>
                <c:pt idx="294">
                  <c:v>44185</c:v>
                </c:pt>
                <c:pt idx="295">
                  <c:v>44186</c:v>
                </c:pt>
                <c:pt idx="296">
                  <c:v>44187</c:v>
                </c:pt>
                <c:pt idx="297">
                  <c:v>44188</c:v>
                </c:pt>
                <c:pt idx="298">
                  <c:v>44189</c:v>
                </c:pt>
                <c:pt idx="299">
                  <c:v>44190</c:v>
                </c:pt>
                <c:pt idx="300">
                  <c:v>44191</c:v>
                </c:pt>
                <c:pt idx="301">
                  <c:v>44192</c:v>
                </c:pt>
                <c:pt idx="302">
                  <c:v>44193</c:v>
                </c:pt>
                <c:pt idx="303">
                  <c:v>44194</c:v>
                </c:pt>
                <c:pt idx="304">
                  <c:v>44195</c:v>
                </c:pt>
                <c:pt idx="305">
                  <c:v>44196</c:v>
                </c:pt>
                <c:pt idx="306">
                  <c:v>44197</c:v>
                </c:pt>
                <c:pt idx="307">
                  <c:v>44198</c:v>
                </c:pt>
                <c:pt idx="308">
                  <c:v>44199</c:v>
                </c:pt>
                <c:pt idx="309">
                  <c:v>44200</c:v>
                </c:pt>
                <c:pt idx="310">
                  <c:v>44201</c:v>
                </c:pt>
                <c:pt idx="311">
                  <c:v>44202</c:v>
                </c:pt>
                <c:pt idx="312">
                  <c:v>44203</c:v>
                </c:pt>
                <c:pt idx="313">
                  <c:v>44204</c:v>
                </c:pt>
                <c:pt idx="314">
                  <c:v>44205</c:v>
                </c:pt>
                <c:pt idx="315">
                  <c:v>44206</c:v>
                </c:pt>
                <c:pt idx="316">
                  <c:v>44207</c:v>
                </c:pt>
                <c:pt idx="317">
                  <c:v>44208</c:v>
                </c:pt>
                <c:pt idx="318">
                  <c:v>44209</c:v>
                </c:pt>
                <c:pt idx="319">
                  <c:v>44210</c:v>
                </c:pt>
                <c:pt idx="320">
                  <c:v>44211</c:v>
                </c:pt>
                <c:pt idx="321">
                  <c:v>44212</c:v>
                </c:pt>
                <c:pt idx="322">
                  <c:v>44213</c:v>
                </c:pt>
                <c:pt idx="323">
                  <c:v>44214</c:v>
                </c:pt>
                <c:pt idx="324">
                  <c:v>44215</c:v>
                </c:pt>
                <c:pt idx="325">
                  <c:v>44216</c:v>
                </c:pt>
                <c:pt idx="326">
                  <c:v>44217</c:v>
                </c:pt>
                <c:pt idx="327">
                  <c:v>44218</c:v>
                </c:pt>
                <c:pt idx="328">
                  <c:v>44219</c:v>
                </c:pt>
                <c:pt idx="329">
                  <c:v>44220</c:v>
                </c:pt>
                <c:pt idx="330">
                  <c:v>44221</c:v>
                </c:pt>
                <c:pt idx="331">
                  <c:v>44222</c:v>
                </c:pt>
                <c:pt idx="332">
                  <c:v>44223</c:v>
                </c:pt>
                <c:pt idx="333">
                  <c:v>44224</c:v>
                </c:pt>
                <c:pt idx="334">
                  <c:v>44225</c:v>
                </c:pt>
                <c:pt idx="335">
                  <c:v>44226</c:v>
                </c:pt>
                <c:pt idx="336">
                  <c:v>44227</c:v>
                </c:pt>
                <c:pt idx="337">
                  <c:v>44228</c:v>
                </c:pt>
                <c:pt idx="338">
                  <c:v>44229</c:v>
                </c:pt>
                <c:pt idx="339">
                  <c:v>44230</c:v>
                </c:pt>
                <c:pt idx="340">
                  <c:v>44231</c:v>
                </c:pt>
                <c:pt idx="341">
                  <c:v>44232</c:v>
                </c:pt>
                <c:pt idx="342">
                  <c:v>44233</c:v>
                </c:pt>
                <c:pt idx="343">
                  <c:v>44234</c:v>
                </c:pt>
                <c:pt idx="344">
                  <c:v>44235</c:v>
                </c:pt>
                <c:pt idx="345">
                  <c:v>44236</c:v>
                </c:pt>
                <c:pt idx="346">
                  <c:v>44237</c:v>
                </c:pt>
                <c:pt idx="347">
                  <c:v>44238</c:v>
                </c:pt>
                <c:pt idx="348">
                  <c:v>44239</c:v>
                </c:pt>
                <c:pt idx="349">
                  <c:v>44240</c:v>
                </c:pt>
                <c:pt idx="350">
                  <c:v>44241</c:v>
                </c:pt>
                <c:pt idx="351">
                  <c:v>44242</c:v>
                </c:pt>
                <c:pt idx="352">
                  <c:v>44243</c:v>
                </c:pt>
                <c:pt idx="353">
                  <c:v>44244</c:v>
                </c:pt>
                <c:pt idx="354">
                  <c:v>44245</c:v>
                </c:pt>
                <c:pt idx="355">
                  <c:v>44246</c:v>
                </c:pt>
                <c:pt idx="356">
                  <c:v>44247</c:v>
                </c:pt>
                <c:pt idx="357">
                  <c:v>44248</c:v>
                </c:pt>
                <c:pt idx="358">
                  <c:v>44249</c:v>
                </c:pt>
                <c:pt idx="359">
                  <c:v>44250</c:v>
                </c:pt>
                <c:pt idx="360">
                  <c:v>44251</c:v>
                </c:pt>
                <c:pt idx="361">
                  <c:v>44252</c:v>
                </c:pt>
                <c:pt idx="362">
                  <c:v>44253</c:v>
                </c:pt>
                <c:pt idx="363">
                  <c:v>44254</c:v>
                </c:pt>
                <c:pt idx="364">
                  <c:v>44255</c:v>
                </c:pt>
                <c:pt idx="365">
                  <c:v>44256</c:v>
                </c:pt>
                <c:pt idx="366">
                  <c:v>44257</c:v>
                </c:pt>
                <c:pt idx="367">
                  <c:v>44258</c:v>
                </c:pt>
                <c:pt idx="368">
                  <c:v>44259</c:v>
                </c:pt>
                <c:pt idx="369">
                  <c:v>44260</c:v>
                </c:pt>
                <c:pt idx="370">
                  <c:v>44261</c:v>
                </c:pt>
                <c:pt idx="371">
                  <c:v>44262</c:v>
                </c:pt>
                <c:pt idx="372">
                  <c:v>44263</c:v>
                </c:pt>
                <c:pt idx="373">
                  <c:v>44264</c:v>
                </c:pt>
                <c:pt idx="374">
                  <c:v>44265</c:v>
                </c:pt>
                <c:pt idx="375">
                  <c:v>44266</c:v>
                </c:pt>
                <c:pt idx="376">
                  <c:v>44267</c:v>
                </c:pt>
                <c:pt idx="377">
                  <c:v>44268</c:v>
                </c:pt>
                <c:pt idx="378">
                  <c:v>44269</c:v>
                </c:pt>
                <c:pt idx="379">
                  <c:v>44270</c:v>
                </c:pt>
                <c:pt idx="380">
                  <c:v>44271</c:v>
                </c:pt>
                <c:pt idx="381">
                  <c:v>44272</c:v>
                </c:pt>
                <c:pt idx="382">
                  <c:v>44273</c:v>
                </c:pt>
                <c:pt idx="383">
                  <c:v>44274</c:v>
                </c:pt>
                <c:pt idx="384">
                  <c:v>44275</c:v>
                </c:pt>
                <c:pt idx="385">
                  <c:v>44276</c:v>
                </c:pt>
                <c:pt idx="386">
                  <c:v>44277</c:v>
                </c:pt>
                <c:pt idx="387">
                  <c:v>44278</c:v>
                </c:pt>
                <c:pt idx="388">
                  <c:v>44279</c:v>
                </c:pt>
                <c:pt idx="389">
                  <c:v>44280</c:v>
                </c:pt>
                <c:pt idx="390">
                  <c:v>44281</c:v>
                </c:pt>
                <c:pt idx="391">
                  <c:v>44282</c:v>
                </c:pt>
                <c:pt idx="392">
                  <c:v>44283</c:v>
                </c:pt>
                <c:pt idx="393">
                  <c:v>44284</c:v>
                </c:pt>
                <c:pt idx="394">
                  <c:v>44285</c:v>
                </c:pt>
                <c:pt idx="395">
                  <c:v>44286</c:v>
                </c:pt>
                <c:pt idx="396">
                  <c:v>44287</c:v>
                </c:pt>
                <c:pt idx="397">
                  <c:v>44288</c:v>
                </c:pt>
                <c:pt idx="398">
                  <c:v>44289</c:v>
                </c:pt>
                <c:pt idx="399">
                  <c:v>44290</c:v>
                </c:pt>
                <c:pt idx="400">
                  <c:v>44291</c:v>
                </c:pt>
                <c:pt idx="401">
                  <c:v>44292</c:v>
                </c:pt>
                <c:pt idx="402">
                  <c:v>44293</c:v>
                </c:pt>
                <c:pt idx="403">
                  <c:v>44294</c:v>
                </c:pt>
                <c:pt idx="404">
                  <c:v>44295</c:v>
                </c:pt>
                <c:pt idx="405">
                  <c:v>44296</c:v>
                </c:pt>
                <c:pt idx="406">
                  <c:v>44297</c:v>
                </c:pt>
                <c:pt idx="407">
                  <c:v>44298</c:v>
                </c:pt>
                <c:pt idx="408">
                  <c:v>44299</c:v>
                </c:pt>
                <c:pt idx="409">
                  <c:v>44300</c:v>
                </c:pt>
                <c:pt idx="410">
                  <c:v>44301</c:v>
                </c:pt>
                <c:pt idx="411">
                  <c:v>44302</c:v>
                </c:pt>
                <c:pt idx="412">
                  <c:v>44303</c:v>
                </c:pt>
                <c:pt idx="413">
                  <c:v>44304</c:v>
                </c:pt>
                <c:pt idx="414">
                  <c:v>44305</c:v>
                </c:pt>
                <c:pt idx="415">
                  <c:v>44306</c:v>
                </c:pt>
                <c:pt idx="416">
                  <c:v>44307</c:v>
                </c:pt>
                <c:pt idx="417">
                  <c:v>44308</c:v>
                </c:pt>
                <c:pt idx="418">
                  <c:v>44309</c:v>
                </c:pt>
                <c:pt idx="419">
                  <c:v>44310</c:v>
                </c:pt>
                <c:pt idx="420">
                  <c:v>44311</c:v>
                </c:pt>
                <c:pt idx="421">
                  <c:v>44312</c:v>
                </c:pt>
                <c:pt idx="422">
                  <c:v>44313</c:v>
                </c:pt>
                <c:pt idx="423">
                  <c:v>44314</c:v>
                </c:pt>
                <c:pt idx="424">
                  <c:v>44315</c:v>
                </c:pt>
                <c:pt idx="425">
                  <c:v>44316</c:v>
                </c:pt>
                <c:pt idx="426">
                  <c:v>44317</c:v>
                </c:pt>
                <c:pt idx="427">
                  <c:v>44318</c:v>
                </c:pt>
                <c:pt idx="428">
                  <c:v>44319</c:v>
                </c:pt>
                <c:pt idx="429">
                  <c:v>44320</c:v>
                </c:pt>
                <c:pt idx="430">
                  <c:v>44321</c:v>
                </c:pt>
                <c:pt idx="431">
                  <c:v>44322</c:v>
                </c:pt>
                <c:pt idx="432">
                  <c:v>44323</c:v>
                </c:pt>
                <c:pt idx="433">
                  <c:v>44324</c:v>
                </c:pt>
                <c:pt idx="434">
                  <c:v>44325</c:v>
                </c:pt>
                <c:pt idx="435">
                  <c:v>44326</c:v>
                </c:pt>
                <c:pt idx="436">
                  <c:v>44327</c:v>
                </c:pt>
                <c:pt idx="437">
                  <c:v>44328</c:v>
                </c:pt>
                <c:pt idx="438">
                  <c:v>44329</c:v>
                </c:pt>
                <c:pt idx="439">
                  <c:v>44330</c:v>
                </c:pt>
                <c:pt idx="440">
                  <c:v>44331</c:v>
                </c:pt>
                <c:pt idx="441">
                  <c:v>44332</c:v>
                </c:pt>
                <c:pt idx="442">
                  <c:v>44333</c:v>
                </c:pt>
                <c:pt idx="443">
                  <c:v>44334</c:v>
                </c:pt>
                <c:pt idx="444">
                  <c:v>44335</c:v>
                </c:pt>
                <c:pt idx="445">
                  <c:v>44336</c:v>
                </c:pt>
                <c:pt idx="446">
                  <c:v>44337</c:v>
                </c:pt>
                <c:pt idx="447">
                  <c:v>44338</c:v>
                </c:pt>
                <c:pt idx="448">
                  <c:v>44339</c:v>
                </c:pt>
                <c:pt idx="449">
                  <c:v>44340</c:v>
                </c:pt>
                <c:pt idx="450">
                  <c:v>44341</c:v>
                </c:pt>
                <c:pt idx="451">
                  <c:v>44342</c:v>
                </c:pt>
                <c:pt idx="452">
                  <c:v>44343</c:v>
                </c:pt>
                <c:pt idx="453">
                  <c:v>44344</c:v>
                </c:pt>
                <c:pt idx="454">
                  <c:v>44345</c:v>
                </c:pt>
                <c:pt idx="455">
                  <c:v>44346</c:v>
                </c:pt>
                <c:pt idx="456">
                  <c:v>44347</c:v>
                </c:pt>
                <c:pt idx="457">
                  <c:v>44348</c:v>
                </c:pt>
                <c:pt idx="458">
                  <c:v>44349</c:v>
                </c:pt>
                <c:pt idx="459">
                  <c:v>44350</c:v>
                </c:pt>
                <c:pt idx="460">
                  <c:v>44351</c:v>
                </c:pt>
                <c:pt idx="461">
                  <c:v>44352</c:v>
                </c:pt>
                <c:pt idx="462">
                  <c:v>44353</c:v>
                </c:pt>
                <c:pt idx="463">
                  <c:v>44354</c:v>
                </c:pt>
                <c:pt idx="464">
                  <c:v>44355</c:v>
                </c:pt>
                <c:pt idx="465">
                  <c:v>44356</c:v>
                </c:pt>
                <c:pt idx="466">
                  <c:v>44357</c:v>
                </c:pt>
                <c:pt idx="467">
                  <c:v>44358</c:v>
                </c:pt>
                <c:pt idx="468">
                  <c:v>44359</c:v>
                </c:pt>
                <c:pt idx="469">
                  <c:v>44360</c:v>
                </c:pt>
                <c:pt idx="470">
                  <c:v>44361</c:v>
                </c:pt>
                <c:pt idx="471">
                  <c:v>44362</c:v>
                </c:pt>
                <c:pt idx="472">
                  <c:v>44363</c:v>
                </c:pt>
                <c:pt idx="473">
                  <c:v>44364</c:v>
                </c:pt>
                <c:pt idx="474">
                  <c:v>44365</c:v>
                </c:pt>
                <c:pt idx="475">
                  <c:v>44366</c:v>
                </c:pt>
                <c:pt idx="476">
                  <c:v>44367</c:v>
                </c:pt>
                <c:pt idx="477">
                  <c:v>44368</c:v>
                </c:pt>
                <c:pt idx="478">
                  <c:v>44369</c:v>
                </c:pt>
                <c:pt idx="479">
                  <c:v>44370</c:v>
                </c:pt>
                <c:pt idx="480">
                  <c:v>44371</c:v>
                </c:pt>
                <c:pt idx="481">
                  <c:v>44372</c:v>
                </c:pt>
                <c:pt idx="482">
                  <c:v>44373</c:v>
                </c:pt>
                <c:pt idx="483">
                  <c:v>44374</c:v>
                </c:pt>
                <c:pt idx="484">
                  <c:v>44375</c:v>
                </c:pt>
                <c:pt idx="485">
                  <c:v>44376</c:v>
                </c:pt>
                <c:pt idx="486">
                  <c:v>44377</c:v>
                </c:pt>
                <c:pt idx="487">
                  <c:v>44378</c:v>
                </c:pt>
                <c:pt idx="488">
                  <c:v>44379</c:v>
                </c:pt>
                <c:pt idx="489">
                  <c:v>44380</c:v>
                </c:pt>
                <c:pt idx="490">
                  <c:v>44381</c:v>
                </c:pt>
                <c:pt idx="491">
                  <c:v>44382</c:v>
                </c:pt>
                <c:pt idx="492">
                  <c:v>44383</c:v>
                </c:pt>
                <c:pt idx="493">
                  <c:v>44384</c:v>
                </c:pt>
                <c:pt idx="494">
                  <c:v>44385</c:v>
                </c:pt>
                <c:pt idx="495">
                  <c:v>44386</c:v>
                </c:pt>
                <c:pt idx="496">
                  <c:v>44387</c:v>
                </c:pt>
                <c:pt idx="497">
                  <c:v>44388</c:v>
                </c:pt>
                <c:pt idx="498">
                  <c:v>44389</c:v>
                </c:pt>
                <c:pt idx="499">
                  <c:v>44390</c:v>
                </c:pt>
                <c:pt idx="500">
                  <c:v>44391</c:v>
                </c:pt>
                <c:pt idx="501">
                  <c:v>44392</c:v>
                </c:pt>
                <c:pt idx="502">
                  <c:v>44393</c:v>
                </c:pt>
                <c:pt idx="503">
                  <c:v>44394</c:v>
                </c:pt>
                <c:pt idx="504">
                  <c:v>44395</c:v>
                </c:pt>
                <c:pt idx="505">
                  <c:v>44396</c:v>
                </c:pt>
                <c:pt idx="506">
                  <c:v>44397</c:v>
                </c:pt>
                <c:pt idx="507">
                  <c:v>44398</c:v>
                </c:pt>
                <c:pt idx="508">
                  <c:v>44399</c:v>
                </c:pt>
                <c:pt idx="509">
                  <c:v>44400</c:v>
                </c:pt>
                <c:pt idx="510">
                  <c:v>44401</c:v>
                </c:pt>
                <c:pt idx="511">
                  <c:v>44402</c:v>
                </c:pt>
                <c:pt idx="512">
                  <c:v>44403</c:v>
                </c:pt>
                <c:pt idx="513">
                  <c:v>44404</c:v>
                </c:pt>
                <c:pt idx="514">
                  <c:v>44405</c:v>
                </c:pt>
                <c:pt idx="515">
                  <c:v>44406</c:v>
                </c:pt>
                <c:pt idx="516">
                  <c:v>44407</c:v>
                </c:pt>
                <c:pt idx="517">
                  <c:v>44408</c:v>
                </c:pt>
                <c:pt idx="518">
                  <c:v>44409</c:v>
                </c:pt>
                <c:pt idx="519">
                  <c:v>44410</c:v>
                </c:pt>
                <c:pt idx="520">
                  <c:v>44411</c:v>
                </c:pt>
                <c:pt idx="521">
                  <c:v>44412</c:v>
                </c:pt>
                <c:pt idx="522">
                  <c:v>44413</c:v>
                </c:pt>
                <c:pt idx="523">
                  <c:v>44414</c:v>
                </c:pt>
                <c:pt idx="524">
                  <c:v>44415</c:v>
                </c:pt>
                <c:pt idx="525">
                  <c:v>44416</c:v>
                </c:pt>
                <c:pt idx="526">
                  <c:v>44417</c:v>
                </c:pt>
                <c:pt idx="527">
                  <c:v>44418</c:v>
                </c:pt>
                <c:pt idx="528">
                  <c:v>44419</c:v>
                </c:pt>
                <c:pt idx="529">
                  <c:v>44420</c:v>
                </c:pt>
                <c:pt idx="530">
                  <c:v>44421</c:v>
                </c:pt>
                <c:pt idx="531">
                  <c:v>44422</c:v>
                </c:pt>
                <c:pt idx="532">
                  <c:v>44423</c:v>
                </c:pt>
                <c:pt idx="533">
                  <c:v>44424</c:v>
                </c:pt>
                <c:pt idx="534">
                  <c:v>44425</c:v>
                </c:pt>
                <c:pt idx="535">
                  <c:v>44426</c:v>
                </c:pt>
                <c:pt idx="536">
                  <c:v>44427</c:v>
                </c:pt>
                <c:pt idx="537">
                  <c:v>44428</c:v>
                </c:pt>
                <c:pt idx="538">
                  <c:v>44429</c:v>
                </c:pt>
                <c:pt idx="539">
                  <c:v>44430</c:v>
                </c:pt>
                <c:pt idx="540">
                  <c:v>44431</c:v>
                </c:pt>
                <c:pt idx="541">
                  <c:v>44432</c:v>
                </c:pt>
                <c:pt idx="542">
                  <c:v>44433</c:v>
                </c:pt>
                <c:pt idx="543">
                  <c:v>44434</c:v>
                </c:pt>
                <c:pt idx="544">
                  <c:v>44435</c:v>
                </c:pt>
                <c:pt idx="545">
                  <c:v>44436</c:v>
                </c:pt>
                <c:pt idx="546">
                  <c:v>44437</c:v>
                </c:pt>
                <c:pt idx="547">
                  <c:v>44438</c:v>
                </c:pt>
                <c:pt idx="548">
                  <c:v>44439</c:v>
                </c:pt>
                <c:pt idx="549">
                  <c:v>44440</c:v>
                </c:pt>
                <c:pt idx="550">
                  <c:v>44441</c:v>
                </c:pt>
                <c:pt idx="551">
                  <c:v>44442</c:v>
                </c:pt>
                <c:pt idx="552">
                  <c:v>44443</c:v>
                </c:pt>
                <c:pt idx="553">
                  <c:v>44444</c:v>
                </c:pt>
                <c:pt idx="554">
                  <c:v>44445</c:v>
                </c:pt>
                <c:pt idx="555">
                  <c:v>44446</c:v>
                </c:pt>
                <c:pt idx="556">
                  <c:v>44447</c:v>
                </c:pt>
                <c:pt idx="557">
                  <c:v>44448</c:v>
                </c:pt>
                <c:pt idx="558">
                  <c:v>44449</c:v>
                </c:pt>
                <c:pt idx="559">
                  <c:v>44450</c:v>
                </c:pt>
                <c:pt idx="560">
                  <c:v>44451</c:v>
                </c:pt>
                <c:pt idx="561">
                  <c:v>44452</c:v>
                </c:pt>
                <c:pt idx="562">
                  <c:v>44453</c:v>
                </c:pt>
                <c:pt idx="563">
                  <c:v>44454</c:v>
                </c:pt>
                <c:pt idx="564">
                  <c:v>44455</c:v>
                </c:pt>
                <c:pt idx="565">
                  <c:v>44456</c:v>
                </c:pt>
                <c:pt idx="566">
                  <c:v>44457</c:v>
                </c:pt>
                <c:pt idx="567">
                  <c:v>44458</c:v>
                </c:pt>
                <c:pt idx="568">
                  <c:v>44459</c:v>
                </c:pt>
                <c:pt idx="569">
                  <c:v>44460</c:v>
                </c:pt>
                <c:pt idx="570">
                  <c:v>44461</c:v>
                </c:pt>
                <c:pt idx="571">
                  <c:v>44462</c:v>
                </c:pt>
                <c:pt idx="572">
                  <c:v>44463</c:v>
                </c:pt>
                <c:pt idx="573">
                  <c:v>44464</c:v>
                </c:pt>
                <c:pt idx="574">
                  <c:v>44465</c:v>
                </c:pt>
                <c:pt idx="575">
                  <c:v>44466</c:v>
                </c:pt>
                <c:pt idx="576">
                  <c:v>44467</c:v>
                </c:pt>
                <c:pt idx="577">
                  <c:v>44468</c:v>
                </c:pt>
                <c:pt idx="578">
                  <c:v>44469</c:v>
                </c:pt>
                <c:pt idx="579">
                  <c:v>44470</c:v>
                </c:pt>
                <c:pt idx="580">
                  <c:v>44471</c:v>
                </c:pt>
                <c:pt idx="581">
                  <c:v>44472</c:v>
                </c:pt>
                <c:pt idx="582">
                  <c:v>44473</c:v>
                </c:pt>
                <c:pt idx="583">
                  <c:v>44474</c:v>
                </c:pt>
                <c:pt idx="584">
                  <c:v>44475</c:v>
                </c:pt>
                <c:pt idx="585">
                  <c:v>44476</c:v>
                </c:pt>
                <c:pt idx="586">
                  <c:v>44477</c:v>
                </c:pt>
                <c:pt idx="587">
                  <c:v>44478</c:v>
                </c:pt>
                <c:pt idx="588">
                  <c:v>44479</c:v>
                </c:pt>
                <c:pt idx="589">
                  <c:v>44480</c:v>
                </c:pt>
                <c:pt idx="590">
                  <c:v>44481</c:v>
                </c:pt>
                <c:pt idx="591">
                  <c:v>44482</c:v>
                </c:pt>
                <c:pt idx="592">
                  <c:v>44483</c:v>
                </c:pt>
                <c:pt idx="593">
                  <c:v>44484</c:v>
                </c:pt>
                <c:pt idx="594">
                  <c:v>44485</c:v>
                </c:pt>
                <c:pt idx="595">
                  <c:v>44486</c:v>
                </c:pt>
                <c:pt idx="596">
                  <c:v>44487</c:v>
                </c:pt>
                <c:pt idx="597">
                  <c:v>44488</c:v>
                </c:pt>
                <c:pt idx="598">
                  <c:v>44489</c:v>
                </c:pt>
                <c:pt idx="599">
                  <c:v>44490</c:v>
                </c:pt>
                <c:pt idx="600">
                  <c:v>44491</c:v>
                </c:pt>
                <c:pt idx="601">
                  <c:v>44492</c:v>
                </c:pt>
                <c:pt idx="602">
                  <c:v>44493</c:v>
                </c:pt>
                <c:pt idx="603">
                  <c:v>44494</c:v>
                </c:pt>
                <c:pt idx="604">
                  <c:v>44495</c:v>
                </c:pt>
                <c:pt idx="605">
                  <c:v>44496</c:v>
                </c:pt>
                <c:pt idx="606">
                  <c:v>44497</c:v>
                </c:pt>
                <c:pt idx="607">
                  <c:v>44498</c:v>
                </c:pt>
                <c:pt idx="608">
                  <c:v>44499</c:v>
                </c:pt>
                <c:pt idx="609">
                  <c:v>44500</c:v>
                </c:pt>
                <c:pt idx="610">
                  <c:v>44501</c:v>
                </c:pt>
                <c:pt idx="611">
                  <c:v>44502</c:v>
                </c:pt>
                <c:pt idx="612">
                  <c:v>44503</c:v>
                </c:pt>
                <c:pt idx="613">
                  <c:v>44504</c:v>
                </c:pt>
                <c:pt idx="614">
                  <c:v>44505</c:v>
                </c:pt>
                <c:pt idx="615">
                  <c:v>44506</c:v>
                </c:pt>
                <c:pt idx="616">
                  <c:v>44507</c:v>
                </c:pt>
                <c:pt idx="617">
                  <c:v>44508</c:v>
                </c:pt>
                <c:pt idx="618">
                  <c:v>44509</c:v>
                </c:pt>
                <c:pt idx="619">
                  <c:v>44510</c:v>
                </c:pt>
                <c:pt idx="620">
                  <c:v>44511</c:v>
                </c:pt>
                <c:pt idx="621">
                  <c:v>44512</c:v>
                </c:pt>
                <c:pt idx="622">
                  <c:v>44513</c:v>
                </c:pt>
                <c:pt idx="623">
                  <c:v>44514</c:v>
                </c:pt>
                <c:pt idx="624">
                  <c:v>44515</c:v>
                </c:pt>
                <c:pt idx="625">
                  <c:v>44516</c:v>
                </c:pt>
                <c:pt idx="626">
                  <c:v>44517</c:v>
                </c:pt>
                <c:pt idx="627">
                  <c:v>44518</c:v>
                </c:pt>
                <c:pt idx="628">
                  <c:v>44519</c:v>
                </c:pt>
                <c:pt idx="629">
                  <c:v>44520</c:v>
                </c:pt>
                <c:pt idx="630">
                  <c:v>44521</c:v>
                </c:pt>
                <c:pt idx="631">
                  <c:v>44522</c:v>
                </c:pt>
                <c:pt idx="632">
                  <c:v>44523</c:v>
                </c:pt>
                <c:pt idx="633">
                  <c:v>44524</c:v>
                </c:pt>
                <c:pt idx="634">
                  <c:v>44525</c:v>
                </c:pt>
                <c:pt idx="635">
                  <c:v>44526</c:v>
                </c:pt>
                <c:pt idx="636">
                  <c:v>44527</c:v>
                </c:pt>
                <c:pt idx="637">
                  <c:v>44528</c:v>
                </c:pt>
                <c:pt idx="638">
                  <c:v>44529</c:v>
                </c:pt>
                <c:pt idx="639">
                  <c:v>44530</c:v>
                </c:pt>
                <c:pt idx="640">
                  <c:v>44531</c:v>
                </c:pt>
                <c:pt idx="641">
                  <c:v>44532</c:v>
                </c:pt>
                <c:pt idx="642">
                  <c:v>44533</c:v>
                </c:pt>
                <c:pt idx="643">
                  <c:v>44534</c:v>
                </c:pt>
                <c:pt idx="644">
                  <c:v>44535</c:v>
                </c:pt>
                <c:pt idx="645">
                  <c:v>44536</c:v>
                </c:pt>
                <c:pt idx="646">
                  <c:v>44537</c:v>
                </c:pt>
                <c:pt idx="647">
                  <c:v>44538</c:v>
                </c:pt>
                <c:pt idx="648">
                  <c:v>44539</c:v>
                </c:pt>
                <c:pt idx="649">
                  <c:v>44540</c:v>
                </c:pt>
                <c:pt idx="650">
                  <c:v>44541</c:v>
                </c:pt>
                <c:pt idx="651">
                  <c:v>44542</c:v>
                </c:pt>
                <c:pt idx="652">
                  <c:v>44543</c:v>
                </c:pt>
                <c:pt idx="653">
                  <c:v>44544</c:v>
                </c:pt>
                <c:pt idx="654">
                  <c:v>44545</c:v>
                </c:pt>
                <c:pt idx="655">
                  <c:v>44546</c:v>
                </c:pt>
                <c:pt idx="656">
                  <c:v>44547</c:v>
                </c:pt>
                <c:pt idx="657">
                  <c:v>44548</c:v>
                </c:pt>
                <c:pt idx="658">
                  <c:v>44549</c:v>
                </c:pt>
                <c:pt idx="659">
                  <c:v>44550</c:v>
                </c:pt>
                <c:pt idx="660">
                  <c:v>44551</c:v>
                </c:pt>
                <c:pt idx="661">
                  <c:v>44552</c:v>
                </c:pt>
                <c:pt idx="662">
                  <c:v>44553</c:v>
                </c:pt>
                <c:pt idx="663">
                  <c:v>44554</c:v>
                </c:pt>
                <c:pt idx="664">
                  <c:v>44555</c:v>
                </c:pt>
                <c:pt idx="665">
                  <c:v>44556</c:v>
                </c:pt>
                <c:pt idx="666">
                  <c:v>44557</c:v>
                </c:pt>
                <c:pt idx="667">
                  <c:v>44558</c:v>
                </c:pt>
                <c:pt idx="668">
                  <c:v>44559</c:v>
                </c:pt>
                <c:pt idx="669">
                  <c:v>44560</c:v>
                </c:pt>
                <c:pt idx="670">
                  <c:v>44561</c:v>
                </c:pt>
                <c:pt idx="671">
                  <c:v>44562</c:v>
                </c:pt>
                <c:pt idx="672">
                  <c:v>44563</c:v>
                </c:pt>
                <c:pt idx="673">
                  <c:v>44564</c:v>
                </c:pt>
                <c:pt idx="674">
                  <c:v>44565</c:v>
                </c:pt>
                <c:pt idx="675">
                  <c:v>44566</c:v>
                </c:pt>
                <c:pt idx="676">
                  <c:v>44567</c:v>
                </c:pt>
                <c:pt idx="677">
                  <c:v>44568</c:v>
                </c:pt>
                <c:pt idx="678">
                  <c:v>44569</c:v>
                </c:pt>
                <c:pt idx="679">
                  <c:v>44570</c:v>
                </c:pt>
                <c:pt idx="680">
                  <c:v>44571</c:v>
                </c:pt>
                <c:pt idx="681">
                  <c:v>44572</c:v>
                </c:pt>
                <c:pt idx="682">
                  <c:v>44573</c:v>
                </c:pt>
                <c:pt idx="683">
                  <c:v>44574</c:v>
                </c:pt>
                <c:pt idx="684">
                  <c:v>44575</c:v>
                </c:pt>
                <c:pt idx="685">
                  <c:v>44576</c:v>
                </c:pt>
                <c:pt idx="686">
                  <c:v>44577</c:v>
                </c:pt>
                <c:pt idx="687">
                  <c:v>44578</c:v>
                </c:pt>
                <c:pt idx="688">
                  <c:v>44579</c:v>
                </c:pt>
                <c:pt idx="689">
                  <c:v>44580</c:v>
                </c:pt>
                <c:pt idx="690">
                  <c:v>44581</c:v>
                </c:pt>
                <c:pt idx="691">
                  <c:v>44582</c:v>
                </c:pt>
                <c:pt idx="692">
                  <c:v>44583</c:v>
                </c:pt>
                <c:pt idx="693">
                  <c:v>44584</c:v>
                </c:pt>
                <c:pt idx="694">
                  <c:v>44585</c:v>
                </c:pt>
                <c:pt idx="695">
                  <c:v>44586</c:v>
                </c:pt>
                <c:pt idx="696">
                  <c:v>44587</c:v>
                </c:pt>
                <c:pt idx="697">
                  <c:v>44588</c:v>
                </c:pt>
                <c:pt idx="698">
                  <c:v>44589</c:v>
                </c:pt>
                <c:pt idx="699">
                  <c:v>44590</c:v>
                </c:pt>
                <c:pt idx="700">
                  <c:v>44591</c:v>
                </c:pt>
                <c:pt idx="701">
                  <c:v>44592</c:v>
                </c:pt>
                <c:pt idx="702">
                  <c:v>44593</c:v>
                </c:pt>
                <c:pt idx="703">
                  <c:v>44594</c:v>
                </c:pt>
                <c:pt idx="704">
                  <c:v>44595</c:v>
                </c:pt>
                <c:pt idx="705">
                  <c:v>44596</c:v>
                </c:pt>
                <c:pt idx="706">
                  <c:v>44597</c:v>
                </c:pt>
                <c:pt idx="707">
                  <c:v>44598</c:v>
                </c:pt>
                <c:pt idx="708">
                  <c:v>44599</c:v>
                </c:pt>
                <c:pt idx="709">
                  <c:v>44600</c:v>
                </c:pt>
                <c:pt idx="710">
                  <c:v>44601</c:v>
                </c:pt>
                <c:pt idx="711">
                  <c:v>44602</c:v>
                </c:pt>
                <c:pt idx="712">
                  <c:v>44603</c:v>
                </c:pt>
                <c:pt idx="713">
                  <c:v>44604</c:v>
                </c:pt>
                <c:pt idx="714">
                  <c:v>44605</c:v>
                </c:pt>
                <c:pt idx="715">
                  <c:v>44606</c:v>
                </c:pt>
                <c:pt idx="716">
                  <c:v>44607</c:v>
                </c:pt>
                <c:pt idx="717">
                  <c:v>44608</c:v>
                </c:pt>
                <c:pt idx="718">
                  <c:v>44609</c:v>
                </c:pt>
                <c:pt idx="719">
                  <c:v>44610</c:v>
                </c:pt>
                <c:pt idx="720">
                  <c:v>44611</c:v>
                </c:pt>
                <c:pt idx="721">
                  <c:v>44612</c:v>
                </c:pt>
                <c:pt idx="722">
                  <c:v>44613</c:v>
                </c:pt>
                <c:pt idx="723">
                  <c:v>44614</c:v>
                </c:pt>
                <c:pt idx="724">
                  <c:v>44615</c:v>
                </c:pt>
                <c:pt idx="725">
                  <c:v>44616</c:v>
                </c:pt>
                <c:pt idx="726">
                  <c:v>44617</c:v>
                </c:pt>
                <c:pt idx="727">
                  <c:v>44618</c:v>
                </c:pt>
                <c:pt idx="728">
                  <c:v>44619</c:v>
                </c:pt>
                <c:pt idx="729">
                  <c:v>44620</c:v>
                </c:pt>
                <c:pt idx="730">
                  <c:v>44621</c:v>
                </c:pt>
                <c:pt idx="731">
                  <c:v>44622</c:v>
                </c:pt>
                <c:pt idx="732">
                  <c:v>44623</c:v>
                </c:pt>
                <c:pt idx="733">
                  <c:v>44624</c:v>
                </c:pt>
                <c:pt idx="734">
                  <c:v>44625</c:v>
                </c:pt>
                <c:pt idx="735">
                  <c:v>44626</c:v>
                </c:pt>
                <c:pt idx="736">
                  <c:v>44627</c:v>
                </c:pt>
                <c:pt idx="737">
                  <c:v>44628</c:v>
                </c:pt>
                <c:pt idx="738">
                  <c:v>44629</c:v>
                </c:pt>
                <c:pt idx="739">
                  <c:v>44630</c:v>
                </c:pt>
                <c:pt idx="740">
                  <c:v>44631</c:v>
                </c:pt>
                <c:pt idx="741">
                  <c:v>44632</c:v>
                </c:pt>
                <c:pt idx="742">
                  <c:v>44633</c:v>
                </c:pt>
                <c:pt idx="743">
                  <c:v>44634</c:v>
                </c:pt>
                <c:pt idx="744">
                  <c:v>44635</c:v>
                </c:pt>
                <c:pt idx="745">
                  <c:v>44636</c:v>
                </c:pt>
                <c:pt idx="746">
                  <c:v>44637</c:v>
                </c:pt>
                <c:pt idx="747">
                  <c:v>44638</c:v>
                </c:pt>
                <c:pt idx="748">
                  <c:v>44639</c:v>
                </c:pt>
                <c:pt idx="749">
                  <c:v>44640</c:v>
                </c:pt>
                <c:pt idx="750">
                  <c:v>44641</c:v>
                </c:pt>
                <c:pt idx="751">
                  <c:v>44642</c:v>
                </c:pt>
                <c:pt idx="752">
                  <c:v>44643</c:v>
                </c:pt>
                <c:pt idx="753">
                  <c:v>44644</c:v>
                </c:pt>
                <c:pt idx="754">
                  <c:v>44645</c:v>
                </c:pt>
                <c:pt idx="755">
                  <c:v>44646</c:v>
                </c:pt>
                <c:pt idx="756">
                  <c:v>44647</c:v>
                </c:pt>
                <c:pt idx="757">
                  <c:v>44648</c:v>
                </c:pt>
                <c:pt idx="758">
                  <c:v>44649</c:v>
                </c:pt>
                <c:pt idx="759">
                  <c:v>44650</c:v>
                </c:pt>
                <c:pt idx="760">
                  <c:v>44651</c:v>
                </c:pt>
                <c:pt idx="761">
                  <c:v>44652</c:v>
                </c:pt>
                <c:pt idx="762">
                  <c:v>44653</c:v>
                </c:pt>
                <c:pt idx="763">
                  <c:v>44654</c:v>
                </c:pt>
                <c:pt idx="764">
                  <c:v>44655</c:v>
                </c:pt>
                <c:pt idx="765">
                  <c:v>44656</c:v>
                </c:pt>
                <c:pt idx="766">
                  <c:v>44657</c:v>
                </c:pt>
                <c:pt idx="767">
                  <c:v>44658</c:v>
                </c:pt>
                <c:pt idx="768">
                  <c:v>44659</c:v>
                </c:pt>
                <c:pt idx="769">
                  <c:v>44660</c:v>
                </c:pt>
                <c:pt idx="770">
                  <c:v>44661</c:v>
                </c:pt>
                <c:pt idx="771">
                  <c:v>44662</c:v>
                </c:pt>
                <c:pt idx="772">
                  <c:v>44663</c:v>
                </c:pt>
                <c:pt idx="773">
                  <c:v>44664</c:v>
                </c:pt>
                <c:pt idx="774">
                  <c:v>44665</c:v>
                </c:pt>
                <c:pt idx="775">
                  <c:v>44666</c:v>
                </c:pt>
                <c:pt idx="776">
                  <c:v>44667</c:v>
                </c:pt>
                <c:pt idx="777">
                  <c:v>44668</c:v>
                </c:pt>
                <c:pt idx="778">
                  <c:v>44669</c:v>
                </c:pt>
                <c:pt idx="779">
                  <c:v>44670</c:v>
                </c:pt>
                <c:pt idx="780">
                  <c:v>44671</c:v>
                </c:pt>
                <c:pt idx="781">
                  <c:v>44672</c:v>
                </c:pt>
                <c:pt idx="782">
                  <c:v>44673</c:v>
                </c:pt>
                <c:pt idx="783">
                  <c:v>44674</c:v>
                </c:pt>
                <c:pt idx="784">
                  <c:v>44675</c:v>
                </c:pt>
                <c:pt idx="785">
                  <c:v>44676</c:v>
                </c:pt>
                <c:pt idx="786">
                  <c:v>44677</c:v>
                </c:pt>
                <c:pt idx="787">
                  <c:v>44678</c:v>
                </c:pt>
                <c:pt idx="788">
                  <c:v>44679</c:v>
                </c:pt>
                <c:pt idx="789">
                  <c:v>44680</c:v>
                </c:pt>
                <c:pt idx="790">
                  <c:v>44681</c:v>
                </c:pt>
                <c:pt idx="791">
                  <c:v>44682</c:v>
                </c:pt>
                <c:pt idx="792">
                  <c:v>44683</c:v>
                </c:pt>
                <c:pt idx="793">
                  <c:v>44684</c:v>
                </c:pt>
                <c:pt idx="794">
                  <c:v>44685</c:v>
                </c:pt>
                <c:pt idx="795">
                  <c:v>44686</c:v>
                </c:pt>
                <c:pt idx="796">
                  <c:v>44687</c:v>
                </c:pt>
                <c:pt idx="797">
                  <c:v>44688</c:v>
                </c:pt>
                <c:pt idx="798">
                  <c:v>44689</c:v>
                </c:pt>
                <c:pt idx="799">
                  <c:v>44690</c:v>
                </c:pt>
                <c:pt idx="800">
                  <c:v>44691</c:v>
                </c:pt>
                <c:pt idx="801">
                  <c:v>44692</c:v>
                </c:pt>
                <c:pt idx="802">
                  <c:v>44693</c:v>
                </c:pt>
                <c:pt idx="803">
                  <c:v>44694</c:v>
                </c:pt>
                <c:pt idx="804">
                  <c:v>44695</c:v>
                </c:pt>
                <c:pt idx="805">
                  <c:v>44696</c:v>
                </c:pt>
                <c:pt idx="806">
                  <c:v>44697</c:v>
                </c:pt>
                <c:pt idx="807">
                  <c:v>44698</c:v>
                </c:pt>
                <c:pt idx="808">
                  <c:v>44699</c:v>
                </c:pt>
                <c:pt idx="809">
                  <c:v>44700</c:v>
                </c:pt>
                <c:pt idx="810">
                  <c:v>44701</c:v>
                </c:pt>
                <c:pt idx="811">
                  <c:v>44702</c:v>
                </c:pt>
                <c:pt idx="812">
                  <c:v>44703</c:v>
                </c:pt>
                <c:pt idx="813">
                  <c:v>44704</c:v>
                </c:pt>
                <c:pt idx="814">
                  <c:v>44705</c:v>
                </c:pt>
                <c:pt idx="815">
                  <c:v>44706</c:v>
                </c:pt>
                <c:pt idx="816">
                  <c:v>44707</c:v>
                </c:pt>
                <c:pt idx="817">
                  <c:v>44708</c:v>
                </c:pt>
                <c:pt idx="818">
                  <c:v>44709</c:v>
                </c:pt>
                <c:pt idx="819">
                  <c:v>44710</c:v>
                </c:pt>
                <c:pt idx="820">
                  <c:v>44711</c:v>
                </c:pt>
                <c:pt idx="821">
                  <c:v>44712</c:v>
                </c:pt>
                <c:pt idx="822">
                  <c:v>44713</c:v>
                </c:pt>
                <c:pt idx="823">
                  <c:v>44714</c:v>
                </c:pt>
                <c:pt idx="824">
                  <c:v>44715</c:v>
                </c:pt>
                <c:pt idx="825">
                  <c:v>44716</c:v>
                </c:pt>
                <c:pt idx="826">
                  <c:v>44717</c:v>
                </c:pt>
                <c:pt idx="827">
                  <c:v>44718</c:v>
                </c:pt>
                <c:pt idx="828">
                  <c:v>44719</c:v>
                </c:pt>
                <c:pt idx="829">
                  <c:v>44720</c:v>
                </c:pt>
                <c:pt idx="830">
                  <c:v>44721</c:v>
                </c:pt>
                <c:pt idx="831">
                  <c:v>44722</c:v>
                </c:pt>
                <c:pt idx="832">
                  <c:v>44723</c:v>
                </c:pt>
                <c:pt idx="833">
                  <c:v>44724</c:v>
                </c:pt>
                <c:pt idx="834">
                  <c:v>44725</c:v>
                </c:pt>
                <c:pt idx="835">
                  <c:v>44726</c:v>
                </c:pt>
                <c:pt idx="836">
                  <c:v>44727</c:v>
                </c:pt>
                <c:pt idx="837">
                  <c:v>44728</c:v>
                </c:pt>
                <c:pt idx="838">
                  <c:v>44729</c:v>
                </c:pt>
                <c:pt idx="839">
                  <c:v>44730</c:v>
                </c:pt>
                <c:pt idx="840">
                  <c:v>44731</c:v>
                </c:pt>
                <c:pt idx="841">
                  <c:v>44732</c:v>
                </c:pt>
                <c:pt idx="842">
                  <c:v>44733</c:v>
                </c:pt>
                <c:pt idx="843">
                  <c:v>44734</c:v>
                </c:pt>
                <c:pt idx="844">
                  <c:v>44735</c:v>
                </c:pt>
                <c:pt idx="845">
                  <c:v>44736</c:v>
                </c:pt>
                <c:pt idx="846">
                  <c:v>44737</c:v>
                </c:pt>
                <c:pt idx="847">
                  <c:v>44738</c:v>
                </c:pt>
                <c:pt idx="848">
                  <c:v>44739</c:v>
                </c:pt>
                <c:pt idx="849">
                  <c:v>44740</c:v>
                </c:pt>
                <c:pt idx="850">
                  <c:v>44741</c:v>
                </c:pt>
                <c:pt idx="851">
                  <c:v>44742</c:v>
                </c:pt>
                <c:pt idx="852">
                  <c:v>44743</c:v>
                </c:pt>
                <c:pt idx="853">
                  <c:v>44744</c:v>
                </c:pt>
                <c:pt idx="854">
                  <c:v>44745</c:v>
                </c:pt>
                <c:pt idx="855">
                  <c:v>44746</c:v>
                </c:pt>
                <c:pt idx="856">
                  <c:v>44747</c:v>
                </c:pt>
                <c:pt idx="857">
                  <c:v>44748</c:v>
                </c:pt>
                <c:pt idx="858">
                  <c:v>44749</c:v>
                </c:pt>
                <c:pt idx="859">
                  <c:v>44750</c:v>
                </c:pt>
                <c:pt idx="860">
                  <c:v>44751</c:v>
                </c:pt>
                <c:pt idx="861">
                  <c:v>44752</c:v>
                </c:pt>
                <c:pt idx="862">
                  <c:v>44753</c:v>
                </c:pt>
                <c:pt idx="863">
                  <c:v>44754</c:v>
                </c:pt>
                <c:pt idx="864">
                  <c:v>44755</c:v>
                </c:pt>
                <c:pt idx="865">
                  <c:v>44756</c:v>
                </c:pt>
                <c:pt idx="866">
                  <c:v>44757</c:v>
                </c:pt>
                <c:pt idx="867">
                  <c:v>44758</c:v>
                </c:pt>
                <c:pt idx="868">
                  <c:v>44759</c:v>
                </c:pt>
                <c:pt idx="869">
                  <c:v>44760</c:v>
                </c:pt>
                <c:pt idx="870">
                  <c:v>44761</c:v>
                </c:pt>
                <c:pt idx="871">
                  <c:v>44762</c:v>
                </c:pt>
                <c:pt idx="872">
                  <c:v>44763</c:v>
                </c:pt>
                <c:pt idx="873">
                  <c:v>44764</c:v>
                </c:pt>
                <c:pt idx="874">
                  <c:v>44765</c:v>
                </c:pt>
                <c:pt idx="875">
                  <c:v>44766</c:v>
                </c:pt>
                <c:pt idx="876">
                  <c:v>44767</c:v>
                </c:pt>
                <c:pt idx="877">
                  <c:v>44768</c:v>
                </c:pt>
                <c:pt idx="878">
                  <c:v>44769</c:v>
                </c:pt>
                <c:pt idx="879">
                  <c:v>44770</c:v>
                </c:pt>
                <c:pt idx="880">
                  <c:v>44771</c:v>
                </c:pt>
                <c:pt idx="881">
                  <c:v>44772</c:v>
                </c:pt>
                <c:pt idx="882">
                  <c:v>44773</c:v>
                </c:pt>
                <c:pt idx="883">
                  <c:v>44774</c:v>
                </c:pt>
                <c:pt idx="884">
                  <c:v>44775</c:v>
                </c:pt>
                <c:pt idx="885">
                  <c:v>44776</c:v>
                </c:pt>
                <c:pt idx="886">
                  <c:v>44777</c:v>
                </c:pt>
                <c:pt idx="887">
                  <c:v>44778</c:v>
                </c:pt>
                <c:pt idx="888">
                  <c:v>44779</c:v>
                </c:pt>
                <c:pt idx="889">
                  <c:v>44780</c:v>
                </c:pt>
                <c:pt idx="890">
                  <c:v>44781</c:v>
                </c:pt>
                <c:pt idx="891">
                  <c:v>44782</c:v>
                </c:pt>
                <c:pt idx="892">
                  <c:v>44783</c:v>
                </c:pt>
                <c:pt idx="893">
                  <c:v>44784</c:v>
                </c:pt>
                <c:pt idx="894">
                  <c:v>44785</c:v>
                </c:pt>
                <c:pt idx="895">
                  <c:v>44786</c:v>
                </c:pt>
                <c:pt idx="896">
                  <c:v>44787</c:v>
                </c:pt>
                <c:pt idx="897">
                  <c:v>44788</c:v>
                </c:pt>
                <c:pt idx="898">
                  <c:v>44789</c:v>
                </c:pt>
                <c:pt idx="899">
                  <c:v>44790</c:v>
                </c:pt>
                <c:pt idx="900">
                  <c:v>44791</c:v>
                </c:pt>
                <c:pt idx="901">
                  <c:v>44792</c:v>
                </c:pt>
                <c:pt idx="902">
                  <c:v>44793</c:v>
                </c:pt>
                <c:pt idx="903">
                  <c:v>44794</c:v>
                </c:pt>
                <c:pt idx="904">
                  <c:v>44795</c:v>
                </c:pt>
                <c:pt idx="905">
                  <c:v>44796</c:v>
                </c:pt>
                <c:pt idx="906">
                  <c:v>44797</c:v>
                </c:pt>
                <c:pt idx="907">
                  <c:v>44798</c:v>
                </c:pt>
                <c:pt idx="908">
                  <c:v>44799</c:v>
                </c:pt>
                <c:pt idx="909">
                  <c:v>44800</c:v>
                </c:pt>
                <c:pt idx="910">
                  <c:v>44801</c:v>
                </c:pt>
                <c:pt idx="911">
                  <c:v>44802</c:v>
                </c:pt>
                <c:pt idx="912">
                  <c:v>44803</c:v>
                </c:pt>
                <c:pt idx="913">
                  <c:v>44804</c:v>
                </c:pt>
                <c:pt idx="914">
                  <c:v>44805</c:v>
                </c:pt>
                <c:pt idx="915">
                  <c:v>44806</c:v>
                </c:pt>
                <c:pt idx="916">
                  <c:v>44807</c:v>
                </c:pt>
                <c:pt idx="917">
                  <c:v>44808</c:v>
                </c:pt>
                <c:pt idx="918">
                  <c:v>44809</c:v>
                </c:pt>
                <c:pt idx="919">
                  <c:v>44810</c:v>
                </c:pt>
                <c:pt idx="920">
                  <c:v>44811</c:v>
                </c:pt>
                <c:pt idx="921">
                  <c:v>44812</c:v>
                </c:pt>
                <c:pt idx="922">
                  <c:v>44813</c:v>
                </c:pt>
                <c:pt idx="923">
                  <c:v>44814</c:v>
                </c:pt>
                <c:pt idx="924">
                  <c:v>44815</c:v>
                </c:pt>
                <c:pt idx="925">
                  <c:v>44816</c:v>
                </c:pt>
                <c:pt idx="926">
                  <c:v>44817</c:v>
                </c:pt>
                <c:pt idx="927">
                  <c:v>44818</c:v>
                </c:pt>
                <c:pt idx="928">
                  <c:v>44819</c:v>
                </c:pt>
                <c:pt idx="929">
                  <c:v>44820</c:v>
                </c:pt>
                <c:pt idx="930">
                  <c:v>44821</c:v>
                </c:pt>
                <c:pt idx="931">
                  <c:v>44822</c:v>
                </c:pt>
                <c:pt idx="932">
                  <c:v>44823</c:v>
                </c:pt>
                <c:pt idx="933">
                  <c:v>44824</c:v>
                </c:pt>
                <c:pt idx="934">
                  <c:v>44825</c:v>
                </c:pt>
                <c:pt idx="935">
                  <c:v>44826</c:v>
                </c:pt>
                <c:pt idx="936">
                  <c:v>44827</c:v>
                </c:pt>
                <c:pt idx="937">
                  <c:v>44828</c:v>
                </c:pt>
                <c:pt idx="938">
                  <c:v>44829</c:v>
                </c:pt>
                <c:pt idx="939">
                  <c:v>44830</c:v>
                </c:pt>
                <c:pt idx="940">
                  <c:v>44831</c:v>
                </c:pt>
                <c:pt idx="941">
                  <c:v>44832</c:v>
                </c:pt>
                <c:pt idx="942">
                  <c:v>44833</c:v>
                </c:pt>
                <c:pt idx="943">
                  <c:v>44834</c:v>
                </c:pt>
                <c:pt idx="944">
                  <c:v>44835</c:v>
                </c:pt>
                <c:pt idx="945">
                  <c:v>44836</c:v>
                </c:pt>
                <c:pt idx="946">
                  <c:v>44837</c:v>
                </c:pt>
                <c:pt idx="947">
                  <c:v>44838</c:v>
                </c:pt>
                <c:pt idx="948">
                  <c:v>44839</c:v>
                </c:pt>
                <c:pt idx="949">
                  <c:v>44840</c:v>
                </c:pt>
                <c:pt idx="950">
                  <c:v>44841</c:v>
                </c:pt>
                <c:pt idx="951">
                  <c:v>44842</c:v>
                </c:pt>
                <c:pt idx="952">
                  <c:v>44843</c:v>
                </c:pt>
                <c:pt idx="953">
                  <c:v>44844</c:v>
                </c:pt>
                <c:pt idx="954">
                  <c:v>44845</c:v>
                </c:pt>
                <c:pt idx="955">
                  <c:v>44846</c:v>
                </c:pt>
                <c:pt idx="956">
                  <c:v>44847</c:v>
                </c:pt>
                <c:pt idx="957">
                  <c:v>44848</c:v>
                </c:pt>
                <c:pt idx="958">
                  <c:v>44849</c:v>
                </c:pt>
                <c:pt idx="959">
                  <c:v>44850</c:v>
                </c:pt>
                <c:pt idx="960">
                  <c:v>44851</c:v>
                </c:pt>
                <c:pt idx="961">
                  <c:v>44852</c:v>
                </c:pt>
                <c:pt idx="962">
                  <c:v>44853</c:v>
                </c:pt>
                <c:pt idx="963">
                  <c:v>44854</c:v>
                </c:pt>
                <c:pt idx="964">
                  <c:v>44855</c:v>
                </c:pt>
                <c:pt idx="965">
                  <c:v>44856</c:v>
                </c:pt>
                <c:pt idx="966">
                  <c:v>44857</c:v>
                </c:pt>
                <c:pt idx="967">
                  <c:v>44858</c:v>
                </c:pt>
                <c:pt idx="968">
                  <c:v>44859</c:v>
                </c:pt>
                <c:pt idx="969">
                  <c:v>44860</c:v>
                </c:pt>
                <c:pt idx="970">
                  <c:v>44861</c:v>
                </c:pt>
                <c:pt idx="971">
                  <c:v>44862</c:v>
                </c:pt>
                <c:pt idx="972">
                  <c:v>44863</c:v>
                </c:pt>
                <c:pt idx="973">
                  <c:v>44864</c:v>
                </c:pt>
                <c:pt idx="974">
                  <c:v>44865</c:v>
                </c:pt>
                <c:pt idx="975">
                  <c:v>44866</c:v>
                </c:pt>
                <c:pt idx="976">
                  <c:v>44867</c:v>
                </c:pt>
                <c:pt idx="977">
                  <c:v>44868</c:v>
                </c:pt>
                <c:pt idx="978">
                  <c:v>44869</c:v>
                </c:pt>
                <c:pt idx="979">
                  <c:v>44870</c:v>
                </c:pt>
                <c:pt idx="980">
                  <c:v>44871</c:v>
                </c:pt>
                <c:pt idx="981">
                  <c:v>44872</c:v>
                </c:pt>
                <c:pt idx="982">
                  <c:v>44873</c:v>
                </c:pt>
                <c:pt idx="983">
                  <c:v>44874</c:v>
                </c:pt>
                <c:pt idx="984">
                  <c:v>44875</c:v>
                </c:pt>
                <c:pt idx="985">
                  <c:v>44876</c:v>
                </c:pt>
                <c:pt idx="986">
                  <c:v>44877</c:v>
                </c:pt>
                <c:pt idx="987">
                  <c:v>44878</c:v>
                </c:pt>
                <c:pt idx="988">
                  <c:v>44879</c:v>
                </c:pt>
                <c:pt idx="989">
                  <c:v>44880</c:v>
                </c:pt>
                <c:pt idx="990">
                  <c:v>44881</c:v>
                </c:pt>
                <c:pt idx="991">
                  <c:v>44882</c:v>
                </c:pt>
                <c:pt idx="992">
                  <c:v>44883</c:v>
                </c:pt>
                <c:pt idx="993">
                  <c:v>44884</c:v>
                </c:pt>
                <c:pt idx="994">
                  <c:v>44885</c:v>
                </c:pt>
                <c:pt idx="995">
                  <c:v>44886</c:v>
                </c:pt>
                <c:pt idx="996">
                  <c:v>44887</c:v>
                </c:pt>
                <c:pt idx="997">
                  <c:v>44888</c:v>
                </c:pt>
                <c:pt idx="998">
                  <c:v>44889</c:v>
                </c:pt>
                <c:pt idx="999">
                  <c:v>44890</c:v>
                </c:pt>
                <c:pt idx="1000">
                  <c:v>44891</c:v>
                </c:pt>
                <c:pt idx="1001">
                  <c:v>44892</c:v>
                </c:pt>
                <c:pt idx="1002">
                  <c:v>44893</c:v>
                </c:pt>
                <c:pt idx="1003">
                  <c:v>44894</c:v>
                </c:pt>
                <c:pt idx="1004">
                  <c:v>44895</c:v>
                </c:pt>
                <c:pt idx="1005">
                  <c:v>44896</c:v>
                </c:pt>
                <c:pt idx="1006">
                  <c:v>44897</c:v>
                </c:pt>
                <c:pt idx="1007">
                  <c:v>44898</c:v>
                </c:pt>
                <c:pt idx="1008">
                  <c:v>44899</c:v>
                </c:pt>
                <c:pt idx="1009">
                  <c:v>44900</c:v>
                </c:pt>
                <c:pt idx="1010">
                  <c:v>44901</c:v>
                </c:pt>
                <c:pt idx="1011">
                  <c:v>44902</c:v>
                </c:pt>
                <c:pt idx="1012">
                  <c:v>44903</c:v>
                </c:pt>
                <c:pt idx="1013">
                  <c:v>44904</c:v>
                </c:pt>
                <c:pt idx="1014">
                  <c:v>44905</c:v>
                </c:pt>
                <c:pt idx="1015">
                  <c:v>44906</c:v>
                </c:pt>
                <c:pt idx="1016">
                  <c:v>44907</c:v>
                </c:pt>
                <c:pt idx="1017">
                  <c:v>44908</c:v>
                </c:pt>
                <c:pt idx="1018">
                  <c:v>44909</c:v>
                </c:pt>
                <c:pt idx="1019">
                  <c:v>44910</c:v>
                </c:pt>
                <c:pt idx="1020">
                  <c:v>44911</c:v>
                </c:pt>
                <c:pt idx="1021">
                  <c:v>44912</c:v>
                </c:pt>
                <c:pt idx="1022">
                  <c:v>44913</c:v>
                </c:pt>
                <c:pt idx="1023">
                  <c:v>44914</c:v>
                </c:pt>
                <c:pt idx="1024">
                  <c:v>44915</c:v>
                </c:pt>
                <c:pt idx="1025">
                  <c:v>44916</c:v>
                </c:pt>
                <c:pt idx="1026">
                  <c:v>44917</c:v>
                </c:pt>
                <c:pt idx="1027">
                  <c:v>44918</c:v>
                </c:pt>
                <c:pt idx="1028">
                  <c:v>44919</c:v>
                </c:pt>
                <c:pt idx="1029">
                  <c:v>44920</c:v>
                </c:pt>
                <c:pt idx="1030">
                  <c:v>44921</c:v>
                </c:pt>
                <c:pt idx="1031">
                  <c:v>44922</c:v>
                </c:pt>
                <c:pt idx="1032">
                  <c:v>44923</c:v>
                </c:pt>
                <c:pt idx="1033">
                  <c:v>44924</c:v>
                </c:pt>
                <c:pt idx="1034">
                  <c:v>44925</c:v>
                </c:pt>
                <c:pt idx="1035">
                  <c:v>44926</c:v>
                </c:pt>
                <c:pt idx="1036">
                  <c:v>44927</c:v>
                </c:pt>
                <c:pt idx="1037">
                  <c:v>44928</c:v>
                </c:pt>
                <c:pt idx="1038">
                  <c:v>44929</c:v>
                </c:pt>
                <c:pt idx="1039">
                  <c:v>44930</c:v>
                </c:pt>
                <c:pt idx="1040">
                  <c:v>44931</c:v>
                </c:pt>
                <c:pt idx="1041">
                  <c:v>44932</c:v>
                </c:pt>
                <c:pt idx="1042">
                  <c:v>44933</c:v>
                </c:pt>
                <c:pt idx="1043">
                  <c:v>44934</c:v>
                </c:pt>
                <c:pt idx="1044">
                  <c:v>44935</c:v>
                </c:pt>
                <c:pt idx="1045">
                  <c:v>44936</c:v>
                </c:pt>
                <c:pt idx="1046">
                  <c:v>44937</c:v>
                </c:pt>
                <c:pt idx="1047">
                  <c:v>44938</c:v>
                </c:pt>
                <c:pt idx="1048">
                  <c:v>44939</c:v>
                </c:pt>
                <c:pt idx="1049">
                  <c:v>44940</c:v>
                </c:pt>
                <c:pt idx="1050">
                  <c:v>44941</c:v>
                </c:pt>
                <c:pt idx="1051">
                  <c:v>44942</c:v>
                </c:pt>
                <c:pt idx="1052">
                  <c:v>44943</c:v>
                </c:pt>
                <c:pt idx="1053">
                  <c:v>44944</c:v>
                </c:pt>
                <c:pt idx="1054">
                  <c:v>44945</c:v>
                </c:pt>
                <c:pt idx="1055">
                  <c:v>44946</c:v>
                </c:pt>
                <c:pt idx="1056">
                  <c:v>44947</c:v>
                </c:pt>
                <c:pt idx="1057">
                  <c:v>44948</c:v>
                </c:pt>
                <c:pt idx="1058">
                  <c:v>44949</c:v>
                </c:pt>
                <c:pt idx="1059">
                  <c:v>44950</c:v>
                </c:pt>
                <c:pt idx="1060">
                  <c:v>44951</c:v>
                </c:pt>
                <c:pt idx="1061">
                  <c:v>44952</c:v>
                </c:pt>
                <c:pt idx="1062">
                  <c:v>44953</c:v>
                </c:pt>
                <c:pt idx="1063">
                  <c:v>44954</c:v>
                </c:pt>
                <c:pt idx="1064">
                  <c:v>44955</c:v>
                </c:pt>
                <c:pt idx="1065">
                  <c:v>44956</c:v>
                </c:pt>
                <c:pt idx="1066">
                  <c:v>44957</c:v>
                </c:pt>
                <c:pt idx="1067">
                  <c:v>44958</c:v>
                </c:pt>
                <c:pt idx="1068">
                  <c:v>44959</c:v>
                </c:pt>
                <c:pt idx="1069">
                  <c:v>44960</c:v>
                </c:pt>
                <c:pt idx="1070">
                  <c:v>44961</c:v>
                </c:pt>
                <c:pt idx="1071">
                  <c:v>44962</c:v>
                </c:pt>
                <c:pt idx="1072">
                  <c:v>44963</c:v>
                </c:pt>
                <c:pt idx="1073">
                  <c:v>44964</c:v>
                </c:pt>
                <c:pt idx="1074">
                  <c:v>44965</c:v>
                </c:pt>
                <c:pt idx="1075">
                  <c:v>44966</c:v>
                </c:pt>
                <c:pt idx="1076">
                  <c:v>44967</c:v>
                </c:pt>
                <c:pt idx="1077">
                  <c:v>44968</c:v>
                </c:pt>
                <c:pt idx="1078">
                  <c:v>44969</c:v>
                </c:pt>
                <c:pt idx="1079">
                  <c:v>44970</c:v>
                </c:pt>
                <c:pt idx="1080">
                  <c:v>44971</c:v>
                </c:pt>
                <c:pt idx="1081">
                  <c:v>44972</c:v>
                </c:pt>
                <c:pt idx="1082">
                  <c:v>44973</c:v>
                </c:pt>
                <c:pt idx="1083">
                  <c:v>44974</c:v>
                </c:pt>
                <c:pt idx="1084">
                  <c:v>44975</c:v>
                </c:pt>
                <c:pt idx="1085">
                  <c:v>44976</c:v>
                </c:pt>
                <c:pt idx="1086">
                  <c:v>44977</c:v>
                </c:pt>
                <c:pt idx="1087">
                  <c:v>44978</c:v>
                </c:pt>
                <c:pt idx="1088">
                  <c:v>44979</c:v>
                </c:pt>
                <c:pt idx="1089">
                  <c:v>44980</c:v>
                </c:pt>
                <c:pt idx="1090">
                  <c:v>44981</c:v>
                </c:pt>
                <c:pt idx="1091">
                  <c:v>44982</c:v>
                </c:pt>
                <c:pt idx="1092">
                  <c:v>44983</c:v>
                </c:pt>
                <c:pt idx="1093">
                  <c:v>44984</c:v>
                </c:pt>
                <c:pt idx="1094">
                  <c:v>44985</c:v>
                </c:pt>
                <c:pt idx="1095">
                  <c:v>44986</c:v>
                </c:pt>
                <c:pt idx="1096">
                  <c:v>44987</c:v>
                </c:pt>
                <c:pt idx="1097">
                  <c:v>44988</c:v>
                </c:pt>
                <c:pt idx="1098">
                  <c:v>44989</c:v>
                </c:pt>
                <c:pt idx="1099">
                  <c:v>44990</c:v>
                </c:pt>
                <c:pt idx="1100">
                  <c:v>44991</c:v>
                </c:pt>
                <c:pt idx="1101">
                  <c:v>44992</c:v>
                </c:pt>
                <c:pt idx="1102">
                  <c:v>44993</c:v>
                </c:pt>
                <c:pt idx="1103">
                  <c:v>44994</c:v>
                </c:pt>
                <c:pt idx="1104">
                  <c:v>44995</c:v>
                </c:pt>
                <c:pt idx="1105">
                  <c:v>44996</c:v>
                </c:pt>
                <c:pt idx="1106">
                  <c:v>44997</c:v>
                </c:pt>
                <c:pt idx="1107">
                  <c:v>44998</c:v>
                </c:pt>
                <c:pt idx="1108">
                  <c:v>44999</c:v>
                </c:pt>
                <c:pt idx="1109">
                  <c:v>45000</c:v>
                </c:pt>
                <c:pt idx="1110">
                  <c:v>45001</c:v>
                </c:pt>
                <c:pt idx="1111">
                  <c:v>45002</c:v>
                </c:pt>
                <c:pt idx="1112">
                  <c:v>45003</c:v>
                </c:pt>
                <c:pt idx="1113">
                  <c:v>45004</c:v>
                </c:pt>
                <c:pt idx="1114">
                  <c:v>45005</c:v>
                </c:pt>
                <c:pt idx="1115">
                  <c:v>45006</c:v>
                </c:pt>
                <c:pt idx="1116">
                  <c:v>45007</c:v>
                </c:pt>
                <c:pt idx="1117">
                  <c:v>45008</c:v>
                </c:pt>
                <c:pt idx="1118">
                  <c:v>45009</c:v>
                </c:pt>
                <c:pt idx="1119">
                  <c:v>45010</c:v>
                </c:pt>
                <c:pt idx="1120">
                  <c:v>45011</c:v>
                </c:pt>
                <c:pt idx="1121">
                  <c:v>45012</c:v>
                </c:pt>
                <c:pt idx="1122">
                  <c:v>45013</c:v>
                </c:pt>
                <c:pt idx="1123">
                  <c:v>45014</c:v>
                </c:pt>
                <c:pt idx="1124">
                  <c:v>45015</c:v>
                </c:pt>
                <c:pt idx="1125">
                  <c:v>45016</c:v>
                </c:pt>
                <c:pt idx="1126">
                  <c:v>45017</c:v>
                </c:pt>
                <c:pt idx="1127">
                  <c:v>45018</c:v>
                </c:pt>
                <c:pt idx="1128">
                  <c:v>45019</c:v>
                </c:pt>
                <c:pt idx="1129">
                  <c:v>45020</c:v>
                </c:pt>
                <c:pt idx="1130">
                  <c:v>45021</c:v>
                </c:pt>
                <c:pt idx="1131">
                  <c:v>45022</c:v>
                </c:pt>
                <c:pt idx="1132">
                  <c:v>45023</c:v>
                </c:pt>
                <c:pt idx="1133">
                  <c:v>45024</c:v>
                </c:pt>
                <c:pt idx="1134">
                  <c:v>45025</c:v>
                </c:pt>
                <c:pt idx="1135">
                  <c:v>45026</c:v>
                </c:pt>
                <c:pt idx="1136">
                  <c:v>45027</c:v>
                </c:pt>
                <c:pt idx="1137">
                  <c:v>45028</c:v>
                </c:pt>
                <c:pt idx="1138">
                  <c:v>45029</c:v>
                </c:pt>
                <c:pt idx="1139">
                  <c:v>45030</c:v>
                </c:pt>
                <c:pt idx="1140">
                  <c:v>45031</c:v>
                </c:pt>
                <c:pt idx="1141">
                  <c:v>45032</c:v>
                </c:pt>
                <c:pt idx="1142">
                  <c:v>45033</c:v>
                </c:pt>
                <c:pt idx="1143">
                  <c:v>45034</c:v>
                </c:pt>
                <c:pt idx="1144">
                  <c:v>45035</c:v>
                </c:pt>
                <c:pt idx="1145">
                  <c:v>45036</c:v>
                </c:pt>
                <c:pt idx="1146">
                  <c:v>45037</c:v>
                </c:pt>
                <c:pt idx="1147">
                  <c:v>45038</c:v>
                </c:pt>
                <c:pt idx="1148">
                  <c:v>45039</c:v>
                </c:pt>
                <c:pt idx="1149">
                  <c:v>45040</c:v>
                </c:pt>
                <c:pt idx="1150">
                  <c:v>45041</c:v>
                </c:pt>
                <c:pt idx="1151">
                  <c:v>45042</c:v>
                </c:pt>
                <c:pt idx="1152">
                  <c:v>45043</c:v>
                </c:pt>
                <c:pt idx="1153">
                  <c:v>45044</c:v>
                </c:pt>
                <c:pt idx="1154">
                  <c:v>45045</c:v>
                </c:pt>
                <c:pt idx="1155">
                  <c:v>45046</c:v>
                </c:pt>
                <c:pt idx="1156">
                  <c:v>45047</c:v>
                </c:pt>
                <c:pt idx="1157">
                  <c:v>45048</c:v>
                </c:pt>
                <c:pt idx="1158">
                  <c:v>45049</c:v>
                </c:pt>
                <c:pt idx="1159">
                  <c:v>45050</c:v>
                </c:pt>
                <c:pt idx="1160">
                  <c:v>45051</c:v>
                </c:pt>
                <c:pt idx="1161">
                  <c:v>45052</c:v>
                </c:pt>
                <c:pt idx="1162">
                  <c:v>45053</c:v>
                </c:pt>
                <c:pt idx="1163">
                  <c:v>45054</c:v>
                </c:pt>
                <c:pt idx="1164">
                  <c:v>45055</c:v>
                </c:pt>
                <c:pt idx="1165">
                  <c:v>45056</c:v>
                </c:pt>
                <c:pt idx="1166">
                  <c:v>45057</c:v>
                </c:pt>
                <c:pt idx="1167">
                  <c:v>45058</c:v>
                </c:pt>
                <c:pt idx="1168">
                  <c:v>45059</c:v>
                </c:pt>
                <c:pt idx="1169">
                  <c:v>45060</c:v>
                </c:pt>
                <c:pt idx="1170">
                  <c:v>45061</c:v>
                </c:pt>
                <c:pt idx="1171">
                  <c:v>45062</c:v>
                </c:pt>
                <c:pt idx="1172">
                  <c:v>45063</c:v>
                </c:pt>
                <c:pt idx="1173">
                  <c:v>45064</c:v>
                </c:pt>
                <c:pt idx="1174">
                  <c:v>45065</c:v>
                </c:pt>
                <c:pt idx="1175">
                  <c:v>45066</c:v>
                </c:pt>
                <c:pt idx="1176">
                  <c:v>45067</c:v>
                </c:pt>
                <c:pt idx="1177">
                  <c:v>45068</c:v>
                </c:pt>
                <c:pt idx="1178">
                  <c:v>45069</c:v>
                </c:pt>
                <c:pt idx="1179">
                  <c:v>45070</c:v>
                </c:pt>
                <c:pt idx="1180">
                  <c:v>45071</c:v>
                </c:pt>
                <c:pt idx="1181">
                  <c:v>45072</c:v>
                </c:pt>
                <c:pt idx="1182">
                  <c:v>45073</c:v>
                </c:pt>
                <c:pt idx="1183">
                  <c:v>45074</c:v>
                </c:pt>
                <c:pt idx="1184">
                  <c:v>45075</c:v>
                </c:pt>
                <c:pt idx="1185">
                  <c:v>45076</c:v>
                </c:pt>
                <c:pt idx="1186">
                  <c:v>45077</c:v>
                </c:pt>
                <c:pt idx="1187">
                  <c:v>45078</c:v>
                </c:pt>
                <c:pt idx="1188">
                  <c:v>45079</c:v>
                </c:pt>
                <c:pt idx="1189">
                  <c:v>45080</c:v>
                </c:pt>
                <c:pt idx="1190">
                  <c:v>45081</c:v>
                </c:pt>
                <c:pt idx="1191">
                  <c:v>45082</c:v>
                </c:pt>
                <c:pt idx="1192">
                  <c:v>45083</c:v>
                </c:pt>
                <c:pt idx="1193">
                  <c:v>45084</c:v>
                </c:pt>
                <c:pt idx="1194">
                  <c:v>45085</c:v>
                </c:pt>
                <c:pt idx="1195">
                  <c:v>45086</c:v>
                </c:pt>
                <c:pt idx="1196">
                  <c:v>45087</c:v>
                </c:pt>
                <c:pt idx="1197">
                  <c:v>45088</c:v>
                </c:pt>
                <c:pt idx="1198">
                  <c:v>45089</c:v>
                </c:pt>
                <c:pt idx="1199">
                  <c:v>45090</c:v>
                </c:pt>
                <c:pt idx="1200">
                  <c:v>45091</c:v>
                </c:pt>
                <c:pt idx="1201">
                  <c:v>45092</c:v>
                </c:pt>
                <c:pt idx="1202">
                  <c:v>45093</c:v>
                </c:pt>
                <c:pt idx="1203">
                  <c:v>45094</c:v>
                </c:pt>
                <c:pt idx="1204">
                  <c:v>45095</c:v>
                </c:pt>
                <c:pt idx="1205">
                  <c:v>45096</c:v>
                </c:pt>
                <c:pt idx="1206">
                  <c:v>45097</c:v>
                </c:pt>
                <c:pt idx="1207">
                  <c:v>45098</c:v>
                </c:pt>
                <c:pt idx="1208">
                  <c:v>45099</c:v>
                </c:pt>
                <c:pt idx="1209">
                  <c:v>45100</c:v>
                </c:pt>
                <c:pt idx="1210">
                  <c:v>45101</c:v>
                </c:pt>
                <c:pt idx="1211">
                  <c:v>45102</c:v>
                </c:pt>
                <c:pt idx="1212">
                  <c:v>45103</c:v>
                </c:pt>
                <c:pt idx="1213">
                  <c:v>45104</c:v>
                </c:pt>
                <c:pt idx="1214">
                  <c:v>45105</c:v>
                </c:pt>
                <c:pt idx="1215">
                  <c:v>45106</c:v>
                </c:pt>
                <c:pt idx="1216">
                  <c:v>45107</c:v>
                </c:pt>
                <c:pt idx="1217">
                  <c:v>45108</c:v>
                </c:pt>
                <c:pt idx="1218">
                  <c:v>45109</c:v>
                </c:pt>
                <c:pt idx="1219">
                  <c:v>45110</c:v>
                </c:pt>
                <c:pt idx="1220">
                  <c:v>45111</c:v>
                </c:pt>
                <c:pt idx="1221">
                  <c:v>45112</c:v>
                </c:pt>
                <c:pt idx="1222">
                  <c:v>45113</c:v>
                </c:pt>
                <c:pt idx="1223">
                  <c:v>45114</c:v>
                </c:pt>
                <c:pt idx="1224">
                  <c:v>45115</c:v>
                </c:pt>
                <c:pt idx="1225">
                  <c:v>45116</c:v>
                </c:pt>
                <c:pt idx="1226">
                  <c:v>45117</c:v>
                </c:pt>
                <c:pt idx="1227">
                  <c:v>45118</c:v>
                </c:pt>
                <c:pt idx="1228">
                  <c:v>45119</c:v>
                </c:pt>
                <c:pt idx="1229">
                  <c:v>45120</c:v>
                </c:pt>
                <c:pt idx="1230">
                  <c:v>45121</c:v>
                </c:pt>
                <c:pt idx="1231">
                  <c:v>45122</c:v>
                </c:pt>
                <c:pt idx="1232">
                  <c:v>45123</c:v>
                </c:pt>
                <c:pt idx="1233">
                  <c:v>45124</c:v>
                </c:pt>
                <c:pt idx="1234">
                  <c:v>45125</c:v>
                </c:pt>
                <c:pt idx="1235">
                  <c:v>45126</c:v>
                </c:pt>
                <c:pt idx="1236">
                  <c:v>45127</c:v>
                </c:pt>
                <c:pt idx="1237">
                  <c:v>45128</c:v>
                </c:pt>
                <c:pt idx="1238">
                  <c:v>45129</c:v>
                </c:pt>
                <c:pt idx="1239">
                  <c:v>45130</c:v>
                </c:pt>
                <c:pt idx="1240">
                  <c:v>45131</c:v>
                </c:pt>
                <c:pt idx="1241">
                  <c:v>45132</c:v>
                </c:pt>
                <c:pt idx="1242">
                  <c:v>45133</c:v>
                </c:pt>
                <c:pt idx="1243">
                  <c:v>45134</c:v>
                </c:pt>
                <c:pt idx="1244">
                  <c:v>45135</c:v>
                </c:pt>
                <c:pt idx="1245">
                  <c:v>45136</c:v>
                </c:pt>
                <c:pt idx="1246">
                  <c:v>45137</c:v>
                </c:pt>
                <c:pt idx="1247">
                  <c:v>45138</c:v>
                </c:pt>
                <c:pt idx="1248">
                  <c:v>45139</c:v>
                </c:pt>
                <c:pt idx="1249">
                  <c:v>45140</c:v>
                </c:pt>
                <c:pt idx="1250">
                  <c:v>45141</c:v>
                </c:pt>
                <c:pt idx="1251">
                  <c:v>45142</c:v>
                </c:pt>
                <c:pt idx="1252">
                  <c:v>45143</c:v>
                </c:pt>
                <c:pt idx="1253">
                  <c:v>45144</c:v>
                </c:pt>
                <c:pt idx="1254">
                  <c:v>45145</c:v>
                </c:pt>
                <c:pt idx="1255">
                  <c:v>45146</c:v>
                </c:pt>
                <c:pt idx="1256">
                  <c:v>45147</c:v>
                </c:pt>
                <c:pt idx="1257">
                  <c:v>45148</c:v>
                </c:pt>
                <c:pt idx="1258">
                  <c:v>45149</c:v>
                </c:pt>
                <c:pt idx="1259">
                  <c:v>45150</c:v>
                </c:pt>
                <c:pt idx="1260">
                  <c:v>45151</c:v>
                </c:pt>
                <c:pt idx="1261">
                  <c:v>45152</c:v>
                </c:pt>
                <c:pt idx="1262">
                  <c:v>45153</c:v>
                </c:pt>
                <c:pt idx="1263">
                  <c:v>45154</c:v>
                </c:pt>
                <c:pt idx="1264">
                  <c:v>45155</c:v>
                </c:pt>
                <c:pt idx="1265">
                  <c:v>45156</c:v>
                </c:pt>
                <c:pt idx="1266">
                  <c:v>45157</c:v>
                </c:pt>
                <c:pt idx="1267">
                  <c:v>45158</c:v>
                </c:pt>
                <c:pt idx="1268">
                  <c:v>45159</c:v>
                </c:pt>
                <c:pt idx="1269">
                  <c:v>45160</c:v>
                </c:pt>
                <c:pt idx="1270">
                  <c:v>45161</c:v>
                </c:pt>
                <c:pt idx="1271">
                  <c:v>45162</c:v>
                </c:pt>
                <c:pt idx="1272">
                  <c:v>45163</c:v>
                </c:pt>
                <c:pt idx="1273">
                  <c:v>45164</c:v>
                </c:pt>
                <c:pt idx="1274">
                  <c:v>45165</c:v>
                </c:pt>
                <c:pt idx="1275">
                  <c:v>45166</c:v>
                </c:pt>
                <c:pt idx="1276">
                  <c:v>45167</c:v>
                </c:pt>
                <c:pt idx="1277">
                  <c:v>45168</c:v>
                </c:pt>
                <c:pt idx="1278">
                  <c:v>45169</c:v>
                </c:pt>
                <c:pt idx="1279">
                  <c:v>45170</c:v>
                </c:pt>
                <c:pt idx="1280">
                  <c:v>45171</c:v>
                </c:pt>
                <c:pt idx="1281">
                  <c:v>45172</c:v>
                </c:pt>
                <c:pt idx="1282">
                  <c:v>45173</c:v>
                </c:pt>
                <c:pt idx="1283">
                  <c:v>45174</c:v>
                </c:pt>
                <c:pt idx="1284">
                  <c:v>45175</c:v>
                </c:pt>
                <c:pt idx="1285">
                  <c:v>45176</c:v>
                </c:pt>
                <c:pt idx="1286">
                  <c:v>45177</c:v>
                </c:pt>
                <c:pt idx="1287">
                  <c:v>45178</c:v>
                </c:pt>
                <c:pt idx="1288">
                  <c:v>45179</c:v>
                </c:pt>
                <c:pt idx="1289">
                  <c:v>45180</c:v>
                </c:pt>
                <c:pt idx="1290">
                  <c:v>45181</c:v>
                </c:pt>
                <c:pt idx="1291">
                  <c:v>45182</c:v>
                </c:pt>
                <c:pt idx="1292">
                  <c:v>45183</c:v>
                </c:pt>
                <c:pt idx="1293">
                  <c:v>45184</c:v>
                </c:pt>
                <c:pt idx="1294">
                  <c:v>45185</c:v>
                </c:pt>
                <c:pt idx="1295">
                  <c:v>45186</c:v>
                </c:pt>
                <c:pt idx="1296">
                  <c:v>45187</c:v>
                </c:pt>
                <c:pt idx="1297">
                  <c:v>45188</c:v>
                </c:pt>
                <c:pt idx="1298">
                  <c:v>45189</c:v>
                </c:pt>
                <c:pt idx="1299">
                  <c:v>45190</c:v>
                </c:pt>
                <c:pt idx="1300">
                  <c:v>45191</c:v>
                </c:pt>
                <c:pt idx="1301">
                  <c:v>45192</c:v>
                </c:pt>
                <c:pt idx="1302">
                  <c:v>45193</c:v>
                </c:pt>
                <c:pt idx="1303">
                  <c:v>45194</c:v>
                </c:pt>
                <c:pt idx="1304">
                  <c:v>45195</c:v>
                </c:pt>
                <c:pt idx="1305">
                  <c:v>45196</c:v>
                </c:pt>
                <c:pt idx="1306">
                  <c:v>45197</c:v>
                </c:pt>
                <c:pt idx="1307">
                  <c:v>45198</c:v>
                </c:pt>
                <c:pt idx="1308">
                  <c:v>45199</c:v>
                </c:pt>
                <c:pt idx="1309">
                  <c:v>45200</c:v>
                </c:pt>
                <c:pt idx="1310">
                  <c:v>45201</c:v>
                </c:pt>
                <c:pt idx="1311">
                  <c:v>45202</c:v>
                </c:pt>
                <c:pt idx="1312">
                  <c:v>45203</c:v>
                </c:pt>
                <c:pt idx="1313">
                  <c:v>45204</c:v>
                </c:pt>
                <c:pt idx="1314">
                  <c:v>45205</c:v>
                </c:pt>
                <c:pt idx="1315">
                  <c:v>45206</c:v>
                </c:pt>
                <c:pt idx="1316">
                  <c:v>45207</c:v>
                </c:pt>
                <c:pt idx="1317">
                  <c:v>45208</c:v>
                </c:pt>
                <c:pt idx="1318">
                  <c:v>45209</c:v>
                </c:pt>
                <c:pt idx="1319">
                  <c:v>45210</c:v>
                </c:pt>
                <c:pt idx="1320">
                  <c:v>45211</c:v>
                </c:pt>
                <c:pt idx="1321">
                  <c:v>45212</c:v>
                </c:pt>
                <c:pt idx="1322">
                  <c:v>45213</c:v>
                </c:pt>
                <c:pt idx="1323">
                  <c:v>45214</c:v>
                </c:pt>
                <c:pt idx="1324">
                  <c:v>45215</c:v>
                </c:pt>
                <c:pt idx="1325">
                  <c:v>45216</c:v>
                </c:pt>
                <c:pt idx="1326">
                  <c:v>45217</c:v>
                </c:pt>
                <c:pt idx="1327">
                  <c:v>45218</c:v>
                </c:pt>
                <c:pt idx="1328">
                  <c:v>45219</c:v>
                </c:pt>
                <c:pt idx="1329">
                  <c:v>45220</c:v>
                </c:pt>
                <c:pt idx="1330">
                  <c:v>45221</c:v>
                </c:pt>
                <c:pt idx="1331">
                  <c:v>45222</c:v>
                </c:pt>
                <c:pt idx="1332">
                  <c:v>45223</c:v>
                </c:pt>
                <c:pt idx="1333">
                  <c:v>45224</c:v>
                </c:pt>
                <c:pt idx="1334">
                  <c:v>45225</c:v>
                </c:pt>
                <c:pt idx="1335">
                  <c:v>45226</c:v>
                </c:pt>
                <c:pt idx="1336">
                  <c:v>45227</c:v>
                </c:pt>
                <c:pt idx="1337">
                  <c:v>45228</c:v>
                </c:pt>
                <c:pt idx="1338">
                  <c:v>45229</c:v>
                </c:pt>
                <c:pt idx="1339">
                  <c:v>45230</c:v>
                </c:pt>
                <c:pt idx="1340">
                  <c:v>45231</c:v>
                </c:pt>
                <c:pt idx="1341">
                  <c:v>45232</c:v>
                </c:pt>
                <c:pt idx="1342">
                  <c:v>45233</c:v>
                </c:pt>
                <c:pt idx="1343">
                  <c:v>45234</c:v>
                </c:pt>
                <c:pt idx="1344">
                  <c:v>45235</c:v>
                </c:pt>
                <c:pt idx="1345">
                  <c:v>45236</c:v>
                </c:pt>
                <c:pt idx="1346">
                  <c:v>45237</c:v>
                </c:pt>
                <c:pt idx="1347">
                  <c:v>45238</c:v>
                </c:pt>
                <c:pt idx="1348">
                  <c:v>45239</c:v>
                </c:pt>
                <c:pt idx="1349">
                  <c:v>45240</c:v>
                </c:pt>
                <c:pt idx="1350">
                  <c:v>45241</c:v>
                </c:pt>
                <c:pt idx="1351">
                  <c:v>45242</c:v>
                </c:pt>
                <c:pt idx="1352">
                  <c:v>45243</c:v>
                </c:pt>
                <c:pt idx="1353">
                  <c:v>45244</c:v>
                </c:pt>
                <c:pt idx="1354">
                  <c:v>45245</c:v>
                </c:pt>
                <c:pt idx="1355">
                  <c:v>45246</c:v>
                </c:pt>
                <c:pt idx="1356">
                  <c:v>45247</c:v>
                </c:pt>
                <c:pt idx="1357">
                  <c:v>45248</c:v>
                </c:pt>
                <c:pt idx="1358">
                  <c:v>45249</c:v>
                </c:pt>
                <c:pt idx="1359">
                  <c:v>45250</c:v>
                </c:pt>
                <c:pt idx="1360">
                  <c:v>45251</c:v>
                </c:pt>
                <c:pt idx="1361">
                  <c:v>45252</c:v>
                </c:pt>
                <c:pt idx="1362">
                  <c:v>45253</c:v>
                </c:pt>
                <c:pt idx="1363">
                  <c:v>45254</c:v>
                </c:pt>
                <c:pt idx="1364">
                  <c:v>45255</c:v>
                </c:pt>
                <c:pt idx="1365">
                  <c:v>45256</c:v>
                </c:pt>
                <c:pt idx="1366">
                  <c:v>45257</c:v>
                </c:pt>
                <c:pt idx="1367">
                  <c:v>45258</c:v>
                </c:pt>
                <c:pt idx="1368">
                  <c:v>45259</c:v>
                </c:pt>
                <c:pt idx="1369">
                  <c:v>45260</c:v>
                </c:pt>
                <c:pt idx="1370">
                  <c:v>45261</c:v>
                </c:pt>
                <c:pt idx="1371">
                  <c:v>45262</c:v>
                </c:pt>
                <c:pt idx="1372">
                  <c:v>45263</c:v>
                </c:pt>
                <c:pt idx="1373">
                  <c:v>45264</c:v>
                </c:pt>
                <c:pt idx="1374">
                  <c:v>45265</c:v>
                </c:pt>
                <c:pt idx="1375">
                  <c:v>45266</c:v>
                </c:pt>
                <c:pt idx="1376">
                  <c:v>45267</c:v>
                </c:pt>
                <c:pt idx="1377">
                  <c:v>45268</c:v>
                </c:pt>
                <c:pt idx="1378">
                  <c:v>45269</c:v>
                </c:pt>
                <c:pt idx="1379">
                  <c:v>45270</c:v>
                </c:pt>
                <c:pt idx="1380">
                  <c:v>45271</c:v>
                </c:pt>
                <c:pt idx="1381">
                  <c:v>45272</c:v>
                </c:pt>
                <c:pt idx="1382">
                  <c:v>45273</c:v>
                </c:pt>
                <c:pt idx="1383">
                  <c:v>45274</c:v>
                </c:pt>
                <c:pt idx="1384">
                  <c:v>45275</c:v>
                </c:pt>
                <c:pt idx="1385">
                  <c:v>45276</c:v>
                </c:pt>
                <c:pt idx="1386">
                  <c:v>45277</c:v>
                </c:pt>
                <c:pt idx="1387">
                  <c:v>45278</c:v>
                </c:pt>
                <c:pt idx="1388">
                  <c:v>45279</c:v>
                </c:pt>
                <c:pt idx="1389">
                  <c:v>45280</c:v>
                </c:pt>
                <c:pt idx="1390">
                  <c:v>45281</c:v>
                </c:pt>
                <c:pt idx="1391">
                  <c:v>45282</c:v>
                </c:pt>
                <c:pt idx="1392">
                  <c:v>45283</c:v>
                </c:pt>
                <c:pt idx="1393">
                  <c:v>45284</c:v>
                </c:pt>
                <c:pt idx="1394">
                  <c:v>45285</c:v>
                </c:pt>
                <c:pt idx="1395">
                  <c:v>45286</c:v>
                </c:pt>
                <c:pt idx="1396">
                  <c:v>45287</c:v>
                </c:pt>
                <c:pt idx="1397">
                  <c:v>45288</c:v>
                </c:pt>
                <c:pt idx="1398">
                  <c:v>45289</c:v>
                </c:pt>
                <c:pt idx="1399">
                  <c:v>45290</c:v>
                </c:pt>
                <c:pt idx="1400">
                  <c:v>45291</c:v>
                </c:pt>
                <c:pt idx="1401">
                  <c:v>45292</c:v>
                </c:pt>
                <c:pt idx="1402">
                  <c:v>45293</c:v>
                </c:pt>
                <c:pt idx="1403">
                  <c:v>45294</c:v>
                </c:pt>
                <c:pt idx="1404">
                  <c:v>45295</c:v>
                </c:pt>
                <c:pt idx="1405">
                  <c:v>45296</c:v>
                </c:pt>
                <c:pt idx="1406">
                  <c:v>45297</c:v>
                </c:pt>
                <c:pt idx="1407">
                  <c:v>45298</c:v>
                </c:pt>
                <c:pt idx="1408">
                  <c:v>45299</c:v>
                </c:pt>
                <c:pt idx="1409">
                  <c:v>45300</c:v>
                </c:pt>
                <c:pt idx="1410">
                  <c:v>45301</c:v>
                </c:pt>
                <c:pt idx="1411">
                  <c:v>45302</c:v>
                </c:pt>
                <c:pt idx="1412">
                  <c:v>45303</c:v>
                </c:pt>
                <c:pt idx="1413">
                  <c:v>45304</c:v>
                </c:pt>
                <c:pt idx="1414">
                  <c:v>45305</c:v>
                </c:pt>
                <c:pt idx="1415">
                  <c:v>45306</c:v>
                </c:pt>
                <c:pt idx="1416">
                  <c:v>45307</c:v>
                </c:pt>
                <c:pt idx="1417">
                  <c:v>45308</c:v>
                </c:pt>
                <c:pt idx="1418">
                  <c:v>45309</c:v>
                </c:pt>
                <c:pt idx="1419">
                  <c:v>45310</c:v>
                </c:pt>
                <c:pt idx="1420">
                  <c:v>45311</c:v>
                </c:pt>
                <c:pt idx="1421">
                  <c:v>45312</c:v>
                </c:pt>
                <c:pt idx="1422">
                  <c:v>45313</c:v>
                </c:pt>
                <c:pt idx="1423">
                  <c:v>45314</c:v>
                </c:pt>
                <c:pt idx="1424">
                  <c:v>45315</c:v>
                </c:pt>
                <c:pt idx="1425">
                  <c:v>45316</c:v>
                </c:pt>
                <c:pt idx="1426">
                  <c:v>45317</c:v>
                </c:pt>
                <c:pt idx="1427">
                  <c:v>45318</c:v>
                </c:pt>
                <c:pt idx="1428">
                  <c:v>45319</c:v>
                </c:pt>
                <c:pt idx="1429">
                  <c:v>45320</c:v>
                </c:pt>
                <c:pt idx="1430">
                  <c:v>45321</c:v>
                </c:pt>
                <c:pt idx="1431">
                  <c:v>45322</c:v>
                </c:pt>
                <c:pt idx="1432">
                  <c:v>45323</c:v>
                </c:pt>
                <c:pt idx="1433">
                  <c:v>45324</c:v>
                </c:pt>
                <c:pt idx="1434">
                  <c:v>45325</c:v>
                </c:pt>
                <c:pt idx="1435">
                  <c:v>45326</c:v>
                </c:pt>
                <c:pt idx="1436">
                  <c:v>45327</c:v>
                </c:pt>
                <c:pt idx="1437">
                  <c:v>45328</c:v>
                </c:pt>
                <c:pt idx="1438">
                  <c:v>45329</c:v>
                </c:pt>
                <c:pt idx="1439">
                  <c:v>45330</c:v>
                </c:pt>
                <c:pt idx="1440">
                  <c:v>45331</c:v>
                </c:pt>
                <c:pt idx="1441">
                  <c:v>45332</c:v>
                </c:pt>
                <c:pt idx="1442">
                  <c:v>45333</c:v>
                </c:pt>
                <c:pt idx="1443">
                  <c:v>45334</c:v>
                </c:pt>
                <c:pt idx="1444">
                  <c:v>45335</c:v>
                </c:pt>
                <c:pt idx="1445">
                  <c:v>45336</c:v>
                </c:pt>
                <c:pt idx="1446">
                  <c:v>45337</c:v>
                </c:pt>
                <c:pt idx="1447">
                  <c:v>45338</c:v>
                </c:pt>
                <c:pt idx="1448">
                  <c:v>45339</c:v>
                </c:pt>
                <c:pt idx="1449">
                  <c:v>45340</c:v>
                </c:pt>
                <c:pt idx="1450">
                  <c:v>45341</c:v>
                </c:pt>
                <c:pt idx="1451">
                  <c:v>45342</c:v>
                </c:pt>
                <c:pt idx="1452">
                  <c:v>45343</c:v>
                </c:pt>
                <c:pt idx="1453">
                  <c:v>45344</c:v>
                </c:pt>
                <c:pt idx="1454">
                  <c:v>45345</c:v>
                </c:pt>
                <c:pt idx="1455">
                  <c:v>45346</c:v>
                </c:pt>
                <c:pt idx="1456">
                  <c:v>45347</c:v>
                </c:pt>
                <c:pt idx="1457">
                  <c:v>45348</c:v>
                </c:pt>
                <c:pt idx="1458">
                  <c:v>45349</c:v>
                </c:pt>
                <c:pt idx="1459">
                  <c:v>45350</c:v>
                </c:pt>
                <c:pt idx="1460">
                  <c:v>45351</c:v>
                </c:pt>
                <c:pt idx="1461">
                  <c:v>45352</c:v>
                </c:pt>
                <c:pt idx="1462">
                  <c:v>45353</c:v>
                </c:pt>
                <c:pt idx="1463">
                  <c:v>45354</c:v>
                </c:pt>
                <c:pt idx="1464">
                  <c:v>45355</c:v>
                </c:pt>
                <c:pt idx="1465">
                  <c:v>45356</c:v>
                </c:pt>
                <c:pt idx="1466">
                  <c:v>45357</c:v>
                </c:pt>
                <c:pt idx="1467">
                  <c:v>45358</c:v>
                </c:pt>
                <c:pt idx="1468">
                  <c:v>45359</c:v>
                </c:pt>
                <c:pt idx="1469">
                  <c:v>45360</c:v>
                </c:pt>
                <c:pt idx="1470">
                  <c:v>45361</c:v>
                </c:pt>
                <c:pt idx="1471">
                  <c:v>45362</c:v>
                </c:pt>
                <c:pt idx="1472">
                  <c:v>45363</c:v>
                </c:pt>
                <c:pt idx="1473">
                  <c:v>45364</c:v>
                </c:pt>
                <c:pt idx="1474">
                  <c:v>45365</c:v>
                </c:pt>
                <c:pt idx="1475">
                  <c:v>45366</c:v>
                </c:pt>
                <c:pt idx="1476">
                  <c:v>45367</c:v>
                </c:pt>
                <c:pt idx="1477">
                  <c:v>45368</c:v>
                </c:pt>
                <c:pt idx="1478">
                  <c:v>45369</c:v>
                </c:pt>
                <c:pt idx="1479">
                  <c:v>45370</c:v>
                </c:pt>
                <c:pt idx="1480">
                  <c:v>45371</c:v>
                </c:pt>
                <c:pt idx="1481">
                  <c:v>45372</c:v>
                </c:pt>
                <c:pt idx="1482">
                  <c:v>45373</c:v>
                </c:pt>
                <c:pt idx="1483">
                  <c:v>45374</c:v>
                </c:pt>
                <c:pt idx="1484">
                  <c:v>45375</c:v>
                </c:pt>
                <c:pt idx="1485">
                  <c:v>45376</c:v>
                </c:pt>
                <c:pt idx="1486">
                  <c:v>45377</c:v>
                </c:pt>
                <c:pt idx="1487">
                  <c:v>45378</c:v>
                </c:pt>
                <c:pt idx="1488">
                  <c:v>45379</c:v>
                </c:pt>
                <c:pt idx="1489">
                  <c:v>45380</c:v>
                </c:pt>
                <c:pt idx="1490">
                  <c:v>45381</c:v>
                </c:pt>
                <c:pt idx="1491">
                  <c:v>45382</c:v>
                </c:pt>
                <c:pt idx="1492">
                  <c:v>45383</c:v>
                </c:pt>
                <c:pt idx="1493">
                  <c:v>45384</c:v>
                </c:pt>
                <c:pt idx="1494">
                  <c:v>45385</c:v>
                </c:pt>
                <c:pt idx="1495">
                  <c:v>45386</c:v>
                </c:pt>
                <c:pt idx="1496">
                  <c:v>45387</c:v>
                </c:pt>
                <c:pt idx="1497">
                  <c:v>45388</c:v>
                </c:pt>
                <c:pt idx="1498">
                  <c:v>45389</c:v>
                </c:pt>
                <c:pt idx="1499">
                  <c:v>45390</c:v>
                </c:pt>
                <c:pt idx="1500">
                  <c:v>45391</c:v>
                </c:pt>
                <c:pt idx="1501">
                  <c:v>45392</c:v>
                </c:pt>
                <c:pt idx="1502">
                  <c:v>45393</c:v>
                </c:pt>
                <c:pt idx="1503">
                  <c:v>45394</c:v>
                </c:pt>
                <c:pt idx="1504">
                  <c:v>45395</c:v>
                </c:pt>
                <c:pt idx="1505">
                  <c:v>45396</c:v>
                </c:pt>
                <c:pt idx="1506">
                  <c:v>45397</c:v>
                </c:pt>
                <c:pt idx="1507">
                  <c:v>45398</c:v>
                </c:pt>
                <c:pt idx="1508">
                  <c:v>45399</c:v>
                </c:pt>
                <c:pt idx="1509">
                  <c:v>45400</c:v>
                </c:pt>
                <c:pt idx="1510">
                  <c:v>45401</c:v>
                </c:pt>
                <c:pt idx="1511">
                  <c:v>45402</c:v>
                </c:pt>
                <c:pt idx="1512">
                  <c:v>45403</c:v>
                </c:pt>
                <c:pt idx="1513">
                  <c:v>45404</c:v>
                </c:pt>
                <c:pt idx="1514">
                  <c:v>45405</c:v>
                </c:pt>
                <c:pt idx="1515">
                  <c:v>45406</c:v>
                </c:pt>
                <c:pt idx="1516">
                  <c:v>45407</c:v>
                </c:pt>
                <c:pt idx="1517">
                  <c:v>45408</c:v>
                </c:pt>
                <c:pt idx="1518">
                  <c:v>45409</c:v>
                </c:pt>
                <c:pt idx="1519">
                  <c:v>45410</c:v>
                </c:pt>
                <c:pt idx="1520">
                  <c:v>45411</c:v>
                </c:pt>
                <c:pt idx="1521">
                  <c:v>45412</c:v>
                </c:pt>
                <c:pt idx="1522">
                  <c:v>45413</c:v>
                </c:pt>
                <c:pt idx="1523">
                  <c:v>45414</c:v>
                </c:pt>
                <c:pt idx="1524">
                  <c:v>45415</c:v>
                </c:pt>
                <c:pt idx="1525">
                  <c:v>45416</c:v>
                </c:pt>
                <c:pt idx="1526">
                  <c:v>45417</c:v>
                </c:pt>
                <c:pt idx="1527">
                  <c:v>45418</c:v>
                </c:pt>
                <c:pt idx="1528">
                  <c:v>45419</c:v>
                </c:pt>
                <c:pt idx="1529">
                  <c:v>45420</c:v>
                </c:pt>
                <c:pt idx="1530">
                  <c:v>45421</c:v>
                </c:pt>
                <c:pt idx="1531">
                  <c:v>45422</c:v>
                </c:pt>
                <c:pt idx="1532">
                  <c:v>45423</c:v>
                </c:pt>
                <c:pt idx="1533">
                  <c:v>45424</c:v>
                </c:pt>
                <c:pt idx="1534">
                  <c:v>45425</c:v>
                </c:pt>
                <c:pt idx="1535">
                  <c:v>45426</c:v>
                </c:pt>
                <c:pt idx="1536">
                  <c:v>45427</c:v>
                </c:pt>
                <c:pt idx="1537">
                  <c:v>45428</c:v>
                </c:pt>
                <c:pt idx="1538">
                  <c:v>45429</c:v>
                </c:pt>
                <c:pt idx="1539">
                  <c:v>45430</c:v>
                </c:pt>
                <c:pt idx="1540">
                  <c:v>45431</c:v>
                </c:pt>
                <c:pt idx="1541">
                  <c:v>45432</c:v>
                </c:pt>
                <c:pt idx="1542">
                  <c:v>45433</c:v>
                </c:pt>
                <c:pt idx="1543">
                  <c:v>45434</c:v>
                </c:pt>
                <c:pt idx="1544">
                  <c:v>45435</c:v>
                </c:pt>
                <c:pt idx="1545">
                  <c:v>45436</c:v>
                </c:pt>
                <c:pt idx="1546">
                  <c:v>45437</c:v>
                </c:pt>
                <c:pt idx="1547">
                  <c:v>45438</c:v>
                </c:pt>
                <c:pt idx="1548">
                  <c:v>45439</c:v>
                </c:pt>
                <c:pt idx="1549">
                  <c:v>45440</c:v>
                </c:pt>
                <c:pt idx="1550">
                  <c:v>45441</c:v>
                </c:pt>
                <c:pt idx="1551">
                  <c:v>45442</c:v>
                </c:pt>
                <c:pt idx="1552">
                  <c:v>45443</c:v>
                </c:pt>
                <c:pt idx="1553">
                  <c:v>45444</c:v>
                </c:pt>
                <c:pt idx="1554">
                  <c:v>45445</c:v>
                </c:pt>
                <c:pt idx="1555">
                  <c:v>45446</c:v>
                </c:pt>
                <c:pt idx="1556">
                  <c:v>45447</c:v>
                </c:pt>
                <c:pt idx="1557">
                  <c:v>45448</c:v>
                </c:pt>
                <c:pt idx="1558">
                  <c:v>45449</c:v>
                </c:pt>
                <c:pt idx="1559">
                  <c:v>45450</c:v>
                </c:pt>
                <c:pt idx="1560">
                  <c:v>45451</c:v>
                </c:pt>
                <c:pt idx="1561">
                  <c:v>45452</c:v>
                </c:pt>
                <c:pt idx="1562">
                  <c:v>45453</c:v>
                </c:pt>
                <c:pt idx="1563">
                  <c:v>45454</c:v>
                </c:pt>
                <c:pt idx="1564">
                  <c:v>45455</c:v>
                </c:pt>
                <c:pt idx="1565">
                  <c:v>45456</c:v>
                </c:pt>
                <c:pt idx="1566">
                  <c:v>45457</c:v>
                </c:pt>
                <c:pt idx="1567">
                  <c:v>45458</c:v>
                </c:pt>
                <c:pt idx="1568">
                  <c:v>45459</c:v>
                </c:pt>
                <c:pt idx="1569">
                  <c:v>45460</c:v>
                </c:pt>
                <c:pt idx="1570">
                  <c:v>45461</c:v>
                </c:pt>
                <c:pt idx="1571">
                  <c:v>45462</c:v>
                </c:pt>
                <c:pt idx="1572">
                  <c:v>45463</c:v>
                </c:pt>
                <c:pt idx="1573">
                  <c:v>45464</c:v>
                </c:pt>
                <c:pt idx="1574">
                  <c:v>45465</c:v>
                </c:pt>
                <c:pt idx="1575">
                  <c:v>45466</c:v>
                </c:pt>
                <c:pt idx="1576">
                  <c:v>45467</c:v>
                </c:pt>
                <c:pt idx="1577">
                  <c:v>45468</c:v>
                </c:pt>
                <c:pt idx="1578">
                  <c:v>45469</c:v>
                </c:pt>
                <c:pt idx="1579">
                  <c:v>45470</c:v>
                </c:pt>
                <c:pt idx="1580">
                  <c:v>45471</c:v>
                </c:pt>
                <c:pt idx="1581">
                  <c:v>45472</c:v>
                </c:pt>
                <c:pt idx="1582">
                  <c:v>45473</c:v>
                </c:pt>
                <c:pt idx="1583">
                  <c:v>45474</c:v>
                </c:pt>
                <c:pt idx="1584">
                  <c:v>45475</c:v>
                </c:pt>
                <c:pt idx="1585">
                  <c:v>45476</c:v>
                </c:pt>
                <c:pt idx="1586">
                  <c:v>45477</c:v>
                </c:pt>
                <c:pt idx="1587">
                  <c:v>45478</c:v>
                </c:pt>
                <c:pt idx="1588">
                  <c:v>45479</c:v>
                </c:pt>
                <c:pt idx="1589">
                  <c:v>45480</c:v>
                </c:pt>
                <c:pt idx="1590">
                  <c:v>45481</c:v>
                </c:pt>
                <c:pt idx="1591">
                  <c:v>45482</c:v>
                </c:pt>
                <c:pt idx="1592">
                  <c:v>45483</c:v>
                </c:pt>
                <c:pt idx="1593">
                  <c:v>45484</c:v>
                </c:pt>
                <c:pt idx="1594">
                  <c:v>45485</c:v>
                </c:pt>
                <c:pt idx="1595">
                  <c:v>45486</c:v>
                </c:pt>
                <c:pt idx="1596">
                  <c:v>45487</c:v>
                </c:pt>
                <c:pt idx="1597">
                  <c:v>45488</c:v>
                </c:pt>
                <c:pt idx="1598">
                  <c:v>45489</c:v>
                </c:pt>
                <c:pt idx="1599">
                  <c:v>45490</c:v>
                </c:pt>
                <c:pt idx="1600">
                  <c:v>45491</c:v>
                </c:pt>
                <c:pt idx="1601">
                  <c:v>45492</c:v>
                </c:pt>
                <c:pt idx="1602">
                  <c:v>45493</c:v>
                </c:pt>
                <c:pt idx="1603">
                  <c:v>45494</c:v>
                </c:pt>
                <c:pt idx="1604">
                  <c:v>45495</c:v>
                </c:pt>
                <c:pt idx="1605">
                  <c:v>45496</c:v>
                </c:pt>
                <c:pt idx="1606">
                  <c:v>45497</c:v>
                </c:pt>
                <c:pt idx="1607">
                  <c:v>45498</c:v>
                </c:pt>
                <c:pt idx="1608">
                  <c:v>45499</c:v>
                </c:pt>
                <c:pt idx="1609">
                  <c:v>45500</c:v>
                </c:pt>
                <c:pt idx="1610">
                  <c:v>45501</c:v>
                </c:pt>
                <c:pt idx="1611">
                  <c:v>45502</c:v>
                </c:pt>
                <c:pt idx="1612">
                  <c:v>45503</c:v>
                </c:pt>
                <c:pt idx="1613">
                  <c:v>45504</c:v>
                </c:pt>
                <c:pt idx="1614">
                  <c:v>45505</c:v>
                </c:pt>
                <c:pt idx="1615">
                  <c:v>45506</c:v>
                </c:pt>
                <c:pt idx="1616">
                  <c:v>45507</c:v>
                </c:pt>
                <c:pt idx="1617">
                  <c:v>45508</c:v>
                </c:pt>
                <c:pt idx="1618">
                  <c:v>45509</c:v>
                </c:pt>
                <c:pt idx="1619">
                  <c:v>45510</c:v>
                </c:pt>
                <c:pt idx="1620">
                  <c:v>45511</c:v>
                </c:pt>
                <c:pt idx="1621">
                  <c:v>45512</c:v>
                </c:pt>
                <c:pt idx="1622">
                  <c:v>45513</c:v>
                </c:pt>
                <c:pt idx="1623">
                  <c:v>45514</c:v>
                </c:pt>
                <c:pt idx="1624">
                  <c:v>45515</c:v>
                </c:pt>
                <c:pt idx="1625">
                  <c:v>45516</c:v>
                </c:pt>
                <c:pt idx="1626">
                  <c:v>45517</c:v>
                </c:pt>
                <c:pt idx="1627">
                  <c:v>45518</c:v>
                </c:pt>
                <c:pt idx="1628">
                  <c:v>45519</c:v>
                </c:pt>
                <c:pt idx="1629">
                  <c:v>45520</c:v>
                </c:pt>
                <c:pt idx="1630">
                  <c:v>45521</c:v>
                </c:pt>
                <c:pt idx="1631">
                  <c:v>45522</c:v>
                </c:pt>
                <c:pt idx="1632">
                  <c:v>45523</c:v>
                </c:pt>
                <c:pt idx="1633">
                  <c:v>45524</c:v>
                </c:pt>
                <c:pt idx="1634">
                  <c:v>45525</c:v>
                </c:pt>
                <c:pt idx="1635">
                  <c:v>45526</c:v>
                </c:pt>
                <c:pt idx="1636">
                  <c:v>45527</c:v>
                </c:pt>
                <c:pt idx="1637">
                  <c:v>45528</c:v>
                </c:pt>
                <c:pt idx="1638">
                  <c:v>45529</c:v>
                </c:pt>
                <c:pt idx="1639">
                  <c:v>45530</c:v>
                </c:pt>
                <c:pt idx="1640">
                  <c:v>45531</c:v>
                </c:pt>
                <c:pt idx="1641">
                  <c:v>45532</c:v>
                </c:pt>
                <c:pt idx="1642">
                  <c:v>45533</c:v>
                </c:pt>
                <c:pt idx="1643">
                  <c:v>45534</c:v>
                </c:pt>
                <c:pt idx="1644">
                  <c:v>45535</c:v>
                </c:pt>
                <c:pt idx="1645">
                  <c:v>45536</c:v>
                </c:pt>
                <c:pt idx="1646">
                  <c:v>45537</c:v>
                </c:pt>
                <c:pt idx="1647">
                  <c:v>45538</c:v>
                </c:pt>
                <c:pt idx="1648">
                  <c:v>45539</c:v>
                </c:pt>
                <c:pt idx="1649">
                  <c:v>45540</c:v>
                </c:pt>
                <c:pt idx="1650">
                  <c:v>45541</c:v>
                </c:pt>
                <c:pt idx="1651">
                  <c:v>45542</c:v>
                </c:pt>
                <c:pt idx="1652">
                  <c:v>45543</c:v>
                </c:pt>
                <c:pt idx="1653">
                  <c:v>45544</c:v>
                </c:pt>
                <c:pt idx="1654">
                  <c:v>45545</c:v>
                </c:pt>
                <c:pt idx="1655">
                  <c:v>45546</c:v>
                </c:pt>
                <c:pt idx="1656">
                  <c:v>45547</c:v>
                </c:pt>
                <c:pt idx="1657">
                  <c:v>45548</c:v>
                </c:pt>
                <c:pt idx="1658">
                  <c:v>45549</c:v>
                </c:pt>
                <c:pt idx="1659">
                  <c:v>45550</c:v>
                </c:pt>
                <c:pt idx="1660">
                  <c:v>45551</c:v>
                </c:pt>
                <c:pt idx="1661">
                  <c:v>45552</c:v>
                </c:pt>
                <c:pt idx="1662">
                  <c:v>45553</c:v>
                </c:pt>
                <c:pt idx="1663">
                  <c:v>45554</c:v>
                </c:pt>
                <c:pt idx="1664">
                  <c:v>45555</c:v>
                </c:pt>
                <c:pt idx="1665">
                  <c:v>45556</c:v>
                </c:pt>
                <c:pt idx="1666">
                  <c:v>45557</c:v>
                </c:pt>
                <c:pt idx="1667">
                  <c:v>45558</c:v>
                </c:pt>
                <c:pt idx="1668">
                  <c:v>45559</c:v>
                </c:pt>
                <c:pt idx="1669">
                  <c:v>45560</c:v>
                </c:pt>
                <c:pt idx="1670">
                  <c:v>45561</c:v>
                </c:pt>
                <c:pt idx="1671">
                  <c:v>45562</c:v>
                </c:pt>
                <c:pt idx="1672">
                  <c:v>45563</c:v>
                </c:pt>
                <c:pt idx="1673">
                  <c:v>45564</c:v>
                </c:pt>
                <c:pt idx="1674">
                  <c:v>45565</c:v>
                </c:pt>
                <c:pt idx="1675">
                  <c:v>45566</c:v>
                </c:pt>
                <c:pt idx="1676">
                  <c:v>45567</c:v>
                </c:pt>
                <c:pt idx="1677">
                  <c:v>45568</c:v>
                </c:pt>
                <c:pt idx="1678">
                  <c:v>45569</c:v>
                </c:pt>
                <c:pt idx="1679">
                  <c:v>45570</c:v>
                </c:pt>
                <c:pt idx="1680">
                  <c:v>45571</c:v>
                </c:pt>
                <c:pt idx="1681">
                  <c:v>45572</c:v>
                </c:pt>
                <c:pt idx="1682">
                  <c:v>45573</c:v>
                </c:pt>
                <c:pt idx="1683">
                  <c:v>45574</c:v>
                </c:pt>
                <c:pt idx="1684">
                  <c:v>45575</c:v>
                </c:pt>
                <c:pt idx="1685">
                  <c:v>45576</c:v>
                </c:pt>
                <c:pt idx="1686">
                  <c:v>45577</c:v>
                </c:pt>
                <c:pt idx="1687">
                  <c:v>45578</c:v>
                </c:pt>
                <c:pt idx="1688">
                  <c:v>45579</c:v>
                </c:pt>
                <c:pt idx="1689">
                  <c:v>45580</c:v>
                </c:pt>
                <c:pt idx="1690">
                  <c:v>45581</c:v>
                </c:pt>
                <c:pt idx="1691">
                  <c:v>45582</c:v>
                </c:pt>
                <c:pt idx="1692">
                  <c:v>45583</c:v>
                </c:pt>
                <c:pt idx="1693">
                  <c:v>45584</c:v>
                </c:pt>
                <c:pt idx="1694">
                  <c:v>45585</c:v>
                </c:pt>
                <c:pt idx="1695">
                  <c:v>45586</c:v>
                </c:pt>
                <c:pt idx="1696">
                  <c:v>45587</c:v>
                </c:pt>
                <c:pt idx="1697">
                  <c:v>45588</c:v>
                </c:pt>
                <c:pt idx="1698">
                  <c:v>45589</c:v>
                </c:pt>
                <c:pt idx="1699">
                  <c:v>45590</c:v>
                </c:pt>
                <c:pt idx="1700">
                  <c:v>45591</c:v>
                </c:pt>
                <c:pt idx="1701">
                  <c:v>45592</c:v>
                </c:pt>
                <c:pt idx="1702">
                  <c:v>45593</c:v>
                </c:pt>
                <c:pt idx="1703">
                  <c:v>45594</c:v>
                </c:pt>
                <c:pt idx="1704">
                  <c:v>45595</c:v>
                </c:pt>
                <c:pt idx="1705">
                  <c:v>45596</c:v>
                </c:pt>
                <c:pt idx="1706">
                  <c:v>45597</c:v>
                </c:pt>
                <c:pt idx="1707">
                  <c:v>45598</c:v>
                </c:pt>
                <c:pt idx="1708">
                  <c:v>45599</c:v>
                </c:pt>
                <c:pt idx="1709">
                  <c:v>45600</c:v>
                </c:pt>
                <c:pt idx="1710">
                  <c:v>45601</c:v>
                </c:pt>
                <c:pt idx="1711">
                  <c:v>45602</c:v>
                </c:pt>
                <c:pt idx="1712">
                  <c:v>45603</c:v>
                </c:pt>
                <c:pt idx="1713">
                  <c:v>45604</c:v>
                </c:pt>
                <c:pt idx="1714">
                  <c:v>45605</c:v>
                </c:pt>
                <c:pt idx="1715">
                  <c:v>45606</c:v>
                </c:pt>
                <c:pt idx="1716">
                  <c:v>45607</c:v>
                </c:pt>
                <c:pt idx="1717">
                  <c:v>45608</c:v>
                </c:pt>
                <c:pt idx="1718">
                  <c:v>45609</c:v>
                </c:pt>
                <c:pt idx="1719">
                  <c:v>45610</c:v>
                </c:pt>
                <c:pt idx="1720">
                  <c:v>45611</c:v>
                </c:pt>
                <c:pt idx="1721">
                  <c:v>45612</c:v>
                </c:pt>
                <c:pt idx="1722">
                  <c:v>45613</c:v>
                </c:pt>
                <c:pt idx="1723">
                  <c:v>45614</c:v>
                </c:pt>
                <c:pt idx="1724">
                  <c:v>45615</c:v>
                </c:pt>
                <c:pt idx="1725">
                  <c:v>45616</c:v>
                </c:pt>
                <c:pt idx="1726">
                  <c:v>45617</c:v>
                </c:pt>
                <c:pt idx="1727">
                  <c:v>45618</c:v>
                </c:pt>
                <c:pt idx="1728">
                  <c:v>45619</c:v>
                </c:pt>
                <c:pt idx="1729">
                  <c:v>45620</c:v>
                </c:pt>
                <c:pt idx="1730">
                  <c:v>45621</c:v>
                </c:pt>
                <c:pt idx="1731">
                  <c:v>45622</c:v>
                </c:pt>
                <c:pt idx="1732">
                  <c:v>45623</c:v>
                </c:pt>
                <c:pt idx="1733">
                  <c:v>45624</c:v>
                </c:pt>
                <c:pt idx="1734">
                  <c:v>45625</c:v>
                </c:pt>
                <c:pt idx="1735">
                  <c:v>45626</c:v>
                </c:pt>
                <c:pt idx="1736">
                  <c:v>45627</c:v>
                </c:pt>
                <c:pt idx="1737">
                  <c:v>45628</c:v>
                </c:pt>
                <c:pt idx="1738">
                  <c:v>45629</c:v>
                </c:pt>
                <c:pt idx="1739">
                  <c:v>45630</c:v>
                </c:pt>
                <c:pt idx="1740">
                  <c:v>45631</c:v>
                </c:pt>
                <c:pt idx="1741">
                  <c:v>45632</c:v>
                </c:pt>
                <c:pt idx="1742">
                  <c:v>45633</c:v>
                </c:pt>
                <c:pt idx="1743">
                  <c:v>45634</c:v>
                </c:pt>
                <c:pt idx="1744">
                  <c:v>45635</c:v>
                </c:pt>
                <c:pt idx="1745">
                  <c:v>45636</c:v>
                </c:pt>
                <c:pt idx="1746">
                  <c:v>45637</c:v>
                </c:pt>
                <c:pt idx="1747">
                  <c:v>45638</c:v>
                </c:pt>
                <c:pt idx="1748">
                  <c:v>45639</c:v>
                </c:pt>
                <c:pt idx="1749">
                  <c:v>45640</c:v>
                </c:pt>
                <c:pt idx="1750">
                  <c:v>45641</c:v>
                </c:pt>
                <c:pt idx="1751">
                  <c:v>45642</c:v>
                </c:pt>
                <c:pt idx="1752">
                  <c:v>45643</c:v>
                </c:pt>
                <c:pt idx="1753">
                  <c:v>45644</c:v>
                </c:pt>
                <c:pt idx="1754">
                  <c:v>45645</c:v>
                </c:pt>
                <c:pt idx="1755">
                  <c:v>45646</c:v>
                </c:pt>
                <c:pt idx="1756">
                  <c:v>45647</c:v>
                </c:pt>
                <c:pt idx="1757">
                  <c:v>45648</c:v>
                </c:pt>
                <c:pt idx="1758">
                  <c:v>45649</c:v>
                </c:pt>
                <c:pt idx="1759">
                  <c:v>45650</c:v>
                </c:pt>
                <c:pt idx="1760">
                  <c:v>45651</c:v>
                </c:pt>
                <c:pt idx="1761">
                  <c:v>45652</c:v>
                </c:pt>
                <c:pt idx="1762">
                  <c:v>45653</c:v>
                </c:pt>
                <c:pt idx="1763">
                  <c:v>45654</c:v>
                </c:pt>
                <c:pt idx="1764">
                  <c:v>45655</c:v>
                </c:pt>
                <c:pt idx="1765">
                  <c:v>45656</c:v>
                </c:pt>
                <c:pt idx="1766">
                  <c:v>45657</c:v>
                </c:pt>
              </c:numCache>
            </c:numRef>
          </c:cat>
          <c:val>
            <c:numRef>
              <c:f>'10'!$H$66:$H$1832</c:f>
              <c:numCache>
                <c:formatCode>0.00</c:formatCode>
                <c:ptCount val="1767"/>
                <c:pt idx="0">
                  <c:v>169.71428571428572</c:v>
                </c:pt>
                <c:pt idx="1">
                  <c:v>170.42857142857142</c:v>
                </c:pt>
                <c:pt idx="2">
                  <c:v>172.71428571428572</c:v>
                </c:pt>
                <c:pt idx="3">
                  <c:v>171.71428571428572</c:v>
                </c:pt>
                <c:pt idx="4">
                  <c:v>168.57142857142858</c:v>
                </c:pt>
                <c:pt idx="5">
                  <c:v>169.85714285714286</c:v>
                </c:pt>
                <c:pt idx="6">
                  <c:v>167.57142857142858</c:v>
                </c:pt>
                <c:pt idx="7">
                  <c:v>169.57142857142858</c:v>
                </c:pt>
                <c:pt idx="8">
                  <c:v>173.85714285714286</c:v>
                </c:pt>
                <c:pt idx="9">
                  <c:v>170.14285714285714</c:v>
                </c:pt>
                <c:pt idx="10">
                  <c:v>171.57142857142858</c:v>
                </c:pt>
                <c:pt idx="11">
                  <c:v>170.42857142857142</c:v>
                </c:pt>
                <c:pt idx="12">
                  <c:v>171.85714285714286</c:v>
                </c:pt>
                <c:pt idx="13">
                  <c:v>170.42857142857142</c:v>
                </c:pt>
                <c:pt idx="14">
                  <c:v>173.57142857142858</c:v>
                </c:pt>
                <c:pt idx="15">
                  <c:v>171.42857142857142</c:v>
                </c:pt>
                <c:pt idx="16">
                  <c:v>174.14285714285714</c:v>
                </c:pt>
                <c:pt idx="17">
                  <c:v>171.14285714285714</c:v>
                </c:pt>
                <c:pt idx="18">
                  <c:v>174.71428571428572</c:v>
                </c:pt>
                <c:pt idx="19">
                  <c:v>177.28571428571428</c:v>
                </c:pt>
                <c:pt idx="20">
                  <c:v>181.71428571428572</c:v>
                </c:pt>
                <c:pt idx="21">
                  <c:v>183.57142857142858</c:v>
                </c:pt>
                <c:pt idx="22">
                  <c:v>185</c:v>
                </c:pt>
                <c:pt idx="23">
                  <c:v>188.28571428571428</c:v>
                </c:pt>
                <c:pt idx="24">
                  <c:v>193.71428571428572</c:v>
                </c:pt>
                <c:pt idx="25">
                  <c:v>195.42857142857142</c:v>
                </c:pt>
                <c:pt idx="26">
                  <c:v>205.71428571428572</c:v>
                </c:pt>
                <c:pt idx="27">
                  <c:v>209.57142857142858</c:v>
                </c:pt>
                <c:pt idx="28">
                  <c:v>217.85714285714286</c:v>
                </c:pt>
                <c:pt idx="29">
                  <c:v>226.71428571428572</c:v>
                </c:pt>
                <c:pt idx="30">
                  <c:v>235.28571428571428</c:v>
                </c:pt>
                <c:pt idx="31">
                  <c:v>243</c:v>
                </c:pt>
                <c:pt idx="32">
                  <c:v>251.57142857142858</c:v>
                </c:pt>
                <c:pt idx="33">
                  <c:v>257.57142857142856</c:v>
                </c:pt>
                <c:pt idx="34">
                  <c:v>262</c:v>
                </c:pt>
                <c:pt idx="35">
                  <c:v>264.71428571428572</c:v>
                </c:pt>
                <c:pt idx="36">
                  <c:v>269.85714285714283</c:v>
                </c:pt>
                <c:pt idx="37">
                  <c:v>273.71428571428572</c:v>
                </c:pt>
                <c:pt idx="38">
                  <c:v>274</c:v>
                </c:pt>
                <c:pt idx="39">
                  <c:v>273.14285714285717</c:v>
                </c:pt>
                <c:pt idx="40">
                  <c:v>266.28571428571428</c:v>
                </c:pt>
                <c:pt idx="41">
                  <c:v>267.71428571428572</c:v>
                </c:pt>
                <c:pt idx="42">
                  <c:v>267.42857142857144</c:v>
                </c:pt>
                <c:pt idx="43">
                  <c:v>266.42857142857144</c:v>
                </c:pt>
                <c:pt idx="44">
                  <c:v>262.14285714285717</c:v>
                </c:pt>
                <c:pt idx="45">
                  <c:v>262.14285714285717</c:v>
                </c:pt>
                <c:pt idx="46">
                  <c:v>261.85714285714283</c:v>
                </c:pt>
                <c:pt idx="47">
                  <c:v>264.71428571428572</c:v>
                </c:pt>
                <c:pt idx="48">
                  <c:v>263.57142857142856</c:v>
                </c:pt>
                <c:pt idx="49">
                  <c:v>258.57142857142856</c:v>
                </c:pt>
                <c:pt idx="50">
                  <c:v>252.42857142857142</c:v>
                </c:pt>
                <c:pt idx="51">
                  <c:v>251.57142857142858</c:v>
                </c:pt>
                <c:pt idx="52">
                  <c:v>253</c:v>
                </c:pt>
                <c:pt idx="53">
                  <c:v>250.85714285714286</c:v>
                </c:pt>
                <c:pt idx="54">
                  <c:v>243.71428571428572</c:v>
                </c:pt>
                <c:pt idx="55">
                  <c:v>237</c:v>
                </c:pt>
                <c:pt idx="56">
                  <c:v>239</c:v>
                </c:pt>
                <c:pt idx="57">
                  <c:v>238.14285714285714</c:v>
                </c:pt>
                <c:pt idx="58">
                  <c:v>235.28571428571428</c:v>
                </c:pt>
                <c:pt idx="59">
                  <c:v>229.57142857142858</c:v>
                </c:pt>
                <c:pt idx="60">
                  <c:v>226.14285714285714</c:v>
                </c:pt>
                <c:pt idx="61">
                  <c:v>227.85714285714286</c:v>
                </c:pt>
                <c:pt idx="62">
                  <c:v>226.14285714285714</c:v>
                </c:pt>
                <c:pt idx="63">
                  <c:v>221.14285714285714</c:v>
                </c:pt>
                <c:pt idx="64">
                  <c:v>218.71428571428572</c:v>
                </c:pt>
                <c:pt idx="65">
                  <c:v>218.14285714285714</c:v>
                </c:pt>
                <c:pt idx="66">
                  <c:v>215.14285714285714</c:v>
                </c:pt>
                <c:pt idx="67">
                  <c:v>210.28571428571428</c:v>
                </c:pt>
                <c:pt idx="68">
                  <c:v>201.14285714285714</c:v>
                </c:pt>
                <c:pt idx="69">
                  <c:v>197.42857142857142</c:v>
                </c:pt>
                <c:pt idx="70">
                  <c:v>196.14285714285714</c:v>
                </c:pt>
                <c:pt idx="71">
                  <c:v>193.28571428571428</c:v>
                </c:pt>
                <c:pt idx="72">
                  <c:v>186.71428571428572</c:v>
                </c:pt>
                <c:pt idx="73">
                  <c:v>180</c:v>
                </c:pt>
                <c:pt idx="74">
                  <c:v>177.71428571428572</c:v>
                </c:pt>
                <c:pt idx="75">
                  <c:v>178.85714285714286</c:v>
                </c:pt>
                <c:pt idx="76">
                  <c:v>182.14285714285714</c:v>
                </c:pt>
                <c:pt idx="77">
                  <c:v>175.71428571428572</c:v>
                </c:pt>
                <c:pt idx="78">
                  <c:v>176</c:v>
                </c:pt>
                <c:pt idx="79">
                  <c:v>175.14285714285714</c:v>
                </c:pt>
                <c:pt idx="80">
                  <c:v>174.85714285714286</c:v>
                </c:pt>
                <c:pt idx="81">
                  <c:v>173.57142857142858</c:v>
                </c:pt>
                <c:pt idx="82">
                  <c:v>172.42857142857142</c:v>
                </c:pt>
                <c:pt idx="83">
                  <c:v>169.28571428571428</c:v>
                </c:pt>
                <c:pt idx="84">
                  <c:v>171.71428571428572</c:v>
                </c:pt>
                <c:pt idx="85">
                  <c:v>169</c:v>
                </c:pt>
                <c:pt idx="86">
                  <c:v>169.85714285714286</c:v>
                </c:pt>
                <c:pt idx="87">
                  <c:v>169.71428571428572</c:v>
                </c:pt>
                <c:pt idx="88">
                  <c:v>168.85714285714286</c:v>
                </c:pt>
                <c:pt idx="89">
                  <c:v>164.14285714285714</c:v>
                </c:pt>
                <c:pt idx="90">
                  <c:v>161.85714285714286</c:v>
                </c:pt>
                <c:pt idx="91">
                  <c:v>156.57142857142858</c:v>
                </c:pt>
                <c:pt idx="92">
                  <c:v>153.14285714285714</c:v>
                </c:pt>
                <c:pt idx="93">
                  <c:v>150.14285714285714</c:v>
                </c:pt>
                <c:pt idx="94">
                  <c:v>151</c:v>
                </c:pt>
                <c:pt idx="95">
                  <c:v>150.85714285714286</c:v>
                </c:pt>
                <c:pt idx="96">
                  <c:v>149.85714285714286</c:v>
                </c:pt>
                <c:pt idx="97">
                  <c:v>149.71428571428572</c:v>
                </c:pt>
                <c:pt idx="98">
                  <c:v>149.57142857142858</c:v>
                </c:pt>
                <c:pt idx="99">
                  <c:v>146.42857142857142</c:v>
                </c:pt>
                <c:pt idx="100">
                  <c:v>146.14285714285714</c:v>
                </c:pt>
                <c:pt idx="101">
                  <c:v>144.57142857142858</c:v>
                </c:pt>
                <c:pt idx="102">
                  <c:v>145.57142857142858</c:v>
                </c:pt>
                <c:pt idx="103">
                  <c:v>148.85714285714286</c:v>
                </c:pt>
                <c:pt idx="104">
                  <c:v>148.28571428571428</c:v>
                </c:pt>
                <c:pt idx="105">
                  <c:v>148.14285714285714</c:v>
                </c:pt>
                <c:pt idx="106">
                  <c:v>149.85714285714286</c:v>
                </c:pt>
                <c:pt idx="107">
                  <c:v>152</c:v>
                </c:pt>
                <c:pt idx="108">
                  <c:v>153.57142857142858</c:v>
                </c:pt>
                <c:pt idx="109">
                  <c:v>151.28571428571428</c:v>
                </c:pt>
                <c:pt idx="110">
                  <c:v>148.85714285714286</c:v>
                </c:pt>
                <c:pt idx="111">
                  <c:v>147.71428571428572</c:v>
                </c:pt>
                <c:pt idx="112">
                  <c:v>148</c:v>
                </c:pt>
                <c:pt idx="113">
                  <c:v>153.28571428571428</c:v>
                </c:pt>
                <c:pt idx="114">
                  <c:v>154.57142857142858</c:v>
                </c:pt>
                <c:pt idx="115">
                  <c:v>151.28571428571428</c:v>
                </c:pt>
                <c:pt idx="116">
                  <c:v>148.42857142857142</c:v>
                </c:pt>
                <c:pt idx="117">
                  <c:v>148.57142857142858</c:v>
                </c:pt>
                <c:pt idx="118">
                  <c:v>146.42857142857142</c:v>
                </c:pt>
                <c:pt idx="119">
                  <c:v>144.28571428571428</c:v>
                </c:pt>
                <c:pt idx="120">
                  <c:v>139.57142857142858</c:v>
                </c:pt>
                <c:pt idx="121">
                  <c:v>137.14285714285714</c:v>
                </c:pt>
                <c:pt idx="122">
                  <c:v>136.28571428571428</c:v>
                </c:pt>
                <c:pt idx="123">
                  <c:v>135.14285714285714</c:v>
                </c:pt>
                <c:pt idx="124">
                  <c:v>131.85714285714286</c:v>
                </c:pt>
                <c:pt idx="125">
                  <c:v>133.71428571428572</c:v>
                </c:pt>
                <c:pt idx="126">
                  <c:v>136.14285714285714</c:v>
                </c:pt>
                <c:pt idx="127">
                  <c:v>139.14285714285714</c:v>
                </c:pt>
                <c:pt idx="128">
                  <c:v>142.14285714285714</c:v>
                </c:pt>
                <c:pt idx="129">
                  <c:v>143.71428571428572</c:v>
                </c:pt>
                <c:pt idx="130">
                  <c:v>149.42857142857142</c:v>
                </c:pt>
                <c:pt idx="131">
                  <c:v>153.14285714285714</c:v>
                </c:pt>
                <c:pt idx="132">
                  <c:v>153.85714285714286</c:v>
                </c:pt>
                <c:pt idx="133">
                  <c:v>155.28571428571428</c:v>
                </c:pt>
                <c:pt idx="134">
                  <c:v>152.71428571428572</c:v>
                </c:pt>
                <c:pt idx="135">
                  <c:v>145.42857142857142</c:v>
                </c:pt>
                <c:pt idx="136">
                  <c:v>144.57142857142858</c:v>
                </c:pt>
                <c:pt idx="137">
                  <c:v>144.71428571428572</c:v>
                </c:pt>
                <c:pt idx="138">
                  <c:v>142.42857142857142</c:v>
                </c:pt>
                <c:pt idx="139">
                  <c:v>143.14285714285714</c:v>
                </c:pt>
                <c:pt idx="140">
                  <c:v>141.14285714285714</c:v>
                </c:pt>
                <c:pt idx="141">
                  <c:v>144</c:v>
                </c:pt>
                <c:pt idx="142">
                  <c:v>145.85714285714286</c:v>
                </c:pt>
                <c:pt idx="143">
                  <c:v>146</c:v>
                </c:pt>
                <c:pt idx="144">
                  <c:v>146.28571428571428</c:v>
                </c:pt>
                <c:pt idx="145">
                  <c:v>150</c:v>
                </c:pt>
                <c:pt idx="146">
                  <c:v>147.14285714285714</c:v>
                </c:pt>
                <c:pt idx="147">
                  <c:v>145.14285714285714</c:v>
                </c:pt>
                <c:pt idx="148">
                  <c:v>145.85714285714286</c:v>
                </c:pt>
                <c:pt idx="149">
                  <c:v>148.85714285714286</c:v>
                </c:pt>
                <c:pt idx="150">
                  <c:v>150.28571428571428</c:v>
                </c:pt>
                <c:pt idx="151">
                  <c:v>147.14285714285714</c:v>
                </c:pt>
                <c:pt idx="152">
                  <c:v>143.57142857142858</c:v>
                </c:pt>
                <c:pt idx="153">
                  <c:v>143.85714285714286</c:v>
                </c:pt>
                <c:pt idx="154">
                  <c:v>146.71428571428572</c:v>
                </c:pt>
                <c:pt idx="155">
                  <c:v>144.42857142857142</c:v>
                </c:pt>
                <c:pt idx="156">
                  <c:v>141.57142857142858</c:v>
                </c:pt>
                <c:pt idx="157">
                  <c:v>138.28571428571428</c:v>
                </c:pt>
                <c:pt idx="158">
                  <c:v>138.42857142857142</c:v>
                </c:pt>
                <c:pt idx="159">
                  <c:v>137.42857142857142</c:v>
                </c:pt>
                <c:pt idx="160">
                  <c:v>138.28571428571428</c:v>
                </c:pt>
                <c:pt idx="161">
                  <c:v>135.42857142857142</c:v>
                </c:pt>
                <c:pt idx="162">
                  <c:v>134.28571428571428</c:v>
                </c:pt>
                <c:pt idx="163">
                  <c:v>137.14285714285714</c:v>
                </c:pt>
                <c:pt idx="164">
                  <c:v>138</c:v>
                </c:pt>
                <c:pt idx="165">
                  <c:v>139</c:v>
                </c:pt>
                <c:pt idx="166">
                  <c:v>141.71428571428572</c:v>
                </c:pt>
                <c:pt idx="167">
                  <c:v>144</c:v>
                </c:pt>
                <c:pt idx="168">
                  <c:v>148.85714285714286</c:v>
                </c:pt>
                <c:pt idx="169">
                  <c:v>148.71428571428572</c:v>
                </c:pt>
                <c:pt idx="170">
                  <c:v>145.42857142857142</c:v>
                </c:pt>
                <c:pt idx="171">
                  <c:v>150.85714285714286</c:v>
                </c:pt>
                <c:pt idx="172">
                  <c:v>148.28571428571428</c:v>
                </c:pt>
                <c:pt idx="173">
                  <c:v>146.71428571428572</c:v>
                </c:pt>
                <c:pt idx="174">
                  <c:v>146.28571428571428</c:v>
                </c:pt>
                <c:pt idx="175">
                  <c:v>143</c:v>
                </c:pt>
                <c:pt idx="176">
                  <c:v>142.71428571428572</c:v>
                </c:pt>
                <c:pt idx="177">
                  <c:v>144.57142857142858</c:v>
                </c:pt>
                <c:pt idx="178">
                  <c:v>142.71428571428572</c:v>
                </c:pt>
                <c:pt idx="179">
                  <c:v>143</c:v>
                </c:pt>
                <c:pt idx="180">
                  <c:v>146.71428571428572</c:v>
                </c:pt>
                <c:pt idx="181">
                  <c:v>145.85714285714286</c:v>
                </c:pt>
                <c:pt idx="182">
                  <c:v>151.28571428571428</c:v>
                </c:pt>
                <c:pt idx="183">
                  <c:v>153.14285714285714</c:v>
                </c:pt>
                <c:pt idx="184">
                  <c:v>150.42857142857142</c:v>
                </c:pt>
                <c:pt idx="185">
                  <c:v>146.71428571428572</c:v>
                </c:pt>
                <c:pt idx="186">
                  <c:v>148.57142857142858</c:v>
                </c:pt>
                <c:pt idx="187">
                  <c:v>149.71428571428572</c:v>
                </c:pt>
                <c:pt idx="188">
                  <c:v>152.57142857142858</c:v>
                </c:pt>
                <c:pt idx="189">
                  <c:v>148.85714285714286</c:v>
                </c:pt>
                <c:pt idx="190">
                  <c:v>143.42857142857142</c:v>
                </c:pt>
                <c:pt idx="191">
                  <c:v>146</c:v>
                </c:pt>
                <c:pt idx="192">
                  <c:v>148.42857142857142</c:v>
                </c:pt>
                <c:pt idx="193">
                  <c:v>147</c:v>
                </c:pt>
                <c:pt idx="194">
                  <c:v>147.57142857142858</c:v>
                </c:pt>
                <c:pt idx="195">
                  <c:v>143.57142857142858</c:v>
                </c:pt>
                <c:pt idx="196">
                  <c:v>141.14285714285714</c:v>
                </c:pt>
                <c:pt idx="197">
                  <c:v>143</c:v>
                </c:pt>
                <c:pt idx="198">
                  <c:v>143</c:v>
                </c:pt>
                <c:pt idx="199">
                  <c:v>139.28571428571428</c:v>
                </c:pt>
                <c:pt idx="200">
                  <c:v>143.57142857142858</c:v>
                </c:pt>
                <c:pt idx="201">
                  <c:v>141.28571428571428</c:v>
                </c:pt>
                <c:pt idx="202">
                  <c:v>146.85714285714286</c:v>
                </c:pt>
                <c:pt idx="203">
                  <c:v>149.71428571428572</c:v>
                </c:pt>
                <c:pt idx="204">
                  <c:v>153.14285714285714</c:v>
                </c:pt>
                <c:pt idx="205">
                  <c:v>155.57142857142858</c:v>
                </c:pt>
                <c:pt idx="206">
                  <c:v>159.57142857142858</c:v>
                </c:pt>
                <c:pt idx="207">
                  <c:v>157.71428571428572</c:v>
                </c:pt>
                <c:pt idx="208">
                  <c:v>157</c:v>
                </c:pt>
                <c:pt idx="209">
                  <c:v>156.14285714285714</c:v>
                </c:pt>
                <c:pt idx="210">
                  <c:v>155</c:v>
                </c:pt>
                <c:pt idx="211">
                  <c:v>154.71428571428572</c:v>
                </c:pt>
                <c:pt idx="212">
                  <c:v>150.85714285714286</c:v>
                </c:pt>
                <c:pt idx="213">
                  <c:v>150.28571428571428</c:v>
                </c:pt>
                <c:pt idx="214">
                  <c:v>153.57142857142858</c:v>
                </c:pt>
                <c:pt idx="215">
                  <c:v>156.14285714285714</c:v>
                </c:pt>
                <c:pt idx="216">
                  <c:v>153.42857142857142</c:v>
                </c:pt>
                <c:pt idx="217">
                  <c:v>154.14285714285714</c:v>
                </c:pt>
                <c:pt idx="218">
                  <c:v>154.14285714285714</c:v>
                </c:pt>
                <c:pt idx="219">
                  <c:v>158.57142857142858</c:v>
                </c:pt>
                <c:pt idx="220">
                  <c:v>161.85714285714286</c:v>
                </c:pt>
                <c:pt idx="221">
                  <c:v>162.85714285714286</c:v>
                </c:pt>
                <c:pt idx="222">
                  <c:v>162.57142857142858</c:v>
                </c:pt>
                <c:pt idx="223">
                  <c:v>165.57142857142858</c:v>
                </c:pt>
                <c:pt idx="224">
                  <c:v>165.14285714285714</c:v>
                </c:pt>
                <c:pt idx="225">
                  <c:v>167.85714285714286</c:v>
                </c:pt>
                <c:pt idx="226">
                  <c:v>167.57142857142858</c:v>
                </c:pt>
                <c:pt idx="227">
                  <c:v>166</c:v>
                </c:pt>
                <c:pt idx="228">
                  <c:v>163.14285714285714</c:v>
                </c:pt>
                <c:pt idx="229">
                  <c:v>165.57142857142858</c:v>
                </c:pt>
                <c:pt idx="230">
                  <c:v>163.57142857142858</c:v>
                </c:pt>
                <c:pt idx="231">
                  <c:v>168</c:v>
                </c:pt>
                <c:pt idx="232">
                  <c:v>168.71428571428572</c:v>
                </c:pt>
                <c:pt idx="233">
                  <c:v>166.14285714285714</c:v>
                </c:pt>
                <c:pt idx="234">
                  <c:v>169.28571428571428</c:v>
                </c:pt>
                <c:pt idx="235">
                  <c:v>173.57142857142858</c:v>
                </c:pt>
                <c:pt idx="236">
                  <c:v>176.57142857142858</c:v>
                </c:pt>
                <c:pt idx="237">
                  <c:v>179.28571428571428</c:v>
                </c:pt>
                <c:pt idx="238">
                  <c:v>178.85714285714286</c:v>
                </c:pt>
                <c:pt idx="239">
                  <c:v>179.28571428571428</c:v>
                </c:pt>
                <c:pt idx="240">
                  <c:v>184.57142857142858</c:v>
                </c:pt>
                <c:pt idx="241">
                  <c:v>184.28571428571428</c:v>
                </c:pt>
                <c:pt idx="242">
                  <c:v>184.28571428571428</c:v>
                </c:pt>
                <c:pt idx="243">
                  <c:v>178.85714285714286</c:v>
                </c:pt>
                <c:pt idx="244">
                  <c:v>180</c:v>
                </c:pt>
                <c:pt idx="245">
                  <c:v>181.28571428571428</c:v>
                </c:pt>
                <c:pt idx="246">
                  <c:v>179.85714285714286</c:v>
                </c:pt>
                <c:pt idx="247">
                  <c:v>180</c:v>
                </c:pt>
                <c:pt idx="248">
                  <c:v>183.28571428571428</c:v>
                </c:pt>
                <c:pt idx="249">
                  <c:v>178.57142857142858</c:v>
                </c:pt>
                <c:pt idx="250">
                  <c:v>184.71428571428572</c:v>
                </c:pt>
                <c:pt idx="251">
                  <c:v>187.28571428571428</c:v>
                </c:pt>
                <c:pt idx="252">
                  <c:v>188.28571428571428</c:v>
                </c:pt>
                <c:pt idx="253">
                  <c:v>190.85714285714286</c:v>
                </c:pt>
                <c:pt idx="254">
                  <c:v>191.42857142857142</c:v>
                </c:pt>
                <c:pt idx="255">
                  <c:v>191.57142857142858</c:v>
                </c:pt>
                <c:pt idx="256">
                  <c:v>199.85714285714286</c:v>
                </c:pt>
                <c:pt idx="257">
                  <c:v>199</c:v>
                </c:pt>
                <c:pt idx="258">
                  <c:v>196.71428571428572</c:v>
                </c:pt>
                <c:pt idx="259">
                  <c:v>196.85714285714286</c:v>
                </c:pt>
                <c:pt idx="260">
                  <c:v>193.42857142857142</c:v>
                </c:pt>
                <c:pt idx="261">
                  <c:v>195</c:v>
                </c:pt>
                <c:pt idx="262">
                  <c:v>192.42857142857142</c:v>
                </c:pt>
                <c:pt idx="263">
                  <c:v>186.85714285714286</c:v>
                </c:pt>
                <c:pt idx="264">
                  <c:v>187.85714285714286</c:v>
                </c:pt>
                <c:pt idx="265">
                  <c:v>188.71428571428572</c:v>
                </c:pt>
                <c:pt idx="266">
                  <c:v>185.14285714285714</c:v>
                </c:pt>
                <c:pt idx="267">
                  <c:v>185.42857142857142</c:v>
                </c:pt>
                <c:pt idx="268">
                  <c:v>184.57142857142858</c:v>
                </c:pt>
                <c:pt idx="269">
                  <c:v>185.85714285714286</c:v>
                </c:pt>
                <c:pt idx="270">
                  <c:v>187.71428571428572</c:v>
                </c:pt>
                <c:pt idx="271">
                  <c:v>186.85714285714286</c:v>
                </c:pt>
                <c:pt idx="272">
                  <c:v>187.14285714285714</c:v>
                </c:pt>
                <c:pt idx="273">
                  <c:v>188.42857142857142</c:v>
                </c:pt>
                <c:pt idx="274">
                  <c:v>191.28571428571428</c:v>
                </c:pt>
                <c:pt idx="275">
                  <c:v>190.71428571428572</c:v>
                </c:pt>
                <c:pt idx="276">
                  <c:v>189.71428571428572</c:v>
                </c:pt>
                <c:pt idx="277">
                  <c:v>187.57142857142858</c:v>
                </c:pt>
                <c:pt idx="278">
                  <c:v>185.42857142857142</c:v>
                </c:pt>
                <c:pt idx="279">
                  <c:v>188</c:v>
                </c:pt>
                <c:pt idx="280">
                  <c:v>186.28571428571428</c:v>
                </c:pt>
                <c:pt idx="281">
                  <c:v>191.42857142857142</c:v>
                </c:pt>
                <c:pt idx="282">
                  <c:v>187.28571428571428</c:v>
                </c:pt>
                <c:pt idx="283">
                  <c:v>188</c:v>
                </c:pt>
                <c:pt idx="284">
                  <c:v>190.28571428571428</c:v>
                </c:pt>
                <c:pt idx="285">
                  <c:v>187.14285714285714</c:v>
                </c:pt>
                <c:pt idx="286">
                  <c:v>183.14285714285714</c:v>
                </c:pt>
                <c:pt idx="287">
                  <c:v>185.14285714285714</c:v>
                </c:pt>
                <c:pt idx="288">
                  <c:v>178.42857142857142</c:v>
                </c:pt>
                <c:pt idx="289">
                  <c:v>184.14285714285714</c:v>
                </c:pt>
                <c:pt idx="290">
                  <c:v>186</c:v>
                </c:pt>
                <c:pt idx="291">
                  <c:v>188.85714285714286</c:v>
                </c:pt>
                <c:pt idx="292">
                  <c:v>195</c:v>
                </c:pt>
                <c:pt idx="293">
                  <c:v>195.42857142857142</c:v>
                </c:pt>
                <c:pt idx="294">
                  <c:v>200.57142857142858</c:v>
                </c:pt>
                <c:pt idx="295">
                  <c:v>204.42857142857142</c:v>
                </c:pt>
                <c:pt idx="296">
                  <c:v>210</c:v>
                </c:pt>
                <c:pt idx="297">
                  <c:v>213</c:v>
                </c:pt>
                <c:pt idx="298">
                  <c:v>215</c:v>
                </c:pt>
                <c:pt idx="299">
                  <c:v>217.14285714285714</c:v>
                </c:pt>
                <c:pt idx="300">
                  <c:v>216.57142857142858</c:v>
                </c:pt>
                <c:pt idx="301">
                  <c:v>215.57142857142858</c:v>
                </c:pt>
                <c:pt idx="302">
                  <c:v>216.28571428571428</c:v>
                </c:pt>
                <c:pt idx="303">
                  <c:v>210.28571428571428</c:v>
                </c:pt>
                <c:pt idx="304">
                  <c:v>206.85714285714286</c:v>
                </c:pt>
                <c:pt idx="305">
                  <c:v>202.85714285714286</c:v>
                </c:pt>
                <c:pt idx="306">
                  <c:v>199.57142857142858</c:v>
                </c:pt>
                <c:pt idx="307">
                  <c:v>203.42857142857142</c:v>
                </c:pt>
                <c:pt idx="308">
                  <c:v>204.28571428571428</c:v>
                </c:pt>
                <c:pt idx="309">
                  <c:v>202.42857142857142</c:v>
                </c:pt>
                <c:pt idx="310">
                  <c:v>205.42857142857142</c:v>
                </c:pt>
                <c:pt idx="311">
                  <c:v>202.71428571428572</c:v>
                </c:pt>
                <c:pt idx="312">
                  <c:v>204.28571428571428</c:v>
                </c:pt>
                <c:pt idx="313">
                  <c:v>207.28571428571428</c:v>
                </c:pt>
                <c:pt idx="314">
                  <c:v>207.85714285714286</c:v>
                </c:pt>
                <c:pt idx="315">
                  <c:v>207</c:v>
                </c:pt>
                <c:pt idx="316">
                  <c:v>210.14285714285714</c:v>
                </c:pt>
                <c:pt idx="317">
                  <c:v>208.57142857142858</c:v>
                </c:pt>
                <c:pt idx="318">
                  <c:v>215.85714285714286</c:v>
                </c:pt>
                <c:pt idx="319">
                  <c:v>214.14285714285714</c:v>
                </c:pt>
                <c:pt idx="320">
                  <c:v>216.14285714285714</c:v>
                </c:pt>
                <c:pt idx="321">
                  <c:v>218.14285714285714</c:v>
                </c:pt>
                <c:pt idx="322">
                  <c:v>220.14285714285714</c:v>
                </c:pt>
                <c:pt idx="323">
                  <c:v>225</c:v>
                </c:pt>
                <c:pt idx="324">
                  <c:v>229.57142857142858</c:v>
                </c:pt>
                <c:pt idx="325">
                  <c:v>227.71428571428572</c:v>
                </c:pt>
                <c:pt idx="326">
                  <c:v>236</c:v>
                </c:pt>
                <c:pt idx="327">
                  <c:v>236.42857142857142</c:v>
                </c:pt>
                <c:pt idx="328">
                  <c:v>233</c:v>
                </c:pt>
                <c:pt idx="329">
                  <c:v>234</c:v>
                </c:pt>
                <c:pt idx="330">
                  <c:v>229</c:v>
                </c:pt>
                <c:pt idx="331">
                  <c:v>224.14285714285714</c:v>
                </c:pt>
                <c:pt idx="332">
                  <c:v>222.85714285714286</c:v>
                </c:pt>
                <c:pt idx="333">
                  <c:v>214.85714285714286</c:v>
                </c:pt>
                <c:pt idx="334">
                  <c:v>212.28571428571428</c:v>
                </c:pt>
                <c:pt idx="335">
                  <c:v>214.14285714285714</c:v>
                </c:pt>
                <c:pt idx="336">
                  <c:v>210.57142857142858</c:v>
                </c:pt>
                <c:pt idx="337">
                  <c:v>204.85714285714286</c:v>
                </c:pt>
                <c:pt idx="338">
                  <c:v>202.57142857142858</c:v>
                </c:pt>
                <c:pt idx="339">
                  <c:v>202</c:v>
                </c:pt>
                <c:pt idx="340">
                  <c:v>205.14285714285714</c:v>
                </c:pt>
                <c:pt idx="341">
                  <c:v>204.85714285714286</c:v>
                </c:pt>
                <c:pt idx="342">
                  <c:v>202.42857142857142</c:v>
                </c:pt>
                <c:pt idx="343">
                  <c:v>202.14285714285714</c:v>
                </c:pt>
                <c:pt idx="344">
                  <c:v>206.85714285714286</c:v>
                </c:pt>
                <c:pt idx="345">
                  <c:v>209.71428571428572</c:v>
                </c:pt>
                <c:pt idx="346">
                  <c:v>206.14285714285714</c:v>
                </c:pt>
                <c:pt idx="347">
                  <c:v>206.85714285714286</c:v>
                </c:pt>
                <c:pt idx="348">
                  <c:v>201.42857142857142</c:v>
                </c:pt>
                <c:pt idx="349">
                  <c:v>201.28571428571428</c:v>
                </c:pt>
                <c:pt idx="350">
                  <c:v>202</c:v>
                </c:pt>
                <c:pt idx="351">
                  <c:v>199.28571428571428</c:v>
                </c:pt>
                <c:pt idx="352">
                  <c:v>199.57142857142858</c:v>
                </c:pt>
                <c:pt idx="353">
                  <c:v>199</c:v>
                </c:pt>
                <c:pt idx="354">
                  <c:v>194</c:v>
                </c:pt>
                <c:pt idx="355">
                  <c:v>195.57142857142858</c:v>
                </c:pt>
                <c:pt idx="356">
                  <c:v>191.14285714285714</c:v>
                </c:pt>
                <c:pt idx="357">
                  <c:v>187.42857142857142</c:v>
                </c:pt>
                <c:pt idx="358">
                  <c:v>182.57142857142858</c:v>
                </c:pt>
                <c:pt idx="359">
                  <c:v>174.85714285714286</c:v>
                </c:pt>
                <c:pt idx="360">
                  <c:v>175.14285714285714</c:v>
                </c:pt>
                <c:pt idx="361">
                  <c:v>170.71428571428572</c:v>
                </c:pt>
                <c:pt idx="362">
                  <c:v>167.28571428571428</c:v>
                </c:pt>
                <c:pt idx="363">
                  <c:v>167.42857142857142</c:v>
                </c:pt>
                <c:pt idx="364">
                  <c:v>164.85714285714286</c:v>
                </c:pt>
                <c:pt idx="365">
                  <c:v>163</c:v>
                </c:pt>
                <c:pt idx="366">
                  <c:v>163.71428571428572</c:v>
                </c:pt>
                <c:pt idx="367">
                  <c:v>159</c:v>
                </c:pt>
                <c:pt idx="368">
                  <c:v>157.57142857142858</c:v>
                </c:pt>
                <c:pt idx="369">
                  <c:v>160.28571428571428</c:v>
                </c:pt>
                <c:pt idx="370">
                  <c:v>158.42857142857142</c:v>
                </c:pt>
                <c:pt idx="371">
                  <c:v>159.28571428571428</c:v>
                </c:pt>
                <c:pt idx="372">
                  <c:v>161.28571428571428</c:v>
                </c:pt>
                <c:pt idx="373">
                  <c:v>161.28571428571428</c:v>
                </c:pt>
                <c:pt idx="374">
                  <c:v>161</c:v>
                </c:pt>
                <c:pt idx="375">
                  <c:v>161.57142857142858</c:v>
                </c:pt>
                <c:pt idx="376">
                  <c:v>155.14285714285714</c:v>
                </c:pt>
                <c:pt idx="377">
                  <c:v>160.28571428571428</c:v>
                </c:pt>
                <c:pt idx="378">
                  <c:v>158.42857142857142</c:v>
                </c:pt>
                <c:pt idx="379">
                  <c:v>158.42857142857142</c:v>
                </c:pt>
                <c:pt idx="380">
                  <c:v>157</c:v>
                </c:pt>
                <c:pt idx="381">
                  <c:v>155.85714285714286</c:v>
                </c:pt>
                <c:pt idx="382">
                  <c:v>159.14285714285714</c:v>
                </c:pt>
                <c:pt idx="383">
                  <c:v>162</c:v>
                </c:pt>
                <c:pt idx="384">
                  <c:v>157</c:v>
                </c:pt>
                <c:pt idx="385">
                  <c:v>159.57142857142858</c:v>
                </c:pt>
                <c:pt idx="386">
                  <c:v>158.85714285714286</c:v>
                </c:pt>
                <c:pt idx="387">
                  <c:v>159.71428571428572</c:v>
                </c:pt>
                <c:pt idx="388">
                  <c:v>160.42857142857142</c:v>
                </c:pt>
                <c:pt idx="389">
                  <c:v>159.14285714285714</c:v>
                </c:pt>
                <c:pt idx="390">
                  <c:v>161</c:v>
                </c:pt>
                <c:pt idx="391">
                  <c:v>159.71428571428572</c:v>
                </c:pt>
                <c:pt idx="392">
                  <c:v>156.85714285714286</c:v>
                </c:pt>
                <c:pt idx="393">
                  <c:v>157</c:v>
                </c:pt>
                <c:pt idx="394">
                  <c:v>154.57142857142858</c:v>
                </c:pt>
                <c:pt idx="395">
                  <c:v>151.57142857142858</c:v>
                </c:pt>
                <c:pt idx="396">
                  <c:v>147.85714285714286</c:v>
                </c:pt>
                <c:pt idx="397">
                  <c:v>145.28571428571428</c:v>
                </c:pt>
                <c:pt idx="398">
                  <c:v>143.28571428571428</c:v>
                </c:pt>
                <c:pt idx="399">
                  <c:v>142.28571428571428</c:v>
                </c:pt>
                <c:pt idx="400">
                  <c:v>142.28571428571428</c:v>
                </c:pt>
                <c:pt idx="401">
                  <c:v>143.85714285714286</c:v>
                </c:pt>
                <c:pt idx="402">
                  <c:v>147.71428571428572</c:v>
                </c:pt>
                <c:pt idx="403">
                  <c:v>150.57142857142858</c:v>
                </c:pt>
                <c:pt idx="404">
                  <c:v>149.28571428571428</c:v>
                </c:pt>
                <c:pt idx="405">
                  <c:v>150.85714285714286</c:v>
                </c:pt>
                <c:pt idx="406">
                  <c:v>153.14285714285714</c:v>
                </c:pt>
                <c:pt idx="407">
                  <c:v>155.42857142857142</c:v>
                </c:pt>
                <c:pt idx="408">
                  <c:v>154.28571428571428</c:v>
                </c:pt>
                <c:pt idx="409">
                  <c:v>158.42857142857142</c:v>
                </c:pt>
                <c:pt idx="410">
                  <c:v>154.14285714285714</c:v>
                </c:pt>
                <c:pt idx="411">
                  <c:v>156.14285714285714</c:v>
                </c:pt>
                <c:pt idx="412">
                  <c:v>155.57142857142858</c:v>
                </c:pt>
                <c:pt idx="413">
                  <c:v>155.57142857142858</c:v>
                </c:pt>
                <c:pt idx="414">
                  <c:v>150</c:v>
                </c:pt>
                <c:pt idx="415">
                  <c:v>147.71428571428572</c:v>
                </c:pt>
                <c:pt idx="416">
                  <c:v>144.42857142857142</c:v>
                </c:pt>
                <c:pt idx="417">
                  <c:v>149.42857142857142</c:v>
                </c:pt>
                <c:pt idx="418">
                  <c:v>146.71428571428572</c:v>
                </c:pt>
                <c:pt idx="419">
                  <c:v>144.42857142857142</c:v>
                </c:pt>
                <c:pt idx="420">
                  <c:v>143</c:v>
                </c:pt>
                <c:pt idx="421">
                  <c:v>146.71428571428572</c:v>
                </c:pt>
                <c:pt idx="422">
                  <c:v>149.14285714285714</c:v>
                </c:pt>
                <c:pt idx="423">
                  <c:v>148.14285714285714</c:v>
                </c:pt>
                <c:pt idx="424">
                  <c:v>144.85714285714286</c:v>
                </c:pt>
                <c:pt idx="425">
                  <c:v>146.71428571428572</c:v>
                </c:pt>
                <c:pt idx="426">
                  <c:v>152.71428571428572</c:v>
                </c:pt>
                <c:pt idx="427">
                  <c:v>151.71428571428572</c:v>
                </c:pt>
                <c:pt idx="428">
                  <c:v>150.28571428571428</c:v>
                </c:pt>
                <c:pt idx="429">
                  <c:v>149.71428571428572</c:v>
                </c:pt>
                <c:pt idx="430">
                  <c:v>147.85714285714286</c:v>
                </c:pt>
                <c:pt idx="431">
                  <c:v>150.28571428571428</c:v>
                </c:pt>
                <c:pt idx="432">
                  <c:v>150.71428571428572</c:v>
                </c:pt>
                <c:pt idx="433">
                  <c:v>146.28571428571428</c:v>
                </c:pt>
                <c:pt idx="434">
                  <c:v>146.71428571428572</c:v>
                </c:pt>
                <c:pt idx="435">
                  <c:v>149.85714285714286</c:v>
                </c:pt>
                <c:pt idx="436">
                  <c:v>152</c:v>
                </c:pt>
                <c:pt idx="437">
                  <c:v>153.14285714285714</c:v>
                </c:pt>
                <c:pt idx="438">
                  <c:v>150</c:v>
                </c:pt>
                <c:pt idx="439">
                  <c:v>149.71428571428572</c:v>
                </c:pt>
                <c:pt idx="440">
                  <c:v>152</c:v>
                </c:pt>
                <c:pt idx="441">
                  <c:v>153.14285714285714</c:v>
                </c:pt>
                <c:pt idx="442">
                  <c:v>153.71428571428572</c:v>
                </c:pt>
                <c:pt idx="443">
                  <c:v>152.71428571428572</c:v>
                </c:pt>
                <c:pt idx="444">
                  <c:v>152.42857142857142</c:v>
                </c:pt>
                <c:pt idx="445">
                  <c:v>155.42857142857142</c:v>
                </c:pt>
                <c:pt idx="446">
                  <c:v>157.42857142857142</c:v>
                </c:pt>
                <c:pt idx="447">
                  <c:v>157.42857142857142</c:v>
                </c:pt>
                <c:pt idx="448">
                  <c:v>156</c:v>
                </c:pt>
                <c:pt idx="449">
                  <c:v>153.28571428571428</c:v>
                </c:pt>
                <c:pt idx="450">
                  <c:v>155.14285714285714</c:v>
                </c:pt>
                <c:pt idx="451">
                  <c:v>155</c:v>
                </c:pt>
                <c:pt idx="452">
                  <c:v>156.42857142857142</c:v>
                </c:pt>
                <c:pt idx="453">
                  <c:v>152.85714285714286</c:v>
                </c:pt>
                <c:pt idx="454">
                  <c:v>156.57142857142858</c:v>
                </c:pt>
                <c:pt idx="455">
                  <c:v>159.42857142857142</c:v>
                </c:pt>
                <c:pt idx="456">
                  <c:v>158</c:v>
                </c:pt>
                <c:pt idx="457">
                  <c:v>155.85714285714286</c:v>
                </c:pt>
                <c:pt idx="458">
                  <c:v>156.85714285714286</c:v>
                </c:pt>
                <c:pt idx="459">
                  <c:v>156.85714285714286</c:v>
                </c:pt>
                <c:pt idx="460">
                  <c:v>159</c:v>
                </c:pt>
                <c:pt idx="461">
                  <c:v>154.71428571428572</c:v>
                </c:pt>
                <c:pt idx="462">
                  <c:v>153.28571428571428</c:v>
                </c:pt>
                <c:pt idx="463">
                  <c:v>159</c:v>
                </c:pt>
                <c:pt idx="464">
                  <c:v>159.14285714285714</c:v>
                </c:pt>
                <c:pt idx="465">
                  <c:v>157.14285714285714</c:v>
                </c:pt>
                <c:pt idx="466">
                  <c:v>155</c:v>
                </c:pt>
                <c:pt idx="467">
                  <c:v>151.85714285714286</c:v>
                </c:pt>
                <c:pt idx="468">
                  <c:v>153.71428571428572</c:v>
                </c:pt>
                <c:pt idx="469">
                  <c:v>152.85714285714286</c:v>
                </c:pt>
                <c:pt idx="470">
                  <c:v>146.85714285714286</c:v>
                </c:pt>
                <c:pt idx="471">
                  <c:v>147.57142857142858</c:v>
                </c:pt>
                <c:pt idx="472">
                  <c:v>150.85714285714286</c:v>
                </c:pt>
                <c:pt idx="473">
                  <c:v>151.14285714285714</c:v>
                </c:pt>
                <c:pt idx="474">
                  <c:v>153.28571428571428</c:v>
                </c:pt>
                <c:pt idx="475">
                  <c:v>150.71428571428572</c:v>
                </c:pt>
                <c:pt idx="476">
                  <c:v>146.85714285714286</c:v>
                </c:pt>
                <c:pt idx="477">
                  <c:v>151.42857142857142</c:v>
                </c:pt>
                <c:pt idx="478">
                  <c:v>154.28571428571428</c:v>
                </c:pt>
                <c:pt idx="479">
                  <c:v>154.28571428571428</c:v>
                </c:pt>
                <c:pt idx="480">
                  <c:v>154.57142857142858</c:v>
                </c:pt>
                <c:pt idx="481">
                  <c:v>156.71428571428572</c:v>
                </c:pt>
                <c:pt idx="482">
                  <c:v>158.71428571428572</c:v>
                </c:pt>
                <c:pt idx="483">
                  <c:v>164.14285714285714</c:v>
                </c:pt>
                <c:pt idx="484">
                  <c:v>162</c:v>
                </c:pt>
                <c:pt idx="485">
                  <c:v>158.28571428571428</c:v>
                </c:pt>
                <c:pt idx="486">
                  <c:v>159</c:v>
                </c:pt>
                <c:pt idx="487">
                  <c:v>158.42857142857142</c:v>
                </c:pt>
                <c:pt idx="488">
                  <c:v>158</c:v>
                </c:pt>
                <c:pt idx="489">
                  <c:v>158.28571428571428</c:v>
                </c:pt>
                <c:pt idx="490">
                  <c:v>159.57142857142858</c:v>
                </c:pt>
                <c:pt idx="491">
                  <c:v>163.14285714285714</c:v>
                </c:pt>
                <c:pt idx="492">
                  <c:v>167.28571428571428</c:v>
                </c:pt>
                <c:pt idx="493">
                  <c:v>164.71428571428572</c:v>
                </c:pt>
                <c:pt idx="494">
                  <c:v>167.85714285714286</c:v>
                </c:pt>
                <c:pt idx="495">
                  <c:v>166.28571428571428</c:v>
                </c:pt>
                <c:pt idx="496">
                  <c:v>164.14285714285714</c:v>
                </c:pt>
                <c:pt idx="497">
                  <c:v>163.28571428571428</c:v>
                </c:pt>
                <c:pt idx="498">
                  <c:v>159.71428571428572</c:v>
                </c:pt>
                <c:pt idx="499">
                  <c:v>155.42857142857142</c:v>
                </c:pt>
                <c:pt idx="500">
                  <c:v>160</c:v>
                </c:pt>
                <c:pt idx="501">
                  <c:v>158.14285714285714</c:v>
                </c:pt>
                <c:pt idx="502">
                  <c:v>162.42857142857142</c:v>
                </c:pt>
                <c:pt idx="503">
                  <c:v>162.85714285714286</c:v>
                </c:pt>
                <c:pt idx="504">
                  <c:v>162.85714285714286</c:v>
                </c:pt>
                <c:pt idx="505">
                  <c:v>164.71428571428572</c:v>
                </c:pt>
                <c:pt idx="506">
                  <c:v>167.57142857142858</c:v>
                </c:pt>
                <c:pt idx="507">
                  <c:v>165.14285714285714</c:v>
                </c:pt>
                <c:pt idx="508">
                  <c:v>166</c:v>
                </c:pt>
                <c:pt idx="509">
                  <c:v>161.85714285714286</c:v>
                </c:pt>
                <c:pt idx="510">
                  <c:v>164.85714285714286</c:v>
                </c:pt>
                <c:pt idx="511">
                  <c:v>163.42857142857142</c:v>
                </c:pt>
                <c:pt idx="512">
                  <c:v>159.14285714285714</c:v>
                </c:pt>
                <c:pt idx="513">
                  <c:v>158</c:v>
                </c:pt>
                <c:pt idx="514">
                  <c:v>155.57142857142858</c:v>
                </c:pt>
                <c:pt idx="515">
                  <c:v>152.42857142857142</c:v>
                </c:pt>
                <c:pt idx="516">
                  <c:v>154.14285714285714</c:v>
                </c:pt>
                <c:pt idx="517">
                  <c:v>153</c:v>
                </c:pt>
                <c:pt idx="518">
                  <c:v>153.57142857142858</c:v>
                </c:pt>
                <c:pt idx="519">
                  <c:v>152.42857142857142</c:v>
                </c:pt>
                <c:pt idx="520">
                  <c:v>153.57142857142858</c:v>
                </c:pt>
                <c:pt idx="521">
                  <c:v>156.71428571428572</c:v>
                </c:pt>
                <c:pt idx="522">
                  <c:v>159</c:v>
                </c:pt>
                <c:pt idx="523">
                  <c:v>157.14285714285714</c:v>
                </c:pt>
                <c:pt idx="524">
                  <c:v>156.71428571428572</c:v>
                </c:pt>
                <c:pt idx="525">
                  <c:v>158.14285714285714</c:v>
                </c:pt>
                <c:pt idx="526">
                  <c:v>160.14285714285714</c:v>
                </c:pt>
                <c:pt idx="527">
                  <c:v>159.14285714285714</c:v>
                </c:pt>
                <c:pt idx="528">
                  <c:v>159</c:v>
                </c:pt>
                <c:pt idx="529">
                  <c:v>158.57142857142858</c:v>
                </c:pt>
                <c:pt idx="530">
                  <c:v>157.14285714285714</c:v>
                </c:pt>
                <c:pt idx="531">
                  <c:v>156.42857142857142</c:v>
                </c:pt>
                <c:pt idx="532">
                  <c:v>157.14285714285714</c:v>
                </c:pt>
                <c:pt idx="533">
                  <c:v>159</c:v>
                </c:pt>
                <c:pt idx="534">
                  <c:v>159.85714285714286</c:v>
                </c:pt>
                <c:pt idx="535">
                  <c:v>157.28571428571428</c:v>
                </c:pt>
                <c:pt idx="536">
                  <c:v>157.71428571428572</c:v>
                </c:pt>
                <c:pt idx="537">
                  <c:v>160.71428571428572</c:v>
                </c:pt>
                <c:pt idx="538">
                  <c:v>159.85714285714286</c:v>
                </c:pt>
                <c:pt idx="539">
                  <c:v>159.85714285714286</c:v>
                </c:pt>
                <c:pt idx="540">
                  <c:v>161.28571428571428</c:v>
                </c:pt>
                <c:pt idx="541">
                  <c:v>160</c:v>
                </c:pt>
                <c:pt idx="542">
                  <c:v>162.28571428571428</c:v>
                </c:pt>
                <c:pt idx="543">
                  <c:v>165.28571428571428</c:v>
                </c:pt>
                <c:pt idx="544">
                  <c:v>166</c:v>
                </c:pt>
                <c:pt idx="545">
                  <c:v>169.71428571428572</c:v>
                </c:pt>
                <c:pt idx="546">
                  <c:v>171.28571428571428</c:v>
                </c:pt>
                <c:pt idx="547">
                  <c:v>168.57142857142858</c:v>
                </c:pt>
                <c:pt idx="548">
                  <c:v>171.28571428571428</c:v>
                </c:pt>
                <c:pt idx="549">
                  <c:v>169.14285714285714</c:v>
                </c:pt>
                <c:pt idx="550">
                  <c:v>168.71428571428572</c:v>
                </c:pt>
                <c:pt idx="551">
                  <c:v>172.28571428571428</c:v>
                </c:pt>
                <c:pt idx="552">
                  <c:v>173</c:v>
                </c:pt>
                <c:pt idx="553">
                  <c:v>174</c:v>
                </c:pt>
                <c:pt idx="554">
                  <c:v>179.28571428571428</c:v>
                </c:pt>
                <c:pt idx="555">
                  <c:v>180.14285714285714</c:v>
                </c:pt>
                <c:pt idx="556">
                  <c:v>185</c:v>
                </c:pt>
                <c:pt idx="557">
                  <c:v>182.57142857142858</c:v>
                </c:pt>
                <c:pt idx="558">
                  <c:v>178.57142857142858</c:v>
                </c:pt>
                <c:pt idx="559">
                  <c:v>177.71428571428572</c:v>
                </c:pt>
                <c:pt idx="560">
                  <c:v>173.57142857142858</c:v>
                </c:pt>
                <c:pt idx="561">
                  <c:v>174.28571428571428</c:v>
                </c:pt>
                <c:pt idx="562">
                  <c:v>175</c:v>
                </c:pt>
                <c:pt idx="563">
                  <c:v>177.28571428571428</c:v>
                </c:pt>
                <c:pt idx="564">
                  <c:v>183.28571428571428</c:v>
                </c:pt>
                <c:pt idx="565">
                  <c:v>181.85714285714286</c:v>
                </c:pt>
                <c:pt idx="566">
                  <c:v>183.57142857142858</c:v>
                </c:pt>
                <c:pt idx="567">
                  <c:v>185.71428571428572</c:v>
                </c:pt>
                <c:pt idx="568">
                  <c:v>183</c:v>
                </c:pt>
                <c:pt idx="569">
                  <c:v>181</c:v>
                </c:pt>
                <c:pt idx="570">
                  <c:v>177.85714285714286</c:v>
                </c:pt>
                <c:pt idx="571">
                  <c:v>174.71428571428572</c:v>
                </c:pt>
                <c:pt idx="572">
                  <c:v>176.57142857142858</c:v>
                </c:pt>
                <c:pt idx="573">
                  <c:v>177.28571428571428</c:v>
                </c:pt>
                <c:pt idx="574">
                  <c:v>183</c:v>
                </c:pt>
                <c:pt idx="575">
                  <c:v>183.28571428571428</c:v>
                </c:pt>
                <c:pt idx="576">
                  <c:v>183.57142857142858</c:v>
                </c:pt>
                <c:pt idx="577">
                  <c:v>185.42857142857142</c:v>
                </c:pt>
                <c:pt idx="578">
                  <c:v>186.42857142857142</c:v>
                </c:pt>
                <c:pt idx="579">
                  <c:v>192.28571428571428</c:v>
                </c:pt>
                <c:pt idx="580">
                  <c:v>193</c:v>
                </c:pt>
                <c:pt idx="581">
                  <c:v>190.85714285714286</c:v>
                </c:pt>
                <c:pt idx="582">
                  <c:v>195.57142857142858</c:v>
                </c:pt>
                <c:pt idx="583">
                  <c:v>192.71428571428572</c:v>
                </c:pt>
                <c:pt idx="584">
                  <c:v>190</c:v>
                </c:pt>
                <c:pt idx="585">
                  <c:v>189.57142857142858</c:v>
                </c:pt>
                <c:pt idx="586">
                  <c:v>190</c:v>
                </c:pt>
                <c:pt idx="587">
                  <c:v>187.42857142857142</c:v>
                </c:pt>
                <c:pt idx="588">
                  <c:v>185.28571428571428</c:v>
                </c:pt>
                <c:pt idx="589">
                  <c:v>181.42857142857142</c:v>
                </c:pt>
                <c:pt idx="590">
                  <c:v>184.57142857142858</c:v>
                </c:pt>
                <c:pt idx="591">
                  <c:v>186.71428571428572</c:v>
                </c:pt>
                <c:pt idx="592">
                  <c:v>186.57142857142858</c:v>
                </c:pt>
                <c:pt idx="593">
                  <c:v>182</c:v>
                </c:pt>
                <c:pt idx="594">
                  <c:v>181.71428571428572</c:v>
                </c:pt>
                <c:pt idx="595">
                  <c:v>179.85714285714286</c:v>
                </c:pt>
                <c:pt idx="596">
                  <c:v>183</c:v>
                </c:pt>
                <c:pt idx="597">
                  <c:v>182.42857142857142</c:v>
                </c:pt>
                <c:pt idx="598">
                  <c:v>184.28571428571428</c:v>
                </c:pt>
                <c:pt idx="599">
                  <c:v>188.14285714285714</c:v>
                </c:pt>
                <c:pt idx="600">
                  <c:v>188.71428571428572</c:v>
                </c:pt>
                <c:pt idx="601">
                  <c:v>194.42857142857142</c:v>
                </c:pt>
                <c:pt idx="602">
                  <c:v>198</c:v>
                </c:pt>
                <c:pt idx="603">
                  <c:v>194.85714285714286</c:v>
                </c:pt>
                <c:pt idx="604">
                  <c:v>197.71428571428572</c:v>
                </c:pt>
                <c:pt idx="605">
                  <c:v>198</c:v>
                </c:pt>
                <c:pt idx="606">
                  <c:v>196.42857142857142</c:v>
                </c:pt>
                <c:pt idx="607">
                  <c:v>199.28571428571428</c:v>
                </c:pt>
                <c:pt idx="608">
                  <c:v>193.85714285714286</c:v>
                </c:pt>
                <c:pt idx="609">
                  <c:v>191.85714285714286</c:v>
                </c:pt>
                <c:pt idx="610">
                  <c:v>191.57142857142858</c:v>
                </c:pt>
                <c:pt idx="611">
                  <c:v>187.71428571428572</c:v>
                </c:pt>
                <c:pt idx="612">
                  <c:v>184.14285714285714</c:v>
                </c:pt>
                <c:pt idx="613">
                  <c:v>182.42857142857142</c:v>
                </c:pt>
                <c:pt idx="614">
                  <c:v>183.14285714285714</c:v>
                </c:pt>
                <c:pt idx="615">
                  <c:v>184.85714285714286</c:v>
                </c:pt>
                <c:pt idx="616">
                  <c:v>185.71428571428572</c:v>
                </c:pt>
                <c:pt idx="617">
                  <c:v>183</c:v>
                </c:pt>
                <c:pt idx="618">
                  <c:v>187.85714285714286</c:v>
                </c:pt>
                <c:pt idx="619">
                  <c:v>188.42857142857142</c:v>
                </c:pt>
                <c:pt idx="620">
                  <c:v>186.42857142857142</c:v>
                </c:pt>
                <c:pt idx="621">
                  <c:v>179.71428571428572</c:v>
                </c:pt>
                <c:pt idx="622">
                  <c:v>179</c:v>
                </c:pt>
                <c:pt idx="623">
                  <c:v>178.14285714285714</c:v>
                </c:pt>
                <c:pt idx="624">
                  <c:v>180.14285714285714</c:v>
                </c:pt>
                <c:pt idx="625">
                  <c:v>179.42857142857142</c:v>
                </c:pt>
                <c:pt idx="626">
                  <c:v>180.28571428571428</c:v>
                </c:pt>
                <c:pt idx="627">
                  <c:v>178.85714285714286</c:v>
                </c:pt>
                <c:pt idx="628">
                  <c:v>183.57142857142858</c:v>
                </c:pt>
                <c:pt idx="629">
                  <c:v>183.42857142857142</c:v>
                </c:pt>
                <c:pt idx="630">
                  <c:v>179.85714285714286</c:v>
                </c:pt>
                <c:pt idx="631">
                  <c:v>182.57142857142858</c:v>
                </c:pt>
                <c:pt idx="632">
                  <c:v>183.28571428571428</c:v>
                </c:pt>
                <c:pt idx="633">
                  <c:v>184.85714285714286</c:v>
                </c:pt>
                <c:pt idx="634">
                  <c:v>188.28571428571428</c:v>
                </c:pt>
                <c:pt idx="635">
                  <c:v>191.71428571428572</c:v>
                </c:pt>
                <c:pt idx="636">
                  <c:v>188.71428571428572</c:v>
                </c:pt>
                <c:pt idx="637">
                  <c:v>194.85714285714286</c:v>
                </c:pt>
                <c:pt idx="638">
                  <c:v>194.57142857142858</c:v>
                </c:pt>
                <c:pt idx="639">
                  <c:v>189.71428571428572</c:v>
                </c:pt>
                <c:pt idx="640">
                  <c:v>190.57142857142858</c:v>
                </c:pt>
                <c:pt idx="641">
                  <c:v>191.28571428571428</c:v>
                </c:pt>
                <c:pt idx="642">
                  <c:v>188</c:v>
                </c:pt>
                <c:pt idx="643">
                  <c:v>194.42857142857142</c:v>
                </c:pt>
                <c:pt idx="644">
                  <c:v>190.85714285714286</c:v>
                </c:pt>
                <c:pt idx="645">
                  <c:v>190</c:v>
                </c:pt>
                <c:pt idx="646">
                  <c:v>192.71428571428572</c:v>
                </c:pt>
                <c:pt idx="647">
                  <c:v>190</c:v>
                </c:pt>
                <c:pt idx="648">
                  <c:v>192.42857142857142</c:v>
                </c:pt>
                <c:pt idx="649">
                  <c:v>193.57142857142858</c:v>
                </c:pt>
                <c:pt idx="650">
                  <c:v>191.71428571428572</c:v>
                </c:pt>
                <c:pt idx="651">
                  <c:v>193.42857142857142</c:v>
                </c:pt>
                <c:pt idx="652">
                  <c:v>194.85714285714286</c:v>
                </c:pt>
                <c:pt idx="653">
                  <c:v>194.71428571428572</c:v>
                </c:pt>
                <c:pt idx="654">
                  <c:v>193.14285714285714</c:v>
                </c:pt>
                <c:pt idx="655">
                  <c:v>188.42857142857142</c:v>
                </c:pt>
                <c:pt idx="656">
                  <c:v>183.28571428571428</c:v>
                </c:pt>
                <c:pt idx="657">
                  <c:v>183.42857142857142</c:v>
                </c:pt>
                <c:pt idx="658">
                  <c:v>178.14285714285714</c:v>
                </c:pt>
                <c:pt idx="659">
                  <c:v>178.42857142857142</c:v>
                </c:pt>
                <c:pt idx="660">
                  <c:v>179</c:v>
                </c:pt>
                <c:pt idx="661">
                  <c:v>181.42857142857142</c:v>
                </c:pt>
                <c:pt idx="662">
                  <c:v>184.42857142857142</c:v>
                </c:pt>
                <c:pt idx="663">
                  <c:v>188.42857142857142</c:v>
                </c:pt>
                <c:pt idx="664">
                  <c:v>190</c:v>
                </c:pt>
                <c:pt idx="665">
                  <c:v>198</c:v>
                </c:pt>
                <c:pt idx="666">
                  <c:v>197.71428571428572</c:v>
                </c:pt>
                <c:pt idx="667">
                  <c:v>200.57142857142858</c:v>
                </c:pt>
                <c:pt idx="668">
                  <c:v>202.42857142857142</c:v>
                </c:pt>
                <c:pt idx="669">
                  <c:v>202.57142857142858</c:v>
                </c:pt>
                <c:pt idx="670">
                  <c:v>200.28571428571428</c:v>
                </c:pt>
                <c:pt idx="671">
                  <c:v>200.42857142857142</c:v>
                </c:pt>
                <c:pt idx="672">
                  <c:v>195.85714285714286</c:v>
                </c:pt>
                <c:pt idx="673">
                  <c:v>197.71428571428572</c:v>
                </c:pt>
                <c:pt idx="674">
                  <c:v>194</c:v>
                </c:pt>
                <c:pt idx="675">
                  <c:v>190.71428571428572</c:v>
                </c:pt>
                <c:pt idx="676">
                  <c:v>188.85714285714286</c:v>
                </c:pt>
                <c:pt idx="677">
                  <c:v>190.85714285714286</c:v>
                </c:pt>
                <c:pt idx="678">
                  <c:v>190.42857142857142</c:v>
                </c:pt>
                <c:pt idx="679">
                  <c:v>194.71428571428572</c:v>
                </c:pt>
                <c:pt idx="680">
                  <c:v>195.85714285714286</c:v>
                </c:pt>
                <c:pt idx="681">
                  <c:v>195.28571428571428</c:v>
                </c:pt>
                <c:pt idx="682">
                  <c:v>195</c:v>
                </c:pt>
                <c:pt idx="683">
                  <c:v>194.42857142857142</c:v>
                </c:pt>
                <c:pt idx="684">
                  <c:v>188.57142857142858</c:v>
                </c:pt>
                <c:pt idx="685">
                  <c:v>181.14285714285714</c:v>
                </c:pt>
                <c:pt idx="686">
                  <c:v>179.42857142857142</c:v>
                </c:pt>
                <c:pt idx="687">
                  <c:v>175</c:v>
                </c:pt>
                <c:pt idx="688">
                  <c:v>174.14285714285714</c:v>
                </c:pt>
                <c:pt idx="689">
                  <c:v>174.71428571428572</c:v>
                </c:pt>
                <c:pt idx="690">
                  <c:v>173.28571428571428</c:v>
                </c:pt>
                <c:pt idx="691">
                  <c:v>175.42857142857142</c:v>
                </c:pt>
                <c:pt idx="692">
                  <c:v>180.42857142857142</c:v>
                </c:pt>
                <c:pt idx="693">
                  <c:v>177.85714285714286</c:v>
                </c:pt>
                <c:pt idx="694">
                  <c:v>173.85714285714286</c:v>
                </c:pt>
                <c:pt idx="695">
                  <c:v>173.42857142857142</c:v>
                </c:pt>
                <c:pt idx="696">
                  <c:v>174.57142857142858</c:v>
                </c:pt>
                <c:pt idx="697">
                  <c:v>176.28571428571428</c:v>
                </c:pt>
                <c:pt idx="698">
                  <c:v>175</c:v>
                </c:pt>
                <c:pt idx="699">
                  <c:v>174.28571428571428</c:v>
                </c:pt>
                <c:pt idx="700">
                  <c:v>172.28571428571428</c:v>
                </c:pt>
                <c:pt idx="701">
                  <c:v>177.14285714285714</c:v>
                </c:pt>
                <c:pt idx="702">
                  <c:v>174.85714285714286</c:v>
                </c:pt>
                <c:pt idx="703">
                  <c:v>176</c:v>
                </c:pt>
                <c:pt idx="704">
                  <c:v>173</c:v>
                </c:pt>
                <c:pt idx="705">
                  <c:v>173</c:v>
                </c:pt>
                <c:pt idx="706">
                  <c:v>172.71428571428572</c:v>
                </c:pt>
                <c:pt idx="707">
                  <c:v>171</c:v>
                </c:pt>
                <c:pt idx="708">
                  <c:v>166.57142857142858</c:v>
                </c:pt>
                <c:pt idx="709">
                  <c:v>169.42857142857142</c:v>
                </c:pt>
                <c:pt idx="710">
                  <c:v>166.42857142857142</c:v>
                </c:pt>
                <c:pt idx="711">
                  <c:v>165.42857142857142</c:v>
                </c:pt>
                <c:pt idx="712">
                  <c:v>167.57142857142858</c:v>
                </c:pt>
                <c:pt idx="713">
                  <c:v>167</c:v>
                </c:pt>
                <c:pt idx="714">
                  <c:v>171.14285714285714</c:v>
                </c:pt>
                <c:pt idx="715">
                  <c:v>172.71428571428572</c:v>
                </c:pt>
                <c:pt idx="716">
                  <c:v>173</c:v>
                </c:pt>
                <c:pt idx="717">
                  <c:v>169.28571428571428</c:v>
                </c:pt>
                <c:pt idx="718">
                  <c:v>172.85714285714286</c:v>
                </c:pt>
                <c:pt idx="719">
                  <c:v>173.42857142857142</c:v>
                </c:pt>
                <c:pt idx="720">
                  <c:v>173.42857142857142</c:v>
                </c:pt>
                <c:pt idx="721">
                  <c:v>172.42857142857142</c:v>
                </c:pt>
                <c:pt idx="722">
                  <c:v>172</c:v>
                </c:pt>
                <c:pt idx="723">
                  <c:v>171.28571428571428</c:v>
                </c:pt>
                <c:pt idx="724">
                  <c:v>171.85714285714286</c:v>
                </c:pt>
                <c:pt idx="725">
                  <c:v>168</c:v>
                </c:pt>
                <c:pt idx="726">
                  <c:v>167</c:v>
                </c:pt>
                <c:pt idx="727">
                  <c:v>169.28571428571428</c:v>
                </c:pt>
                <c:pt idx="728">
                  <c:v>169.71428571428572</c:v>
                </c:pt>
                <c:pt idx="729">
                  <c:v>172.85714285714286</c:v>
                </c:pt>
                <c:pt idx="730">
                  <c:v>172.85714285714286</c:v>
                </c:pt>
                <c:pt idx="731">
                  <c:v>174.85714285714286</c:v>
                </c:pt>
                <c:pt idx="732">
                  <c:v>179</c:v>
                </c:pt>
                <c:pt idx="733">
                  <c:v>182.42857142857142</c:v>
                </c:pt>
                <c:pt idx="734">
                  <c:v>178.85714285714286</c:v>
                </c:pt>
                <c:pt idx="735">
                  <c:v>178</c:v>
                </c:pt>
                <c:pt idx="736">
                  <c:v>173.28571428571428</c:v>
                </c:pt>
                <c:pt idx="737">
                  <c:v>173.85714285714286</c:v>
                </c:pt>
                <c:pt idx="738">
                  <c:v>174.14285714285714</c:v>
                </c:pt>
                <c:pt idx="739">
                  <c:v>174.14285714285714</c:v>
                </c:pt>
                <c:pt idx="740">
                  <c:v>172.42857142857142</c:v>
                </c:pt>
                <c:pt idx="741">
                  <c:v>172.57142857142858</c:v>
                </c:pt>
                <c:pt idx="742">
                  <c:v>173.85714285714286</c:v>
                </c:pt>
                <c:pt idx="743">
                  <c:v>174.42857142857142</c:v>
                </c:pt>
                <c:pt idx="744">
                  <c:v>176.71428571428572</c:v>
                </c:pt>
                <c:pt idx="745">
                  <c:v>175.57142857142858</c:v>
                </c:pt>
                <c:pt idx="746">
                  <c:v>177</c:v>
                </c:pt>
                <c:pt idx="747">
                  <c:v>176.85714285714286</c:v>
                </c:pt>
                <c:pt idx="748">
                  <c:v>182.28571428571428</c:v>
                </c:pt>
                <c:pt idx="749">
                  <c:v>178.71428571428572</c:v>
                </c:pt>
                <c:pt idx="750">
                  <c:v>184.14285714285714</c:v>
                </c:pt>
                <c:pt idx="751">
                  <c:v>183.14285714285714</c:v>
                </c:pt>
                <c:pt idx="752">
                  <c:v>186.28571428571428</c:v>
                </c:pt>
                <c:pt idx="753">
                  <c:v>183.85714285714286</c:v>
                </c:pt>
                <c:pt idx="754">
                  <c:v>184.57142857142858</c:v>
                </c:pt>
                <c:pt idx="755">
                  <c:v>182</c:v>
                </c:pt>
                <c:pt idx="756">
                  <c:v>182.85714285714286</c:v>
                </c:pt>
                <c:pt idx="757">
                  <c:v>183.14285714285714</c:v>
                </c:pt>
                <c:pt idx="758">
                  <c:v>183.42857142857142</c:v>
                </c:pt>
                <c:pt idx="759">
                  <c:v>181.14285714285714</c:v>
                </c:pt>
                <c:pt idx="760">
                  <c:v>182.28571428571428</c:v>
                </c:pt>
                <c:pt idx="761">
                  <c:v>181</c:v>
                </c:pt>
                <c:pt idx="762">
                  <c:v>178.28571428571428</c:v>
                </c:pt>
                <c:pt idx="763">
                  <c:v>182</c:v>
                </c:pt>
                <c:pt idx="764">
                  <c:v>174.85714285714286</c:v>
                </c:pt>
                <c:pt idx="765">
                  <c:v>175.42857142857142</c:v>
                </c:pt>
                <c:pt idx="766">
                  <c:v>174.42857142857142</c:v>
                </c:pt>
                <c:pt idx="767">
                  <c:v>169.57142857142858</c:v>
                </c:pt>
                <c:pt idx="768">
                  <c:v>169.85714285714286</c:v>
                </c:pt>
                <c:pt idx="769">
                  <c:v>174.42857142857142</c:v>
                </c:pt>
                <c:pt idx="770">
                  <c:v>174.57142857142858</c:v>
                </c:pt>
                <c:pt idx="771">
                  <c:v>178.42857142857142</c:v>
                </c:pt>
                <c:pt idx="772">
                  <c:v>176</c:v>
                </c:pt>
                <c:pt idx="773">
                  <c:v>177.85714285714286</c:v>
                </c:pt>
                <c:pt idx="774">
                  <c:v>178.42857142857142</c:v>
                </c:pt>
                <c:pt idx="775">
                  <c:v>176.57142857142858</c:v>
                </c:pt>
                <c:pt idx="776">
                  <c:v>174.71428571428572</c:v>
                </c:pt>
                <c:pt idx="777">
                  <c:v>172.42857142857142</c:v>
                </c:pt>
                <c:pt idx="778">
                  <c:v>170</c:v>
                </c:pt>
                <c:pt idx="779">
                  <c:v>170.14285714285714</c:v>
                </c:pt>
                <c:pt idx="780">
                  <c:v>171.85714285714286</c:v>
                </c:pt>
                <c:pt idx="781">
                  <c:v>171.85714285714286</c:v>
                </c:pt>
                <c:pt idx="782">
                  <c:v>170.57142857142858</c:v>
                </c:pt>
                <c:pt idx="783">
                  <c:v>169.14285714285714</c:v>
                </c:pt>
                <c:pt idx="784">
                  <c:v>169.42857142857142</c:v>
                </c:pt>
                <c:pt idx="785">
                  <c:v>169.42857142857142</c:v>
                </c:pt>
                <c:pt idx="786">
                  <c:v>167.85714285714286</c:v>
                </c:pt>
                <c:pt idx="787">
                  <c:v>166.71428571428572</c:v>
                </c:pt>
                <c:pt idx="788">
                  <c:v>167.14285714285714</c:v>
                </c:pt>
                <c:pt idx="789">
                  <c:v>168.14285714285714</c:v>
                </c:pt>
                <c:pt idx="790">
                  <c:v>168</c:v>
                </c:pt>
                <c:pt idx="791">
                  <c:v>166.42857142857142</c:v>
                </c:pt>
                <c:pt idx="792">
                  <c:v>168.71428571428572</c:v>
                </c:pt>
                <c:pt idx="793">
                  <c:v>167.42857142857142</c:v>
                </c:pt>
                <c:pt idx="794">
                  <c:v>164.42857142857142</c:v>
                </c:pt>
                <c:pt idx="795">
                  <c:v>167.71428571428572</c:v>
                </c:pt>
                <c:pt idx="796">
                  <c:v>165.85714285714286</c:v>
                </c:pt>
                <c:pt idx="797">
                  <c:v>165.28571428571428</c:v>
                </c:pt>
                <c:pt idx="798">
                  <c:v>166.71428571428572</c:v>
                </c:pt>
                <c:pt idx="799">
                  <c:v>163.71428571428572</c:v>
                </c:pt>
                <c:pt idx="800">
                  <c:v>162.42857142857142</c:v>
                </c:pt>
                <c:pt idx="801">
                  <c:v>164</c:v>
                </c:pt>
                <c:pt idx="802">
                  <c:v>161.57142857142858</c:v>
                </c:pt>
                <c:pt idx="803">
                  <c:v>163.14285714285714</c:v>
                </c:pt>
                <c:pt idx="804">
                  <c:v>159.85714285714286</c:v>
                </c:pt>
                <c:pt idx="805">
                  <c:v>159.85714285714286</c:v>
                </c:pt>
                <c:pt idx="806">
                  <c:v>160.85714285714286</c:v>
                </c:pt>
                <c:pt idx="807">
                  <c:v>161.71428571428572</c:v>
                </c:pt>
                <c:pt idx="808">
                  <c:v>158.85714285714286</c:v>
                </c:pt>
                <c:pt idx="809">
                  <c:v>157</c:v>
                </c:pt>
                <c:pt idx="810">
                  <c:v>158.42857142857142</c:v>
                </c:pt>
                <c:pt idx="811">
                  <c:v>160.85714285714286</c:v>
                </c:pt>
                <c:pt idx="812">
                  <c:v>159.71428571428572</c:v>
                </c:pt>
                <c:pt idx="813">
                  <c:v>156.28571428571428</c:v>
                </c:pt>
                <c:pt idx="814">
                  <c:v>155.71428571428572</c:v>
                </c:pt>
                <c:pt idx="815">
                  <c:v>152</c:v>
                </c:pt>
                <c:pt idx="816">
                  <c:v>152.57142857142858</c:v>
                </c:pt>
                <c:pt idx="817">
                  <c:v>152</c:v>
                </c:pt>
                <c:pt idx="818">
                  <c:v>152.57142857142858</c:v>
                </c:pt>
                <c:pt idx="819">
                  <c:v>149.57142857142858</c:v>
                </c:pt>
                <c:pt idx="820">
                  <c:v>152.42857142857142</c:v>
                </c:pt>
                <c:pt idx="821">
                  <c:v>150.28571428571428</c:v>
                </c:pt>
                <c:pt idx="822">
                  <c:v>158</c:v>
                </c:pt>
                <c:pt idx="823">
                  <c:v>156.28571428571428</c:v>
                </c:pt>
                <c:pt idx="824">
                  <c:v>154.71428571428572</c:v>
                </c:pt>
                <c:pt idx="825">
                  <c:v>154.57142857142858</c:v>
                </c:pt>
                <c:pt idx="826">
                  <c:v>156.42857142857142</c:v>
                </c:pt>
                <c:pt idx="827">
                  <c:v>157.42857142857142</c:v>
                </c:pt>
                <c:pt idx="828">
                  <c:v>162.42857142857142</c:v>
                </c:pt>
                <c:pt idx="829">
                  <c:v>162.14285714285714</c:v>
                </c:pt>
                <c:pt idx="830">
                  <c:v>164.28571428571428</c:v>
                </c:pt>
                <c:pt idx="831">
                  <c:v>165.42857142857142</c:v>
                </c:pt>
                <c:pt idx="832">
                  <c:v>164.42857142857142</c:v>
                </c:pt>
                <c:pt idx="833">
                  <c:v>165</c:v>
                </c:pt>
                <c:pt idx="834">
                  <c:v>165.71428571428572</c:v>
                </c:pt>
                <c:pt idx="835">
                  <c:v>164.71428571428572</c:v>
                </c:pt>
                <c:pt idx="836">
                  <c:v>162.57142857142858</c:v>
                </c:pt>
                <c:pt idx="837">
                  <c:v>165.71428571428572</c:v>
                </c:pt>
                <c:pt idx="838">
                  <c:v>165.14285714285714</c:v>
                </c:pt>
                <c:pt idx="839">
                  <c:v>163.28571428571428</c:v>
                </c:pt>
                <c:pt idx="840">
                  <c:v>163.14285714285714</c:v>
                </c:pt>
                <c:pt idx="841">
                  <c:v>163.71428571428572</c:v>
                </c:pt>
                <c:pt idx="842">
                  <c:v>164.85714285714286</c:v>
                </c:pt>
                <c:pt idx="843">
                  <c:v>165.57142857142858</c:v>
                </c:pt>
                <c:pt idx="844">
                  <c:v>161.28571428571428</c:v>
                </c:pt>
                <c:pt idx="845">
                  <c:v>163</c:v>
                </c:pt>
                <c:pt idx="846">
                  <c:v>167</c:v>
                </c:pt>
                <c:pt idx="847">
                  <c:v>168.14285714285714</c:v>
                </c:pt>
                <c:pt idx="848">
                  <c:v>166.85714285714286</c:v>
                </c:pt>
                <c:pt idx="849">
                  <c:v>167.42857142857142</c:v>
                </c:pt>
                <c:pt idx="850">
                  <c:v>166.85714285714286</c:v>
                </c:pt>
                <c:pt idx="851">
                  <c:v>166.28571428571428</c:v>
                </c:pt>
                <c:pt idx="852">
                  <c:v>163.42857142857142</c:v>
                </c:pt>
                <c:pt idx="853">
                  <c:v>160.57142857142858</c:v>
                </c:pt>
                <c:pt idx="854">
                  <c:v>159.28571428571428</c:v>
                </c:pt>
                <c:pt idx="855">
                  <c:v>158.85714285714286</c:v>
                </c:pt>
                <c:pt idx="856">
                  <c:v>157.42857142857142</c:v>
                </c:pt>
                <c:pt idx="857">
                  <c:v>155.42857142857142</c:v>
                </c:pt>
                <c:pt idx="858">
                  <c:v>159.28571428571428</c:v>
                </c:pt>
                <c:pt idx="859">
                  <c:v>163.71428571428572</c:v>
                </c:pt>
                <c:pt idx="860">
                  <c:v>165.14285714285714</c:v>
                </c:pt>
                <c:pt idx="861">
                  <c:v>164.57142857142858</c:v>
                </c:pt>
                <c:pt idx="862">
                  <c:v>167.28571428571428</c:v>
                </c:pt>
                <c:pt idx="863">
                  <c:v>163.57142857142858</c:v>
                </c:pt>
                <c:pt idx="864">
                  <c:v>165.57142857142858</c:v>
                </c:pt>
                <c:pt idx="865">
                  <c:v>164.71428571428572</c:v>
                </c:pt>
                <c:pt idx="866">
                  <c:v>163.57142857142858</c:v>
                </c:pt>
                <c:pt idx="867">
                  <c:v>167.42857142857142</c:v>
                </c:pt>
                <c:pt idx="868">
                  <c:v>168.42857142857142</c:v>
                </c:pt>
                <c:pt idx="869">
                  <c:v>162.71428571428572</c:v>
                </c:pt>
                <c:pt idx="870">
                  <c:v>167.71428571428572</c:v>
                </c:pt>
                <c:pt idx="871">
                  <c:v>167.85714285714286</c:v>
                </c:pt>
                <c:pt idx="872">
                  <c:v>167.57142857142858</c:v>
                </c:pt>
                <c:pt idx="873">
                  <c:v>165.71428571428572</c:v>
                </c:pt>
                <c:pt idx="874">
                  <c:v>159.71428571428572</c:v>
                </c:pt>
                <c:pt idx="875">
                  <c:v>158</c:v>
                </c:pt>
                <c:pt idx="876">
                  <c:v>163.42857142857142</c:v>
                </c:pt>
                <c:pt idx="877">
                  <c:v>160.42857142857142</c:v>
                </c:pt>
                <c:pt idx="878">
                  <c:v>162.14285714285714</c:v>
                </c:pt>
                <c:pt idx="879">
                  <c:v>158.71428571428572</c:v>
                </c:pt>
                <c:pt idx="880">
                  <c:v>155.42857142857142</c:v>
                </c:pt>
                <c:pt idx="881">
                  <c:v>154.71428571428572</c:v>
                </c:pt>
                <c:pt idx="882">
                  <c:v>155.85714285714286</c:v>
                </c:pt>
                <c:pt idx="883">
                  <c:v>153.85714285714286</c:v>
                </c:pt>
                <c:pt idx="884">
                  <c:v>155.85714285714286</c:v>
                </c:pt>
                <c:pt idx="885">
                  <c:v>153.14285714285714</c:v>
                </c:pt>
                <c:pt idx="886">
                  <c:v>157.28571428571428</c:v>
                </c:pt>
                <c:pt idx="887">
                  <c:v>162.57142857142858</c:v>
                </c:pt>
                <c:pt idx="888">
                  <c:v>165.42857142857142</c:v>
                </c:pt>
                <c:pt idx="889">
                  <c:v>164.28571428571428</c:v>
                </c:pt>
                <c:pt idx="890">
                  <c:v>163.71428571428572</c:v>
                </c:pt>
                <c:pt idx="891">
                  <c:v>166.85714285714286</c:v>
                </c:pt>
                <c:pt idx="892">
                  <c:v>170.85714285714286</c:v>
                </c:pt>
                <c:pt idx="893">
                  <c:v>172.28571428571428</c:v>
                </c:pt>
                <c:pt idx="894">
                  <c:v>170.85714285714286</c:v>
                </c:pt>
                <c:pt idx="895">
                  <c:v>167</c:v>
                </c:pt>
                <c:pt idx="896">
                  <c:v>164.42857142857142</c:v>
                </c:pt>
                <c:pt idx="897">
                  <c:v>162.57142857142858</c:v>
                </c:pt>
                <c:pt idx="898">
                  <c:v>159.14285714285714</c:v>
                </c:pt>
                <c:pt idx="899">
                  <c:v>152.85714285714286</c:v>
                </c:pt>
                <c:pt idx="900">
                  <c:v>147</c:v>
                </c:pt>
                <c:pt idx="901">
                  <c:v>143.71428571428572</c:v>
                </c:pt>
                <c:pt idx="902">
                  <c:v>147.85714285714286</c:v>
                </c:pt>
                <c:pt idx="903">
                  <c:v>150.71428571428572</c:v>
                </c:pt>
                <c:pt idx="904">
                  <c:v>156.85714285714286</c:v>
                </c:pt>
                <c:pt idx="905">
                  <c:v>156.71428571428572</c:v>
                </c:pt>
                <c:pt idx="906">
                  <c:v>156.85714285714286</c:v>
                </c:pt>
                <c:pt idx="907">
                  <c:v>159.14285714285714</c:v>
                </c:pt>
                <c:pt idx="908">
                  <c:v>159.28571428571428</c:v>
                </c:pt>
                <c:pt idx="909">
                  <c:v>155.71428571428572</c:v>
                </c:pt>
                <c:pt idx="910">
                  <c:v>158.28571428571428</c:v>
                </c:pt>
                <c:pt idx="911">
                  <c:v>152.42857142857142</c:v>
                </c:pt>
                <c:pt idx="912">
                  <c:v>147.85714285714286</c:v>
                </c:pt>
                <c:pt idx="913">
                  <c:v>156</c:v>
                </c:pt>
                <c:pt idx="914">
                  <c:v>156.85714285714286</c:v>
                </c:pt>
                <c:pt idx="915">
                  <c:v>161.28571428571428</c:v>
                </c:pt>
                <c:pt idx="916">
                  <c:v>165.14285714285714</c:v>
                </c:pt>
                <c:pt idx="917">
                  <c:v>163.14285714285714</c:v>
                </c:pt>
                <c:pt idx="918">
                  <c:v>166.28571428571428</c:v>
                </c:pt>
                <c:pt idx="919">
                  <c:v>169.14285714285714</c:v>
                </c:pt>
                <c:pt idx="920">
                  <c:v>163.57142857142858</c:v>
                </c:pt>
                <c:pt idx="921">
                  <c:v>164.14285714285714</c:v>
                </c:pt>
                <c:pt idx="922">
                  <c:v>161.71428571428572</c:v>
                </c:pt>
                <c:pt idx="923">
                  <c:v>161.85714285714286</c:v>
                </c:pt>
                <c:pt idx="924">
                  <c:v>160.85714285714286</c:v>
                </c:pt>
                <c:pt idx="925">
                  <c:v>157.42857142857142</c:v>
                </c:pt>
                <c:pt idx="926">
                  <c:v>156.57142857142858</c:v>
                </c:pt>
                <c:pt idx="927">
                  <c:v>155.57142857142858</c:v>
                </c:pt>
                <c:pt idx="928">
                  <c:v>156.42857142857142</c:v>
                </c:pt>
                <c:pt idx="929">
                  <c:v>156.57142857142858</c:v>
                </c:pt>
                <c:pt idx="930">
                  <c:v>156.85714285714286</c:v>
                </c:pt>
                <c:pt idx="931">
                  <c:v>160</c:v>
                </c:pt>
                <c:pt idx="932">
                  <c:v>162</c:v>
                </c:pt>
                <c:pt idx="933">
                  <c:v>167.28571428571428</c:v>
                </c:pt>
                <c:pt idx="934">
                  <c:v>170.85714285714286</c:v>
                </c:pt>
                <c:pt idx="935">
                  <c:v>174.14285714285714</c:v>
                </c:pt>
                <c:pt idx="936">
                  <c:v>174</c:v>
                </c:pt>
                <c:pt idx="937">
                  <c:v>174</c:v>
                </c:pt>
                <c:pt idx="938">
                  <c:v>173.28571428571428</c:v>
                </c:pt>
                <c:pt idx="939">
                  <c:v>176.14285714285714</c:v>
                </c:pt>
                <c:pt idx="940">
                  <c:v>176.28571428571428</c:v>
                </c:pt>
                <c:pt idx="941">
                  <c:v>176.71428571428572</c:v>
                </c:pt>
                <c:pt idx="942">
                  <c:v>170.85714285714286</c:v>
                </c:pt>
                <c:pt idx="943">
                  <c:v>174.85714285714286</c:v>
                </c:pt>
                <c:pt idx="944">
                  <c:v>175.42857142857142</c:v>
                </c:pt>
                <c:pt idx="945">
                  <c:v>178.14285714285714</c:v>
                </c:pt>
                <c:pt idx="946">
                  <c:v>177.57142857142858</c:v>
                </c:pt>
                <c:pt idx="947">
                  <c:v>176.85714285714286</c:v>
                </c:pt>
                <c:pt idx="948">
                  <c:v>178.57142857142858</c:v>
                </c:pt>
                <c:pt idx="949">
                  <c:v>180.28571428571428</c:v>
                </c:pt>
                <c:pt idx="950">
                  <c:v>176.71428571428572</c:v>
                </c:pt>
                <c:pt idx="951">
                  <c:v>174.57142857142858</c:v>
                </c:pt>
                <c:pt idx="952">
                  <c:v>174</c:v>
                </c:pt>
                <c:pt idx="953">
                  <c:v>171.85714285714286</c:v>
                </c:pt>
                <c:pt idx="954">
                  <c:v>172.71428571428572</c:v>
                </c:pt>
                <c:pt idx="955">
                  <c:v>168.28571428571428</c:v>
                </c:pt>
                <c:pt idx="956">
                  <c:v>171.14285714285714</c:v>
                </c:pt>
                <c:pt idx="957">
                  <c:v>173.28571428571428</c:v>
                </c:pt>
                <c:pt idx="958">
                  <c:v>174</c:v>
                </c:pt>
                <c:pt idx="959">
                  <c:v>174.57142857142858</c:v>
                </c:pt>
                <c:pt idx="960">
                  <c:v>178.28571428571428</c:v>
                </c:pt>
                <c:pt idx="961">
                  <c:v>177.85714285714286</c:v>
                </c:pt>
                <c:pt idx="962">
                  <c:v>183</c:v>
                </c:pt>
                <c:pt idx="963">
                  <c:v>183.14285714285714</c:v>
                </c:pt>
                <c:pt idx="964">
                  <c:v>184.57142857142858</c:v>
                </c:pt>
                <c:pt idx="965">
                  <c:v>186.42857142857142</c:v>
                </c:pt>
                <c:pt idx="966">
                  <c:v>186</c:v>
                </c:pt>
                <c:pt idx="967">
                  <c:v>185.57142857142858</c:v>
                </c:pt>
                <c:pt idx="968">
                  <c:v>184.14285714285714</c:v>
                </c:pt>
                <c:pt idx="969">
                  <c:v>180</c:v>
                </c:pt>
                <c:pt idx="970">
                  <c:v>179.71428571428572</c:v>
                </c:pt>
                <c:pt idx="971">
                  <c:v>178.85714285714286</c:v>
                </c:pt>
                <c:pt idx="972">
                  <c:v>177.14285714285714</c:v>
                </c:pt>
                <c:pt idx="973">
                  <c:v>171.57142857142858</c:v>
                </c:pt>
                <c:pt idx="974">
                  <c:v>169.14285714285714</c:v>
                </c:pt>
                <c:pt idx="975">
                  <c:v>169</c:v>
                </c:pt>
                <c:pt idx="976">
                  <c:v>170.71428571428572</c:v>
                </c:pt>
                <c:pt idx="977">
                  <c:v>171.57142857142858</c:v>
                </c:pt>
                <c:pt idx="978">
                  <c:v>174.57142857142858</c:v>
                </c:pt>
                <c:pt idx="979">
                  <c:v>177.57142857142858</c:v>
                </c:pt>
                <c:pt idx="980">
                  <c:v>184.71428571428572</c:v>
                </c:pt>
                <c:pt idx="981">
                  <c:v>185.85714285714286</c:v>
                </c:pt>
                <c:pt idx="982">
                  <c:v>188.42857142857142</c:v>
                </c:pt>
                <c:pt idx="983">
                  <c:v>191.85714285714286</c:v>
                </c:pt>
                <c:pt idx="984">
                  <c:v>189.28571428571428</c:v>
                </c:pt>
                <c:pt idx="985">
                  <c:v>185</c:v>
                </c:pt>
                <c:pt idx="986">
                  <c:v>183.85714285714286</c:v>
                </c:pt>
                <c:pt idx="987">
                  <c:v>185.71428571428572</c:v>
                </c:pt>
                <c:pt idx="988">
                  <c:v>186.57142857142858</c:v>
                </c:pt>
                <c:pt idx="989">
                  <c:v>184.85714285714286</c:v>
                </c:pt>
                <c:pt idx="990">
                  <c:v>180.42857142857142</c:v>
                </c:pt>
                <c:pt idx="991">
                  <c:v>180</c:v>
                </c:pt>
                <c:pt idx="992">
                  <c:v>179.14285714285714</c:v>
                </c:pt>
                <c:pt idx="993">
                  <c:v>181.14285714285714</c:v>
                </c:pt>
                <c:pt idx="994">
                  <c:v>178</c:v>
                </c:pt>
                <c:pt idx="995">
                  <c:v>179</c:v>
                </c:pt>
                <c:pt idx="996">
                  <c:v>177.57142857142858</c:v>
                </c:pt>
                <c:pt idx="997">
                  <c:v>183.57142857142858</c:v>
                </c:pt>
                <c:pt idx="998">
                  <c:v>183.57142857142858</c:v>
                </c:pt>
                <c:pt idx="999">
                  <c:v>185.71428571428572</c:v>
                </c:pt>
                <c:pt idx="1000">
                  <c:v>184</c:v>
                </c:pt>
                <c:pt idx="1001">
                  <c:v>187</c:v>
                </c:pt>
                <c:pt idx="1002">
                  <c:v>186.42857142857142</c:v>
                </c:pt>
                <c:pt idx="1003">
                  <c:v>188.42857142857142</c:v>
                </c:pt>
                <c:pt idx="1004">
                  <c:v>182.28571428571428</c:v>
                </c:pt>
                <c:pt idx="1005">
                  <c:v>181</c:v>
                </c:pt>
                <c:pt idx="1006">
                  <c:v>180.14285714285714</c:v>
                </c:pt>
                <c:pt idx="1007">
                  <c:v>181.71428571428572</c:v>
                </c:pt>
                <c:pt idx="1008">
                  <c:v>182.57142857142858</c:v>
                </c:pt>
                <c:pt idx="1009">
                  <c:v>182.85714285714286</c:v>
                </c:pt>
                <c:pt idx="1010">
                  <c:v>183.71428571428572</c:v>
                </c:pt>
                <c:pt idx="1011">
                  <c:v>189.57142857142858</c:v>
                </c:pt>
                <c:pt idx="1012">
                  <c:v>191.71428571428572</c:v>
                </c:pt>
                <c:pt idx="1013">
                  <c:v>195.42857142857142</c:v>
                </c:pt>
                <c:pt idx="1014">
                  <c:v>196.71428571428572</c:v>
                </c:pt>
                <c:pt idx="1015">
                  <c:v>200.71428571428572</c:v>
                </c:pt>
                <c:pt idx="1016">
                  <c:v>210.71428571428572</c:v>
                </c:pt>
                <c:pt idx="1017">
                  <c:v>219.14285714285714</c:v>
                </c:pt>
                <c:pt idx="1018">
                  <c:v>221</c:v>
                </c:pt>
                <c:pt idx="1019">
                  <c:v>227.85714285714286</c:v>
                </c:pt>
                <c:pt idx="1020">
                  <c:v>233.14285714285714</c:v>
                </c:pt>
                <c:pt idx="1021">
                  <c:v>240.28571428571428</c:v>
                </c:pt>
                <c:pt idx="1022">
                  <c:v>240.57142857142858</c:v>
                </c:pt>
                <c:pt idx="1023">
                  <c:v>236.71428571428572</c:v>
                </c:pt>
                <c:pt idx="1024">
                  <c:v>236.57142857142858</c:v>
                </c:pt>
                <c:pt idx="1025">
                  <c:v>237.71428571428572</c:v>
                </c:pt>
                <c:pt idx="1026">
                  <c:v>240.28571428571428</c:v>
                </c:pt>
                <c:pt idx="1027">
                  <c:v>240.57142857142858</c:v>
                </c:pt>
                <c:pt idx="1028">
                  <c:v>239.71428571428572</c:v>
                </c:pt>
                <c:pt idx="1029">
                  <c:v>239.57142857142858</c:v>
                </c:pt>
                <c:pt idx="1030">
                  <c:v>240</c:v>
                </c:pt>
                <c:pt idx="1031">
                  <c:v>239.14285714285714</c:v>
                </c:pt>
                <c:pt idx="1032">
                  <c:v>238.71428571428572</c:v>
                </c:pt>
                <c:pt idx="1033">
                  <c:v>239.42857142857142</c:v>
                </c:pt>
                <c:pt idx="1034">
                  <c:v>244</c:v>
                </c:pt>
                <c:pt idx="1035">
                  <c:v>247.42857142857142</c:v>
                </c:pt>
                <c:pt idx="1036">
                  <c:v>248.85714285714286</c:v>
                </c:pt>
                <c:pt idx="1037">
                  <c:v>252.85714285714286</c:v>
                </c:pt>
                <c:pt idx="1038">
                  <c:v>251.71428571428572</c:v>
                </c:pt>
                <c:pt idx="1039">
                  <c:v>256.71428571428572</c:v>
                </c:pt>
                <c:pt idx="1040">
                  <c:v>254.42857142857142</c:v>
                </c:pt>
                <c:pt idx="1041">
                  <c:v>248</c:v>
                </c:pt>
                <c:pt idx="1042">
                  <c:v>240.85714285714286</c:v>
                </c:pt>
                <c:pt idx="1043">
                  <c:v>236.28571428571428</c:v>
                </c:pt>
                <c:pt idx="1044">
                  <c:v>230</c:v>
                </c:pt>
                <c:pt idx="1045">
                  <c:v>225.14285714285714</c:v>
                </c:pt>
                <c:pt idx="1046">
                  <c:v>220.71428571428572</c:v>
                </c:pt>
                <c:pt idx="1047">
                  <c:v>219.85714285714286</c:v>
                </c:pt>
                <c:pt idx="1048">
                  <c:v>218.42857142857142</c:v>
                </c:pt>
                <c:pt idx="1049">
                  <c:v>217.14285714285714</c:v>
                </c:pt>
                <c:pt idx="1050">
                  <c:v>215.42857142857142</c:v>
                </c:pt>
                <c:pt idx="1051">
                  <c:v>211.71428571428572</c:v>
                </c:pt>
                <c:pt idx="1052">
                  <c:v>211.71428571428572</c:v>
                </c:pt>
                <c:pt idx="1053">
                  <c:v>208.71428571428572</c:v>
                </c:pt>
                <c:pt idx="1054">
                  <c:v>205.57142857142858</c:v>
                </c:pt>
                <c:pt idx="1055">
                  <c:v>205</c:v>
                </c:pt>
                <c:pt idx="1056">
                  <c:v>203.57142857142858</c:v>
                </c:pt>
                <c:pt idx="1057">
                  <c:v>202.57142857142858</c:v>
                </c:pt>
                <c:pt idx="1058">
                  <c:v>199.28571428571428</c:v>
                </c:pt>
                <c:pt idx="1059">
                  <c:v>199.57142857142858</c:v>
                </c:pt>
                <c:pt idx="1060">
                  <c:v>194.42857142857142</c:v>
                </c:pt>
                <c:pt idx="1061">
                  <c:v>192.57142857142858</c:v>
                </c:pt>
                <c:pt idx="1062">
                  <c:v>185.71428571428572</c:v>
                </c:pt>
                <c:pt idx="1063">
                  <c:v>184.14285714285714</c:v>
                </c:pt>
                <c:pt idx="1064">
                  <c:v>185</c:v>
                </c:pt>
                <c:pt idx="1065">
                  <c:v>188.14285714285714</c:v>
                </c:pt>
                <c:pt idx="1066">
                  <c:v>186.28571428571428</c:v>
                </c:pt>
                <c:pt idx="1067">
                  <c:v>191</c:v>
                </c:pt>
                <c:pt idx="1068">
                  <c:v>187</c:v>
                </c:pt>
                <c:pt idx="1069">
                  <c:v>192.57142857142858</c:v>
                </c:pt>
                <c:pt idx="1070">
                  <c:v>192.28571428571428</c:v>
                </c:pt>
                <c:pt idx="1071">
                  <c:v>186.57142857142858</c:v>
                </c:pt>
                <c:pt idx="1072">
                  <c:v>185.71428571428572</c:v>
                </c:pt>
                <c:pt idx="1073">
                  <c:v>185.71428571428572</c:v>
                </c:pt>
                <c:pt idx="1074">
                  <c:v>181.42857142857142</c:v>
                </c:pt>
                <c:pt idx="1075">
                  <c:v>185.14285714285714</c:v>
                </c:pt>
                <c:pt idx="1076">
                  <c:v>182.57142857142858</c:v>
                </c:pt>
                <c:pt idx="1077">
                  <c:v>177.85714285714286</c:v>
                </c:pt>
                <c:pt idx="1078">
                  <c:v>181.28571428571428</c:v>
                </c:pt>
                <c:pt idx="1079">
                  <c:v>179.57142857142858</c:v>
                </c:pt>
                <c:pt idx="1080">
                  <c:v>179.14285714285714</c:v>
                </c:pt>
                <c:pt idx="1081">
                  <c:v>180.28571428571428</c:v>
                </c:pt>
                <c:pt idx="1082">
                  <c:v>178.85714285714286</c:v>
                </c:pt>
                <c:pt idx="1083">
                  <c:v>179.85714285714286</c:v>
                </c:pt>
                <c:pt idx="1084">
                  <c:v>184.14285714285714</c:v>
                </c:pt>
                <c:pt idx="1085">
                  <c:v>181.85714285714286</c:v>
                </c:pt>
                <c:pt idx="1086">
                  <c:v>182.57142857142858</c:v>
                </c:pt>
                <c:pt idx="1087">
                  <c:v>181.85714285714286</c:v>
                </c:pt>
                <c:pt idx="1088">
                  <c:v>182.57142857142858</c:v>
                </c:pt>
                <c:pt idx="1089">
                  <c:v>181.42857142857142</c:v>
                </c:pt>
                <c:pt idx="1090">
                  <c:v>175.85714285714286</c:v>
                </c:pt>
                <c:pt idx="1091">
                  <c:v>175.42857142857142</c:v>
                </c:pt>
                <c:pt idx="1092">
                  <c:v>181.28571428571428</c:v>
                </c:pt>
                <c:pt idx="1093">
                  <c:v>178.28571428571428</c:v>
                </c:pt>
                <c:pt idx="1094">
                  <c:v>177.85714285714286</c:v>
                </c:pt>
                <c:pt idx="1095">
                  <c:v>175.28571428571428</c:v>
                </c:pt>
                <c:pt idx="1096">
                  <c:v>178.85714285714286</c:v>
                </c:pt>
                <c:pt idx="1097">
                  <c:v>183.42857142857142</c:v>
                </c:pt>
                <c:pt idx="1098">
                  <c:v>186.14285714285714</c:v>
                </c:pt>
                <c:pt idx="1099">
                  <c:v>183.28571428571428</c:v>
                </c:pt>
                <c:pt idx="1100">
                  <c:v>190.42857142857142</c:v>
                </c:pt>
                <c:pt idx="1101">
                  <c:v>192</c:v>
                </c:pt>
                <c:pt idx="1102">
                  <c:v>196.71428571428572</c:v>
                </c:pt>
                <c:pt idx="1103">
                  <c:v>194.85714285714286</c:v>
                </c:pt>
                <c:pt idx="1104">
                  <c:v>194.14285714285714</c:v>
                </c:pt>
                <c:pt idx="1105">
                  <c:v>194.28571428571428</c:v>
                </c:pt>
                <c:pt idx="1106">
                  <c:v>191.14285714285714</c:v>
                </c:pt>
                <c:pt idx="1107">
                  <c:v>192.42857142857142</c:v>
                </c:pt>
                <c:pt idx="1108">
                  <c:v>194.28571428571428</c:v>
                </c:pt>
                <c:pt idx="1109">
                  <c:v>189</c:v>
                </c:pt>
                <c:pt idx="1110">
                  <c:v>186</c:v>
                </c:pt>
                <c:pt idx="1111">
                  <c:v>189.28571428571428</c:v>
                </c:pt>
                <c:pt idx="1112">
                  <c:v>188.28571428571428</c:v>
                </c:pt>
                <c:pt idx="1113">
                  <c:v>188</c:v>
                </c:pt>
                <c:pt idx="1114">
                  <c:v>184.28571428571428</c:v>
                </c:pt>
                <c:pt idx="1115">
                  <c:v>183.42857142857142</c:v>
                </c:pt>
                <c:pt idx="1116">
                  <c:v>185.42857142857142</c:v>
                </c:pt>
                <c:pt idx="1117">
                  <c:v>182.71428571428572</c:v>
                </c:pt>
                <c:pt idx="1118">
                  <c:v>177</c:v>
                </c:pt>
                <c:pt idx="1119">
                  <c:v>172.57142857142858</c:v>
                </c:pt>
                <c:pt idx="1120">
                  <c:v>173.14285714285714</c:v>
                </c:pt>
                <c:pt idx="1121">
                  <c:v>173.71428571428572</c:v>
                </c:pt>
                <c:pt idx="1122">
                  <c:v>171</c:v>
                </c:pt>
                <c:pt idx="1123">
                  <c:v>171.14285714285714</c:v>
                </c:pt>
                <c:pt idx="1124">
                  <c:v>174.14285714285714</c:v>
                </c:pt>
                <c:pt idx="1125">
                  <c:v>175.85714285714286</c:v>
                </c:pt>
                <c:pt idx="1126">
                  <c:v>178.85714285714286</c:v>
                </c:pt>
                <c:pt idx="1127">
                  <c:v>181.42857142857142</c:v>
                </c:pt>
                <c:pt idx="1128">
                  <c:v>176.71428571428572</c:v>
                </c:pt>
                <c:pt idx="1129">
                  <c:v>177</c:v>
                </c:pt>
                <c:pt idx="1130">
                  <c:v>177.28571428571428</c:v>
                </c:pt>
                <c:pt idx="1131">
                  <c:v>176.71428571428572</c:v>
                </c:pt>
                <c:pt idx="1132">
                  <c:v>176.57142857142858</c:v>
                </c:pt>
                <c:pt idx="1133">
                  <c:v>172.57142857142858</c:v>
                </c:pt>
                <c:pt idx="1134">
                  <c:v>171.57142857142858</c:v>
                </c:pt>
                <c:pt idx="1135">
                  <c:v>173.71428571428572</c:v>
                </c:pt>
                <c:pt idx="1136">
                  <c:v>174.28571428571428</c:v>
                </c:pt>
                <c:pt idx="1137">
                  <c:v>173</c:v>
                </c:pt>
                <c:pt idx="1138">
                  <c:v>175.42857142857142</c:v>
                </c:pt>
                <c:pt idx="1139">
                  <c:v>174.85714285714286</c:v>
                </c:pt>
                <c:pt idx="1140">
                  <c:v>177</c:v>
                </c:pt>
                <c:pt idx="1141">
                  <c:v>173.28571428571428</c:v>
                </c:pt>
                <c:pt idx="1142">
                  <c:v>168.57142857142858</c:v>
                </c:pt>
                <c:pt idx="1143">
                  <c:v>165.42857142857142</c:v>
                </c:pt>
                <c:pt idx="1144">
                  <c:v>162.42857142857142</c:v>
                </c:pt>
                <c:pt idx="1145">
                  <c:v>163.57142857142858</c:v>
                </c:pt>
                <c:pt idx="1146">
                  <c:v>161</c:v>
                </c:pt>
                <c:pt idx="1147">
                  <c:v>158.42857142857142</c:v>
                </c:pt>
                <c:pt idx="1148">
                  <c:v>161.42857142857142</c:v>
                </c:pt>
                <c:pt idx="1149">
                  <c:v>167.71428571428572</c:v>
                </c:pt>
                <c:pt idx="1150">
                  <c:v>172.57142857142858</c:v>
                </c:pt>
                <c:pt idx="1151">
                  <c:v>175.71428571428572</c:v>
                </c:pt>
                <c:pt idx="1152">
                  <c:v>174.14285714285714</c:v>
                </c:pt>
                <c:pt idx="1153">
                  <c:v>177.71428571428572</c:v>
                </c:pt>
                <c:pt idx="1154">
                  <c:v>176</c:v>
                </c:pt>
                <c:pt idx="1155">
                  <c:v>173.57142857142858</c:v>
                </c:pt>
                <c:pt idx="1156">
                  <c:v>171.57142857142858</c:v>
                </c:pt>
                <c:pt idx="1157">
                  <c:v>168.57142857142858</c:v>
                </c:pt>
                <c:pt idx="1158">
                  <c:v>167</c:v>
                </c:pt>
                <c:pt idx="1159">
                  <c:v>166.85714285714286</c:v>
                </c:pt>
                <c:pt idx="1160">
                  <c:v>162.14285714285714</c:v>
                </c:pt>
                <c:pt idx="1161">
                  <c:v>166.28571428571428</c:v>
                </c:pt>
                <c:pt idx="1162">
                  <c:v>165.57142857142858</c:v>
                </c:pt>
                <c:pt idx="1163">
                  <c:v>164.28571428571428</c:v>
                </c:pt>
                <c:pt idx="1164">
                  <c:v>163.71428571428572</c:v>
                </c:pt>
                <c:pt idx="1165">
                  <c:v>163</c:v>
                </c:pt>
                <c:pt idx="1166">
                  <c:v>163.42857142857142</c:v>
                </c:pt>
                <c:pt idx="1167">
                  <c:v>164.28571428571428</c:v>
                </c:pt>
                <c:pt idx="1168">
                  <c:v>162.57142857142858</c:v>
                </c:pt>
                <c:pt idx="1169">
                  <c:v>159.14285714285714</c:v>
                </c:pt>
                <c:pt idx="1170">
                  <c:v>161.14285714285714</c:v>
                </c:pt>
                <c:pt idx="1171">
                  <c:v>160.28571428571428</c:v>
                </c:pt>
                <c:pt idx="1172">
                  <c:v>164.28571428571428</c:v>
                </c:pt>
                <c:pt idx="1173">
                  <c:v>165.71428571428572</c:v>
                </c:pt>
                <c:pt idx="1174">
                  <c:v>165.57142857142858</c:v>
                </c:pt>
                <c:pt idx="1175">
                  <c:v>163</c:v>
                </c:pt>
                <c:pt idx="1176">
                  <c:v>166.14285714285714</c:v>
                </c:pt>
                <c:pt idx="1177">
                  <c:v>162</c:v>
                </c:pt>
                <c:pt idx="1178">
                  <c:v>164.71428571428572</c:v>
                </c:pt>
                <c:pt idx="1179">
                  <c:v>160.28571428571428</c:v>
                </c:pt>
                <c:pt idx="1180">
                  <c:v>156.14285714285714</c:v>
                </c:pt>
                <c:pt idx="1181">
                  <c:v>155.71428571428572</c:v>
                </c:pt>
                <c:pt idx="1182">
                  <c:v>157.57142857142858</c:v>
                </c:pt>
                <c:pt idx="1183">
                  <c:v>155.85714285714286</c:v>
                </c:pt>
                <c:pt idx="1184">
                  <c:v>158.57142857142858</c:v>
                </c:pt>
                <c:pt idx="1185">
                  <c:v>157.71428571428572</c:v>
                </c:pt>
                <c:pt idx="1186">
                  <c:v>157.14285714285714</c:v>
                </c:pt>
                <c:pt idx="1187">
                  <c:v>156.85714285714286</c:v>
                </c:pt>
                <c:pt idx="1188">
                  <c:v>158.85714285714286</c:v>
                </c:pt>
                <c:pt idx="1189">
                  <c:v>160.28571428571428</c:v>
                </c:pt>
                <c:pt idx="1190">
                  <c:v>161.14285714285714</c:v>
                </c:pt>
                <c:pt idx="1191">
                  <c:v>156.85714285714286</c:v>
                </c:pt>
                <c:pt idx="1192">
                  <c:v>154.57142857142858</c:v>
                </c:pt>
                <c:pt idx="1193">
                  <c:v>155.57142857142858</c:v>
                </c:pt>
                <c:pt idx="1194">
                  <c:v>161.42857142857142</c:v>
                </c:pt>
                <c:pt idx="1195">
                  <c:v>160.85714285714286</c:v>
                </c:pt>
                <c:pt idx="1196">
                  <c:v>161.71428571428572</c:v>
                </c:pt>
                <c:pt idx="1197">
                  <c:v>164.28571428571428</c:v>
                </c:pt>
                <c:pt idx="1198">
                  <c:v>170.85714285714286</c:v>
                </c:pt>
                <c:pt idx="1199">
                  <c:v>170.71428571428572</c:v>
                </c:pt>
                <c:pt idx="1200">
                  <c:v>168.28571428571428</c:v>
                </c:pt>
                <c:pt idx="1201">
                  <c:v>163.85714285714286</c:v>
                </c:pt>
                <c:pt idx="1202">
                  <c:v>161.85714285714286</c:v>
                </c:pt>
                <c:pt idx="1203">
                  <c:v>158.42857142857142</c:v>
                </c:pt>
                <c:pt idx="1204">
                  <c:v>156.14285714285714</c:v>
                </c:pt>
                <c:pt idx="1205">
                  <c:v>152.57142857142858</c:v>
                </c:pt>
                <c:pt idx="1206">
                  <c:v>152.71428571428572</c:v>
                </c:pt>
                <c:pt idx="1207">
                  <c:v>155.42857142857142</c:v>
                </c:pt>
                <c:pt idx="1208">
                  <c:v>151.57142857142858</c:v>
                </c:pt>
                <c:pt idx="1209">
                  <c:v>153.28571428571428</c:v>
                </c:pt>
                <c:pt idx="1210">
                  <c:v>153.57142857142858</c:v>
                </c:pt>
                <c:pt idx="1211">
                  <c:v>154</c:v>
                </c:pt>
                <c:pt idx="1212">
                  <c:v>152.71428571428572</c:v>
                </c:pt>
                <c:pt idx="1213">
                  <c:v>154.42857142857142</c:v>
                </c:pt>
                <c:pt idx="1214">
                  <c:v>150.71428571428572</c:v>
                </c:pt>
                <c:pt idx="1215">
                  <c:v>153.71428571428572</c:v>
                </c:pt>
                <c:pt idx="1216">
                  <c:v>151.28571428571428</c:v>
                </c:pt>
                <c:pt idx="1217">
                  <c:v>150.71428571428572</c:v>
                </c:pt>
                <c:pt idx="1218">
                  <c:v>153.57142857142858</c:v>
                </c:pt>
                <c:pt idx="1219">
                  <c:v>151.42857142857142</c:v>
                </c:pt>
                <c:pt idx="1220">
                  <c:v>149</c:v>
                </c:pt>
                <c:pt idx="1221">
                  <c:v>152.57142857142858</c:v>
                </c:pt>
                <c:pt idx="1222">
                  <c:v>153.14285714285714</c:v>
                </c:pt>
                <c:pt idx="1223">
                  <c:v>155.28571428571428</c:v>
                </c:pt>
                <c:pt idx="1224">
                  <c:v>159.85714285714286</c:v>
                </c:pt>
                <c:pt idx="1225">
                  <c:v>154.42857142857142</c:v>
                </c:pt>
                <c:pt idx="1226">
                  <c:v>155.71428571428572</c:v>
                </c:pt>
                <c:pt idx="1227">
                  <c:v>155.42857142857142</c:v>
                </c:pt>
                <c:pt idx="1228">
                  <c:v>153</c:v>
                </c:pt>
                <c:pt idx="1229">
                  <c:v>153.28571428571428</c:v>
                </c:pt>
                <c:pt idx="1230">
                  <c:v>153.71428571428572</c:v>
                </c:pt>
                <c:pt idx="1231">
                  <c:v>149.28571428571428</c:v>
                </c:pt>
                <c:pt idx="1232">
                  <c:v>150.42857142857142</c:v>
                </c:pt>
                <c:pt idx="1233">
                  <c:v>152.28571428571428</c:v>
                </c:pt>
                <c:pt idx="1234">
                  <c:v>154.57142857142858</c:v>
                </c:pt>
                <c:pt idx="1235">
                  <c:v>156.14285714285714</c:v>
                </c:pt>
                <c:pt idx="1236">
                  <c:v>154.14285714285714</c:v>
                </c:pt>
                <c:pt idx="1237">
                  <c:v>153.14285714285714</c:v>
                </c:pt>
                <c:pt idx="1238">
                  <c:v>151.85714285714286</c:v>
                </c:pt>
                <c:pt idx="1239">
                  <c:v>152.28571428571428</c:v>
                </c:pt>
                <c:pt idx="1240">
                  <c:v>154</c:v>
                </c:pt>
                <c:pt idx="1241">
                  <c:v>153.28571428571428</c:v>
                </c:pt>
                <c:pt idx="1242">
                  <c:v>152.85714285714286</c:v>
                </c:pt>
                <c:pt idx="1243">
                  <c:v>155.28571428571428</c:v>
                </c:pt>
                <c:pt idx="1244">
                  <c:v>154.14285714285714</c:v>
                </c:pt>
                <c:pt idx="1245">
                  <c:v>157.28571428571428</c:v>
                </c:pt>
                <c:pt idx="1246">
                  <c:v>159.14285714285714</c:v>
                </c:pt>
                <c:pt idx="1247">
                  <c:v>154.14285714285714</c:v>
                </c:pt>
                <c:pt idx="1248">
                  <c:v>153.57142857142858</c:v>
                </c:pt>
                <c:pt idx="1249">
                  <c:v>151.71428571428572</c:v>
                </c:pt>
                <c:pt idx="1250">
                  <c:v>148.28571428571428</c:v>
                </c:pt>
                <c:pt idx="1251">
                  <c:v>152.14285714285714</c:v>
                </c:pt>
                <c:pt idx="1252">
                  <c:v>150.85714285714286</c:v>
                </c:pt>
                <c:pt idx="1253">
                  <c:v>150.71428571428572</c:v>
                </c:pt>
                <c:pt idx="1254">
                  <c:v>156.85714285714286</c:v>
                </c:pt>
                <c:pt idx="1255">
                  <c:v>160.14285714285714</c:v>
                </c:pt>
                <c:pt idx="1256">
                  <c:v>163.57142857142858</c:v>
                </c:pt>
                <c:pt idx="1257">
                  <c:v>167</c:v>
                </c:pt>
                <c:pt idx="1258">
                  <c:v>163</c:v>
                </c:pt>
                <c:pt idx="1259">
                  <c:v>166.14285714285714</c:v>
                </c:pt>
                <c:pt idx="1260">
                  <c:v>166.14285714285714</c:v>
                </c:pt>
                <c:pt idx="1261">
                  <c:v>161.42857142857142</c:v>
                </c:pt>
                <c:pt idx="1262">
                  <c:v>156.42857142857142</c:v>
                </c:pt>
                <c:pt idx="1263">
                  <c:v>155.85714285714286</c:v>
                </c:pt>
                <c:pt idx="1264">
                  <c:v>152.42857142857142</c:v>
                </c:pt>
                <c:pt idx="1265">
                  <c:v>157.71428571428572</c:v>
                </c:pt>
                <c:pt idx="1266">
                  <c:v>155.28571428571428</c:v>
                </c:pt>
                <c:pt idx="1267">
                  <c:v>154</c:v>
                </c:pt>
                <c:pt idx="1268">
                  <c:v>154.28571428571428</c:v>
                </c:pt>
                <c:pt idx="1269">
                  <c:v>155.57142857142858</c:v>
                </c:pt>
                <c:pt idx="1270">
                  <c:v>154.42857142857142</c:v>
                </c:pt>
                <c:pt idx="1271">
                  <c:v>154.85714285714286</c:v>
                </c:pt>
                <c:pt idx="1272">
                  <c:v>151.57142857142858</c:v>
                </c:pt>
                <c:pt idx="1273">
                  <c:v>150.57142857142858</c:v>
                </c:pt>
                <c:pt idx="1274">
                  <c:v>149.57142857142858</c:v>
                </c:pt>
                <c:pt idx="1275">
                  <c:v>148.57142857142858</c:v>
                </c:pt>
                <c:pt idx="1276">
                  <c:v>146.57142857142858</c:v>
                </c:pt>
                <c:pt idx="1277">
                  <c:v>145.71428571428572</c:v>
                </c:pt>
                <c:pt idx="1278">
                  <c:v>148.71428571428572</c:v>
                </c:pt>
                <c:pt idx="1279">
                  <c:v>149.28571428571428</c:v>
                </c:pt>
                <c:pt idx="1280">
                  <c:v>150.14285714285714</c:v>
                </c:pt>
                <c:pt idx="1281">
                  <c:v>152.14285714285714</c:v>
                </c:pt>
                <c:pt idx="1282">
                  <c:v>157.42857142857142</c:v>
                </c:pt>
                <c:pt idx="1283">
                  <c:v>158</c:v>
                </c:pt>
                <c:pt idx="1284">
                  <c:v>161.14285714285714</c:v>
                </c:pt>
                <c:pt idx="1285">
                  <c:v>158.28571428571428</c:v>
                </c:pt>
                <c:pt idx="1286">
                  <c:v>157.42857142857142</c:v>
                </c:pt>
                <c:pt idx="1287">
                  <c:v>154.14285714285714</c:v>
                </c:pt>
                <c:pt idx="1288">
                  <c:v>152.42857142857142</c:v>
                </c:pt>
                <c:pt idx="1289">
                  <c:v>149.71428571428572</c:v>
                </c:pt>
                <c:pt idx="1290">
                  <c:v>150.28571428571428</c:v>
                </c:pt>
                <c:pt idx="1291">
                  <c:v>150.28571428571428</c:v>
                </c:pt>
                <c:pt idx="1292">
                  <c:v>152.14285714285714</c:v>
                </c:pt>
                <c:pt idx="1293">
                  <c:v>152.14285714285714</c:v>
                </c:pt>
                <c:pt idx="1294">
                  <c:v>160.14285714285714</c:v>
                </c:pt>
                <c:pt idx="1295">
                  <c:v>160.71428571428572</c:v>
                </c:pt>
                <c:pt idx="1296">
                  <c:v>160.85714285714286</c:v>
                </c:pt>
                <c:pt idx="1297">
                  <c:v>162.71428571428572</c:v>
                </c:pt>
                <c:pt idx="1298">
                  <c:v>159.42857142857142</c:v>
                </c:pt>
                <c:pt idx="1299">
                  <c:v>161</c:v>
                </c:pt>
                <c:pt idx="1300">
                  <c:v>163</c:v>
                </c:pt>
                <c:pt idx="1301">
                  <c:v>159.42857142857142</c:v>
                </c:pt>
                <c:pt idx="1302">
                  <c:v>158.42857142857142</c:v>
                </c:pt>
                <c:pt idx="1303">
                  <c:v>158.14285714285714</c:v>
                </c:pt>
                <c:pt idx="1304">
                  <c:v>161.28571428571428</c:v>
                </c:pt>
                <c:pt idx="1305">
                  <c:v>163.28571428571428</c:v>
                </c:pt>
                <c:pt idx="1306">
                  <c:v>161</c:v>
                </c:pt>
                <c:pt idx="1307">
                  <c:v>160.42857142857142</c:v>
                </c:pt>
                <c:pt idx="1308">
                  <c:v>160.28571428571428</c:v>
                </c:pt>
                <c:pt idx="1309">
                  <c:v>163</c:v>
                </c:pt>
                <c:pt idx="1310">
                  <c:v>165.14285714285714</c:v>
                </c:pt>
                <c:pt idx="1311">
                  <c:v>163.14285714285714</c:v>
                </c:pt>
                <c:pt idx="1312">
                  <c:v>164.85714285714286</c:v>
                </c:pt>
                <c:pt idx="1313">
                  <c:v>168.14285714285714</c:v>
                </c:pt>
                <c:pt idx="1314">
                  <c:v>169.28571428571428</c:v>
                </c:pt>
                <c:pt idx="1315">
                  <c:v>171.42857142857142</c:v>
                </c:pt>
                <c:pt idx="1316">
                  <c:v>172.57142857142858</c:v>
                </c:pt>
                <c:pt idx="1317">
                  <c:v>169</c:v>
                </c:pt>
                <c:pt idx="1318">
                  <c:v>168.57142857142858</c:v>
                </c:pt>
                <c:pt idx="1319">
                  <c:v>168.14285714285714</c:v>
                </c:pt>
                <c:pt idx="1320">
                  <c:v>167</c:v>
                </c:pt>
                <c:pt idx="1321">
                  <c:v>164.28571428571428</c:v>
                </c:pt>
                <c:pt idx="1322">
                  <c:v>163</c:v>
                </c:pt>
                <c:pt idx="1323">
                  <c:v>166.42857142857142</c:v>
                </c:pt>
                <c:pt idx="1324">
                  <c:v>173.71428571428572</c:v>
                </c:pt>
                <c:pt idx="1325">
                  <c:v>174.57142857142858</c:v>
                </c:pt>
                <c:pt idx="1326">
                  <c:v>172.57142857142858</c:v>
                </c:pt>
                <c:pt idx="1327">
                  <c:v>170.71428571428572</c:v>
                </c:pt>
                <c:pt idx="1328">
                  <c:v>172.85714285714286</c:v>
                </c:pt>
                <c:pt idx="1329">
                  <c:v>171</c:v>
                </c:pt>
                <c:pt idx="1330">
                  <c:v>168</c:v>
                </c:pt>
                <c:pt idx="1331">
                  <c:v>162.42857142857142</c:v>
                </c:pt>
                <c:pt idx="1332">
                  <c:v>160.14285714285714</c:v>
                </c:pt>
                <c:pt idx="1333">
                  <c:v>162.42857142857142</c:v>
                </c:pt>
                <c:pt idx="1334">
                  <c:v>165.71428571428572</c:v>
                </c:pt>
                <c:pt idx="1335">
                  <c:v>167.14285714285714</c:v>
                </c:pt>
                <c:pt idx="1336">
                  <c:v>165.57142857142858</c:v>
                </c:pt>
                <c:pt idx="1337">
                  <c:v>167.42857142857142</c:v>
                </c:pt>
                <c:pt idx="1338">
                  <c:v>172.14285714285714</c:v>
                </c:pt>
                <c:pt idx="1339">
                  <c:v>173.57142857142858</c:v>
                </c:pt>
                <c:pt idx="1340">
                  <c:v>175.42857142857142</c:v>
                </c:pt>
                <c:pt idx="1341">
                  <c:v>173.28571428571428</c:v>
                </c:pt>
                <c:pt idx="1342">
                  <c:v>172</c:v>
                </c:pt>
                <c:pt idx="1343">
                  <c:v>176.14285714285714</c:v>
                </c:pt>
                <c:pt idx="1344">
                  <c:v>174.14285714285714</c:v>
                </c:pt>
                <c:pt idx="1345">
                  <c:v>171.85714285714286</c:v>
                </c:pt>
                <c:pt idx="1346">
                  <c:v>177</c:v>
                </c:pt>
                <c:pt idx="1347">
                  <c:v>175.71428571428572</c:v>
                </c:pt>
                <c:pt idx="1348">
                  <c:v>174.71428571428572</c:v>
                </c:pt>
                <c:pt idx="1349">
                  <c:v>174.85714285714286</c:v>
                </c:pt>
                <c:pt idx="1350">
                  <c:v>174.71428571428572</c:v>
                </c:pt>
                <c:pt idx="1351">
                  <c:v>176.28571428571428</c:v>
                </c:pt>
                <c:pt idx="1352">
                  <c:v>176.42857142857142</c:v>
                </c:pt>
                <c:pt idx="1353">
                  <c:v>172.71428571428572</c:v>
                </c:pt>
                <c:pt idx="1354">
                  <c:v>175.71428571428572</c:v>
                </c:pt>
                <c:pt idx="1355">
                  <c:v>176.14285714285714</c:v>
                </c:pt>
                <c:pt idx="1356">
                  <c:v>174.57142857142858</c:v>
                </c:pt>
                <c:pt idx="1357">
                  <c:v>173.28571428571428</c:v>
                </c:pt>
                <c:pt idx="1358">
                  <c:v>171.71428571428572</c:v>
                </c:pt>
                <c:pt idx="1359">
                  <c:v>174.71428571428572</c:v>
                </c:pt>
                <c:pt idx="1360">
                  <c:v>174.85714285714286</c:v>
                </c:pt>
                <c:pt idx="1361">
                  <c:v>173.14285714285714</c:v>
                </c:pt>
                <c:pt idx="1362">
                  <c:v>176.28571428571428</c:v>
                </c:pt>
                <c:pt idx="1363">
                  <c:v>180.85714285714286</c:v>
                </c:pt>
                <c:pt idx="1364">
                  <c:v>180.57142857142858</c:v>
                </c:pt>
                <c:pt idx="1365">
                  <c:v>182</c:v>
                </c:pt>
                <c:pt idx="1366">
                  <c:v>176.28571428571428</c:v>
                </c:pt>
                <c:pt idx="1367">
                  <c:v>177.57142857142858</c:v>
                </c:pt>
                <c:pt idx="1368">
                  <c:v>174.57142857142858</c:v>
                </c:pt>
                <c:pt idx="1369">
                  <c:v>173.57142857142858</c:v>
                </c:pt>
                <c:pt idx="1370">
                  <c:v>175</c:v>
                </c:pt>
                <c:pt idx="1371">
                  <c:v>175.14285714285714</c:v>
                </c:pt>
                <c:pt idx="1372">
                  <c:v>173.85714285714286</c:v>
                </c:pt>
                <c:pt idx="1373">
                  <c:v>175.85714285714286</c:v>
                </c:pt>
                <c:pt idx="1374">
                  <c:v>177.57142857142858</c:v>
                </c:pt>
                <c:pt idx="1375">
                  <c:v>179.14285714285714</c:v>
                </c:pt>
                <c:pt idx="1376">
                  <c:v>184.42857142857142</c:v>
                </c:pt>
                <c:pt idx="1377">
                  <c:v>178</c:v>
                </c:pt>
                <c:pt idx="1378">
                  <c:v>182.14285714285714</c:v>
                </c:pt>
                <c:pt idx="1379">
                  <c:v>185.85714285714286</c:v>
                </c:pt>
                <c:pt idx="1380">
                  <c:v>189</c:v>
                </c:pt>
                <c:pt idx="1381">
                  <c:v>187.42857142857142</c:v>
                </c:pt>
                <c:pt idx="1382">
                  <c:v>190.71428571428572</c:v>
                </c:pt>
                <c:pt idx="1383">
                  <c:v>187.28571428571428</c:v>
                </c:pt>
                <c:pt idx="1384">
                  <c:v>198</c:v>
                </c:pt>
                <c:pt idx="1385">
                  <c:v>197.71428571428572</c:v>
                </c:pt>
                <c:pt idx="1386">
                  <c:v>196.42857142857142</c:v>
                </c:pt>
                <c:pt idx="1387">
                  <c:v>191.71428571428572</c:v>
                </c:pt>
                <c:pt idx="1388">
                  <c:v>190.71428571428572</c:v>
                </c:pt>
                <c:pt idx="1389">
                  <c:v>193.71428571428572</c:v>
                </c:pt>
                <c:pt idx="1390">
                  <c:v>194.14285714285714</c:v>
                </c:pt>
                <c:pt idx="1391">
                  <c:v>189.42857142857142</c:v>
                </c:pt>
                <c:pt idx="1392">
                  <c:v>186.57142857142858</c:v>
                </c:pt>
                <c:pt idx="1393">
                  <c:v>185.57142857142858</c:v>
                </c:pt>
                <c:pt idx="1394">
                  <c:v>191.14285714285714</c:v>
                </c:pt>
                <c:pt idx="1395">
                  <c:v>193.28571428571428</c:v>
                </c:pt>
                <c:pt idx="1396">
                  <c:v>190.28571428571428</c:v>
                </c:pt>
                <c:pt idx="1397">
                  <c:v>195.42857142857142</c:v>
                </c:pt>
                <c:pt idx="1398">
                  <c:v>196.42857142857142</c:v>
                </c:pt>
                <c:pt idx="1399">
                  <c:v>199</c:v>
                </c:pt>
                <c:pt idx="1400">
                  <c:v>205.71428571428572</c:v>
                </c:pt>
                <c:pt idx="1401">
                  <c:v>206.14285714285714</c:v>
                </c:pt>
                <c:pt idx="1402">
                  <c:v>205.85714285714286</c:v>
                </c:pt>
                <c:pt idx="1403">
                  <c:v>203.42857142857142</c:v>
                </c:pt>
                <c:pt idx="1404">
                  <c:v>198.28571428571428</c:v>
                </c:pt>
                <c:pt idx="1405">
                  <c:v>194.57142857142858</c:v>
                </c:pt>
                <c:pt idx="1406">
                  <c:v>194.85714285714286</c:v>
                </c:pt>
                <c:pt idx="1407">
                  <c:v>186</c:v>
                </c:pt>
                <c:pt idx="1408">
                  <c:v>181.57142857142858</c:v>
                </c:pt>
                <c:pt idx="1409">
                  <c:v>182</c:v>
                </c:pt>
                <c:pt idx="1410">
                  <c:v>179.85714285714286</c:v>
                </c:pt>
                <c:pt idx="1411">
                  <c:v>180.28571428571428</c:v>
                </c:pt>
                <c:pt idx="1412">
                  <c:v>181.71428571428572</c:v>
                </c:pt>
                <c:pt idx="1413">
                  <c:v>181.28571428571428</c:v>
                </c:pt>
                <c:pt idx="1414">
                  <c:v>185.71428571428572</c:v>
                </c:pt>
                <c:pt idx="1415">
                  <c:v>187.85714285714286</c:v>
                </c:pt>
                <c:pt idx="1416">
                  <c:v>189.14285714285714</c:v>
                </c:pt>
                <c:pt idx="1417">
                  <c:v>195.14285714285714</c:v>
                </c:pt>
                <c:pt idx="1418">
                  <c:v>197.28571428571428</c:v>
                </c:pt>
                <c:pt idx="1419">
                  <c:v>201.28571428571428</c:v>
                </c:pt>
                <c:pt idx="1420">
                  <c:v>205.71428571428572</c:v>
                </c:pt>
                <c:pt idx="1421">
                  <c:v>206.14285714285714</c:v>
                </c:pt>
                <c:pt idx="1422">
                  <c:v>210.14285714285714</c:v>
                </c:pt>
                <c:pt idx="1423">
                  <c:v>206</c:v>
                </c:pt>
                <c:pt idx="1424">
                  <c:v>202.42857142857142</c:v>
                </c:pt>
                <c:pt idx="1425">
                  <c:v>199.42857142857142</c:v>
                </c:pt>
                <c:pt idx="1426">
                  <c:v>196.42857142857142</c:v>
                </c:pt>
                <c:pt idx="1427">
                  <c:v>192.57142857142858</c:v>
                </c:pt>
                <c:pt idx="1428">
                  <c:v>192</c:v>
                </c:pt>
                <c:pt idx="1429">
                  <c:v>188.28571428571428</c:v>
                </c:pt>
                <c:pt idx="1430">
                  <c:v>190</c:v>
                </c:pt>
                <c:pt idx="1431">
                  <c:v>189.28571428571428</c:v>
                </c:pt>
                <c:pt idx="1432">
                  <c:v>185.57142857142858</c:v>
                </c:pt>
                <c:pt idx="1433">
                  <c:v>182.71428571428572</c:v>
                </c:pt>
                <c:pt idx="1434">
                  <c:v>181</c:v>
                </c:pt>
                <c:pt idx="1435">
                  <c:v>178.14285714285714</c:v>
                </c:pt>
                <c:pt idx="1436">
                  <c:v>177.14285714285714</c:v>
                </c:pt>
                <c:pt idx="1437">
                  <c:v>178.57142857142858</c:v>
                </c:pt>
                <c:pt idx="1438">
                  <c:v>179.28571428571428</c:v>
                </c:pt>
                <c:pt idx="1439">
                  <c:v>183.85714285714286</c:v>
                </c:pt>
                <c:pt idx="1440">
                  <c:v>184</c:v>
                </c:pt>
                <c:pt idx="1441">
                  <c:v>187.42857142857142</c:v>
                </c:pt>
                <c:pt idx="1442">
                  <c:v>188.42857142857142</c:v>
                </c:pt>
                <c:pt idx="1443">
                  <c:v>187.28571428571428</c:v>
                </c:pt>
                <c:pt idx="1444">
                  <c:v>187</c:v>
                </c:pt>
                <c:pt idx="1445">
                  <c:v>184.57142857142858</c:v>
                </c:pt>
                <c:pt idx="1446">
                  <c:v>181</c:v>
                </c:pt>
                <c:pt idx="1447">
                  <c:v>177.42857142857142</c:v>
                </c:pt>
                <c:pt idx="1448">
                  <c:v>175.14285714285714</c:v>
                </c:pt>
                <c:pt idx="1449">
                  <c:v>173.14285714285714</c:v>
                </c:pt>
                <c:pt idx="1450">
                  <c:v>173.42857142857142</c:v>
                </c:pt>
                <c:pt idx="1451">
                  <c:v>171.71428571428572</c:v>
                </c:pt>
                <c:pt idx="1452">
                  <c:v>171.71428571428572</c:v>
                </c:pt>
                <c:pt idx="1453">
                  <c:v>170.14285714285714</c:v>
                </c:pt>
                <c:pt idx="1454">
                  <c:v>170.57142857142858</c:v>
                </c:pt>
                <c:pt idx="1455">
                  <c:v>168.71428571428572</c:v>
                </c:pt>
                <c:pt idx="1456">
                  <c:v>168.85714285714286</c:v>
                </c:pt>
                <c:pt idx="1457">
                  <c:v>169.57142857142858</c:v>
                </c:pt>
                <c:pt idx="1458">
                  <c:v>173</c:v>
                </c:pt>
                <c:pt idx="1459">
                  <c:v>176.28571428571428</c:v>
                </c:pt>
                <c:pt idx="1460">
                  <c:v>178.28571428571428</c:v>
                </c:pt>
                <c:pt idx="1461">
                  <c:v>179.85714285714286</c:v>
                </c:pt>
                <c:pt idx="1462">
                  <c:v>178</c:v>
                </c:pt>
                <c:pt idx="1463">
                  <c:v>177.28571428571428</c:v>
                </c:pt>
                <c:pt idx="1464">
                  <c:v>178.14285714285714</c:v>
                </c:pt>
                <c:pt idx="1465">
                  <c:v>174.14285714285714</c:v>
                </c:pt>
                <c:pt idx="1466">
                  <c:v>172.57142857142858</c:v>
                </c:pt>
                <c:pt idx="1467">
                  <c:v>170.14285714285714</c:v>
                </c:pt>
                <c:pt idx="1468">
                  <c:v>172.85714285714286</c:v>
                </c:pt>
                <c:pt idx="1469">
                  <c:v>175.28571428571428</c:v>
                </c:pt>
                <c:pt idx="1470">
                  <c:v>177.28571428571428</c:v>
                </c:pt>
                <c:pt idx="1471">
                  <c:v>175.57142857142858</c:v>
                </c:pt>
                <c:pt idx="1472">
                  <c:v>179.28571428571428</c:v>
                </c:pt>
                <c:pt idx="1473">
                  <c:v>180.85714285714286</c:v>
                </c:pt>
                <c:pt idx="1474">
                  <c:v>181.71428571428572</c:v>
                </c:pt>
                <c:pt idx="1475">
                  <c:v>179.85714285714286</c:v>
                </c:pt>
                <c:pt idx="1476">
                  <c:v>177.85714285714286</c:v>
                </c:pt>
                <c:pt idx="1477">
                  <c:v>179.14285714285714</c:v>
                </c:pt>
                <c:pt idx="1478">
                  <c:v>175.28571428571428</c:v>
                </c:pt>
                <c:pt idx="1479">
                  <c:v>171.85714285714286</c:v>
                </c:pt>
                <c:pt idx="1480">
                  <c:v>167.28571428571428</c:v>
                </c:pt>
                <c:pt idx="1481">
                  <c:v>169</c:v>
                </c:pt>
                <c:pt idx="1482">
                  <c:v>166.57142857142858</c:v>
                </c:pt>
                <c:pt idx="1483">
                  <c:v>168.42857142857142</c:v>
                </c:pt>
                <c:pt idx="1484">
                  <c:v>164.14285714285714</c:v>
                </c:pt>
                <c:pt idx="1485">
                  <c:v>169.85714285714286</c:v>
                </c:pt>
                <c:pt idx="1486">
                  <c:v>168.71428571428572</c:v>
                </c:pt>
                <c:pt idx="1487">
                  <c:v>173</c:v>
                </c:pt>
                <c:pt idx="1488">
                  <c:v>170.85714285714286</c:v>
                </c:pt>
                <c:pt idx="1489">
                  <c:v>172.42857142857142</c:v>
                </c:pt>
                <c:pt idx="1490">
                  <c:v>172.85714285714286</c:v>
                </c:pt>
                <c:pt idx="1491">
                  <c:v>173.85714285714286</c:v>
                </c:pt>
                <c:pt idx="1492">
                  <c:v>169.85714285714286</c:v>
                </c:pt>
                <c:pt idx="1493">
                  <c:v>171.28571428571428</c:v>
                </c:pt>
                <c:pt idx="1494">
                  <c:v>170.28571428571428</c:v>
                </c:pt>
                <c:pt idx="1495">
                  <c:v>170.28571428571428</c:v>
                </c:pt>
                <c:pt idx="1496">
                  <c:v>169.71428571428572</c:v>
                </c:pt>
                <c:pt idx="1497">
                  <c:v>166</c:v>
                </c:pt>
                <c:pt idx="1498">
                  <c:v>167.42857142857142</c:v>
                </c:pt>
                <c:pt idx="1499">
                  <c:v>167.57142857142858</c:v>
                </c:pt>
                <c:pt idx="1500">
                  <c:v>169.14285714285714</c:v>
                </c:pt>
                <c:pt idx="1501">
                  <c:v>163.42857142857142</c:v>
                </c:pt>
                <c:pt idx="1502">
                  <c:v>160.42857142857142</c:v>
                </c:pt>
              </c:numCache>
            </c:numRef>
          </c:val>
          <c:smooth val="0"/>
          <c:extLst>
            <c:ext xmlns:c16="http://schemas.microsoft.com/office/drawing/2014/chart" uri="{C3380CC4-5D6E-409C-BE32-E72D297353CC}">
              <c16:uniqueId val="{00000001-F4FC-4900-885D-7C5125E94A84}"/>
            </c:ext>
          </c:extLst>
        </c:ser>
        <c:dLbls>
          <c:showLegendKey val="0"/>
          <c:showVal val="0"/>
          <c:showCatName val="0"/>
          <c:showSerName val="0"/>
          <c:showPercent val="0"/>
          <c:showBubbleSize val="0"/>
        </c:dLbls>
        <c:smooth val="0"/>
        <c:axId val="483826152"/>
        <c:axId val="483827464"/>
      </c:lineChart>
      <c:dateAx>
        <c:axId val="483826152"/>
        <c:scaling>
          <c:orientation val="minMax"/>
        </c:scaling>
        <c:delete val="0"/>
        <c:axPos val="b"/>
        <c:title>
          <c:tx>
            <c:rich>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400" b="1"/>
                  <a:t>Date</a:t>
                </a:r>
              </a:p>
            </c:rich>
          </c:tx>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mmm\ yyyy" sourceLinked="0"/>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83827464"/>
        <c:crosses val="autoZero"/>
        <c:auto val="1"/>
        <c:lblOffset val="100"/>
        <c:baseTimeUnit val="days"/>
        <c:majorUnit val="2"/>
        <c:majorTimeUnit val="months"/>
      </c:dateAx>
      <c:valAx>
        <c:axId val="483827464"/>
        <c:scaling>
          <c:orientation val="minMax"/>
        </c:scaling>
        <c:delete val="0"/>
        <c:axPos val="l"/>
        <c:title>
          <c:tx>
            <c:rich>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400" b="1"/>
                  <a:t>Average</a:t>
                </a:r>
                <a:r>
                  <a:rPr lang="en-GB" sz="1400" b="1" baseline="0"/>
                  <a:t> daily deaths</a:t>
                </a:r>
                <a:endParaRPr lang="en-GB" sz="1400" b="1"/>
              </a:p>
            </c:rich>
          </c:tx>
          <c:overlay val="0"/>
          <c:spPr>
            <a:noFill/>
            <a:ln>
              <a:noFill/>
            </a:ln>
            <a:effectLst/>
          </c:spPr>
          <c:txPr>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838261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D00-000000000000}">
  <sheetPr/>
  <sheetViews>
    <sheetView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E00-000000000000}">
  <sheetPr/>
  <sheetViews>
    <sheetView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F00-000000000000}">
  <sheetPr/>
  <sheetViews>
    <sheetView workbookViewId="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000-000000000000}">
  <sheetPr/>
  <sheetViews>
    <sheetView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absoluteAnchor>
    <xdr:pos x="0" y="0"/>
    <xdr:ext cx="9299222" cy="6074833"/>
    <xdr:graphicFrame macro="">
      <xdr:nvGraphicFramePr>
        <xdr:cNvPr id="2" name="Chart 1">
          <a:extLst>
            <a:ext uri="{FF2B5EF4-FFF2-40B4-BE49-F238E27FC236}">
              <a16:creationId xmlns:a16="http://schemas.microsoft.com/office/drawing/2014/main" id="{00000000-0008-0000-0D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296400" cy="6070600"/>
    <xdr:graphicFrame macro="">
      <xdr:nvGraphicFramePr>
        <xdr:cNvPr id="2" name="Chart 1">
          <a:extLst>
            <a:ext uri="{FF2B5EF4-FFF2-40B4-BE49-F238E27FC236}">
              <a16:creationId xmlns:a16="http://schemas.microsoft.com/office/drawing/2014/main" id="{00000000-0008-0000-0E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299222" cy="6074833"/>
    <xdr:graphicFrame macro="">
      <xdr:nvGraphicFramePr>
        <xdr:cNvPr id="2" name="Chart 1">
          <a:extLst>
            <a:ext uri="{FF2B5EF4-FFF2-40B4-BE49-F238E27FC236}">
              <a16:creationId xmlns:a16="http://schemas.microsoft.com/office/drawing/2014/main" id="{00000000-0008-0000-0F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99222" cy="6074833"/>
    <xdr:graphicFrame macro="">
      <xdr:nvGraphicFramePr>
        <xdr:cNvPr id="2" name="Chart 1">
          <a:extLst>
            <a:ext uri="{FF2B5EF4-FFF2-40B4-BE49-F238E27FC236}">
              <a16:creationId xmlns:a16="http://schemas.microsoft.com/office/drawing/2014/main" id="{00000000-0008-0000-1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_of_contents" displayName="Table_of_contents" ref="A4:B19" totalsRowShown="0" headerRowDxfId="354" dataDxfId="353">
  <autoFilter ref="A4:B19" xr:uid="{00000000-0009-0000-0100-000002000000}">
    <filterColumn colId="0" hiddenButton="1"/>
    <filterColumn colId="1" hiddenButton="1"/>
  </autoFilter>
  <tableColumns count="2">
    <tableColumn id="1" xr3:uid="{00000000-0010-0000-0000-000001000000}" name="Worksheet name" dataDxfId="352"/>
    <tableColumn id="2" xr3:uid="{00000000-0010-0000-0000-000002000000}" name="Worksheet title" dataDxfId="351" dataCellStyle="Hyperlink"/>
  </tableColumns>
  <tableStyleInfo name="TableStyleLight15" showFirstColumn="0" showLastColumn="0" showRowStripes="0"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9000000}" name="weekly_all_cause_deaths_age_males" displayName="weekly_all_cause_deaths_age_males" ref="A222:K327" totalsRowShown="0" headerRowDxfId="208" dataDxfId="206" headerRowBorderDxfId="207" tableBorderDxfId="205">
  <autoFilter ref="A222:K327" xr:uid="{00000000-0009-0000-0100-000010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24" xr3:uid="{00000000-0010-0000-0900-000018000000}" name="Registration year" dataDxfId="204"/>
    <tableColumn id="1" xr3:uid="{00000000-0010-0000-0900-000001000000}" name="Week number" dataDxfId="203"/>
    <tableColumn id="2" xr3:uid="{00000000-0010-0000-0900-000002000000}" name="Week beginning" dataDxfId="202"/>
    <tableColumn id="3" xr3:uid="{00000000-0010-0000-0900-000003000000}" name="All ages" dataDxfId="201">
      <calculatedColumnFormula>IF(ISBLANK(#REF!),"",SUM(weekly_all_cause_deaths_age_males[[#This Row],[&lt;1]:[85+]]))</calculatedColumnFormula>
    </tableColumn>
    <tableColumn id="4" xr3:uid="{00000000-0010-0000-0900-000004000000}" name="&lt;1" dataDxfId="200">
      <calculatedColumnFormula>IF(ISBLANK(#REF!),"",#REF!)</calculatedColumnFormula>
    </tableColumn>
    <tableColumn id="5" xr3:uid="{00000000-0010-0000-0900-000005000000}" name="1-14" dataDxfId="199">
      <calculatedColumnFormula>IF(ISBLANK(#REF!),"",#REF!)</calculatedColumnFormula>
    </tableColumn>
    <tableColumn id="6" xr3:uid="{00000000-0010-0000-0900-000006000000}" name="15-44" dataDxfId="198">
      <calculatedColumnFormula>IF(ISBLANK(#REF!),"",#REF!)</calculatedColumnFormula>
    </tableColumn>
    <tableColumn id="7" xr3:uid="{00000000-0010-0000-0900-000007000000}" name="45-64" dataDxfId="197">
      <calculatedColumnFormula>IF(ISBLANK(#REF!),"",#REF!)</calculatedColumnFormula>
    </tableColumn>
    <tableColumn id="8" xr3:uid="{00000000-0010-0000-0900-000008000000}" name="65-74" dataDxfId="196">
      <calculatedColumnFormula>IF(ISBLANK(#REF!),"",#REF!)</calculatedColumnFormula>
    </tableColumn>
    <tableColumn id="9" xr3:uid="{00000000-0010-0000-0900-000009000000}" name="75-84" dataDxfId="195">
      <calculatedColumnFormula>IF(ISBLANK(#REF!),"",#REF!)</calculatedColumnFormula>
    </tableColumn>
    <tableColumn id="10" xr3:uid="{00000000-0010-0000-0900-00000A000000}" name="85+" dataDxfId="194">
      <calculatedColumnFormula>IF(ISBLANK(#REF!),"",#REF!)</calculatedColumnFormula>
    </tableColumn>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A000000}" name="weekly_all_cause_deaths_health_board" displayName="weekly_all_cause_deaths_health_board" ref="A5:R109" totalsRowShown="0" headerRowDxfId="193" dataDxfId="191" headerRowBorderDxfId="192" tableBorderDxfId="190">
  <autoFilter ref="A5:R109" xr:uid="{00000000-0009-0000-0100-00001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autoFilter>
  <tableColumns count="18">
    <tableColumn id="24" xr3:uid="{00000000-0010-0000-0A00-000018000000}" name="Registration year" dataDxfId="189"/>
    <tableColumn id="1" xr3:uid="{00000000-0010-0000-0A00-000001000000}" name="Week number" dataDxfId="188"/>
    <tableColumn id="2" xr3:uid="{00000000-0010-0000-0A00-000002000000}" name="Week beginning" dataDxfId="187"/>
    <tableColumn id="3" xr3:uid="{00000000-0010-0000-0A00-000003000000}" name="Scotland" dataDxfId="186">
      <calculatedColumnFormula>IF(ISBLANK(#REF!),"",SUM(weekly_all_cause_deaths_health_board[[#This Row],[Ayrshire and Arran]:[Western Isles]]))</calculatedColumnFormula>
    </tableColumn>
    <tableColumn id="4" xr3:uid="{00000000-0010-0000-0A00-000004000000}" name="Ayrshire and Arran" dataDxfId="185">
      <calculatedColumnFormula>IF(ISBLANK(#REF!),"",SUM(weekly_all_cause_deaths_council_area[[#This Row],[East Ayrshire]],weekly_all_cause_deaths_council_area[[#This Row],[South Ayrshire]],weekly_all_cause_deaths_council_area[[#This Row],[North Ayrshire]]))</calculatedColumnFormula>
    </tableColumn>
    <tableColumn id="5" xr3:uid="{00000000-0010-0000-0A00-000005000000}" name="Borders" dataDxfId="184">
      <calculatedColumnFormula>IF(ISBLANK(#REF!),"",weekly_all_cause_deaths_council_area[[#This Row],[Scottish Borders ]])</calculatedColumnFormula>
    </tableColumn>
    <tableColumn id="6" xr3:uid="{00000000-0010-0000-0A00-000006000000}" name="Dumfries and Galloway" dataDxfId="183">
      <calculatedColumnFormula>weekly_all_cause_deaths_council_area[[#This Row],[Dumfries and Galloway]]</calculatedColumnFormula>
    </tableColumn>
    <tableColumn id="7" xr3:uid="{00000000-0010-0000-0A00-000007000000}" name="Fife" dataDxfId="182">
      <calculatedColumnFormula>weekly_all_cause_deaths_council_area[[#This Row],[Fife]]</calculatedColumnFormula>
    </tableColumn>
    <tableColumn id="8" xr3:uid="{00000000-0010-0000-0A00-000008000000}" name="Forth Valley" dataDxfId="181">
      <calculatedColumnFormula>IF(ISBLANK(#REF!),"",SUM(weekly_all_cause_deaths_council_area[[#This Row],[Clackmannanshire]],weekly_all_cause_deaths_council_area[[#This Row],[Falkirk]],weekly_all_cause_deaths_council_area[[#This Row],[Stirling]]))</calculatedColumnFormula>
    </tableColumn>
    <tableColumn id="9" xr3:uid="{00000000-0010-0000-0A00-000009000000}" name="Grampian" dataDxfId="180">
      <calculatedColumnFormula>IF(ISBLANK(#REF!),"",SUM(weekly_all_cause_deaths_council_area[[#This Row],[Aberdeen City]],weekly_all_cause_deaths_council_area[[#This Row],[Aberdeenshire]],weekly_all_cause_deaths_council_area[[#This Row],[Moray]]))</calculatedColumnFormula>
    </tableColumn>
    <tableColumn id="10" xr3:uid="{00000000-0010-0000-0A00-00000A000000}" name="Greater Glasgow and Clyde" dataDxfId="179">
      <calculatedColumnFormula>IF(ISBLANK(#REF!),"",SUM(weekly_all_cause_deaths_council_area[[#This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calculatedColumnFormula>
    </tableColumn>
    <tableColumn id="11" xr3:uid="{00000000-0010-0000-0A00-00000B000000}" name="Highland" dataDxfId="178">
      <calculatedColumnFormula>IF(ISBLANK(#REF!),"",SUM(weekly_all_cause_deaths_council_area[[#This Row],[Highland]],weekly_all_cause_deaths_council_area[[#This Row],[Argyll and Bute]]))</calculatedColumnFormula>
    </tableColumn>
    <tableColumn id="25" xr3:uid="{00000000-0010-0000-0A00-000019000000}" name="Lanarkshire" dataDxfId="177">
      <calculatedColumnFormula>IF(ISBLANK(#REF!),"",SUM(weekly_all_cause_deaths_council_area[[#This Row],[North Lanarkshire]],weekly_all_cause_deaths_council_area[[#This Row],[South Lanarkshire]]))</calculatedColumnFormula>
    </tableColumn>
    <tableColumn id="26" xr3:uid="{00000000-0010-0000-0A00-00001A000000}" name="Lothian" dataDxfId="176">
      <calculatedColumnFormula>IF(ISBLANK(#REF!),"",SUM(weekly_all_cause_deaths_council_area[[#This Row],[East Lothian]],weekly_all_cause_deaths_council_area[[#This Row],[West Lothian]],weekly_all_cause_deaths_council_area[[#This Row],[Midlothian]], weekly_all_cause_deaths_council_area[[#This Row],[City of Edinburgh]]))</calculatedColumnFormula>
    </tableColumn>
    <tableColumn id="27" xr3:uid="{00000000-0010-0000-0A00-00001B000000}" name="Orkney" dataDxfId="175">
      <calculatedColumnFormula>weekly_all_cause_deaths_council_area[[#This Row],[Orkney Islands]]</calculatedColumnFormula>
    </tableColumn>
    <tableColumn id="28" xr3:uid="{00000000-0010-0000-0A00-00001C000000}" name="Shetland" dataDxfId="174">
      <calculatedColumnFormula>weekly_all_cause_deaths_council_area[[#This Row],[Shetland Islands]]</calculatedColumnFormula>
    </tableColumn>
    <tableColumn id="29" xr3:uid="{00000000-0010-0000-0A00-00001D000000}" name="Tayside" dataDxfId="173">
      <calculatedColumnFormula>IF(ISBLANK(#REF!),"",SUM(weekly_all_cause_deaths_council_area[[#This Row],[Angus]],weekly_all_cause_deaths_council_area[[#This Row],[Dundee City]],weekly_all_cause_deaths_council_area[[#This Row],[Perth and Kinross]]))</calculatedColumnFormula>
    </tableColumn>
    <tableColumn id="30" xr3:uid="{00000000-0010-0000-0A00-00001E000000}" name="Western Isles" dataDxfId="172">
      <calculatedColumnFormula>weekly_all_cause_deaths_council_area[[#This Row],[Na h-Eileanan Siar]]</calculatedColumnFormula>
    </tableColumn>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B000000}" name="weekly_all_cause_deaths_council_area" displayName="weekly_all_cause_deaths_council_area" ref="A5:AJ109" headerRowDxfId="171" dataDxfId="169" totalsRowDxfId="167" headerRowBorderDxfId="170" tableBorderDxfId="168">
  <autoFilter ref="A5:AJ109" xr:uid="{00000000-0009-0000-0100-00001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autoFilter>
  <tableColumns count="36">
    <tableColumn id="6" xr3:uid="{00000000-0010-0000-0B00-000006000000}" name="Registration year" dataDxfId="166"/>
    <tableColumn id="1" xr3:uid="{00000000-0010-0000-0B00-000001000000}" name="Week number" totalsRowLabel="Total" dataDxfId="165"/>
    <tableColumn id="2" xr3:uid="{00000000-0010-0000-0B00-000002000000}" name="Week beginning" dataDxfId="164"/>
    <tableColumn id="3" xr3:uid="{00000000-0010-0000-0B00-000003000000}" name="Scotland" dataDxfId="163">
      <calculatedColumnFormula>IF(ISBLANK(#REF!),"",SUM(weekly_all_cause_deaths_council_area[[#This Row],[Aberdeen City]:[West Lothian]]))</calculatedColumnFormula>
    </tableColumn>
    <tableColumn id="4" xr3:uid="{00000000-0010-0000-0B00-000004000000}" name="Aberdeen City" dataDxfId="162" totalsRowDxfId="161">
      <calculatedColumnFormula xml:space="preserve"> IF(ISBLANK(#REF!),"",#REF!)</calculatedColumnFormula>
    </tableColumn>
    <tableColumn id="5" xr3:uid="{00000000-0010-0000-0B00-000005000000}" name="Aberdeenshire" dataDxfId="160" totalsRowDxfId="159">
      <calculatedColumnFormula xml:space="preserve"> IF(ISBLANK(#REF!),"",#REF!)</calculatedColumnFormula>
    </tableColumn>
    <tableColumn id="14" xr3:uid="{00000000-0010-0000-0B00-00000E000000}" name="Angus" dataDxfId="158">
      <calculatedColumnFormula xml:space="preserve"> IF(ISBLANK(#REF!),"",#REF!)</calculatedColumnFormula>
    </tableColumn>
    <tableColumn id="15" xr3:uid="{00000000-0010-0000-0B00-00000F000000}" name="Argyll and Bute" dataDxfId="157">
      <calculatedColumnFormula xml:space="preserve"> IF(ISBLANK(#REF!),"",#REF!)</calculatedColumnFormula>
    </tableColumn>
    <tableColumn id="16" xr3:uid="{00000000-0010-0000-0B00-000010000000}" name="City of Edinburgh" dataDxfId="156">
      <calculatedColumnFormula xml:space="preserve"> IF(ISBLANK(#REF!),"",#REF!)</calculatedColumnFormula>
    </tableColumn>
    <tableColumn id="17" xr3:uid="{00000000-0010-0000-0B00-000011000000}" name="Clackmannanshire" dataDxfId="155">
      <calculatedColumnFormula xml:space="preserve"> IF(ISBLANK(#REF!),"",#REF!)</calculatedColumnFormula>
    </tableColumn>
    <tableColumn id="18" xr3:uid="{00000000-0010-0000-0B00-000012000000}" name="Dumfries and Galloway" dataDxfId="154">
      <calculatedColumnFormula xml:space="preserve"> IF(ISBLANK(#REF!),"",#REF!)</calculatedColumnFormula>
    </tableColumn>
    <tableColumn id="19" xr3:uid="{00000000-0010-0000-0B00-000013000000}" name="Dundee City" dataDxfId="153">
      <calculatedColumnFormula xml:space="preserve"> IF(ISBLANK(#REF!),"",#REF!)</calculatedColumnFormula>
    </tableColumn>
    <tableColumn id="20" xr3:uid="{00000000-0010-0000-0B00-000014000000}" name="East Ayrshire" dataDxfId="152">
      <calculatedColumnFormula xml:space="preserve"> IF(ISBLANK(#REF!),"",#REF!)</calculatedColumnFormula>
    </tableColumn>
    <tableColumn id="21" xr3:uid="{00000000-0010-0000-0B00-000015000000}" name="East Dunbartonshire" dataDxfId="151">
      <calculatedColumnFormula xml:space="preserve"> IF(ISBLANK(#REF!),"",#REF!)</calculatedColumnFormula>
    </tableColumn>
    <tableColumn id="22" xr3:uid="{00000000-0010-0000-0B00-000016000000}" name="East Lothian" dataDxfId="150">
      <calculatedColumnFormula xml:space="preserve"> IF(ISBLANK(#REF!),"",#REF!)</calculatedColumnFormula>
    </tableColumn>
    <tableColumn id="23" xr3:uid="{00000000-0010-0000-0B00-000017000000}" name="East Renfrewshire" dataDxfId="149">
      <calculatedColumnFormula xml:space="preserve"> IF(ISBLANK(#REF!),"",#REF!)</calculatedColumnFormula>
    </tableColumn>
    <tableColumn id="24" xr3:uid="{00000000-0010-0000-0B00-000018000000}" name="Falkirk" dataDxfId="148">
      <calculatedColumnFormula xml:space="preserve"> IF(ISBLANK(#REF!),"",#REF!)</calculatedColumnFormula>
    </tableColumn>
    <tableColumn id="25" xr3:uid="{00000000-0010-0000-0B00-000019000000}" name="Fife" dataDxfId="147">
      <calculatedColumnFormula xml:space="preserve"> IF(ISBLANK(#REF!),"",#REF!)</calculatedColumnFormula>
    </tableColumn>
    <tableColumn id="26" xr3:uid="{00000000-0010-0000-0B00-00001A000000}" name="Glasgow City" dataDxfId="146">
      <calculatedColumnFormula xml:space="preserve"> IF(ISBLANK(#REF!),"",#REF!)</calculatedColumnFormula>
    </tableColumn>
    <tableColumn id="27" xr3:uid="{00000000-0010-0000-0B00-00001B000000}" name="Highland" dataDxfId="145">
      <calculatedColumnFormula xml:space="preserve"> IF(ISBLANK(#REF!),"",#REF!)</calculatedColumnFormula>
    </tableColumn>
    <tableColumn id="28" xr3:uid="{00000000-0010-0000-0B00-00001C000000}" name="Inverclyde" dataDxfId="144">
      <calculatedColumnFormula xml:space="preserve"> IF(ISBLANK(#REF!),"",#REF!)</calculatedColumnFormula>
    </tableColumn>
    <tableColumn id="29" xr3:uid="{00000000-0010-0000-0B00-00001D000000}" name="Midlothian" dataDxfId="143">
      <calculatedColumnFormula xml:space="preserve"> IF(ISBLANK(#REF!),"",#REF!)</calculatedColumnFormula>
    </tableColumn>
    <tableColumn id="30" xr3:uid="{00000000-0010-0000-0B00-00001E000000}" name="Moray" dataDxfId="142">
      <calculatedColumnFormula xml:space="preserve"> IF(ISBLANK(#REF!),"",#REF!)</calculatedColumnFormula>
    </tableColumn>
    <tableColumn id="31" xr3:uid="{00000000-0010-0000-0B00-00001F000000}" name="Na h-Eileanan Siar" dataDxfId="141">
      <calculatedColumnFormula xml:space="preserve"> IF(ISBLANK(#REF!),"",#REF!)</calculatedColumnFormula>
    </tableColumn>
    <tableColumn id="32" xr3:uid="{00000000-0010-0000-0B00-000020000000}" name="North Ayrshire" dataDxfId="140">
      <calculatedColumnFormula xml:space="preserve"> IF(ISBLANK(#REF!),"",#REF!)</calculatedColumnFormula>
    </tableColumn>
    <tableColumn id="33" xr3:uid="{00000000-0010-0000-0B00-000021000000}" name="North Lanarkshire" dataDxfId="139">
      <calculatedColumnFormula xml:space="preserve"> IF(ISBLANK(#REF!),"",#REF!)</calculatedColumnFormula>
    </tableColumn>
    <tableColumn id="34" xr3:uid="{00000000-0010-0000-0B00-000022000000}" name="Orkney Islands" dataDxfId="138">
      <calculatedColumnFormula xml:space="preserve"> IF(ISBLANK(#REF!),"",#REF!)</calculatedColumnFormula>
    </tableColumn>
    <tableColumn id="35" xr3:uid="{00000000-0010-0000-0B00-000023000000}" name="Perth and Kinross" dataDxfId="137">
      <calculatedColumnFormula xml:space="preserve"> IF(ISBLANK(#REF!),"",#REF!)</calculatedColumnFormula>
    </tableColumn>
    <tableColumn id="36" xr3:uid="{00000000-0010-0000-0B00-000024000000}" name="Renfrewshire" dataDxfId="136">
      <calculatedColumnFormula xml:space="preserve"> IF(ISBLANK(#REF!),"",#REF!)</calculatedColumnFormula>
    </tableColumn>
    <tableColumn id="37" xr3:uid="{00000000-0010-0000-0B00-000025000000}" name="Scottish Borders " dataDxfId="135">
      <calculatedColumnFormula xml:space="preserve"> IF(ISBLANK(#REF!),"",#REF!)</calculatedColumnFormula>
    </tableColumn>
    <tableColumn id="38" xr3:uid="{00000000-0010-0000-0B00-000026000000}" name="Shetland Islands" dataDxfId="134">
      <calculatedColumnFormula xml:space="preserve"> IF(ISBLANK(#REF!),"",#REF!)</calculatedColumnFormula>
    </tableColumn>
    <tableColumn id="39" xr3:uid="{00000000-0010-0000-0B00-000027000000}" name="South Ayrshire" dataDxfId="133">
      <calculatedColumnFormula xml:space="preserve"> IF(ISBLANK(#REF!),"",#REF!)</calculatedColumnFormula>
    </tableColumn>
    <tableColumn id="40" xr3:uid="{00000000-0010-0000-0B00-000028000000}" name="South Lanarkshire" dataDxfId="132">
      <calculatedColumnFormula xml:space="preserve"> IF(ISBLANK(#REF!),"",#REF!)</calculatedColumnFormula>
    </tableColumn>
    <tableColumn id="41" xr3:uid="{00000000-0010-0000-0B00-000029000000}" name="Stirling" dataDxfId="131">
      <calculatedColumnFormula xml:space="preserve"> IF(ISBLANK(#REF!),"",#REF!)</calculatedColumnFormula>
    </tableColumn>
    <tableColumn id="42" xr3:uid="{00000000-0010-0000-0B00-00002A000000}" name="West Dunbartonshire" dataDxfId="130">
      <calculatedColumnFormula xml:space="preserve"> IF(ISBLANK(#REF!),"",#REF!)</calculatedColumnFormula>
    </tableColumn>
    <tableColumn id="43" xr3:uid="{00000000-0010-0000-0B00-00002B000000}" name="West Lothian" dataDxfId="129">
      <calculatedColumnFormula xml:space="preserve"> IF(ISBLANK(#REF!),"",#REF!)</calculatedColumnFormula>
    </tableColumn>
  </tableColumns>
  <tableStyleInfo showFirstColumn="0" showLastColumn="0" showRowStripes="0"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weekly_deaths_by_location" displayName="weekly_deaths_by_location" ref="A5:M109" totalsRowShown="0" headerRowDxfId="128" dataDxfId="126" headerRowBorderDxfId="127" tableBorderDxfId="125">
  <autoFilter ref="A5:M109" xr:uid="{00000000-0009-0000-0100-00000D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24" xr3:uid="{00000000-0010-0000-0C00-000018000000}" name="Registration year" dataDxfId="124"/>
    <tableColumn id="1" xr3:uid="{00000000-0010-0000-0C00-000001000000}" name="Week number" dataDxfId="123"/>
    <tableColumn id="2" xr3:uid="{00000000-0010-0000-0C00-000002000000}" name="Week beginning" dataDxfId="122"/>
    <tableColumn id="3" xr3:uid="{00000000-0010-0000-0C00-000003000000}" name="All locations_x000a_all causes" dataDxfId="121">
      <calculatedColumnFormula>IF(ISBLANK(#REF!),"",SUM(weekly_deaths_by_location[[#This Row],[Care Home
all causes]:[Other institution
all causes]]))</calculatedColumnFormula>
    </tableColumn>
    <tableColumn id="4" xr3:uid="{00000000-0010-0000-0C00-000004000000}" name="Care Home_x000a_all causes" dataDxfId="120">
      <calculatedColumnFormula>IF(ISBLANK(#REF!),"",#REF!)</calculatedColumnFormula>
    </tableColumn>
    <tableColumn id="5" xr3:uid="{00000000-0010-0000-0C00-000005000000}" name="Home / Non-institution_x000a_all causes" dataDxfId="119">
      <calculatedColumnFormula>IF(ISBLANK(#REF!),"",#REF!)</calculatedColumnFormula>
    </tableColumn>
    <tableColumn id="6" xr3:uid="{00000000-0010-0000-0C00-000006000000}" name="Hospital_x000a_all causes" dataDxfId="118">
      <calculatedColumnFormula>IF(ISBLANK(#REF!),"",#REF!)</calculatedColumnFormula>
    </tableColumn>
    <tableColumn id="29" xr3:uid="{00000000-0010-0000-0C00-00001D000000}" name="Other institution_x000a_all causes" dataDxfId="117">
      <calculatedColumnFormula>IF(ISBLANK(#REF!),"",#REF!)</calculatedColumnFormula>
    </tableColumn>
    <tableColumn id="28" xr3:uid="{00000000-0010-0000-0C00-00001C000000}" name="All locations_x000a_COVID-19 mentioned" dataDxfId="116">
      <calculatedColumnFormula>IF(ISBLANK(#REF!), "", SUM(weekly_deaths_by_location[[#This Row],[Care Home
COVID-19 mentioned]:[Other institution
COVID-19 mentioned]]))</calculatedColumnFormula>
    </tableColumn>
    <tableColumn id="27" xr3:uid="{00000000-0010-0000-0C00-00001B000000}" name="Care Home_x000a_COVID-19 mentioned" dataDxfId="115">
      <calculatedColumnFormula>IF(ISBLANK(#REF!),"",#REF!)</calculatedColumnFormula>
    </tableColumn>
    <tableColumn id="26" xr3:uid="{00000000-0010-0000-0C00-00001A000000}" name="Home / Non-institution_x000a_COVID-19 mentioned" dataDxfId="114">
      <calculatedColumnFormula>IF(ISBLANK(#REF!),"",#REF!)</calculatedColumnFormula>
    </tableColumn>
    <tableColumn id="25" xr3:uid="{00000000-0010-0000-0C00-000019000000}" name="Hospital_x000a_COVID-19 mentioned" dataDxfId="113">
      <calculatedColumnFormula>IF(ISBLANK(#REF!),"",#REF!)</calculatedColumnFormula>
    </tableColumn>
    <tableColumn id="7" xr3:uid="{00000000-0010-0000-0C00-000007000000}" name="Other institution_x000a_COVID-19 mentioned" dataDxfId="112">
      <calculatedColumnFormula>IF(ISBLANK(#REF!),"",#REF!)</calculatedColumnFormula>
    </tableColumn>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0D000000}" name="weekly_deaths_location_cause_and_excess_deaths" displayName="weekly_deaths_location_cause_and_excess_deaths" ref="A6:J110" totalsRowShown="0" headerRowDxfId="111" dataDxfId="109" headerRowBorderDxfId="110" tableBorderDxfId="108">
  <autoFilter ref="A6:J110" xr:uid="{00000000-0009-0000-0100-00001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24" xr3:uid="{00000000-0010-0000-0D00-000018000000}" name="Registration year" dataDxfId="107"/>
    <tableColumn id="1" xr3:uid="{00000000-0010-0000-0D00-000001000000}" name="Week number" dataDxfId="106"/>
    <tableColumn id="2" xr3:uid="{00000000-0010-0000-0D00-000002000000}" name="Week beginning" dataDxfId="105"/>
    <tableColumn id="3" xr3:uid="{00000000-0010-0000-0D00-000003000000}" name="All causes" dataDxfId="104">
      <calculatedColumnFormula>IF(ISBLANK(#REF!),"",#REF!)</calculatedColumnFormula>
    </tableColumn>
    <tableColumn id="6" xr3:uid="{00000000-0010-0000-0D00-000006000000}" name="Cancer deaths" dataDxfId="103">
      <calculatedColumnFormula xml:space="preserve"> IF(ISBLANK(#REF!),"",#REF!)</calculatedColumnFormula>
    </tableColumn>
    <tableColumn id="9" xr3:uid="{00000000-0010-0000-0D00-000009000000}" name="Dementia / Alzhemier's deaths" dataDxfId="102">
      <calculatedColumnFormula xml:space="preserve"> IF(ISBLANK(#REF!),"",#REF!)</calculatedColumnFormula>
    </tableColumn>
    <tableColumn id="25" xr3:uid="{00000000-0010-0000-0D00-000019000000}" name="Circulatory deaths" dataDxfId="101">
      <calculatedColumnFormula>IF(ISBLANK(#REF!),"",#REF!)</calculatedColumnFormula>
    </tableColumn>
    <tableColumn id="13" xr3:uid="{00000000-0010-0000-0D00-00000D000000}" name="Respiratory deaths" dataDxfId="100">
      <calculatedColumnFormula xml:space="preserve"> IF(ISBLANK(#REF!),"",#REF!)</calculatedColumnFormula>
    </tableColumn>
    <tableColumn id="16" xr3:uid="{00000000-0010-0000-0D00-000010000000}" name="COVID-19 deaths" dataDxfId="99">
      <calculatedColumnFormula xml:space="preserve"> IF(ISBLANK(#REF!),"",#REF!)</calculatedColumnFormula>
    </tableColumn>
    <tableColumn id="17" xr3:uid="{00000000-0010-0000-0D00-000011000000}" name="Other causes" dataDxfId="98">
      <calculatedColumnFormula xml:space="preserve"> IF(ISBLANK(#REF!),"",#REF!)</calculatedColumnFormula>
    </tableColumn>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E000000}" name="weekly_deaths_location_cause_and_excess_deaths_care_homes" displayName="weekly_deaths_location_cause_and_excess_deaths_care_homes" ref="A113:J217" totalsRowShown="0" headerRowDxfId="97" dataDxfId="95" headerRowBorderDxfId="96" tableBorderDxfId="94">
  <autoFilter ref="A113:J217" xr:uid="{00000000-0009-0000-0100-00001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24" xr3:uid="{00000000-0010-0000-0E00-000018000000}" name="Registration year" dataDxfId="93"/>
    <tableColumn id="1" xr3:uid="{00000000-0010-0000-0E00-000001000000}" name="Week number" dataDxfId="92"/>
    <tableColumn id="2" xr3:uid="{00000000-0010-0000-0E00-000002000000}" name="Week beginning" dataDxfId="91"/>
    <tableColumn id="3" xr3:uid="{00000000-0010-0000-0E00-000003000000}" name="All causes" dataDxfId="90">
      <calculatedColumnFormula>IF(ISBLANK(#REF!),"",#REF!)</calculatedColumnFormula>
    </tableColumn>
    <tableColumn id="6" xr3:uid="{00000000-0010-0000-0E00-000006000000}" name="Cancer deaths" dataDxfId="89">
      <calculatedColumnFormula>IF(ISBLANK(#REF!),"",#REF!)</calculatedColumnFormula>
    </tableColumn>
    <tableColumn id="9" xr3:uid="{00000000-0010-0000-0E00-000009000000}" name="Dementia / Alzhemier's deaths" dataDxfId="88">
      <calculatedColumnFormula xml:space="preserve"> IF(ISBLANK(#REF!),"",#REF!)</calculatedColumnFormula>
    </tableColumn>
    <tableColumn id="25" xr3:uid="{00000000-0010-0000-0E00-000019000000}" name="Circulatory deaths" dataDxfId="87">
      <calculatedColumnFormula xml:space="preserve"> IF(ISBLANK(#REF!),"",#REF!)</calculatedColumnFormula>
    </tableColumn>
    <tableColumn id="13" xr3:uid="{00000000-0010-0000-0E00-00000D000000}" name="Respiratory deaths" dataDxfId="86">
      <calculatedColumnFormula>IF(ISBLANK(#REF!),"",#REF!)</calculatedColumnFormula>
    </tableColumn>
    <tableColumn id="16" xr3:uid="{00000000-0010-0000-0E00-000010000000}" name="COVID-19 deaths" dataDxfId="85">
      <calculatedColumnFormula xml:space="preserve"> IF(ISBLANK(#REF!),"",#REF!)</calculatedColumnFormula>
    </tableColumn>
    <tableColumn id="17" xr3:uid="{00000000-0010-0000-0E00-000011000000}" name="Other causes" dataDxfId="84">
      <calculatedColumnFormula xml:space="preserve"> IF(ISBLANK(#REF!),"",#REF!)</calculatedColumnFormula>
    </tableColumn>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0F000000}" name="weekly_deaths_location_cause_and_excess_deaths_home_non_institution" displayName="weekly_deaths_location_cause_and_excess_deaths_home_non_institution" ref="A220:J324" totalsRowShown="0" headerRowDxfId="83" dataDxfId="81" headerRowBorderDxfId="82" tableBorderDxfId="80">
  <autoFilter ref="A220:J324" xr:uid="{00000000-0009-0000-0100-00001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24" xr3:uid="{00000000-0010-0000-0F00-000018000000}" name="Registration year" dataDxfId="79"/>
    <tableColumn id="1" xr3:uid="{00000000-0010-0000-0F00-000001000000}" name="Week number" dataDxfId="78"/>
    <tableColumn id="2" xr3:uid="{00000000-0010-0000-0F00-000002000000}" name="Week beginning" dataDxfId="77"/>
    <tableColumn id="3" xr3:uid="{00000000-0010-0000-0F00-000003000000}" name="All causes" dataDxfId="76">
      <calculatedColumnFormula>IF(ISBLANK(#REF!),"",#REF!)</calculatedColumnFormula>
    </tableColumn>
    <tableColumn id="6" xr3:uid="{00000000-0010-0000-0F00-000006000000}" name="Cancer deaths" dataDxfId="75">
      <calculatedColumnFormula>IF(ISBLANK(#REF!),"",#REF!)</calculatedColumnFormula>
    </tableColumn>
    <tableColumn id="9" xr3:uid="{00000000-0010-0000-0F00-000009000000}" name="Dementia / Alzhemier's deaths" dataDxfId="74">
      <calculatedColumnFormula>IF(ISBLANK(#REF!),"",#REF!)</calculatedColumnFormula>
    </tableColumn>
    <tableColumn id="25" xr3:uid="{00000000-0010-0000-0F00-000019000000}" name="Circulatory deaths" dataDxfId="73">
      <calculatedColumnFormula xml:space="preserve"> IF(ISBLANK(#REF!),"",#REF!)</calculatedColumnFormula>
    </tableColumn>
    <tableColumn id="13" xr3:uid="{00000000-0010-0000-0F00-00000D000000}" name="Respiratory deaths" dataDxfId="72">
      <calculatedColumnFormula>IF(ISBLANK(#REF!),"",#REF!)</calculatedColumnFormula>
    </tableColumn>
    <tableColumn id="16" xr3:uid="{00000000-0010-0000-0F00-000010000000}" name="COVID-19 deaths" dataDxfId="71">
      <calculatedColumnFormula xml:space="preserve"> IF(ISBLANK(#REF!), "",#REF!)</calculatedColumnFormula>
    </tableColumn>
    <tableColumn id="17" xr3:uid="{00000000-0010-0000-0F00-000011000000}" name="Other causes" dataDxfId="70">
      <calculatedColumnFormula xml:space="preserve"> IF(ISBLANK(#REF!), "",#REF!)</calculatedColumnFormula>
    </tableColumn>
  </tableColumns>
  <tableStyleInfo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0000000}" name="weekly_deaths_location_cause_and_excess_deaths_hospital" displayName="weekly_deaths_location_cause_and_excess_deaths_hospital" ref="A327:J431" totalsRowShown="0" headerRowDxfId="69" dataDxfId="67" headerRowBorderDxfId="68" tableBorderDxfId="66">
  <autoFilter ref="A327:J431" xr:uid="{00000000-0009-0000-0100-00001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24" xr3:uid="{00000000-0010-0000-1000-000018000000}" name="Registration year" dataDxfId="65"/>
    <tableColumn id="1" xr3:uid="{00000000-0010-0000-1000-000001000000}" name="Week number" dataDxfId="64"/>
    <tableColumn id="2" xr3:uid="{00000000-0010-0000-1000-000002000000}" name="Week beginning" dataDxfId="63"/>
    <tableColumn id="3" xr3:uid="{00000000-0010-0000-1000-000003000000}" name="All causes" dataDxfId="62">
      <calculatedColumnFormula>IF(ISBLANK(#REF!),"",#REF!)</calculatedColumnFormula>
    </tableColumn>
    <tableColumn id="6" xr3:uid="{00000000-0010-0000-1000-000006000000}" name="Cancer deaths" dataDxfId="61">
      <calculatedColumnFormula xml:space="preserve"> IF(ISBLANK(#REF!),"",#REF!)</calculatedColumnFormula>
    </tableColumn>
    <tableColumn id="9" xr3:uid="{00000000-0010-0000-1000-000009000000}" name="Dementia / Alzhemier's deaths" dataDxfId="60">
      <calculatedColumnFormula xml:space="preserve"> IF(ISBLANK(#REF!), "",#REF!)</calculatedColumnFormula>
    </tableColumn>
    <tableColumn id="25" xr3:uid="{00000000-0010-0000-1000-000019000000}" name="Circulatory deaths" dataDxfId="59">
      <calculatedColumnFormula>IF(ISBLANK(#REF!),"",#REF!)</calculatedColumnFormula>
    </tableColumn>
    <tableColumn id="13" xr3:uid="{00000000-0010-0000-1000-00000D000000}" name="Respiratory deaths" dataDxfId="58">
      <calculatedColumnFormula xml:space="preserve"> IF(ISBLANK(#REF!),"",#REF!)</calculatedColumnFormula>
    </tableColumn>
    <tableColumn id="16" xr3:uid="{00000000-0010-0000-1000-000010000000}" name="COVID-19 deaths" dataDxfId="57">
      <calculatedColumnFormula xml:space="preserve"> IF(ISBLANK(#REF!),"",#REF!)</calculatedColumnFormula>
    </tableColumn>
    <tableColumn id="17" xr3:uid="{00000000-0010-0000-1000-000011000000}" name="Other causes" dataDxfId="56">
      <calculatedColumnFormula xml:space="preserve"> IF(ISBLANK(#REF!),"",#REF!)</calculatedColumnFormula>
    </tableColumn>
  </tableColumns>
  <tableStyleInfo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1000000}" name="weekly_deaths_location_cause_and_excess_deaths_other_institution" displayName="weekly_deaths_location_cause_and_excess_deaths_other_institution" ref="A434:J538" totalsRowShown="0" headerRowDxfId="55" dataDxfId="53" headerRowBorderDxfId="54" tableBorderDxfId="52">
  <autoFilter ref="A434:J538" xr:uid="{00000000-0009-0000-0100-00001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24" xr3:uid="{00000000-0010-0000-1100-000018000000}" name="Registration year" dataDxfId="51"/>
    <tableColumn id="1" xr3:uid="{00000000-0010-0000-1100-000001000000}" name="Week number" dataDxfId="50"/>
    <tableColumn id="2" xr3:uid="{00000000-0010-0000-1100-000002000000}" name="Week beginning" dataDxfId="49"/>
    <tableColumn id="3" xr3:uid="{00000000-0010-0000-1100-000003000000}" name="All causes" dataDxfId="48">
      <calculatedColumnFormula>IF(ISBLANK(#REF!),"",#REF!)</calculatedColumnFormula>
    </tableColumn>
    <tableColumn id="6" xr3:uid="{00000000-0010-0000-1100-000006000000}" name="Cancer deaths" dataDxfId="47">
      <calculatedColumnFormula xml:space="preserve"> IF(ISBLANK(#REF!), "",#REF!)</calculatedColumnFormula>
    </tableColumn>
    <tableColumn id="9" xr3:uid="{00000000-0010-0000-1100-000009000000}" name="Dementia / Alzhemier's deaths" dataDxfId="46">
      <calculatedColumnFormula xml:space="preserve"> IF(ISBLANK(#REF!), "",#REF!)</calculatedColumnFormula>
    </tableColumn>
    <tableColumn id="25" xr3:uid="{00000000-0010-0000-1100-000019000000}" name="Circulatory deaths" dataDxfId="45">
      <calculatedColumnFormula>IF(ISBLANK(#REF!),"",#REF!)</calculatedColumnFormula>
    </tableColumn>
    <tableColumn id="13" xr3:uid="{00000000-0010-0000-1100-00000D000000}" name="Respiratory deaths" dataDxfId="44">
      <calculatedColumnFormula xml:space="preserve"> IF(ISBLANK(#REF!), "",#REF!)</calculatedColumnFormula>
    </tableColumn>
    <tableColumn id="16" xr3:uid="{00000000-0010-0000-1100-000010000000}" name="COVID-19 deaths" dataDxfId="43">
      <calculatedColumnFormula xml:space="preserve"> IF(ISBLANK(#REF!),"",#REF!)</calculatedColumnFormula>
    </tableColumn>
    <tableColumn id="17" xr3:uid="{00000000-0010-0000-1100-000011000000}" name="Other causes" dataDxfId="42">
      <calculatedColumnFormula xml:space="preserve"> IF(ISBLANK(#REF!),"",#REF!)</calculatedColumnFormula>
    </tableColumn>
  </tableColumns>
  <tableStyleInfo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2000000}" name="fig1_data_weekly_covid_deaths_excess_and_ULC" displayName="fig1_data_weekly_covid_deaths_excess_and_ULC" ref="A5:L231" totalsRowCount="1" headerRowDxfId="41" dataDxfId="39" headerRowBorderDxfId="40" tableBorderDxfId="38" totalsRowBorderDxfId="37">
  <tableColumns count="12">
    <tableColumn id="24" xr3:uid="{00000000-0010-0000-1200-000018000000}" name="Registration year" totalsRowLabel="Total" dataDxfId="36" totalsRowDxfId="35"/>
    <tableColumn id="1" xr3:uid="{00000000-0010-0000-1200-000001000000}" name="Week number" dataDxfId="34" totalsRowDxfId="33"/>
    <tableColumn id="2" xr3:uid="{00000000-0010-0000-1200-000002000000}" name="Week beginning" dataDxfId="32" totalsRowDxfId="31"/>
    <tableColumn id="3" xr3:uid="{00000000-0010-0000-1200-000003000000}" name="All cause deaths" totalsRowFunction="sum" dataDxfId="30" totalsRowDxfId="29"/>
    <tableColumn id="12" xr3:uid="{00000000-0010-0000-1200-00000C000000}" name="Expected deaths" totalsRowFunction="sum" dataDxfId="28" totalsRowDxfId="27"/>
    <tableColumn id="13" xr3:uid="{00000000-0010-0000-1200-00000D000000}" name="Expected deaths_x000a__x000a_Lower confidence interval" totalsRowFunction="sum" dataDxfId="26" totalsRowDxfId="25"/>
    <tableColumn id="14" xr3:uid="{00000000-0010-0000-1200-00000E000000}" name="Expected deaths_x000a__x000a_Upper confidence interval" totalsRowFunction="sum" dataDxfId="24" totalsRowDxfId="23"/>
    <tableColumn id="8" xr3:uid="{00000000-0010-0000-1200-000008000000}" name="Excess deaths" totalsRowFunction="sum" dataDxfId="22" totalsRowDxfId="21">
      <calculatedColumnFormula>IFERROR(fig1_data_weekly_covid_deaths_excess_and_ULC[[#This Row],[All cause deaths]]-fig1_data_weekly_covid_deaths_excess_and_ULC[[#This Row],[Expected deaths]],"")</calculatedColumnFormula>
    </tableColumn>
    <tableColumn id="9" xr3:uid="{00000000-0010-0000-1200-000009000000}" name="Excess deaths_x000a__x000a_Lower confidence interval" totalsRowFunction="sum" dataDxfId="20" totalsRowDxfId="19">
      <calculatedColumnFormula>IFERROR(fig1_data_weekly_covid_deaths_excess_and_ULC[[#This Row],[All cause deaths]]-fig1_data_weekly_covid_deaths_excess_and_ULC[[#This Row],[Expected deaths
Upper confidence interval]],"")</calculatedColumnFormula>
    </tableColumn>
    <tableColumn id="10" xr3:uid="{00000000-0010-0000-1200-00000A000000}" name="Excess deaths_x000a__x000a_Upper confidence interval" totalsRowFunction="sum" dataDxfId="18" totalsRowDxfId="17">
      <calculatedColumnFormula>IFERROR(fig1_data_weekly_covid_deaths_excess_and_ULC[[#This Row],[All cause deaths]]-fig1_data_weekly_covid_deaths_excess_and_ULC[[#This Row],[Expected deaths
Lower confidence interval]],"")</calculatedColumnFormula>
    </tableColumn>
    <tableColumn id="6" xr3:uid="{00000000-0010-0000-1200-000006000000}" name="Deaths where COVID-19 was mentioned" totalsRowFunction="sum" dataDxfId="16" totalsRowDxfId="15"/>
    <tableColumn id="7" xr3:uid="{00000000-0010-0000-1200-000007000000}" name="Deaths where COVID-19 was the underlying cause" totalsRowFunction="sum" dataDxfId="14" totalsRowDxfId="13"/>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Notes" displayName="Notes" ref="A5:D16" totalsRowShown="0" headerRowDxfId="350" dataDxfId="349">
  <autoFilter ref="A5:D16" xr:uid="{00000000-0009-0000-0100-000003000000}">
    <filterColumn colId="0" hiddenButton="1"/>
    <filterColumn colId="1" hiddenButton="1"/>
    <filterColumn colId="2" hiddenButton="1"/>
    <filterColumn colId="3" hiddenButton="1"/>
  </autoFilter>
  <tableColumns count="4">
    <tableColumn id="1" xr3:uid="{00000000-0010-0000-0100-000001000000}" name="Note number" dataDxfId="348"/>
    <tableColumn id="2" xr3:uid="{00000000-0010-0000-0100-000002000000}" name="Note text" dataDxfId="347"/>
    <tableColumn id="3" xr3:uid="{00000000-0010-0000-0100-000003000000}" name="Related tables" dataDxfId="346"/>
    <tableColumn id="4" xr3:uid="{00000000-0010-0000-0100-000004000000}" name="Link for more information" dataDxfId="345"/>
  </tableColumns>
  <tableStyleInfo name="TableStyleLight15" showFirstColumn="0" showLastColumn="0" showRowStripes="0"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13000000}" name="Table4" displayName="Table4" ref="A5:I1832" totalsRowShown="0" headerRowDxfId="12" dataDxfId="10" headerRowBorderDxfId="11" tableBorderDxfId="9">
  <autoFilter ref="A5:I1832"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00000000-0010-0000-1300-000001000000}" name="Date" dataDxfId="8">
      <calculatedColumnFormula>A5+1</calculatedColumnFormula>
    </tableColumn>
    <tableColumn id="2" xr3:uid="{00000000-0010-0000-1300-000002000000}" name=" daily deaths by date of occurrence_x000a_COVID-19 mentioned" dataDxfId="7"/>
    <tableColumn id="3" xr3:uid="{00000000-0010-0000-1300-000003000000}" name=" deaths by date of registration_x000a_COVID-19 mentioned" dataDxfId="6"/>
    <tableColumn id="4" xr3:uid="{00000000-0010-0000-1300-000004000000}" name="7 day average by date of occurrence_x000a_COVID-19 mentioned" dataDxfId="5"/>
    <tableColumn id="5" xr3:uid="{00000000-0010-0000-1300-000005000000}" name="7 day average by date of registration_x000a_COVID-19 mentioned" dataDxfId="4"/>
    <tableColumn id="6" xr3:uid="{00000000-0010-0000-1300-000006000000}" name=" daily deaths by date of occurrence_x000a_all causes" dataDxfId="3"/>
    <tableColumn id="7" xr3:uid="{00000000-0010-0000-1300-000007000000}" name=" deaths by date of registration_x000a_all causes" dataDxfId="2"/>
    <tableColumn id="8" xr3:uid="{00000000-0010-0000-1300-000008000000}" name="7 day average by date of occurrence_x000a_all causes" dataDxfId="1"/>
    <tableColumn id="9" xr3:uid="{00000000-0010-0000-1300-000009000000}" name="7 day average by date of registration_x000a_all causes" dataDxfId="0"/>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2000000}" name="weekly_covid_deaths_by_age_persons" displayName="weekly_covid_deaths_by_age_persons" ref="A6:K110" totalsRowShown="0" headerRowDxfId="344" dataDxfId="343" tableBorderDxfId="342">
  <autoFilter ref="A6:K110"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24" xr3:uid="{00000000-0010-0000-0200-000018000000}" name="Registration year" dataDxfId="341"/>
    <tableColumn id="1" xr3:uid="{00000000-0010-0000-0200-000001000000}" name="Week number" dataDxfId="340"/>
    <tableColumn id="2" xr3:uid="{00000000-0010-0000-0200-000002000000}" name="Week beginning" dataDxfId="339"/>
    <tableColumn id="3" xr3:uid="{00000000-0010-0000-0200-000003000000}" name="All ages" dataDxfId="338">
      <calculatedColumnFormula>SUM(weekly_covid_deaths_by_age_persons[[#This Row],[&lt;1]:[85+]])</calculatedColumnFormula>
    </tableColumn>
    <tableColumn id="4" xr3:uid="{00000000-0010-0000-0200-000004000000}" name="&lt;1" dataDxfId="337">
      <calculatedColumnFormula>#REF!</calculatedColumnFormula>
    </tableColumn>
    <tableColumn id="5" xr3:uid="{00000000-0010-0000-0200-000005000000}" name="1-14" dataDxfId="336">
      <calculatedColumnFormula>#REF!</calculatedColumnFormula>
    </tableColumn>
    <tableColumn id="6" xr3:uid="{00000000-0010-0000-0200-000006000000}" name="15-44" dataDxfId="335">
      <calculatedColumnFormula>#REF!</calculatedColumnFormula>
    </tableColumn>
    <tableColumn id="7" xr3:uid="{00000000-0010-0000-0200-000007000000}" name="45-64" dataDxfId="334">
      <calculatedColumnFormula>#REF!</calculatedColumnFormula>
    </tableColumn>
    <tableColumn id="8" xr3:uid="{00000000-0010-0000-0200-000008000000}" name="65-74" dataDxfId="333">
      <calculatedColumnFormula>#REF!</calculatedColumnFormula>
    </tableColumn>
    <tableColumn id="9" xr3:uid="{00000000-0010-0000-0200-000009000000}" name="75-84" dataDxfId="332">
      <calculatedColumnFormula>#REF!</calculatedColumnFormula>
    </tableColumn>
    <tableColumn id="10" xr3:uid="{00000000-0010-0000-0200-00000A000000}" name="85+" dataDxfId="331">
      <calculatedColumnFormula>#REF!</calculatedColumnFormula>
    </tableColumn>
  </tableColumns>
  <tableStyleInfo name="TableStyleLight1"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3000000}" name="weekly_covid_deaths_by_age_females" displayName="weekly_covid_deaths_by_age_females" ref="A113:K217" totalsRowShown="0" headerRowDxfId="330" dataDxfId="329" tableBorderDxfId="328">
  <autoFilter ref="A113:K217" xr:uid="{00000000-0009-0000-0100-00000A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24" xr3:uid="{00000000-0010-0000-0300-000018000000}" name="Registration year" dataDxfId="327"/>
    <tableColumn id="1" xr3:uid="{00000000-0010-0000-0300-000001000000}" name="Week number" dataDxfId="326"/>
    <tableColumn id="2" xr3:uid="{00000000-0010-0000-0300-000002000000}" name="Week beginning" dataDxfId="325"/>
    <tableColumn id="3" xr3:uid="{00000000-0010-0000-0300-000003000000}" name="All ages" dataDxfId="324">
      <calculatedColumnFormula>IF(ISBLANK(#REF!),"",SUM(weekly_covid_deaths_by_age_females[[#This Row],[&lt;1]:[85+]]))</calculatedColumnFormula>
    </tableColumn>
    <tableColumn id="4" xr3:uid="{00000000-0010-0000-0300-000004000000}" name="&lt;1" dataDxfId="323">
      <calculatedColumnFormula>IF(ISBLANK(#REF!),"",#REF!)</calculatedColumnFormula>
    </tableColumn>
    <tableColumn id="5" xr3:uid="{00000000-0010-0000-0300-000005000000}" name="1-14" dataDxfId="322">
      <calculatedColumnFormula>IF(ISBLANK(#REF!),"",#REF!)</calculatedColumnFormula>
    </tableColumn>
    <tableColumn id="6" xr3:uid="{00000000-0010-0000-0300-000006000000}" name="15-44" dataDxfId="321">
      <calculatedColumnFormula>IF(ISBLANK(#REF!),"",#REF!)</calculatedColumnFormula>
    </tableColumn>
    <tableColumn id="7" xr3:uid="{00000000-0010-0000-0300-000007000000}" name="45-64" dataDxfId="320">
      <calculatedColumnFormula>IF(ISBLANK(#REF!),"",#REF!)</calculatedColumnFormula>
    </tableColumn>
    <tableColumn id="8" xr3:uid="{00000000-0010-0000-0300-000008000000}" name="65-74" dataDxfId="319">
      <calculatedColumnFormula>IF(ISBLANK(#REF!),"",#REF!)</calculatedColumnFormula>
    </tableColumn>
    <tableColumn id="9" xr3:uid="{00000000-0010-0000-0300-000009000000}" name="75-84" dataDxfId="318">
      <calculatedColumnFormula>IF(ISBLANK(#REF!),"",#REF!)</calculatedColumnFormula>
    </tableColumn>
    <tableColumn id="10" xr3:uid="{00000000-0010-0000-0300-00000A000000}" name="85+" dataDxfId="317">
      <calculatedColumnFormula>IF(ISBLANK(#REF!),"",#REF!)</calculatedColumnFormula>
    </tableColumn>
  </tableColumns>
  <tableStyleInfo name="TableStyleLight1"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4000000}" name="weekly_covid_deaths_by_age_males" displayName="weekly_covid_deaths_by_age_males" ref="A220:K324" totalsRowShown="0" headerRowDxfId="316" dataDxfId="314" headerRowBorderDxfId="315" tableBorderDxfId="313">
  <autoFilter ref="A220:K324" xr:uid="{00000000-0009-0000-0100-00000B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24" xr3:uid="{00000000-0010-0000-0400-000018000000}" name="Registration year" dataDxfId="312"/>
    <tableColumn id="1" xr3:uid="{00000000-0010-0000-0400-000001000000}" name="Week number" dataDxfId="311"/>
    <tableColumn id="2" xr3:uid="{00000000-0010-0000-0400-000002000000}" name="Week beginning" dataDxfId="310"/>
    <tableColumn id="3" xr3:uid="{00000000-0010-0000-0400-000003000000}" name="All ages" dataDxfId="309">
      <calculatedColumnFormula>IF(ISBLANK(#REF!),"",SUM(weekly_covid_deaths_by_age_males[[#This Row],[&lt;1]:[85+]]))</calculatedColumnFormula>
    </tableColumn>
    <tableColumn id="4" xr3:uid="{00000000-0010-0000-0400-000004000000}" name="&lt;1" dataDxfId="308">
      <calculatedColumnFormula>IF(ISBLANK(#REF!),"",#REF!)</calculatedColumnFormula>
    </tableColumn>
    <tableColumn id="5" xr3:uid="{00000000-0010-0000-0400-000005000000}" name="1-14" dataDxfId="307">
      <calculatedColumnFormula>IF(ISBLANK(#REF!),"",#REF!)</calculatedColumnFormula>
    </tableColumn>
    <tableColumn id="6" xr3:uid="{00000000-0010-0000-0400-000006000000}" name="15-44" dataDxfId="306">
      <calculatedColumnFormula>IF(ISBLANK(#REF!),"",#REF!)</calculatedColumnFormula>
    </tableColumn>
    <tableColumn id="7" xr3:uid="{00000000-0010-0000-0400-000007000000}" name="45-64" dataDxfId="305">
      <calculatedColumnFormula>IF(ISBLANK(#REF!),"",#REF!)</calculatedColumnFormula>
    </tableColumn>
    <tableColumn id="8" xr3:uid="{00000000-0010-0000-0400-000008000000}" name="65-74" dataDxfId="304">
      <calculatedColumnFormula>IF(ISBLANK(#REF!),"",#REF!)</calculatedColumnFormula>
    </tableColumn>
    <tableColumn id="9" xr3:uid="{00000000-0010-0000-0400-000009000000}" name="75-84" dataDxfId="303">
      <calculatedColumnFormula>IF(ISBLANK(#REF!),"",#REF!)</calculatedColumnFormula>
    </tableColumn>
    <tableColumn id="10" xr3:uid="{00000000-0010-0000-0400-00000A000000}" name="85+" dataDxfId="302">
      <calculatedColumnFormula>IF(ISBLANK(#REF!),"",#REF!)</calculatedColumnFormula>
    </tableColumn>
  </tableColumns>
  <tableStyleInfo name="TableStyleLight1"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5000000}" name="weekly_covid_deaths_health_board" displayName="weekly_covid_deaths_health_board" ref="A5:R109" totalsRowShown="0" headerRowDxfId="301" dataDxfId="299" headerRowBorderDxfId="300" tableBorderDxfId="298">
  <autoFilter ref="A5:R109" xr:uid="{00000000-0009-0000-0100-00000C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autoFilter>
  <tableColumns count="18">
    <tableColumn id="24" xr3:uid="{00000000-0010-0000-0500-000018000000}" name="Registration year" dataDxfId="297"/>
    <tableColumn id="1" xr3:uid="{00000000-0010-0000-0500-000001000000}" name="Week number" dataDxfId="296"/>
    <tableColumn id="2" xr3:uid="{00000000-0010-0000-0500-000002000000}" name="Week beginning" dataDxfId="295"/>
    <tableColumn id="3" xr3:uid="{00000000-0010-0000-0500-000003000000}" name="Scotland" dataDxfId="294">
      <calculatedColumnFormula>IF(ISBLANK(#REF!),"",SUM(weekly_covid_deaths_health_board[[#This Row],[Ayrshire and Arran]:[Western Isles]]))</calculatedColumnFormula>
    </tableColumn>
    <tableColumn id="4" xr3:uid="{00000000-0010-0000-0500-000004000000}" name="Ayrshire and Arran" dataDxfId="293">
      <calculatedColumnFormula>IF(ISBLANK(#REF!),"",SUM(weekly_covid_deaths_council_area[[#This Row],[East Ayrshire]],weekly_covid_deaths_council_area[[#This Row],[South Ayrshire]],weekly_covid_deaths_council_area[[#This Row],[North Ayrshire]]))</calculatedColumnFormula>
    </tableColumn>
    <tableColumn id="5" xr3:uid="{00000000-0010-0000-0500-000005000000}" name="Borders" dataDxfId="292">
      <calculatedColumnFormula>IF(ISBLANK(#REF!),"",weekly_covid_deaths_council_area[[#This Row],[Scottish Borders ]])</calculatedColumnFormula>
    </tableColumn>
    <tableColumn id="6" xr3:uid="{00000000-0010-0000-0500-000006000000}" name="Dumfries and Galloway" dataDxfId="291">
      <calculatedColumnFormula>weekly_covid_deaths_council_area[[#This Row],[Dumfries and Galloway]]</calculatedColumnFormula>
    </tableColumn>
    <tableColumn id="7" xr3:uid="{00000000-0010-0000-0500-000007000000}" name="Fife" dataDxfId="290">
      <calculatedColumnFormula>weekly_covid_deaths_council_area[[#This Row],[Fife]]</calculatedColumnFormula>
    </tableColumn>
    <tableColumn id="8" xr3:uid="{00000000-0010-0000-0500-000008000000}" name="Forth Valley" dataDxfId="289">
      <calculatedColumnFormula>IF(ISBLANK(#REF!),"",SUM(weekly_covid_deaths_council_area[[#This Row],[Clackmannanshire]],weekly_covid_deaths_council_area[[#This Row],[Falkirk]],weekly_covid_deaths_council_area[[#This Row],[Stirling]]))</calculatedColumnFormula>
    </tableColumn>
    <tableColumn id="9" xr3:uid="{00000000-0010-0000-0500-000009000000}" name="Grampian" dataDxfId="288">
      <calculatedColumnFormula>IF(ISBLANK(#REF!),"",SUM(weekly_covid_deaths_council_area[[#This Row],[Aberdeen City]],weekly_covid_deaths_council_area[[#This Row],[Aberdeenshire]],weekly_covid_deaths_council_area[[#This Row],[Moray]]))</calculatedColumnFormula>
    </tableColumn>
    <tableColumn id="10" xr3:uid="{00000000-0010-0000-0500-00000A000000}" name="Greater Glasgow and Clyde" dataDxfId="287">
      <calculatedColumnFormula>IF(ISBLANK(#REF!),"",SUM(weekly_covid_deaths_council_area[[#This Row],[East Dunbartonshire]],weekly_covid_deaths_council_area[[#This Row],[East Renfrewshire]],weekly_covid_deaths_council_area[[#This Row],[Glasgow City]],weekly_covid_deaths_council_area[[#This Row],[Inverclyde]],weekly_covid_deaths_council_area[[#This Row],[Renfrewshire]],weekly_covid_deaths_council_area[[#This Row],[West Dunbartonshire]]))</calculatedColumnFormula>
    </tableColumn>
    <tableColumn id="11" xr3:uid="{00000000-0010-0000-0500-00000B000000}" name="Highland" dataDxfId="286">
      <calculatedColumnFormula>IF(ISBLANK(#REF!),"",SUM(weekly_covid_deaths_council_area[[#This Row],[Highland]],weekly_covid_deaths_council_area[[#This Row],[Argyll and Bute]]))</calculatedColumnFormula>
    </tableColumn>
    <tableColumn id="25" xr3:uid="{00000000-0010-0000-0500-000019000000}" name="Lanarkshire" dataDxfId="285">
      <calculatedColumnFormula>IF(ISBLANK(#REF!),"",SUM(weekly_covid_deaths_council_area[[#This Row],[North Lanarkshire]],weekly_covid_deaths_council_area[[#This Row],[South Lanarkshire]]))</calculatedColumnFormula>
    </tableColumn>
    <tableColumn id="26" xr3:uid="{00000000-0010-0000-0500-00001A000000}" name="Lothian" dataDxfId="284">
      <calculatedColumnFormula>IF(ISBLANK(#REF!),"",SUM(weekly_covid_deaths_council_area[[#This Row],[East Lothian]],weekly_covid_deaths_council_area[[#This Row],[West Lothian]],weekly_covid_deaths_council_area[[#This Row],[Midlothian]], weekly_covid_deaths_council_area[[#This Row],[City of Edinburgh]]))</calculatedColumnFormula>
    </tableColumn>
    <tableColumn id="27" xr3:uid="{00000000-0010-0000-0500-00001B000000}" name="Orkney" dataDxfId="283">
      <calculatedColumnFormula>weekly_covid_deaths_council_area[[#This Row],[Orkney Islands]]</calculatedColumnFormula>
    </tableColumn>
    <tableColumn id="28" xr3:uid="{00000000-0010-0000-0500-00001C000000}" name="Shetland" dataDxfId="282">
      <calculatedColumnFormula>weekly_covid_deaths_council_area[[#This Row],[Shetland Islands]]</calculatedColumnFormula>
    </tableColumn>
    <tableColumn id="29" xr3:uid="{00000000-0010-0000-0500-00001D000000}" name="Tayside" dataDxfId="281">
      <calculatedColumnFormula>IF(ISBLANK(#REF!),"",SUM(weekly_covid_deaths_council_area[[#This Row],[Angus]],weekly_covid_deaths_council_area[[#This Row],[Dundee City]],weekly_covid_deaths_council_area[[#This Row],[Perth and Kinross]]))</calculatedColumnFormula>
    </tableColumn>
    <tableColumn id="30" xr3:uid="{00000000-0010-0000-0500-00001E000000}" name="Western Isles" dataDxfId="280">
      <calculatedColumnFormula>weekly_covid_deaths_council_area[[#This Row],[Na h-Eileanan Siar]]</calculatedColumnFormula>
    </tableColumn>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weekly_covid_deaths_council_area" displayName="weekly_covid_deaths_council_area" ref="A5:AJ109" headerRowDxfId="279" dataDxfId="277" totalsRowDxfId="275" headerRowBorderDxfId="278" tableBorderDxfId="276">
  <autoFilter ref="A5:AJ109" xr:uid="{00000000-0009-0000-0100-00000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autoFilter>
  <tableColumns count="36">
    <tableColumn id="6" xr3:uid="{00000000-0010-0000-0600-000006000000}" name="Registration year" dataDxfId="274"/>
    <tableColumn id="1" xr3:uid="{00000000-0010-0000-0600-000001000000}" name="Week number" totalsRowLabel="Total" dataDxfId="273"/>
    <tableColumn id="2" xr3:uid="{00000000-0010-0000-0600-000002000000}" name="Week beginning" dataDxfId="272"/>
    <tableColumn id="3" xr3:uid="{00000000-0010-0000-0600-000003000000}" name="Scotland" dataDxfId="271">
      <calculatedColumnFormula>IF(ISBLANK(#REF!),"",SUM(weekly_covid_deaths_council_area[[#This Row],[Aberdeen City]:[West Lothian]]))</calculatedColumnFormula>
    </tableColumn>
    <tableColumn id="4" xr3:uid="{00000000-0010-0000-0600-000004000000}" name="Aberdeen City" dataDxfId="270">
      <calculatedColumnFormula>IF(ISBLANK(#REF!),"",#REF!)</calculatedColumnFormula>
    </tableColumn>
    <tableColumn id="5" xr3:uid="{00000000-0010-0000-0600-000005000000}" name="Aberdeenshire" dataDxfId="269">
      <calculatedColumnFormula>IF(ISBLANK(#REF!),"",#REF!)</calculatedColumnFormula>
    </tableColumn>
    <tableColumn id="14" xr3:uid="{00000000-0010-0000-0600-00000E000000}" name="Angus" dataDxfId="268">
      <calculatedColumnFormula>IF(ISBLANK(#REF!),"",#REF!)</calculatedColumnFormula>
    </tableColumn>
    <tableColumn id="15" xr3:uid="{00000000-0010-0000-0600-00000F000000}" name="Argyll and Bute" dataDxfId="267">
      <calculatedColumnFormula>IF(ISBLANK(#REF!),"",#REF!)</calculatedColumnFormula>
    </tableColumn>
    <tableColumn id="16" xr3:uid="{00000000-0010-0000-0600-000010000000}" name="City of Edinburgh" dataDxfId="266">
      <calculatedColumnFormula>IF(ISBLANK(#REF!),"",#REF!)</calculatedColumnFormula>
    </tableColumn>
    <tableColumn id="17" xr3:uid="{00000000-0010-0000-0600-000011000000}" name="Clackmannanshire" dataDxfId="265">
      <calculatedColumnFormula>IF(ISBLANK(#REF!),"",#REF!)</calculatedColumnFormula>
    </tableColumn>
    <tableColumn id="18" xr3:uid="{00000000-0010-0000-0600-000012000000}" name="Dumfries and Galloway" dataDxfId="264">
      <calculatedColumnFormula>IF(ISBLANK(#REF!),"",#REF!)</calculatedColumnFormula>
    </tableColumn>
    <tableColumn id="19" xr3:uid="{00000000-0010-0000-0600-000013000000}" name="Dundee City" dataDxfId="263">
      <calculatedColumnFormula>IF(ISBLANK(#REF!),"",#REF!)</calculatedColumnFormula>
    </tableColumn>
    <tableColumn id="20" xr3:uid="{00000000-0010-0000-0600-000014000000}" name="East Ayrshire" dataDxfId="262">
      <calculatedColumnFormula>IF(ISBLANK(#REF!),"",#REF!)</calculatedColumnFormula>
    </tableColumn>
    <tableColumn id="21" xr3:uid="{00000000-0010-0000-0600-000015000000}" name="East Dunbartonshire" dataDxfId="261">
      <calculatedColumnFormula>IF(ISBLANK(#REF!),"",#REF!)</calculatedColumnFormula>
    </tableColumn>
    <tableColumn id="22" xr3:uid="{00000000-0010-0000-0600-000016000000}" name="East Lothian" dataDxfId="260">
      <calculatedColumnFormula>IF(ISBLANK(#REF!),"",#REF!)</calculatedColumnFormula>
    </tableColumn>
    <tableColumn id="23" xr3:uid="{00000000-0010-0000-0600-000017000000}" name="East Renfrewshire" dataDxfId="259">
      <calculatedColumnFormula>IF(ISBLANK(#REF!),"",#REF!)</calculatedColumnFormula>
    </tableColumn>
    <tableColumn id="24" xr3:uid="{00000000-0010-0000-0600-000018000000}" name="Falkirk" dataDxfId="258">
      <calculatedColumnFormula>IF(ISBLANK(#REF!),"",#REF!)</calculatedColumnFormula>
    </tableColumn>
    <tableColumn id="25" xr3:uid="{00000000-0010-0000-0600-000019000000}" name="Fife" dataDxfId="257">
      <calculatedColumnFormula>IF(ISBLANK(#REF!),"",#REF!)</calculatedColumnFormula>
    </tableColumn>
    <tableColumn id="26" xr3:uid="{00000000-0010-0000-0600-00001A000000}" name="Glasgow City" dataDxfId="256">
      <calculatedColumnFormula>IF(ISBLANK(#REF!),"",#REF!)</calculatedColumnFormula>
    </tableColumn>
    <tableColumn id="27" xr3:uid="{00000000-0010-0000-0600-00001B000000}" name="Highland" dataDxfId="255">
      <calculatedColumnFormula>IF(ISBLANK(#REF!),"",#REF!)</calculatedColumnFormula>
    </tableColumn>
    <tableColumn id="28" xr3:uid="{00000000-0010-0000-0600-00001C000000}" name="Inverclyde" dataDxfId="254">
      <calculatedColumnFormula>IF(ISBLANK(#REF!),"",#REF!)</calculatedColumnFormula>
    </tableColumn>
    <tableColumn id="29" xr3:uid="{00000000-0010-0000-0600-00001D000000}" name="Midlothian" dataDxfId="253">
      <calculatedColumnFormula>IF(ISBLANK(#REF!),"",#REF!)</calculatedColumnFormula>
    </tableColumn>
    <tableColumn id="30" xr3:uid="{00000000-0010-0000-0600-00001E000000}" name="Moray" dataDxfId="252">
      <calculatedColumnFormula>IF(ISBLANK(#REF!),"",#REF!)</calculatedColumnFormula>
    </tableColumn>
    <tableColumn id="31" xr3:uid="{00000000-0010-0000-0600-00001F000000}" name="Na h-Eileanan Siar" dataDxfId="251">
      <calculatedColumnFormula>IF(ISBLANK(#REF!),"",#REF!)</calculatedColumnFormula>
    </tableColumn>
    <tableColumn id="32" xr3:uid="{00000000-0010-0000-0600-000020000000}" name="North Ayrshire" dataDxfId="250">
      <calculatedColumnFormula>IF(ISBLANK(#REF!),"",#REF!)</calculatedColumnFormula>
    </tableColumn>
    <tableColumn id="33" xr3:uid="{00000000-0010-0000-0600-000021000000}" name="North Lanarkshire" dataDxfId="249">
      <calculatedColumnFormula>IF(ISBLANK(#REF!),"",#REF!)</calculatedColumnFormula>
    </tableColumn>
    <tableColumn id="34" xr3:uid="{00000000-0010-0000-0600-000022000000}" name="Orkney Islands" dataDxfId="248">
      <calculatedColumnFormula>IF(ISBLANK(#REF!),"",#REF!)</calculatedColumnFormula>
    </tableColumn>
    <tableColumn id="35" xr3:uid="{00000000-0010-0000-0600-000023000000}" name="Perth and Kinross" dataDxfId="247">
      <calculatedColumnFormula>IF(ISBLANK(#REF!),"",#REF!)</calculatedColumnFormula>
    </tableColumn>
    <tableColumn id="36" xr3:uid="{00000000-0010-0000-0600-000024000000}" name="Renfrewshire" dataDxfId="246">
      <calculatedColumnFormula>IF(ISBLANK(#REF!),"",#REF!)</calculatedColumnFormula>
    </tableColumn>
    <tableColumn id="37" xr3:uid="{00000000-0010-0000-0600-000025000000}" name="Scottish Borders " dataDxfId="245">
      <calculatedColumnFormula>IF(ISBLANK(#REF!),"",#REF!)</calculatedColumnFormula>
    </tableColumn>
    <tableColumn id="38" xr3:uid="{00000000-0010-0000-0600-000026000000}" name="Shetland Islands" dataDxfId="244">
      <calculatedColumnFormula>IF(ISBLANK(#REF!),"",#REF!)</calculatedColumnFormula>
    </tableColumn>
    <tableColumn id="39" xr3:uid="{00000000-0010-0000-0600-000027000000}" name="South Ayrshire" dataDxfId="243">
      <calculatedColumnFormula>IF(ISBLANK(#REF!),"",#REF!)</calculatedColumnFormula>
    </tableColumn>
    <tableColumn id="40" xr3:uid="{00000000-0010-0000-0600-000028000000}" name="South Lanarkshire" dataDxfId="242">
      <calculatedColumnFormula>IF(ISBLANK(#REF!),"",#REF!)</calculatedColumnFormula>
    </tableColumn>
    <tableColumn id="41" xr3:uid="{00000000-0010-0000-0600-000029000000}" name="Stirling" dataDxfId="241">
      <calculatedColumnFormula>IF(ISBLANK(#REF!),"",#REF!)</calculatedColumnFormula>
    </tableColumn>
    <tableColumn id="42" xr3:uid="{00000000-0010-0000-0600-00002A000000}" name="West Dunbartonshire" dataDxfId="240">
      <calculatedColumnFormula>IF(ISBLANK(#REF!),"",#REF!)</calculatedColumnFormula>
    </tableColumn>
    <tableColumn id="43" xr3:uid="{00000000-0010-0000-0600-00002B000000}" name="West Lothian" dataDxfId="239">
      <calculatedColumnFormula>IF(ISBLANK(#REF!),"",#REF!)</calculatedColumnFormula>
    </tableColumn>
  </tableColumns>
  <tableStyleInfo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7000000}" name="weekly_all_cause_deaths_age_persons" displayName="weekly_all_cause_deaths_age_persons" ref="A6:K111" totalsRowShown="0" headerRowDxfId="238" dataDxfId="236" headerRowBorderDxfId="237" tableBorderDxfId="235">
  <autoFilter ref="A6:K111" xr:uid="{00000000-0009-0000-0100-00000E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24" xr3:uid="{00000000-0010-0000-0700-000018000000}" name="Registration year" dataDxfId="234"/>
    <tableColumn id="1" xr3:uid="{00000000-0010-0000-0700-000001000000}" name="Week number" dataDxfId="233"/>
    <tableColumn id="2" xr3:uid="{00000000-0010-0000-0700-000002000000}" name="Week beginning" dataDxfId="232"/>
    <tableColumn id="3" xr3:uid="{00000000-0010-0000-0700-000003000000}" name="All ages" dataDxfId="231">
      <calculatedColumnFormula>IF(ISBLANK(#REF!),"",SUM(weekly_all_cause_deaths_age_persons[[#This Row],[&lt;1]:[85+]]))</calculatedColumnFormula>
    </tableColumn>
    <tableColumn id="4" xr3:uid="{00000000-0010-0000-0700-000004000000}" name="&lt;1" dataDxfId="230">
      <calculatedColumnFormula>IF(ISBLANK(#REF!),"",#REF!)</calculatedColumnFormula>
    </tableColumn>
    <tableColumn id="5" xr3:uid="{00000000-0010-0000-0700-000005000000}" name="1-14" dataDxfId="229">
      <calculatedColumnFormula>IF(ISBLANK(#REF!),"",#REF!)</calculatedColumnFormula>
    </tableColumn>
    <tableColumn id="6" xr3:uid="{00000000-0010-0000-0700-000006000000}" name="15-44" dataDxfId="228">
      <calculatedColumnFormula>IF(ISBLANK(#REF!),"",#REF!)</calculatedColumnFormula>
    </tableColumn>
    <tableColumn id="7" xr3:uid="{00000000-0010-0000-0700-000007000000}" name="45-64" dataDxfId="227">
      <calculatedColumnFormula>IF(ISBLANK(#REF!),"",#REF!)</calculatedColumnFormula>
    </tableColumn>
    <tableColumn id="8" xr3:uid="{00000000-0010-0000-0700-000008000000}" name="65-74" dataDxfId="226">
      <calculatedColumnFormula>IF(ISBLANK(#REF!),"",#REF!)</calculatedColumnFormula>
    </tableColumn>
    <tableColumn id="9" xr3:uid="{00000000-0010-0000-0700-000009000000}" name="75-84" dataDxfId="225">
      <calculatedColumnFormula>IF(ISBLANK(#REF!),"",#REF!)</calculatedColumnFormula>
    </tableColumn>
    <tableColumn id="10" xr3:uid="{00000000-0010-0000-0700-00000A000000}" name="85+" dataDxfId="224">
      <calculatedColumnFormula>IF(ISBLANK(#REF!),"",#REF!)</calculatedColumnFormula>
    </tableColumn>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8000000}" name="weekly_all_cause_deaths_age_females" displayName="weekly_all_cause_deaths_age_females" ref="A114:K219" totalsRowShown="0" headerRowDxfId="223" dataDxfId="221" headerRowBorderDxfId="222" tableBorderDxfId="220">
  <autoFilter ref="A114:K219" xr:uid="{00000000-0009-0000-0100-00000F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24" xr3:uid="{00000000-0010-0000-0800-000018000000}" name="Registration year" dataDxfId="219"/>
    <tableColumn id="1" xr3:uid="{00000000-0010-0000-0800-000001000000}" name="Week number" dataDxfId="218"/>
    <tableColumn id="2" xr3:uid="{00000000-0010-0000-0800-000002000000}" name="Week beginning" dataDxfId="217"/>
    <tableColumn id="3" xr3:uid="{00000000-0010-0000-0800-000003000000}" name="All ages" dataDxfId="216">
      <calculatedColumnFormula>IF(ISBLANK(#REF!),"",SUM(weekly_all_cause_deaths_age_females[[#This Row],[&lt;1]:[85+]]))</calculatedColumnFormula>
    </tableColumn>
    <tableColumn id="4" xr3:uid="{00000000-0010-0000-0800-000004000000}" name="&lt;1" dataDxfId="215">
      <calculatedColumnFormula>IF(ISBLANK(#REF!),"",#REF!)</calculatedColumnFormula>
    </tableColumn>
    <tableColumn id="5" xr3:uid="{00000000-0010-0000-0800-000005000000}" name="1-14" dataDxfId="214">
      <calculatedColumnFormula>IF(ISBLANK(#REF!),"",#REF!)</calculatedColumnFormula>
    </tableColumn>
    <tableColumn id="6" xr3:uid="{00000000-0010-0000-0800-000006000000}" name="15-44" dataDxfId="213">
      <calculatedColumnFormula>IF(ISBLANK(#REF!),"",#REF!)</calculatedColumnFormula>
    </tableColumn>
    <tableColumn id="7" xr3:uid="{00000000-0010-0000-0800-000007000000}" name="45-64" dataDxfId="212">
      <calculatedColumnFormula>IF(ISBLANK(#REF!),"",#REF!)</calculatedColumnFormula>
    </tableColumn>
    <tableColumn id="8" xr3:uid="{00000000-0010-0000-0800-000008000000}" name="65-74" dataDxfId="211">
      <calculatedColumnFormula>IF(ISBLANK(#REF!),"",#REF!)</calculatedColumnFormula>
    </tableColumn>
    <tableColumn id="9" xr3:uid="{00000000-0010-0000-0800-000009000000}" name="75-84" dataDxfId="210">
      <calculatedColumnFormula>IF(ISBLANK(#REF!),"",#REF!)</calculatedColumnFormula>
    </tableColumn>
    <tableColumn id="10" xr3:uid="{00000000-0010-0000-0800-00000A000000}" name="85+" dataDxfId="209">
      <calculatedColumnFormula>IF(ISBLANK(#REF!),"",#REF!)</calculatedColumnFormula>
    </tableColumn>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table" Target="../tables/table14.xml"/><Relationship Id="rId1" Type="http://schemas.openxmlformats.org/officeDocument/2006/relationships/printerSettings" Target="../printerSettings/printerSettings7.bin"/><Relationship Id="rId6" Type="http://schemas.openxmlformats.org/officeDocument/2006/relationships/table" Target="../tables/table18.xml"/><Relationship Id="rId5" Type="http://schemas.openxmlformats.org/officeDocument/2006/relationships/table" Target="../tables/table17.xml"/><Relationship Id="rId4" Type="http://schemas.openxmlformats.org/officeDocument/2006/relationships/table" Target="../tables/table16.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20.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ons.gov.uk/peoplepopulationandcommunity/healthandsocialcare/causesofdeath/articles/estimatingexcessdeathsintheukmethodologychanges/february2024" TargetMode="External"/><Relationship Id="rId3" Type="http://schemas.openxmlformats.org/officeDocument/2006/relationships/hyperlink" Target="https://www.who.int/standards/classifications/classification-of-diseases/emergency-use-icd-codes-for-covid-19-disease-outbreak" TargetMode="External"/><Relationship Id="rId7" Type="http://schemas.openxmlformats.org/officeDocument/2006/relationships/hyperlink" Target="https://osr.statisticsauthority.gov.uk/policies/official-statistics-policies/official-statistics-in-development/" TargetMode="External"/><Relationship Id="rId2" Type="http://schemas.openxmlformats.org/officeDocument/2006/relationships/hyperlink" Target="https://www.iso.org/standard/70907.html" TargetMode="External"/><Relationship Id="rId1" Type="http://schemas.openxmlformats.org/officeDocument/2006/relationships/hyperlink" Target="https://www.nrscotland.gov.uk/statistics-and-data/statistics/statistics-by-theme/vital-events/general-background-information/births-and-deaths-days-until-registration" TargetMode="External"/><Relationship Id="rId6" Type="http://schemas.openxmlformats.org/officeDocument/2006/relationships/hyperlink" Target="https://icd.who.int/browse10/2016/en" TargetMode="External"/><Relationship Id="rId11" Type="http://schemas.openxmlformats.org/officeDocument/2006/relationships/table" Target="../tables/table2.xml"/><Relationship Id="rId5" Type="http://schemas.openxmlformats.org/officeDocument/2006/relationships/hyperlink" Target="https://www.isdscotland.org/Products-and-Services/Data-Definitions-and-References/National-Reference-Files/" TargetMode="External"/><Relationship Id="rId10" Type="http://schemas.openxmlformats.org/officeDocument/2006/relationships/printerSettings" Target="../printerSettings/printerSettings3.bin"/><Relationship Id="rId4" Type="http://schemas.openxmlformats.org/officeDocument/2006/relationships/hyperlink" Target="https://www.nrscotland.gov.uk/files/statistics/vital-events/ve-general-geographical-basis.pdf" TargetMode="External"/><Relationship Id="rId9" Type="http://schemas.openxmlformats.org/officeDocument/2006/relationships/hyperlink" Target="https://www.nrscotland.gov.uk/statistics-and-data/statistics/statistics-by-theme/vital-events/general-publications/weekly-deaths-registered-in-scotland/archive" TargetMode="External"/></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4.bin"/><Relationship Id="rId4" Type="http://schemas.openxmlformats.org/officeDocument/2006/relationships/table" Target="../tables/table5.xml"/></Relationships>
</file>

<file path=xl/worksheets/_rels/sheet5.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table" Target="../tables/table7.xml"/></Relationships>
</file>

<file path=xl/worksheets/_rels/sheet7.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table" Target="../tables/table9.xml"/><Relationship Id="rId1" Type="http://schemas.openxmlformats.org/officeDocument/2006/relationships/table" Target="../tables/table8.xml"/></Relationships>
</file>

<file path=xl/worksheets/_rels/sheet8.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9.xml.rels><?xml version="1.0" encoding="UTF-8" standalone="yes"?>
<Relationships xmlns="http://schemas.openxmlformats.org/package/2006/relationships"><Relationship Id="rId1" Type="http://schemas.openxmlformats.org/officeDocument/2006/relationships/table" Target="../tables/table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0"/>
  <sheetViews>
    <sheetView tabSelected="1" zoomScaleNormal="100" workbookViewId="0"/>
  </sheetViews>
  <sheetFormatPr defaultColWidth="8.7265625" defaultRowHeight="15.5" x14ac:dyDescent="0.35"/>
  <cols>
    <col min="1" max="1" width="161.81640625" style="5" customWidth="1"/>
    <col min="2" max="16384" width="8.7265625" style="5"/>
  </cols>
  <sheetData>
    <row r="1" spans="1:1" ht="20" x14ac:dyDescent="0.4">
      <c r="A1" s="102" t="s">
        <v>178</v>
      </c>
    </row>
    <row r="2" spans="1:1" s="4" customFormat="1" x14ac:dyDescent="0.35">
      <c r="A2" s="5" t="s">
        <v>211</v>
      </c>
    </row>
    <row r="3" spans="1:1" s="4" customFormat="1" ht="25" customHeight="1" x14ac:dyDescent="0.35">
      <c r="A3" s="43" t="s">
        <v>34</v>
      </c>
    </row>
    <row r="4" spans="1:1" s="4" customFormat="1" x14ac:dyDescent="0.35">
      <c r="A4" s="33" t="s">
        <v>212</v>
      </c>
    </row>
    <row r="5" spans="1:1" s="4" customFormat="1" ht="25" customHeight="1" x14ac:dyDescent="0.35">
      <c r="A5" s="43" t="s">
        <v>41</v>
      </c>
    </row>
    <row r="6" spans="1:1" s="4" customFormat="1" x14ac:dyDescent="0.35">
      <c r="A6" s="33" t="s">
        <v>54</v>
      </c>
    </row>
    <row r="7" spans="1:1" s="4" customFormat="1" ht="25" customHeight="1" x14ac:dyDescent="0.35">
      <c r="A7" s="43" t="s">
        <v>47</v>
      </c>
    </row>
    <row r="8" spans="1:1" s="4" customFormat="1" x14ac:dyDescent="0.35">
      <c r="A8" s="25" t="s">
        <v>179</v>
      </c>
    </row>
    <row r="9" spans="1:1" s="4" customFormat="1" ht="25" customHeight="1" x14ac:dyDescent="0.35">
      <c r="A9" s="43" t="s">
        <v>42</v>
      </c>
    </row>
    <row r="10" spans="1:1" s="4" customFormat="1" x14ac:dyDescent="0.35">
      <c r="A10" s="33" t="s">
        <v>0</v>
      </c>
    </row>
    <row r="11" spans="1:1" s="4" customFormat="1" ht="25" customHeight="1" x14ac:dyDescent="0.35">
      <c r="A11" s="43" t="s">
        <v>43</v>
      </c>
    </row>
    <row r="12" spans="1:1" s="4" customFormat="1" x14ac:dyDescent="0.35">
      <c r="A12" s="33" t="s">
        <v>55</v>
      </c>
    </row>
    <row r="13" spans="1:1" s="4" customFormat="1" ht="25" customHeight="1" x14ac:dyDescent="0.35">
      <c r="A13" s="43" t="s">
        <v>35</v>
      </c>
    </row>
    <row r="14" spans="1:1" s="4" customFormat="1" x14ac:dyDescent="0.35">
      <c r="A14" s="33" t="s">
        <v>139</v>
      </c>
    </row>
    <row r="15" spans="1:1" s="4" customFormat="1" ht="31" x14ac:dyDescent="0.35">
      <c r="A15" s="36" t="s">
        <v>163</v>
      </c>
    </row>
    <row r="16" spans="1:1" s="4" customFormat="1" x14ac:dyDescent="0.35">
      <c r="A16" s="33" t="s">
        <v>135</v>
      </c>
    </row>
    <row r="17" spans="1:1" s="4" customFormat="1" x14ac:dyDescent="0.35">
      <c r="A17" s="33" t="s">
        <v>140</v>
      </c>
    </row>
    <row r="18" spans="1:1" s="4" customFormat="1" ht="31" x14ac:dyDescent="0.35">
      <c r="A18" s="33" t="s">
        <v>141</v>
      </c>
    </row>
    <row r="19" spans="1:1" x14ac:dyDescent="0.35">
      <c r="A19" s="5" t="s">
        <v>56</v>
      </c>
    </row>
    <row r="20" spans="1:1" ht="25" customHeight="1" x14ac:dyDescent="0.35">
      <c r="A20" s="42" t="s">
        <v>180</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109"/>
  <sheetViews>
    <sheetView zoomScaleNormal="100" workbookViewId="0"/>
  </sheetViews>
  <sheetFormatPr defaultColWidth="9.1796875" defaultRowHeight="15.5" x14ac:dyDescent="0.35"/>
  <cols>
    <col min="1" max="1" width="16.26953125" style="10" customWidth="1"/>
    <col min="2" max="2" width="11.26953125" style="10" customWidth="1"/>
    <col min="3" max="3" width="12" style="10" bestFit="1" customWidth="1"/>
    <col min="4" max="13" width="15.7265625" style="10" customWidth="1"/>
    <col min="14" max="16384" width="9.1796875" style="10"/>
  </cols>
  <sheetData>
    <row r="1" spans="1:13" s="4" customFormat="1" ht="20" x14ac:dyDescent="0.4">
      <c r="A1" s="100" t="s">
        <v>196</v>
      </c>
    </row>
    <row r="2" spans="1:13" s="4" customFormat="1" x14ac:dyDescent="0.35">
      <c r="A2" s="5" t="s">
        <v>129</v>
      </c>
    </row>
    <row r="3" spans="1:13" s="4" customFormat="1" x14ac:dyDescent="0.35">
      <c r="A3" s="5" t="s">
        <v>49</v>
      </c>
    </row>
    <row r="4" spans="1:13" s="4" customFormat="1" ht="30" customHeight="1" x14ac:dyDescent="0.35">
      <c r="A4" s="6" t="s">
        <v>53</v>
      </c>
    </row>
    <row r="5" spans="1:13" ht="62.5" thickBot="1" x14ac:dyDescent="0.4">
      <c r="A5" s="9" t="s">
        <v>62</v>
      </c>
      <c r="B5" s="16" t="s">
        <v>57</v>
      </c>
      <c r="C5" s="16" t="s">
        <v>110</v>
      </c>
      <c r="D5" s="8" t="s">
        <v>143</v>
      </c>
      <c r="E5" s="9" t="s">
        <v>144</v>
      </c>
      <c r="F5" s="9" t="s">
        <v>145</v>
      </c>
      <c r="G5" s="9" t="s">
        <v>146</v>
      </c>
      <c r="H5" s="9" t="s">
        <v>147</v>
      </c>
      <c r="I5" s="9" t="s">
        <v>148</v>
      </c>
      <c r="J5" s="9" t="s">
        <v>149</v>
      </c>
      <c r="K5" s="9" t="s">
        <v>150</v>
      </c>
      <c r="L5" s="9" t="s">
        <v>151</v>
      </c>
      <c r="M5" s="9" t="s">
        <v>152</v>
      </c>
    </row>
    <row r="6" spans="1:13" ht="16" customHeight="1" x14ac:dyDescent="0.35">
      <c r="A6" s="14" t="s">
        <v>168</v>
      </c>
      <c r="B6" s="18">
        <v>1</v>
      </c>
      <c r="C6" s="19">
        <v>44928</v>
      </c>
      <c r="D6" s="58">
        <v>1536</v>
      </c>
      <c r="E6" s="51">
        <v>394</v>
      </c>
      <c r="F6" s="51">
        <v>469</v>
      </c>
      <c r="G6" s="51">
        <v>669</v>
      </c>
      <c r="H6" s="51">
        <v>4</v>
      </c>
      <c r="I6" s="51">
        <v>84</v>
      </c>
      <c r="J6" s="51">
        <v>19</v>
      </c>
      <c r="K6" s="51">
        <v>2</v>
      </c>
      <c r="L6" s="51">
        <v>63</v>
      </c>
      <c r="M6" s="51">
        <v>0</v>
      </c>
    </row>
    <row r="7" spans="1:13" ht="16" customHeight="1" x14ac:dyDescent="0.35">
      <c r="A7" s="14" t="s">
        <v>168</v>
      </c>
      <c r="B7" s="18">
        <v>2</v>
      </c>
      <c r="C7" s="19">
        <v>44935</v>
      </c>
      <c r="D7" s="58">
        <v>2052</v>
      </c>
      <c r="E7" s="51">
        <v>490</v>
      </c>
      <c r="F7" s="51">
        <v>616</v>
      </c>
      <c r="G7" s="51">
        <v>936</v>
      </c>
      <c r="H7" s="51">
        <v>10</v>
      </c>
      <c r="I7" s="51">
        <v>102</v>
      </c>
      <c r="J7" s="51">
        <v>20</v>
      </c>
      <c r="K7" s="51">
        <v>4</v>
      </c>
      <c r="L7" s="51">
        <v>78</v>
      </c>
      <c r="M7" s="51">
        <v>0</v>
      </c>
    </row>
    <row r="8" spans="1:13" ht="16" customHeight="1" x14ac:dyDescent="0.35">
      <c r="A8" s="14" t="s">
        <v>168</v>
      </c>
      <c r="B8" s="18">
        <v>3</v>
      </c>
      <c r="C8" s="19">
        <v>44942</v>
      </c>
      <c r="D8" s="58">
        <v>1733</v>
      </c>
      <c r="E8" s="51">
        <v>373</v>
      </c>
      <c r="F8" s="51">
        <v>575</v>
      </c>
      <c r="G8" s="51">
        <v>776</v>
      </c>
      <c r="H8" s="51">
        <v>9</v>
      </c>
      <c r="I8" s="51">
        <v>85</v>
      </c>
      <c r="J8" s="51">
        <v>18</v>
      </c>
      <c r="K8" s="51">
        <v>7</v>
      </c>
      <c r="L8" s="51">
        <v>60</v>
      </c>
      <c r="M8" s="51">
        <v>0</v>
      </c>
    </row>
    <row r="9" spans="1:13" ht="16" customHeight="1" x14ac:dyDescent="0.35">
      <c r="A9" s="14" t="s">
        <v>168</v>
      </c>
      <c r="B9" s="18">
        <v>4</v>
      </c>
      <c r="C9" s="19">
        <v>44949</v>
      </c>
      <c r="D9" s="58">
        <v>1440</v>
      </c>
      <c r="E9" s="51">
        <v>309</v>
      </c>
      <c r="F9" s="51">
        <v>481</v>
      </c>
      <c r="G9" s="51">
        <v>650</v>
      </c>
      <c r="H9" s="51">
        <v>0</v>
      </c>
      <c r="I9" s="51">
        <v>56</v>
      </c>
      <c r="J9" s="51">
        <v>12</v>
      </c>
      <c r="K9" s="51">
        <v>5</v>
      </c>
      <c r="L9" s="51">
        <v>39</v>
      </c>
      <c r="M9" s="51">
        <v>0</v>
      </c>
    </row>
    <row r="10" spans="1:13" ht="16" customHeight="1" x14ac:dyDescent="0.35">
      <c r="A10" s="14" t="s">
        <v>168</v>
      </c>
      <c r="B10" s="18">
        <v>5</v>
      </c>
      <c r="C10" s="19">
        <v>44956</v>
      </c>
      <c r="D10" s="58">
        <v>1351</v>
      </c>
      <c r="E10" s="51">
        <v>275</v>
      </c>
      <c r="F10" s="51">
        <v>437</v>
      </c>
      <c r="G10" s="51">
        <v>636</v>
      </c>
      <c r="H10" s="51">
        <v>3</v>
      </c>
      <c r="I10" s="51">
        <v>33</v>
      </c>
      <c r="J10" s="51">
        <v>2</v>
      </c>
      <c r="K10" s="51">
        <v>4</v>
      </c>
      <c r="L10" s="51">
        <v>27</v>
      </c>
      <c r="M10" s="51">
        <v>0</v>
      </c>
    </row>
    <row r="11" spans="1:13" ht="16" customHeight="1" x14ac:dyDescent="0.35">
      <c r="A11" s="14" t="s">
        <v>168</v>
      </c>
      <c r="B11" s="18">
        <v>6</v>
      </c>
      <c r="C11" s="19">
        <v>44963</v>
      </c>
      <c r="D11" s="58">
        <v>1330</v>
      </c>
      <c r="E11" s="51">
        <v>290</v>
      </c>
      <c r="F11" s="51">
        <v>451</v>
      </c>
      <c r="G11" s="51">
        <v>583</v>
      </c>
      <c r="H11" s="51">
        <v>6</v>
      </c>
      <c r="I11" s="51">
        <v>36</v>
      </c>
      <c r="J11" s="51">
        <v>3</v>
      </c>
      <c r="K11" s="51">
        <v>2</v>
      </c>
      <c r="L11" s="51">
        <v>31</v>
      </c>
      <c r="M11" s="51">
        <v>0</v>
      </c>
    </row>
    <row r="12" spans="1:13" ht="16" customHeight="1" x14ac:dyDescent="0.35">
      <c r="A12" s="14" t="s">
        <v>168</v>
      </c>
      <c r="B12" s="18">
        <v>7</v>
      </c>
      <c r="C12" s="19">
        <v>44970</v>
      </c>
      <c r="D12" s="58">
        <v>1289</v>
      </c>
      <c r="E12" s="51">
        <v>267</v>
      </c>
      <c r="F12" s="51">
        <v>404</v>
      </c>
      <c r="G12" s="51">
        <v>613</v>
      </c>
      <c r="H12" s="51">
        <v>5</v>
      </c>
      <c r="I12" s="51">
        <v>49</v>
      </c>
      <c r="J12" s="51">
        <v>8</v>
      </c>
      <c r="K12" s="51">
        <v>4</v>
      </c>
      <c r="L12" s="51">
        <v>36</v>
      </c>
      <c r="M12" s="51">
        <v>1</v>
      </c>
    </row>
    <row r="13" spans="1:13" ht="16" customHeight="1" x14ac:dyDescent="0.35">
      <c r="A13" s="14" t="s">
        <v>168</v>
      </c>
      <c r="B13" s="18">
        <v>8</v>
      </c>
      <c r="C13" s="19">
        <v>44977</v>
      </c>
      <c r="D13" s="58">
        <v>1314</v>
      </c>
      <c r="E13" s="51">
        <v>275</v>
      </c>
      <c r="F13" s="51">
        <v>416</v>
      </c>
      <c r="G13" s="51">
        <v>618</v>
      </c>
      <c r="H13" s="51">
        <v>5</v>
      </c>
      <c r="I13" s="51">
        <v>47</v>
      </c>
      <c r="J13" s="51">
        <v>12</v>
      </c>
      <c r="K13" s="51">
        <v>2</v>
      </c>
      <c r="L13" s="51">
        <v>33</v>
      </c>
      <c r="M13" s="51">
        <v>0</v>
      </c>
    </row>
    <row r="14" spans="1:13" ht="16" customHeight="1" x14ac:dyDescent="0.35">
      <c r="A14" s="14" t="s">
        <v>168</v>
      </c>
      <c r="B14" s="18">
        <v>9</v>
      </c>
      <c r="C14" s="19">
        <v>44984</v>
      </c>
      <c r="D14" s="58">
        <v>1245</v>
      </c>
      <c r="E14" s="51">
        <v>249</v>
      </c>
      <c r="F14" s="51">
        <v>407</v>
      </c>
      <c r="G14" s="51">
        <v>581</v>
      </c>
      <c r="H14" s="51">
        <v>8</v>
      </c>
      <c r="I14" s="51">
        <v>42</v>
      </c>
      <c r="J14" s="51">
        <v>4</v>
      </c>
      <c r="K14" s="51">
        <v>3</v>
      </c>
      <c r="L14" s="51">
        <v>35</v>
      </c>
      <c r="M14" s="51">
        <v>0</v>
      </c>
    </row>
    <row r="15" spans="1:13" ht="16" customHeight="1" x14ac:dyDescent="0.35">
      <c r="A15" s="14" t="s">
        <v>168</v>
      </c>
      <c r="B15" s="18">
        <v>10</v>
      </c>
      <c r="C15" s="19">
        <v>44991</v>
      </c>
      <c r="D15" s="58">
        <v>1304</v>
      </c>
      <c r="E15" s="51">
        <v>279</v>
      </c>
      <c r="F15" s="51">
        <v>419</v>
      </c>
      <c r="G15" s="51">
        <v>601</v>
      </c>
      <c r="H15" s="51">
        <v>5</v>
      </c>
      <c r="I15" s="51">
        <v>64</v>
      </c>
      <c r="J15" s="51">
        <v>12</v>
      </c>
      <c r="K15" s="51">
        <v>6</v>
      </c>
      <c r="L15" s="51">
        <v>45</v>
      </c>
      <c r="M15" s="51">
        <v>1</v>
      </c>
    </row>
    <row r="16" spans="1:13" ht="16" customHeight="1" x14ac:dyDescent="0.35">
      <c r="A16" s="14" t="s">
        <v>168</v>
      </c>
      <c r="B16" s="18">
        <v>11</v>
      </c>
      <c r="C16" s="19">
        <v>44998</v>
      </c>
      <c r="D16" s="58">
        <v>1311</v>
      </c>
      <c r="E16" s="51">
        <v>239</v>
      </c>
      <c r="F16" s="51">
        <v>439</v>
      </c>
      <c r="G16" s="51">
        <v>628</v>
      </c>
      <c r="H16" s="51">
        <v>5</v>
      </c>
      <c r="I16" s="51">
        <v>56</v>
      </c>
      <c r="J16" s="51">
        <v>7</v>
      </c>
      <c r="K16" s="51">
        <v>7</v>
      </c>
      <c r="L16" s="51">
        <v>42</v>
      </c>
      <c r="M16" s="51">
        <v>0</v>
      </c>
    </row>
    <row r="17" spans="1:13" ht="16" customHeight="1" x14ac:dyDescent="0.35">
      <c r="A17" s="14" t="s">
        <v>168</v>
      </c>
      <c r="B17" s="18">
        <v>12</v>
      </c>
      <c r="C17" s="19">
        <v>45005</v>
      </c>
      <c r="D17" s="58">
        <v>1374</v>
      </c>
      <c r="E17" s="51">
        <v>283</v>
      </c>
      <c r="F17" s="51">
        <v>422</v>
      </c>
      <c r="G17" s="51">
        <v>662</v>
      </c>
      <c r="H17" s="51">
        <v>7</v>
      </c>
      <c r="I17" s="51">
        <v>75</v>
      </c>
      <c r="J17" s="51">
        <v>9</v>
      </c>
      <c r="K17" s="51">
        <v>10</v>
      </c>
      <c r="L17" s="51">
        <v>56</v>
      </c>
      <c r="M17" s="51">
        <v>0</v>
      </c>
    </row>
    <row r="18" spans="1:13" ht="16" customHeight="1" x14ac:dyDescent="0.35">
      <c r="A18" s="14" t="s">
        <v>168</v>
      </c>
      <c r="B18" s="18">
        <v>13</v>
      </c>
      <c r="C18" s="19">
        <v>45012</v>
      </c>
      <c r="D18" s="58">
        <v>1263</v>
      </c>
      <c r="E18" s="51">
        <v>244</v>
      </c>
      <c r="F18" s="51">
        <v>417</v>
      </c>
      <c r="G18" s="51">
        <v>599</v>
      </c>
      <c r="H18" s="51">
        <v>3</v>
      </c>
      <c r="I18" s="51">
        <v>81</v>
      </c>
      <c r="J18" s="51">
        <v>10</v>
      </c>
      <c r="K18" s="51">
        <v>7</v>
      </c>
      <c r="L18" s="51">
        <v>64</v>
      </c>
      <c r="M18" s="51">
        <v>0</v>
      </c>
    </row>
    <row r="19" spans="1:13" ht="16" customHeight="1" x14ac:dyDescent="0.35">
      <c r="A19" s="14" t="s">
        <v>168</v>
      </c>
      <c r="B19" s="18">
        <v>14</v>
      </c>
      <c r="C19" s="19">
        <v>45019</v>
      </c>
      <c r="D19" s="58">
        <v>1125</v>
      </c>
      <c r="E19" s="51">
        <v>246</v>
      </c>
      <c r="F19" s="51">
        <v>375</v>
      </c>
      <c r="G19" s="51">
        <v>493</v>
      </c>
      <c r="H19" s="51">
        <v>11</v>
      </c>
      <c r="I19" s="51">
        <v>70</v>
      </c>
      <c r="J19" s="51">
        <v>6</v>
      </c>
      <c r="K19" s="51">
        <v>6</v>
      </c>
      <c r="L19" s="51">
        <v>56</v>
      </c>
      <c r="M19" s="51">
        <v>2</v>
      </c>
    </row>
    <row r="20" spans="1:13" ht="16" customHeight="1" x14ac:dyDescent="0.35">
      <c r="A20" s="14" t="s">
        <v>168</v>
      </c>
      <c r="B20" s="18">
        <v>15</v>
      </c>
      <c r="C20" s="19">
        <v>45026</v>
      </c>
      <c r="D20" s="58">
        <v>1267</v>
      </c>
      <c r="E20" s="51">
        <v>291</v>
      </c>
      <c r="F20" s="51">
        <v>371</v>
      </c>
      <c r="G20" s="51">
        <v>601</v>
      </c>
      <c r="H20" s="51">
        <v>4</v>
      </c>
      <c r="I20" s="51">
        <v>73</v>
      </c>
      <c r="J20" s="51">
        <v>15</v>
      </c>
      <c r="K20" s="51">
        <v>5</v>
      </c>
      <c r="L20" s="51">
        <v>53</v>
      </c>
      <c r="M20" s="51">
        <v>0</v>
      </c>
    </row>
    <row r="21" spans="1:13" ht="16" customHeight="1" x14ac:dyDescent="0.35">
      <c r="A21" s="14" t="s">
        <v>168</v>
      </c>
      <c r="B21" s="18">
        <v>16</v>
      </c>
      <c r="C21" s="19">
        <v>45033</v>
      </c>
      <c r="D21" s="58">
        <v>1263</v>
      </c>
      <c r="E21" s="51">
        <v>234</v>
      </c>
      <c r="F21" s="51">
        <v>428</v>
      </c>
      <c r="G21" s="51">
        <v>597</v>
      </c>
      <c r="H21" s="51">
        <v>4</v>
      </c>
      <c r="I21" s="51">
        <v>69</v>
      </c>
      <c r="J21" s="51">
        <v>7</v>
      </c>
      <c r="K21" s="51">
        <v>5</v>
      </c>
      <c r="L21" s="51">
        <v>56</v>
      </c>
      <c r="M21" s="51">
        <v>1</v>
      </c>
    </row>
    <row r="22" spans="1:13" ht="16" customHeight="1" x14ac:dyDescent="0.35">
      <c r="A22" s="14" t="s">
        <v>168</v>
      </c>
      <c r="B22" s="18">
        <v>17</v>
      </c>
      <c r="C22" s="19">
        <v>45040</v>
      </c>
      <c r="D22" s="58">
        <v>1205</v>
      </c>
      <c r="E22" s="51">
        <v>237</v>
      </c>
      <c r="F22" s="51">
        <v>387</v>
      </c>
      <c r="G22" s="51">
        <v>576</v>
      </c>
      <c r="H22" s="51">
        <v>5</v>
      </c>
      <c r="I22" s="51">
        <v>59</v>
      </c>
      <c r="J22" s="51">
        <v>7</v>
      </c>
      <c r="K22" s="51">
        <v>4</v>
      </c>
      <c r="L22" s="51">
        <v>47</v>
      </c>
      <c r="M22" s="51">
        <v>1</v>
      </c>
    </row>
    <row r="23" spans="1:13" ht="16" customHeight="1" x14ac:dyDescent="0.35">
      <c r="A23" s="14" t="s">
        <v>168</v>
      </c>
      <c r="B23" s="18">
        <v>18</v>
      </c>
      <c r="C23" s="19">
        <v>45047</v>
      </c>
      <c r="D23" s="58">
        <v>1166</v>
      </c>
      <c r="E23" s="51">
        <v>241</v>
      </c>
      <c r="F23" s="51">
        <v>361</v>
      </c>
      <c r="G23" s="51">
        <v>557</v>
      </c>
      <c r="H23" s="51">
        <v>7</v>
      </c>
      <c r="I23" s="51">
        <v>45</v>
      </c>
      <c r="J23" s="51">
        <v>5</v>
      </c>
      <c r="K23" s="51">
        <v>3</v>
      </c>
      <c r="L23" s="51">
        <v>37</v>
      </c>
      <c r="M23" s="51">
        <v>0</v>
      </c>
    </row>
    <row r="24" spans="1:13" ht="16" customHeight="1" x14ac:dyDescent="0.35">
      <c r="A24" s="14" t="s">
        <v>168</v>
      </c>
      <c r="B24" s="18">
        <v>19</v>
      </c>
      <c r="C24" s="19">
        <v>45054</v>
      </c>
      <c r="D24" s="58">
        <v>1083</v>
      </c>
      <c r="E24" s="51">
        <v>223</v>
      </c>
      <c r="F24" s="51">
        <v>329</v>
      </c>
      <c r="G24" s="51">
        <v>525</v>
      </c>
      <c r="H24" s="51">
        <v>6</v>
      </c>
      <c r="I24" s="51">
        <v>30</v>
      </c>
      <c r="J24" s="51">
        <v>2</v>
      </c>
      <c r="K24" s="51">
        <v>1</v>
      </c>
      <c r="L24" s="51">
        <v>27</v>
      </c>
      <c r="M24" s="51">
        <v>0</v>
      </c>
    </row>
    <row r="25" spans="1:13" ht="16" customHeight="1" x14ac:dyDescent="0.35">
      <c r="A25" s="14" t="s">
        <v>168</v>
      </c>
      <c r="B25" s="18">
        <v>20</v>
      </c>
      <c r="C25" s="19">
        <v>45061</v>
      </c>
      <c r="D25" s="58">
        <v>1228</v>
      </c>
      <c r="E25" s="51">
        <v>209</v>
      </c>
      <c r="F25" s="51">
        <v>388</v>
      </c>
      <c r="G25" s="51">
        <v>622</v>
      </c>
      <c r="H25" s="51">
        <v>9</v>
      </c>
      <c r="I25" s="51">
        <v>25</v>
      </c>
      <c r="J25" s="51">
        <v>0</v>
      </c>
      <c r="K25" s="51">
        <v>0</v>
      </c>
      <c r="L25" s="51">
        <v>25</v>
      </c>
      <c r="M25" s="51">
        <v>0</v>
      </c>
    </row>
    <row r="26" spans="1:13" ht="16" customHeight="1" x14ac:dyDescent="0.35">
      <c r="A26" s="14" t="s">
        <v>168</v>
      </c>
      <c r="B26" s="18">
        <v>21</v>
      </c>
      <c r="C26" s="19">
        <v>45068</v>
      </c>
      <c r="D26" s="58">
        <v>1086</v>
      </c>
      <c r="E26" s="51">
        <v>233</v>
      </c>
      <c r="F26" s="51">
        <v>367</v>
      </c>
      <c r="G26" s="51">
        <v>480</v>
      </c>
      <c r="H26" s="51">
        <v>6</v>
      </c>
      <c r="I26" s="51">
        <v>13</v>
      </c>
      <c r="J26" s="51">
        <v>0</v>
      </c>
      <c r="K26" s="51">
        <v>1</v>
      </c>
      <c r="L26" s="51">
        <v>12</v>
      </c>
      <c r="M26" s="51">
        <v>0</v>
      </c>
    </row>
    <row r="27" spans="1:13" ht="16" customHeight="1" x14ac:dyDescent="0.35">
      <c r="A27" s="14" t="s">
        <v>168</v>
      </c>
      <c r="B27" s="18">
        <v>22</v>
      </c>
      <c r="C27" s="19">
        <v>45075</v>
      </c>
      <c r="D27" s="58">
        <v>1086</v>
      </c>
      <c r="E27" s="51">
        <v>211</v>
      </c>
      <c r="F27" s="51">
        <v>363</v>
      </c>
      <c r="G27" s="51">
        <v>503</v>
      </c>
      <c r="H27" s="51">
        <v>9</v>
      </c>
      <c r="I27" s="51">
        <v>16</v>
      </c>
      <c r="J27" s="51">
        <v>2</v>
      </c>
      <c r="K27" s="51">
        <v>2</v>
      </c>
      <c r="L27" s="51">
        <v>12</v>
      </c>
      <c r="M27" s="51">
        <v>0</v>
      </c>
    </row>
    <row r="28" spans="1:13" ht="16" customHeight="1" x14ac:dyDescent="0.35">
      <c r="A28" s="14" t="s">
        <v>168</v>
      </c>
      <c r="B28" s="18">
        <v>23</v>
      </c>
      <c r="C28" s="19">
        <v>45082</v>
      </c>
      <c r="D28" s="58">
        <v>1145</v>
      </c>
      <c r="E28" s="51">
        <v>229</v>
      </c>
      <c r="F28" s="51">
        <v>362</v>
      </c>
      <c r="G28" s="51">
        <v>549</v>
      </c>
      <c r="H28" s="51">
        <v>5</v>
      </c>
      <c r="I28" s="51">
        <v>15</v>
      </c>
      <c r="J28" s="51">
        <v>1</v>
      </c>
      <c r="K28" s="51">
        <v>1</v>
      </c>
      <c r="L28" s="51">
        <v>13</v>
      </c>
      <c r="M28" s="51">
        <v>0</v>
      </c>
    </row>
    <row r="29" spans="1:13" ht="16" customHeight="1" x14ac:dyDescent="0.35">
      <c r="A29" s="14" t="s">
        <v>168</v>
      </c>
      <c r="B29" s="18">
        <v>24</v>
      </c>
      <c r="C29" s="19">
        <v>45089</v>
      </c>
      <c r="D29" s="58">
        <v>1161</v>
      </c>
      <c r="E29" s="51">
        <v>223</v>
      </c>
      <c r="F29" s="51">
        <v>412</v>
      </c>
      <c r="G29" s="51">
        <v>518</v>
      </c>
      <c r="H29" s="51">
        <v>8</v>
      </c>
      <c r="I29" s="51">
        <v>15</v>
      </c>
      <c r="J29" s="51">
        <v>1</v>
      </c>
      <c r="K29" s="51">
        <v>2</v>
      </c>
      <c r="L29" s="51">
        <v>12</v>
      </c>
      <c r="M29" s="51">
        <v>0</v>
      </c>
    </row>
    <row r="30" spans="1:13" ht="16" customHeight="1" x14ac:dyDescent="0.35">
      <c r="A30" s="14" t="s">
        <v>168</v>
      </c>
      <c r="B30" s="18">
        <v>25</v>
      </c>
      <c r="C30" s="19">
        <v>45096</v>
      </c>
      <c r="D30" s="58">
        <v>1054</v>
      </c>
      <c r="E30" s="51">
        <v>209</v>
      </c>
      <c r="F30" s="51">
        <v>335</v>
      </c>
      <c r="G30" s="51">
        <v>503</v>
      </c>
      <c r="H30" s="51">
        <v>7</v>
      </c>
      <c r="I30" s="51">
        <v>13</v>
      </c>
      <c r="J30" s="51">
        <v>4</v>
      </c>
      <c r="K30" s="51">
        <v>0</v>
      </c>
      <c r="L30" s="51">
        <v>9</v>
      </c>
      <c r="M30" s="51">
        <v>0</v>
      </c>
    </row>
    <row r="31" spans="1:13" ht="16" customHeight="1" x14ac:dyDescent="0.35">
      <c r="A31" s="14" t="s">
        <v>168</v>
      </c>
      <c r="B31" s="18">
        <v>26</v>
      </c>
      <c r="C31" s="19">
        <v>45103</v>
      </c>
      <c r="D31" s="58">
        <v>1128</v>
      </c>
      <c r="E31" s="51">
        <v>209</v>
      </c>
      <c r="F31" s="51">
        <v>383</v>
      </c>
      <c r="G31" s="51">
        <v>527</v>
      </c>
      <c r="H31" s="51">
        <v>9</v>
      </c>
      <c r="I31" s="51">
        <v>10</v>
      </c>
      <c r="J31" s="51">
        <v>2</v>
      </c>
      <c r="K31" s="51">
        <v>0</v>
      </c>
      <c r="L31" s="51">
        <v>8</v>
      </c>
      <c r="M31" s="51">
        <v>0</v>
      </c>
    </row>
    <row r="32" spans="1:13" ht="16" customHeight="1" x14ac:dyDescent="0.35">
      <c r="A32" s="14" t="s">
        <v>168</v>
      </c>
      <c r="B32" s="18">
        <v>27</v>
      </c>
      <c r="C32" s="19">
        <v>45110</v>
      </c>
      <c r="D32" s="58">
        <v>1068</v>
      </c>
      <c r="E32" s="51">
        <v>209</v>
      </c>
      <c r="F32" s="51">
        <v>347</v>
      </c>
      <c r="G32" s="51">
        <v>508</v>
      </c>
      <c r="H32" s="51">
        <v>4</v>
      </c>
      <c r="I32" s="51">
        <v>8</v>
      </c>
      <c r="J32" s="51">
        <v>1</v>
      </c>
      <c r="K32" s="51">
        <v>0</v>
      </c>
      <c r="L32" s="51">
        <v>7</v>
      </c>
      <c r="M32" s="51">
        <v>0</v>
      </c>
    </row>
    <row r="33" spans="1:13" ht="16" customHeight="1" x14ac:dyDescent="0.35">
      <c r="A33" s="14" t="s">
        <v>168</v>
      </c>
      <c r="B33" s="18">
        <v>28</v>
      </c>
      <c r="C33" s="19">
        <v>45117</v>
      </c>
      <c r="D33" s="58">
        <v>1095</v>
      </c>
      <c r="E33" s="51">
        <v>220</v>
      </c>
      <c r="F33" s="51">
        <v>328</v>
      </c>
      <c r="G33" s="51">
        <v>539</v>
      </c>
      <c r="H33" s="51">
        <v>8</v>
      </c>
      <c r="I33" s="51">
        <v>4</v>
      </c>
      <c r="J33" s="51">
        <v>0</v>
      </c>
      <c r="K33" s="51">
        <v>1</v>
      </c>
      <c r="L33" s="51">
        <v>3</v>
      </c>
      <c r="M33" s="51">
        <v>0</v>
      </c>
    </row>
    <row r="34" spans="1:13" ht="16" customHeight="1" x14ac:dyDescent="0.35">
      <c r="A34" s="14" t="s">
        <v>168</v>
      </c>
      <c r="B34" s="18">
        <v>29</v>
      </c>
      <c r="C34" s="19">
        <v>45124</v>
      </c>
      <c r="D34" s="58">
        <v>1033</v>
      </c>
      <c r="E34" s="51">
        <v>209</v>
      </c>
      <c r="F34" s="51">
        <v>354</v>
      </c>
      <c r="G34" s="51">
        <v>462</v>
      </c>
      <c r="H34" s="51">
        <v>8</v>
      </c>
      <c r="I34" s="51">
        <v>10</v>
      </c>
      <c r="J34" s="51">
        <v>2</v>
      </c>
      <c r="K34" s="51">
        <v>0</v>
      </c>
      <c r="L34" s="51">
        <v>8</v>
      </c>
      <c r="M34" s="51">
        <v>0</v>
      </c>
    </row>
    <row r="35" spans="1:13" ht="16" customHeight="1" x14ac:dyDescent="0.35">
      <c r="A35" s="14" t="s">
        <v>168</v>
      </c>
      <c r="B35" s="18">
        <v>30</v>
      </c>
      <c r="C35" s="19">
        <v>45131</v>
      </c>
      <c r="D35" s="58">
        <v>1104</v>
      </c>
      <c r="E35" s="51">
        <v>210</v>
      </c>
      <c r="F35" s="51">
        <v>366</v>
      </c>
      <c r="G35" s="51">
        <v>523</v>
      </c>
      <c r="H35" s="51">
        <v>5</v>
      </c>
      <c r="I35" s="51">
        <v>5</v>
      </c>
      <c r="J35" s="51">
        <v>1</v>
      </c>
      <c r="K35" s="51">
        <v>0</v>
      </c>
      <c r="L35" s="51">
        <v>4</v>
      </c>
      <c r="M35" s="51">
        <v>0</v>
      </c>
    </row>
    <row r="36" spans="1:13" ht="16" customHeight="1" x14ac:dyDescent="0.35">
      <c r="A36" s="14" t="s">
        <v>168</v>
      </c>
      <c r="B36" s="18">
        <v>31</v>
      </c>
      <c r="C36" s="19">
        <v>45138</v>
      </c>
      <c r="D36" s="58">
        <v>1106</v>
      </c>
      <c r="E36" s="51">
        <v>219</v>
      </c>
      <c r="F36" s="51">
        <v>370</v>
      </c>
      <c r="G36" s="51">
        <v>511</v>
      </c>
      <c r="H36" s="51">
        <v>6</v>
      </c>
      <c r="I36" s="51">
        <v>8</v>
      </c>
      <c r="J36" s="51">
        <v>0</v>
      </c>
      <c r="K36" s="51">
        <v>1</v>
      </c>
      <c r="L36" s="51">
        <v>7</v>
      </c>
      <c r="M36" s="51">
        <v>0</v>
      </c>
    </row>
    <row r="37" spans="1:13" ht="16" customHeight="1" x14ac:dyDescent="0.35">
      <c r="A37" s="14" t="s">
        <v>168</v>
      </c>
      <c r="B37" s="18">
        <v>32</v>
      </c>
      <c r="C37" s="19">
        <v>45145</v>
      </c>
      <c r="D37" s="58">
        <v>1122</v>
      </c>
      <c r="E37" s="51">
        <v>259</v>
      </c>
      <c r="F37" s="51">
        <v>358</v>
      </c>
      <c r="G37" s="51">
        <v>501</v>
      </c>
      <c r="H37" s="51">
        <v>4</v>
      </c>
      <c r="I37" s="51">
        <v>18</v>
      </c>
      <c r="J37" s="51">
        <v>2</v>
      </c>
      <c r="K37" s="51">
        <v>1</v>
      </c>
      <c r="L37" s="51">
        <v>15</v>
      </c>
      <c r="M37" s="51">
        <v>0</v>
      </c>
    </row>
    <row r="38" spans="1:13" ht="16" customHeight="1" x14ac:dyDescent="0.35">
      <c r="A38" s="14" t="s">
        <v>168</v>
      </c>
      <c r="B38" s="18">
        <v>33</v>
      </c>
      <c r="C38" s="19">
        <v>45152</v>
      </c>
      <c r="D38" s="58">
        <v>1104</v>
      </c>
      <c r="E38" s="51">
        <v>225</v>
      </c>
      <c r="F38" s="51">
        <v>345</v>
      </c>
      <c r="G38" s="51">
        <v>527</v>
      </c>
      <c r="H38" s="51">
        <v>7</v>
      </c>
      <c r="I38" s="51">
        <v>24</v>
      </c>
      <c r="J38" s="51">
        <v>4</v>
      </c>
      <c r="K38" s="51">
        <v>3</v>
      </c>
      <c r="L38" s="51">
        <v>17</v>
      </c>
      <c r="M38" s="51">
        <v>0</v>
      </c>
    </row>
    <row r="39" spans="1:13" ht="16" customHeight="1" x14ac:dyDescent="0.35">
      <c r="A39" s="14" t="s">
        <v>168</v>
      </c>
      <c r="B39" s="18">
        <v>34</v>
      </c>
      <c r="C39" s="19">
        <v>45159</v>
      </c>
      <c r="D39" s="58">
        <v>1115</v>
      </c>
      <c r="E39" s="51">
        <v>211</v>
      </c>
      <c r="F39" s="51">
        <v>366</v>
      </c>
      <c r="G39" s="51">
        <v>532</v>
      </c>
      <c r="H39" s="51">
        <v>6</v>
      </c>
      <c r="I39" s="51">
        <v>24</v>
      </c>
      <c r="J39" s="51">
        <v>1</v>
      </c>
      <c r="K39" s="51">
        <v>0</v>
      </c>
      <c r="L39" s="51">
        <v>22</v>
      </c>
      <c r="M39" s="51">
        <v>1</v>
      </c>
    </row>
    <row r="40" spans="1:13" ht="16" customHeight="1" x14ac:dyDescent="0.35">
      <c r="A40" s="14" t="s">
        <v>168</v>
      </c>
      <c r="B40" s="18">
        <v>35</v>
      </c>
      <c r="C40" s="19">
        <v>45166</v>
      </c>
      <c r="D40" s="58">
        <v>1060</v>
      </c>
      <c r="E40" s="51">
        <v>217</v>
      </c>
      <c r="F40" s="51">
        <v>326</v>
      </c>
      <c r="G40" s="51">
        <v>512</v>
      </c>
      <c r="H40" s="51">
        <v>5</v>
      </c>
      <c r="I40" s="51">
        <v>20</v>
      </c>
      <c r="J40" s="51">
        <v>1</v>
      </c>
      <c r="K40" s="51">
        <v>2</v>
      </c>
      <c r="L40" s="51">
        <v>17</v>
      </c>
      <c r="M40" s="51">
        <v>0</v>
      </c>
    </row>
    <row r="41" spans="1:13" ht="16" customHeight="1" x14ac:dyDescent="0.35">
      <c r="A41" s="14" t="s">
        <v>168</v>
      </c>
      <c r="B41" s="18">
        <v>36</v>
      </c>
      <c r="C41" s="19">
        <v>45173</v>
      </c>
      <c r="D41" s="58">
        <v>1090</v>
      </c>
      <c r="E41" s="51">
        <v>209</v>
      </c>
      <c r="F41" s="51">
        <v>361</v>
      </c>
      <c r="G41" s="51">
        <v>513</v>
      </c>
      <c r="H41" s="51">
        <v>7</v>
      </c>
      <c r="I41" s="51">
        <v>30</v>
      </c>
      <c r="J41" s="51">
        <v>5</v>
      </c>
      <c r="K41" s="51">
        <v>3</v>
      </c>
      <c r="L41" s="51">
        <v>22</v>
      </c>
      <c r="M41" s="51">
        <v>0</v>
      </c>
    </row>
    <row r="42" spans="1:13" ht="16" customHeight="1" x14ac:dyDescent="0.35">
      <c r="A42" s="14" t="s">
        <v>168</v>
      </c>
      <c r="B42" s="18">
        <v>37</v>
      </c>
      <c r="C42" s="19">
        <v>45180</v>
      </c>
      <c r="D42" s="58">
        <v>1007</v>
      </c>
      <c r="E42" s="51">
        <v>208</v>
      </c>
      <c r="F42" s="51">
        <v>311</v>
      </c>
      <c r="G42" s="51">
        <v>484</v>
      </c>
      <c r="H42" s="51">
        <v>4</v>
      </c>
      <c r="I42" s="51">
        <v>30</v>
      </c>
      <c r="J42" s="51">
        <v>4</v>
      </c>
      <c r="K42" s="51">
        <v>1</v>
      </c>
      <c r="L42" s="51">
        <v>25</v>
      </c>
      <c r="M42" s="51">
        <v>0</v>
      </c>
    </row>
    <row r="43" spans="1:13" ht="16" customHeight="1" x14ac:dyDescent="0.35">
      <c r="A43" s="14" t="s">
        <v>168</v>
      </c>
      <c r="B43" s="18">
        <v>38</v>
      </c>
      <c r="C43" s="19">
        <v>45187</v>
      </c>
      <c r="D43" s="58">
        <v>1120</v>
      </c>
      <c r="E43" s="51">
        <v>227</v>
      </c>
      <c r="F43" s="51">
        <v>365</v>
      </c>
      <c r="G43" s="51">
        <v>522</v>
      </c>
      <c r="H43" s="51">
        <v>6</v>
      </c>
      <c r="I43" s="51">
        <v>31</v>
      </c>
      <c r="J43" s="51">
        <v>3</v>
      </c>
      <c r="K43" s="51">
        <v>4</v>
      </c>
      <c r="L43" s="51">
        <v>24</v>
      </c>
      <c r="M43" s="51">
        <v>0</v>
      </c>
    </row>
    <row r="44" spans="1:13" ht="16" customHeight="1" x14ac:dyDescent="0.35">
      <c r="A44" s="14" t="s">
        <v>168</v>
      </c>
      <c r="B44" s="18">
        <v>39</v>
      </c>
      <c r="C44" s="19">
        <v>45194</v>
      </c>
      <c r="D44" s="58">
        <v>1105</v>
      </c>
      <c r="E44" s="51">
        <v>231</v>
      </c>
      <c r="F44" s="51">
        <v>362</v>
      </c>
      <c r="G44" s="51">
        <v>504</v>
      </c>
      <c r="H44" s="51">
        <v>8</v>
      </c>
      <c r="I44" s="51">
        <v>35</v>
      </c>
      <c r="J44" s="51">
        <v>2</v>
      </c>
      <c r="K44" s="51">
        <v>4</v>
      </c>
      <c r="L44" s="51">
        <v>29</v>
      </c>
      <c r="M44" s="51">
        <v>0</v>
      </c>
    </row>
    <row r="45" spans="1:13" ht="16" customHeight="1" x14ac:dyDescent="0.35">
      <c r="A45" s="14" t="s">
        <v>168</v>
      </c>
      <c r="B45" s="18">
        <v>40</v>
      </c>
      <c r="C45" s="19">
        <v>45201</v>
      </c>
      <c r="D45" s="58">
        <v>1145</v>
      </c>
      <c r="E45" s="51">
        <v>236</v>
      </c>
      <c r="F45" s="51">
        <v>356</v>
      </c>
      <c r="G45" s="51">
        <v>552</v>
      </c>
      <c r="H45" s="51">
        <v>1</v>
      </c>
      <c r="I45" s="51">
        <v>36</v>
      </c>
      <c r="J45" s="51">
        <v>3</v>
      </c>
      <c r="K45" s="51">
        <v>7</v>
      </c>
      <c r="L45" s="51">
        <v>26</v>
      </c>
      <c r="M45" s="51">
        <v>0</v>
      </c>
    </row>
    <row r="46" spans="1:13" ht="16" customHeight="1" x14ac:dyDescent="0.35">
      <c r="A46" s="14" t="s">
        <v>168</v>
      </c>
      <c r="B46" s="18">
        <v>41</v>
      </c>
      <c r="C46" s="19">
        <v>45208</v>
      </c>
      <c r="D46" s="58">
        <v>1184</v>
      </c>
      <c r="E46" s="51">
        <v>231</v>
      </c>
      <c r="F46" s="51">
        <v>398</v>
      </c>
      <c r="G46" s="51">
        <v>551</v>
      </c>
      <c r="H46" s="51">
        <v>4</v>
      </c>
      <c r="I46" s="51">
        <v>46</v>
      </c>
      <c r="J46" s="51">
        <v>4</v>
      </c>
      <c r="K46" s="51">
        <v>6</v>
      </c>
      <c r="L46" s="51">
        <v>36</v>
      </c>
      <c r="M46" s="51">
        <v>0</v>
      </c>
    </row>
    <row r="47" spans="1:13" ht="16" customHeight="1" x14ac:dyDescent="0.35">
      <c r="A47" s="14" t="s">
        <v>168</v>
      </c>
      <c r="B47" s="18">
        <v>42</v>
      </c>
      <c r="C47" s="19">
        <v>45215</v>
      </c>
      <c r="D47" s="58">
        <v>1190</v>
      </c>
      <c r="E47" s="51">
        <v>249</v>
      </c>
      <c r="F47" s="51">
        <v>390</v>
      </c>
      <c r="G47" s="51">
        <v>547</v>
      </c>
      <c r="H47" s="51">
        <v>4</v>
      </c>
      <c r="I47" s="51">
        <v>31</v>
      </c>
      <c r="J47" s="51">
        <v>6</v>
      </c>
      <c r="K47" s="51">
        <v>1</v>
      </c>
      <c r="L47" s="51">
        <v>24</v>
      </c>
      <c r="M47" s="51">
        <v>0</v>
      </c>
    </row>
    <row r="48" spans="1:13" ht="16" customHeight="1" x14ac:dyDescent="0.35">
      <c r="A48" s="14" t="s">
        <v>168</v>
      </c>
      <c r="B48" s="18">
        <v>43</v>
      </c>
      <c r="C48" s="19">
        <v>45222</v>
      </c>
      <c r="D48" s="58">
        <v>1139</v>
      </c>
      <c r="E48" s="51">
        <v>244</v>
      </c>
      <c r="F48" s="51">
        <v>374</v>
      </c>
      <c r="G48" s="51">
        <v>511</v>
      </c>
      <c r="H48" s="51">
        <v>10</v>
      </c>
      <c r="I48" s="51">
        <v>38</v>
      </c>
      <c r="J48" s="51">
        <v>4</v>
      </c>
      <c r="K48" s="51">
        <v>1</v>
      </c>
      <c r="L48" s="51">
        <v>33</v>
      </c>
      <c r="M48" s="51">
        <v>0</v>
      </c>
    </row>
    <row r="49" spans="1:13" ht="16" customHeight="1" x14ac:dyDescent="0.35">
      <c r="A49" s="14" t="s">
        <v>168</v>
      </c>
      <c r="B49" s="18">
        <v>44</v>
      </c>
      <c r="C49" s="19">
        <v>45229</v>
      </c>
      <c r="D49" s="58">
        <v>1188</v>
      </c>
      <c r="E49" s="51">
        <v>219</v>
      </c>
      <c r="F49" s="51">
        <v>427</v>
      </c>
      <c r="G49" s="51">
        <v>530</v>
      </c>
      <c r="H49" s="51">
        <v>12</v>
      </c>
      <c r="I49" s="51">
        <v>33</v>
      </c>
      <c r="J49" s="51">
        <v>5</v>
      </c>
      <c r="K49" s="51">
        <v>3</v>
      </c>
      <c r="L49" s="51">
        <v>25</v>
      </c>
      <c r="M49" s="51">
        <v>0</v>
      </c>
    </row>
    <row r="50" spans="1:13" ht="16" customHeight="1" x14ac:dyDescent="0.35">
      <c r="A50" s="14" t="s">
        <v>168</v>
      </c>
      <c r="B50" s="18">
        <v>45</v>
      </c>
      <c r="C50" s="19">
        <v>45236</v>
      </c>
      <c r="D50" s="58">
        <v>1243</v>
      </c>
      <c r="E50" s="51">
        <v>247</v>
      </c>
      <c r="F50" s="51">
        <v>411</v>
      </c>
      <c r="G50" s="51">
        <v>579</v>
      </c>
      <c r="H50" s="51">
        <v>6</v>
      </c>
      <c r="I50" s="51">
        <v>45</v>
      </c>
      <c r="J50" s="51">
        <v>3</v>
      </c>
      <c r="K50" s="51">
        <v>6</v>
      </c>
      <c r="L50" s="51">
        <v>36</v>
      </c>
      <c r="M50" s="51">
        <v>0</v>
      </c>
    </row>
    <row r="51" spans="1:13" ht="16" customHeight="1" x14ac:dyDescent="0.35">
      <c r="A51" s="14" t="s">
        <v>168</v>
      </c>
      <c r="B51" s="18">
        <v>46</v>
      </c>
      <c r="C51" s="19">
        <v>45243</v>
      </c>
      <c r="D51" s="58">
        <v>1256</v>
      </c>
      <c r="E51" s="51">
        <v>272</v>
      </c>
      <c r="F51" s="51">
        <v>411</v>
      </c>
      <c r="G51" s="51">
        <v>564</v>
      </c>
      <c r="H51" s="51">
        <v>9</v>
      </c>
      <c r="I51" s="51">
        <v>31</v>
      </c>
      <c r="J51" s="51">
        <v>2</v>
      </c>
      <c r="K51" s="51">
        <v>3</v>
      </c>
      <c r="L51" s="51">
        <v>25</v>
      </c>
      <c r="M51" s="51">
        <v>1</v>
      </c>
    </row>
    <row r="52" spans="1:13" ht="16" customHeight="1" x14ac:dyDescent="0.35">
      <c r="A52" s="14" t="s">
        <v>168</v>
      </c>
      <c r="B52" s="18">
        <v>47</v>
      </c>
      <c r="C52" s="19">
        <v>45250</v>
      </c>
      <c r="D52" s="58">
        <v>1238</v>
      </c>
      <c r="E52" s="51">
        <v>269</v>
      </c>
      <c r="F52" s="51">
        <v>396</v>
      </c>
      <c r="G52" s="51">
        <v>569</v>
      </c>
      <c r="H52" s="51">
        <v>4</v>
      </c>
      <c r="I52" s="51">
        <v>36</v>
      </c>
      <c r="J52" s="51">
        <v>2</v>
      </c>
      <c r="K52" s="51">
        <v>1</v>
      </c>
      <c r="L52" s="51">
        <v>33</v>
      </c>
      <c r="M52" s="51">
        <v>0</v>
      </c>
    </row>
    <row r="53" spans="1:13" ht="16" customHeight="1" x14ac:dyDescent="0.35">
      <c r="A53" s="14" t="s">
        <v>168</v>
      </c>
      <c r="B53" s="18">
        <v>48</v>
      </c>
      <c r="C53" s="19">
        <v>45257</v>
      </c>
      <c r="D53" s="58">
        <v>1211</v>
      </c>
      <c r="E53" s="51">
        <v>251</v>
      </c>
      <c r="F53" s="51">
        <v>404</v>
      </c>
      <c r="G53" s="51">
        <v>548</v>
      </c>
      <c r="H53" s="51">
        <v>8</v>
      </c>
      <c r="I53" s="51">
        <v>34</v>
      </c>
      <c r="J53" s="51">
        <v>5</v>
      </c>
      <c r="K53" s="51">
        <v>2</v>
      </c>
      <c r="L53" s="51">
        <v>26</v>
      </c>
      <c r="M53" s="51">
        <v>1</v>
      </c>
    </row>
    <row r="54" spans="1:13" ht="16" customHeight="1" x14ac:dyDescent="0.35">
      <c r="A54" s="14" t="s">
        <v>168</v>
      </c>
      <c r="B54" s="18">
        <v>49</v>
      </c>
      <c r="C54" s="19">
        <v>45264</v>
      </c>
      <c r="D54" s="58">
        <v>1232</v>
      </c>
      <c r="E54" s="51">
        <v>246</v>
      </c>
      <c r="F54" s="51">
        <v>410</v>
      </c>
      <c r="G54" s="51">
        <v>574</v>
      </c>
      <c r="H54" s="51">
        <v>2</v>
      </c>
      <c r="I54" s="51">
        <v>25</v>
      </c>
      <c r="J54" s="51">
        <v>2</v>
      </c>
      <c r="K54" s="51">
        <v>1</v>
      </c>
      <c r="L54" s="51">
        <v>22</v>
      </c>
      <c r="M54" s="51">
        <v>0</v>
      </c>
    </row>
    <row r="55" spans="1:13" ht="16" customHeight="1" x14ac:dyDescent="0.35">
      <c r="A55" s="14" t="s">
        <v>168</v>
      </c>
      <c r="B55" s="18">
        <v>50</v>
      </c>
      <c r="C55" s="19">
        <v>45271</v>
      </c>
      <c r="D55" s="58">
        <v>1292</v>
      </c>
      <c r="E55" s="51">
        <v>321</v>
      </c>
      <c r="F55" s="51">
        <v>391</v>
      </c>
      <c r="G55" s="51">
        <v>573</v>
      </c>
      <c r="H55" s="51">
        <v>7</v>
      </c>
      <c r="I55" s="51">
        <v>26</v>
      </c>
      <c r="J55" s="51">
        <v>4</v>
      </c>
      <c r="K55" s="51">
        <v>3</v>
      </c>
      <c r="L55" s="51">
        <v>19</v>
      </c>
      <c r="M55" s="51">
        <v>0</v>
      </c>
    </row>
    <row r="56" spans="1:13" ht="16" customHeight="1" x14ac:dyDescent="0.35">
      <c r="A56" s="14" t="s">
        <v>168</v>
      </c>
      <c r="B56" s="18">
        <v>51</v>
      </c>
      <c r="C56" s="19">
        <v>45278</v>
      </c>
      <c r="D56" s="58">
        <v>1406</v>
      </c>
      <c r="E56" s="51">
        <v>327</v>
      </c>
      <c r="F56" s="51">
        <v>433</v>
      </c>
      <c r="G56" s="51">
        <v>641</v>
      </c>
      <c r="H56" s="51">
        <v>5</v>
      </c>
      <c r="I56" s="51">
        <v>43</v>
      </c>
      <c r="J56" s="51">
        <v>2</v>
      </c>
      <c r="K56" s="51">
        <v>3</v>
      </c>
      <c r="L56" s="51">
        <v>38</v>
      </c>
      <c r="M56" s="51">
        <v>0</v>
      </c>
    </row>
    <row r="57" spans="1:13" ht="16" customHeight="1" x14ac:dyDescent="0.35">
      <c r="A57" s="14" t="s">
        <v>168</v>
      </c>
      <c r="B57" s="18">
        <v>52</v>
      </c>
      <c r="C57" s="19">
        <v>45285</v>
      </c>
      <c r="D57" s="58">
        <v>1061</v>
      </c>
      <c r="E57" s="51">
        <v>233</v>
      </c>
      <c r="F57" s="51">
        <v>324</v>
      </c>
      <c r="G57" s="51">
        <v>500</v>
      </c>
      <c r="H57" s="51">
        <v>4</v>
      </c>
      <c r="I57" s="51">
        <v>30</v>
      </c>
      <c r="J57" s="51">
        <v>1</v>
      </c>
      <c r="K57" s="51">
        <v>2</v>
      </c>
      <c r="L57" s="51">
        <v>27</v>
      </c>
      <c r="M57" s="51">
        <v>0</v>
      </c>
    </row>
    <row r="58" spans="1:13" x14ac:dyDescent="0.35">
      <c r="A58" s="14" t="s">
        <v>177</v>
      </c>
      <c r="B58" s="18">
        <v>1</v>
      </c>
      <c r="C58" s="84">
        <v>45292</v>
      </c>
      <c r="D58" s="58">
        <v>1326</v>
      </c>
      <c r="E58" s="51">
        <v>288</v>
      </c>
      <c r="F58" s="51">
        <v>413</v>
      </c>
      <c r="G58" s="51">
        <v>619</v>
      </c>
      <c r="H58" s="51">
        <v>6</v>
      </c>
      <c r="I58" s="51">
        <v>45</v>
      </c>
      <c r="J58" s="51">
        <v>6</v>
      </c>
      <c r="K58" s="51">
        <v>2</v>
      </c>
      <c r="L58" s="51">
        <v>37</v>
      </c>
      <c r="M58" s="51">
        <v>0</v>
      </c>
    </row>
    <row r="59" spans="1:13" x14ac:dyDescent="0.35">
      <c r="A59" s="14" t="s">
        <v>177</v>
      </c>
      <c r="B59" s="18">
        <v>2</v>
      </c>
      <c r="C59" s="84">
        <v>45299</v>
      </c>
      <c r="D59" s="58">
        <v>1497</v>
      </c>
      <c r="E59" s="51">
        <v>305</v>
      </c>
      <c r="F59" s="51">
        <v>480</v>
      </c>
      <c r="G59" s="51">
        <v>704</v>
      </c>
      <c r="H59" s="51">
        <v>8</v>
      </c>
      <c r="I59" s="51">
        <v>45</v>
      </c>
      <c r="J59" s="51">
        <v>8</v>
      </c>
      <c r="K59" s="51">
        <v>3</v>
      </c>
      <c r="L59" s="51">
        <v>34</v>
      </c>
      <c r="M59" s="51">
        <v>0</v>
      </c>
    </row>
    <row r="60" spans="1:13" x14ac:dyDescent="0.35">
      <c r="A60" s="14" t="s">
        <v>177</v>
      </c>
      <c r="B60" s="18">
        <v>3</v>
      </c>
      <c r="C60" s="84">
        <v>45306</v>
      </c>
      <c r="D60" s="58">
        <v>1305</v>
      </c>
      <c r="E60" s="51">
        <v>272</v>
      </c>
      <c r="F60" s="51">
        <v>406</v>
      </c>
      <c r="G60" s="51">
        <v>623</v>
      </c>
      <c r="H60" s="51">
        <v>4</v>
      </c>
      <c r="I60" s="51">
        <v>37</v>
      </c>
      <c r="J60" s="51">
        <v>5</v>
      </c>
      <c r="K60" s="51">
        <v>1</v>
      </c>
      <c r="L60" s="51">
        <v>31</v>
      </c>
      <c r="M60" s="51">
        <v>0</v>
      </c>
    </row>
    <row r="61" spans="1:13" x14ac:dyDescent="0.35">
      <c r="A61" s="14" t="s">
        <v>177</v>
      </c>
      <c r="B61" s="18">
        <v>4</v>
      </c>
      <c r="C61" s="84">
        <v>45313</v>
      </c>
      <c r="D61" s="58">
        <v>1373</v>
      </c>
      <c r="E61" s="51">
        <v>312</v>
      </c>
      <c r="F61" s="51">
        <v>412</v>
      </c>
      <c r="G61" s="51">
        <v>640</v>
      </c>
      <c r="H61" s="51">
        <v>9</v>
      </c>
      <c r="I61" s="51">
        <v>31</v>
      </c>
      <c r="J61" s="51">
        <v>1</v>
      </c>
      <c r="K61" s="51">
        <v>2</v>
      </c>
      <c r="L61" s="51">
        <v>28</v>
      </c>
      <c r="M61" s="51">
        <v>0</v>
      </c>
    </row>
    <row r="62" spans="1:13" x14ac:dyDescent="0.35">
      <c r="A62" s="14" t="s">
        <v>177</v>
      </c>
      <c r="B62" s="18">
        <v>5</v>
      </c>
      <c r="C62" s="84">
        <v>45320</v>
      </c>
      <c r="D62" s="58">
        <v>1429</v>
      </c>
      <c r="E62" s="51">
        <v>312</v>
      </c>
      <c r="F62" s="51">
        <v>437</v>
      </c>
      <c r="G62" s="51">
        <v>675</v>
      </c>
      <c r="H62" s="51">
        <v>5</v>
      </c>
      <c r="I62" s="51">
        <v>35</v>
      </c>
      <c r="J62" s="51">
        <v>3</v>
      </c>
      <c r="K62" s="51">
        <v>1</v>
      </c>
      <c r="L62" s="51">
        <v>31</v>
      </c>
      <c r="M62" s="51">
        <v>0</v>
      </c>
    </row>
    <row r="63" spans="1:13" x14ac:dyDescent="0.35">
      <c r="A63" s="14" t="s">
        <v>177</v>
      </c>
      <c r="B63" s="18">
        <v>6</v>
      </c>
      <c r="C63" s="84">
        <v>45327</v>
      </c>
      <c r="D63" s="58">
        <v>1268</v>
      </c>
      <c r="E63" s="51">
        <v>248</v>
      </c>
      <c r="F63" s="51">
        <v>419</v>
      </c>
      <c r="G63" s="51">
        <v>598</v>
      </c>
      <c r="H63" s="51">
        <v>3</v>
      </c>
      <c r="I63" s="51">
        <v>29</v>
      </c>
      <c r="J63" s="51">
        <v>2</v>
      </c>
      <c r="K63" s="51">
        <v>3</v>
      </c>
      <c r="L63" s="51">
        <v>24</v>
      </c>
      <c r="M63" s="51">
        <v>0</v>
      </c>
    </row>
    <row r="64" spans="1:13" x14ac:dyDescent="0.35">
      <c r="A64" s="14" t="s">
        <v>177</v>
      </c>
      <c r="B64" s="18">
        <v>7</v>
      </c>
      <c r="C64" s="84">
        <v>45334</v>
      </c>
      <c r="D64" s="58">
        <v>1298</v>
      </c>
      <c r="E64" s="51">
        <v>254</v>
      </c>
      <c r="F64" s="51">
        <v>385</v>
      </c>
      <c r="G64" s="51">
        <v>649</v>
      </c>
      <c r="H64" s="51">
        <v>10</v>
      </c>
      <c r="I64" s="51">
        <v>26</v>
      </c>
      <c r="J64" s="51">
        <v>1</v>
      </c>
      <c r="K64" s="51">
        <v>2</v>
      </c>
      <c r="L64" s="51">
        <v>22</v>
      </c>
      <c r="M64" s="51">
        <v>1</v>
      </c>
    </row>
    <row r="65" spans="1:13" x14ac:dyDescent="0.35">
      <c r="A65" s="14" t="s">
        <v>177</v>
      </c>
      <c r="B65" s="18">
        <v>8</v>
      </c>
      <c r="C65" s="84">
        <v>45341</v>
      </c>
      <c r="D65" s="58">
        <v>1248</v>
      </c>
      <c r="E65" s="51">
        <v>244</v>
      </c>
      <c r="F65" s="51">
        <v>417</v>
      </c>
      <c r="G65" s="51">
        <v>579</v>
      </c>
      <c r="H65" s="51">
        <v>8</v>
      </c>
      <c r="I65" s="51">
        <v>20</v>
      </c>
      <c r="J65" s="51">
        <v>0</v>
      </c>
      <c r="K65" s="51">
        <v>1</v>
      </c>
      <c r="L65" s="51">
        <v>19</v>
      </c>
      <c r="M65" s="51">
        <v>0</v>
      </c>
    </row>
    <row r="66" spans="1:13" x14ac:dyDescent="0.35">
      <c r="A66" s="14" t="s">
        <v>177</v>
      </c>
      <c r="B66" s="18">
        <v>9</v>
      </c>
      <c r="C66" s="84">
        <v>45348</v>
      </c>
      <c r="D66" s="58">
        <v>1196</v>
      </c>
      <c r="E66" s="51">
        <v>230</v>
      </c>
      <c r="F66" s="51">
        <v>386</v>
      </c>
      <c r="G66" s="51">
        <v>573</v>
      </c>
      <c r="H66" s="51">
        <v>7</v>
      </c>
      <c r="I66" s="51">
        <v>22</v>
      </c>
      <c r="J66" s="51">
        <v>3</v>
      </c>
      <c r="K66" s="51">
        <v>2</v>
      </c>
      <c r="L66" s="51">
        <v>17</v>
      </c>
      <c r="M66" s="51">
        <v>0</v>
      </c>
    </row>
    <row r="67" spans="1:13" x14ac:dyDescent="0.35">
      <c r="A67" s="14" t="s">
        <v>177</v>
      </c>
      <c r="B67" s="18">
        <v>10</v>
      </c>
      <c r="C67" s="84">
        <v>45355</v>
      </c>
      <c r="D67" s="58">
        <v>1212</v>
      </c>
      <c r="E67" s="51">
        <v>233</v>
      </c>
      <c r="F67" s="51">
        <v>394</v>
      </c>
      <c r="G67" s="51">
        <v>577</v>
      </c>
      <c r="H67" s="51">
        <v>8</v>
      </c>
      <c r="I67" s="51">
        <v>13</v>
      </c>
      <c r="J67" s="51">
        <v>5</v>
      </c>
      <c r="K67" s="51">
        <v>0</v>
      </c>
      <c r="L67" s="51">
        <v>8</v>
      </c>
      <c r="M67" s="51">
        <v>0</v>
      </c>
    </row>
    <row r="68" spans="1:13" x14ac:dyDescent="0.35">
      <c r="A68" s="14" t="s">
        <v>177</v>
      </c>
      <c r="B68" s="18">
        <v>11</v>
      </c>
      <c r="C68" s="84">
        <v>45362</v>
      </c>
      <c r="D68" s="58">
        <v>1250</v>
      </c>
      <c r="E68" s="51">
        <v>259</v>
      </c>
      <c r="F68" s="51">
        <v>409</v>
      </c>
      <c r="G68" s="51">
        <v>574</v>
      </c>
      <c r="H68" s="51">
        <v>8</v>
      </c>
      <c r="I68" s="51">
        <v>12</v>
      </c>
      <c r="J68" s="51">
        <v>2</v>
      </c>
      <c r="K68" s="51">
        <v>1</v>
      </c>
      <c r="L68" s="51">
        <v>9</v>
      </c>
      <c r="M68" s="51">
        <v>0</v>
      </c>
    </row>
    <row r="69" spans="1:13" x14ac:dyDescent="0.35">
      <c r="A69" s="14" t="s">
        <v>177</v>
      </c>
      <c r="B69" s="18">
        <v>12</v>
      </c>
      <c r="C69" s="84">
        <v>45369</v>
      </c>
      <c r="D69" s="58">
        <v>1268</v>
      </c>
      <c r="E69" s="51">
        <v>271</v>
      </c>
      <c r="F69" s="51">
        <v>385</v>
      </c>
      <c r="G69" s="51">
        <v>607</v>
      </c>
      <c r="H69" s="51">
        <v>5</v>
      </c>
      <c r="I69" s="51">
        <v>10</v>
      </c>
      <c r="J69" s="51">
        <v>1</v>
      </c>
      <c r="K69" s="51">
        <v>1</v>
      </c>
      <c r="L69" s="51">
        <v>8</v>
      </c>
      <c r="M69" s="51">
        <v>0</v>
      </c>
    </row>
    <row r="70" spans="1:13" x14ac:dyDescent="0.35">
      <c r="A70" s="14" t="s">
        <v>177</v>
      </c>
      <c r="B70" s="18">
        <v>13</v>
      </c>
      <c r="C70" s="84">
        <v>45376</v>
      </c>
      <c r="D70" s="58">
        <v>1089</v>
      </c>
      <c r="E70" s="51">
        <v>204</v>
      </c>
      <c r="F70" s="51">
        <v>360</v>
      </c>
      <c r="G70" s="51">
        <v>518</v>
      </c>
      <c r="H70" s="51">
        <v>7</v>
      </c>
      <c r="I70" s="51">
        <v>15</v>
      </c>
      <c r="J70" s="51">
        <v>2</v>
      </c>
      <c r="K70" s="51">
        <v>2</v>
      </c>
      <c r="L70" s="51">
        <v>11</v>
      </c>
      <c r="M70" s="51">
        <v>0</v>
      </c>
    </row>
    <row r="71" spans="1:13" x14ac:dyDescent="0.35">
      <c r="A71" s="14" t="s">
        <v>177</v>
      </c>
      <c r="B71" s="18">
        <v>14</v>
      </c>
      <c r="C71" s="84">
        <v>45383</v>
      </c>
      <c r="D71" s="58">
        <v>1143</v>
      </c>
      <c r="E71" s="51">
        <v>227</v>
      </c>
      <c r="F71" s="51">
        <v>376</v>
      </c>
      <c r="G71" s="51">
        <v>536</v>
      </c>
      <c r="H71" s="51">
        <v>4</v>
      </c>
      <c r="I71" s="51">
        <v>8</v>
      </c>
      <c r="J71" s="51">
        <v>0</v>
      </c>
      <c r="K71" s="51">
        <v>2</v>
      </c>
      <c r="L71" s="51">
        <v>6</v>
      </c>
      <c r="M71" s="51">
        <v>0</v>
      </c>
    </row>
    <row r="72" spans="1:13" x14ac:dyDescent="0.35">
      <c r="A72" s="14" t="s">
        <v>177</v>
      </c>
      <c r="B72" s="18">
        <v>15</v>
      </c>
      <c r="C72" s="84">
        <v>45390</v>
      </c>
      <c r="D72" s="58">
        <v>1284</v>
      </c>
      <c r="E72" s="51">
        <v>257</v>
      </c>
      <c r="F72" s="51">
        <v>414</v>
      </c>
      <c r="G72" s="51">
        <v>605</v>
      </c>
      <c r="H72" s="51">
        <v>8</v>
      </c>
      <c r="I72" s="51">
        <v>6</v>
      </c>
      <c r="J72" s="51">
        <v>1</v>
      </c>
      <c r="K72" s="51">
        <v>0</v>
      </c>
      <c r="L72" s="51">
        <v>5</v>
      </c>
      <c r="M72" s="51">
        <v>0</v>
      </c>
    </row>
    <row r="73" spans="1:13" x14ac:dyDescent="0.35">
      <c r="A73" s="14" t="s">
        <v>177</v>
      </c>
      <c r="B73" s="18">
        <v>16</v>
      </c>
      <c r="C73" s="84">
        <v>45397</v>
      </c>
      <c r="D73" s="58">
        <v>1275</v>
      </c>
      <c r="E73" s="51">
        <v>283</v>
      </c>
      <c r="F73" s="51">
        <v>387</v>
      </c>
      <c r="G73" s="51">
        <v>597</v>
      </c>
      <c r="H73" s="51">
        <v>8</v>
      </c>
      <c r="I73" s="51">
        <v>5</v>
      </c>
      <c r="J73" s="51">
        <v>0</v>
      </c>
      <c r="K73" s="51">
        <v>1</v>
      </c>
      <c r="L73" s="51">
        <v>4</v>
      </c>
      <c r="M73" s="51">
        <v>0</v>
      </c>
    </row>
    <row r="74" spans="1:13" x14ac:dyDescent="0.35">
      <c r="A74" s="14" t="s">
        <v>177</v>
      </c>
      <c r="B74" s="18">
        <v>17</v>
      </c>
      <c r="C74" s="84">
        <v>45404</v>
      </c>
      <c r="D74" s="58" t="s">
        <v>213</v>
      </c>
      <c r="E74" s="51" t="s">
        <v>213</v>
      </c>
      <c r="F74" s="51" t="s">
        <v>213</v>
      </c>
      <c r="G74" s="51" t="s">
        <v>213</v>
      </c>
      <c r="H74" s="51" t="s">
        <v>213</v>
      </c>
      <c r="I74" s="51" t="s">
        <v>213</v>
      </c>
      <c r="J74" s="51" t="s">
        <v>213</v>
      </c>
      <c r="K74" s="51" t="s">
        <v>213</v>
      </c>
      <c r="L74" s="51" t="s">
        <v>213</v>
      </c>
      <c r="M74" s="51" t="s">
        <v>213</v>
      </c>
    </row>
    <row r="75" spans="1:13" x14ac:dyDescent="0.35">
      <c r="A75" s="14" t="s">
        <v>177</v>
      </c>
      <c r="B75" s="18">
        <v>18</v>
      </c>
      <c r="C75" s="84">
        <v>45411</v>
      </c>
      <c r="D75" s="58" t="s">
        <v>213</v>
      </c>
      <c r="E75" s="51" t="s">
        <v>213</v>
      </c>
      <c r="F75" s="51" t="s">
        <v>213</v>
      </c>
      <c r="G75" s="51" t="s">
        <v>213</v>
      </c>
      <c r="H75" s="51" t="s">
        <v>213</v>
      </c>
      <c r="I75" s="51" t="s">
        <v>213</v>
      </c>
      <c r="J75" s="51" t="s">
        <v>213</v>
      </c>
      <c r="K75" s="51" t="s">
        <v>213</v>
      </c>
      <c r="L75" s="51" t="s">
        <v>213</v>
      </c>
      <c r="M75" s="51" t="s">
        <v>213</v>
      </c>
    </row>
    <row r="76" spans="1:13" x14ac:dyDescent="0.35">
      <c r="A76" s="14" t="s">
        <v>177</v>
      </c>
      <c r="B76" s="18">
        <v>19</v>
      </c>
      <c r="C76" s="84">
        <v>45418</v>
      </c>
      <c r="D76" s="58" t="s">
        <v>213</v>
      </c>
      <c r="E76" s="51" t="s">
        <v>213</v>
      </c>
      <c r="F76" s="51" t="s">
        <v>213</v>
      </c>
      <c r="G76" s="51" t="s">
        <v>213</v>
      </c>
      <c r="H76" s="51" t="s">
        <v>213</v>
      </c>
      <c r="I76" s="51" t="s">
        <v>213</v>
      </c>
      <c r="J76" s="51" t="s">
        <v>213</v>
      </c>
      <c r="K76" s="51" t="s">
        <v>213</v>
      </c>
      <c r="L76" s="51" t="s">
        <v>213</v>
      </c>
      <c r="M76" s="51" t="s">
        <v>213</v>
      </c>
    </row>
    <row r="77" spans="1:13" x14ac:dyDescent="0.35">
      <c r="A77" s="14" t="s">
        <v>177</v>
      </c>
      <c r="B77" s="18">
        <v>20</v>
      </c>
      <c r="C77" s="84">
        <v>45425</v>
      </c>
      <c r="D77" s="58" t="s">
        <v>213</v>
      </c>
      <c r="E77" s="51" t="s">
        <v>213</v>
      </c>
      <c r="F77" s="51" t="s">
        <v>213</v>
      </c>
      <c r="G77" s="51" t="s">
        <v>213</v>
      </c>
      <c r="H77" s="51" t="s">
        <v>213</v>
      </c>
      <c r="I77" s="51" t="s">
        <v>213</v>
      </c>
      <c r="J77" s="51" t="s">
        <v>213</v>
      </c>
      <c r="K77" s="51" t="s">
        <v>213</v>
      </c>
      <c r="L77" s="51" t="s">
        <v>213</v>
      </c>
      <c r="M77" s="51" t="s">
        <v>213</v>
      </c>
    </row>
    <row r="78" spans="1:13" x14ac:dyDescent="0.35">
      <c r="A78" s="14" t="s">
        <v>177</v>
      </c>
      <c r="B78" s="18">
        <v>21</v>
      </c>
      <c r="C78" s="84">
        <v>45432</v>
      </c>
      <c r="D78" s="58" t="s">
        <v>213</v>
      </c>
      <c r="E78" s="51" t="s">
        <v>213</v>
      </c>
      <c r="F78" s="51" t="s">
        <v>213</v>
      </c>
      <c r="G78" s="51" t="s">
        <v>213</v>
      </c>
      <c r="H78" s="51" t="s">
        <v>213</v>
      </c>
      <c r="I78" s="51" t="s">
        <v>213</v>
      </c>
      <c r="J78" s="51" t="s">
        <v>213</v>
      </c>
      <c r="K78" s="51" t="s">
        <v>213</v>
      </c>
      <c r="L78" s="51" t="s">
        <v>213</v>
      </c>
      <c r="M78" s="51" t="s">
        <v>213</v>
      </c>
    </row>
    <row r="79" spans="1:13" x14ac:dyDescent="0.35">
      <c r="A79" s="14" t="s">
        <v>177</v>
      </c>
      <c r="B79" s="18">
        <v>22</v>
      </c>
      <c r="C79" s="84">
        <v>45439</v>
      </c>
      <c r="D79" s="58" t="s">
        <v>213</v>
      </c>
      <c r="E79" s="51" t="s">
        <v>213</v>
      </c>
      <c r="F79" s="51" t="s">
        <v>213</v>
      </c>
      <c r="G79" s="51" t="s">
        <v>213</v>
      </c>
      <c r="H79" s="51" t="s">
        <v>213</v>
      </c>
      <c r="I79" s="51" t="s">
        <v>213</v>
      </c>
      <c r="J79" s="51" t="s">
        <v>213</v>
      </c>
      <c r="K79" s="51" t="s">
        <v>213</v>
      </c>
      <c r="L79" s="51" t="s">
        <v>213</v>
      </c>
      <c r="M79" s="51" t="s">
        <v>213</v>
      </c>
    </row>
    <row r="80" spans="1:13" x14ac:dyDescent="0.35">
      <c r="A80" s="14" t="s">
        <v>177</v>
      </c>
      <c r="B80" s="18">
        <v>23</v>
      </c>
      <c r="C80" s="84">
        <v>45446</v>
      </c>
      <c r="D80" s="58" t="s">
        <v>213</v>
      </c>
      <c r="E80" s="51" t="s">
        <v>213</v>
      </c>
      <c r="F80" s="51" t="s">
        <v>213</v>
      </c>
      <c r="G80" s="51" t="s">
        <v>213</v>
      </c>
      <c r="H80" s="51" t="s">
        <v>213</v>
      </c>
      <c r="I80" s="51" t="s">
        <v>213</v>
      </c>
      <c r="J80" s="51" t="s">
        <v>213</v>
      </c>
      <c r="K80" s="51" t="s">
        <v>213</v>
      </c>
      <c r="L80" s="51" t="s">
        <v>213</v>
      </c>
      <c r="M80" s="51" t="s">
        <v>213</v>
      </c>
    </row>
    <row r="81" spans="1:13" x14ac:dyDescent="0.35">
      <c r="A81" s="14" t="s">
        <v>177</v>
      </c>
      <c r="B81" s="18">
        <v>24</v>
      </c>
      <c r="C81" s="84">
        <v>45453</v>
      </c>
      <c r="D81" s="58" t="s">
        <v>213</v>
      </c>
      <c r="E81" s="51" t="s">
        <v>213</v>
      </c>
      <c r="F81" s="51" t="s">
        <v>213</v>
      </c>
      <c r="G81" s="51" t="s">
        <v>213</v>
      </c>
      <c r="H81" s="51" t="s">
        <v>213</v>
      </c>
      <c r="I81" s="51" t="s">
        <v>213</v>
      </c>
      <c r="J81" s="51" t="s">
        <v>213</v>
      </c>
      <c r="K81" s="51" t="s">
        <v>213</v>
      </c>
      <c r="L81" s="51" t="s">
        <v>213</v>
      </c>
      <c r="M81" s="51" t="s">
        <v>213</v>
      </c>
    </row>
    <row r="82" spans="1:13" x14ac:dyDescent="0.35">
      <c r="A82" s="14" t="s">
        <v>177</v>
      </c>
      <c r="B82" s="18">
        <v>25</v>
      </c>
      <c r="C82" s="84">
        <v>45460</v>
      </c>
      <c r="D82" s="58" t="s">
        <v>213</v>
      </c>
      <c r="E82" s="51" t="s">
        <v>213</v>
      </c>
      <c r="F82" s="51" t="s">
        <v>213</v>
      </c>
      <c r="G82" s="51" t="s">
        <v>213</v>
      </c>
      <c r="H82" s="51" t="s">
        <v>213</v>
      </c>
      <c r="I82" s="51" t="s">
        <v>213</v>
      </c>
      <c r="J82" s="51" t="s">
        <v>213</v>
      </c>
      <c r="K82" s="51" t="s">
        <v>213</v>
      </c>
      <c r="L82" s="51" t="s">
        <v>213</v>
      </c>
      <c r="M82" s="51" t="s">
        <v>213</v>
      </c>
    </row>
    <row r="83" spans="1:13" x14ac:dyDescent="0.35">
      <c r="A83" s="14" t="s">
        <v>177</v>
      </c>
      <c r="B83" s="18">
        <v>26</v>
      </c>
      <c r="C83" s="84">
        <v>45467</v>
      </c>
      <c r="D83" s="58" t="s">
        <v>213</v>
      </c>
      <c r="E83" s="51" t="s">
        <v>213</v>
      </c>
      <c r="F83" s="51" t="s">
        <v>213</v>
      </c>
      <c r="G83" s="51" t="s">
        <v>213</v>
      </c>
      <c r="H83" s="51" t="s">
        <v>213</v>
      </c>
      <c r="I83" s="51" t="s">
        <v>213</v>
      </c>
      <c r="J83" s="51" t="s">
        <v>213</v>
      </c>
      <c r="K83" s="51" t="s">
        <v>213</v>
      </c>
      <c r="L83" s="51" t="s">
        <v>213</v>
      </c>
      <c r="M83" s="51" t="s">
        <v>213</v>
      </c>
    </row>
    <row r="84" spans="1:13" x14ac:dyDescent="0.35">
      <c r="A84" s="14" t="s">
        <v>177</v>
      </c>
      <c r="B84" s="18">
        <v>27</v>
      </c>
      <c r="C84" s="84">
        <v>45474</v>
      </c>
      <c r="D84" s="58" t="s">
        <v>213</v>
      </c>
      <c r="E84" s="51" t="s">
        <v>213</v>
      </c>
      <c r="F84" s="51" t="s">
        <v>213</v>
      </c>
      <c r="G84" s="51" t="s">
        <v>213</v>
      </c>
      <c r="H84" s="51" t="s">
        <v>213</v>
      </c>
      <c r="I84" s="51" t="s">
        <v>213</v>
      </c>
      <c r="J84" s="51" t="s">
        <v>213</v>
      </c>
      <c r="K84" s="51" t="s">
        <v>213</v>
      </c>
      <c r="L84" s="51" t="s">
        <v>213</v>
      </c>
      <c r="M84" s="51" t="s">
        <v>213</v>
      </c>
    </row>
    <row r="85" spans="1:13" x14ac:dyDescent="0.35">
      <c r="A85" s="14" t="s">
        <v>177</v>
      </c>
      <c r="B85" s="18">
        <v>28</v>
      </c>
      <c r="C85" s="84">
        <v>45481</v>
      </c>
      <c r="D85" s="58" t="s">
        <v>213</v>
      </c>
      <c r="E85" s="51" t="s">
        <v>213</v>
      </c>
      <c r="F85" s="51" t="s">
        <v>213</v>
      </c>
      <c r="G85" s="51" t="s">
        <v>213</v>
      </c>
      <c r="H85" s="51" t="s">
        <v>213</v>
      </c>
      <c r="I85" s="51" t="s">
        <v>213</v>
      </c>
      <c r="J85" s="51" t="s">
        <v>213</v>
      </c>
      <c r="K85" s="51" t="s">
        <v>213</v>
      </c>
      <c r="L85" s="51" t="s">
        <v>213</v>
      </c>
      <c r="M85" s="51" t="s">
        <v>213</v>
      </c>
    </row>
    <row r="86" spans="1:13" x14ac:dyDescent="0.35">
      <c r="A86" s="14" t="s">
        <v>177</v>
      </c>
      <c r="B86" s="18">
        <v>29</v>
      </c>
      <c r="C86" s="84">
        <v>45488</v>
      </c>
      <c r="D86" s="58" t="s">
        <v>213</v>
      </c>
      <c r="E86" s="51" t="s">
        <v>213</v>
      </c>
      <c r="F86" s="51" t="s">
        <v>213</v>
      </c>
      <c r="G86" s="51" t="s">
        <v>213</v>
      </c>
      <c r="H86" s="51" t="s">
        <v>213</v>
      </c>
      <c r="I86" s="51" t="s">
        <v>213</v>
      </c>
      <c r="J86" s="51" t="s">
        <v>213</v>
      </c>
      <c r="K86" s="51" t="s">
        <v>213</v>
      </c>
      <c r="L86" s="51" t="s">
        <v>213</v>
      </c>
      <c r="M86" s="51" t="s">
        <v>213</v>
      </c>
    </row>
    <row r="87" spans="1:13" x14ac:dyDescent="0.35">
      <c r="A87" s="14" t="s">
        <v>177</v>
      </c>
      <c r="B87" s="18">
        <v>30</v>
      </c>
      <c r="C87" s="84">
        <v>45495</v>
      </c>
      <c r="D87" s="58" t="s">
        <v>213</v>
      </c>
      <c r="E87" s="51" t="s">
        <v>213</v>
      </c>
      <c r="F87" s="51" t="s">
        <v>213</v>
      </c>
      <c r="G87" s="51" t="s">
        <v>213</v>
      </c>
      <c r="H87" s="51" t="s">
        <v>213</v>
      </c>
      <c r="I87" s="51" t="s">
        <v>213</v>
      </c>
      <c r="J87" s="51" t="s">
        <v>213</v>
      </c>
      <c r="K87" s="51" t="s">
        <v>213</v>
      </c>
      <c r="L87" s="51" t="s">
        <v>213</v>
      </c>
      <c r="M87" s="51" t="s">
        <v>213</v>
      </c>
    </row>
    <row r="88" spans="1:13" x14ac:dyDescent="0.35">
      <c r="A88" s="14" t="s">
        <v>177</v>
      </c>
      <c r="B88" s="18">
        <v>31</v>
      </c>
      <c r="C88" s="84">
        <v>45502</v>
      </c>
      <c r="D88" s="58" t="s">
        <v>213</v>
      </c>
      <c r="E88" s="51" t="s">
        <v>213</v>
      </c>
      <c r="F88" s="51" t="s">
        <v>213</v>
      </c>
      <c r="G88" s="51" t="s">
        <v>213</v>
      </c>
      <c r="H88" s="51" t="s">
        <v>213</v>
      </c>
      <c r="I88" s="51" t="s">
        <v>213</v>
      </c>
      <c r="J88" s="51" t="s">
        <v>213</v>
      </c>
      <c r="K88" s="51" t="s">
        <v>213</v>
      </c>
      <c r="L88" s="51" t="s">
        <v>213</v>
      </c>
      <c r="M88" s="51" t="s">
        <v>213</v>
      </c>
    </row>
    <row r="89" spans="1:13" x14ac:dyDescent="0.35">
      <c r="A89" s="14" t="s">
        <v>177</v>
      </c>
      <c r="B89" s="18">
        <v>32</v>
      </c>
      <c r="C89" s="84">
        <v>45509</v>
      </c>
      <c r="D89" s="58" t="s">
        <v>213</v>
      </c>
      <c r="E89" s="51" t="s">
        <v>213</v>
      </c>
      <c r="F89" s="51" t="s">
        <v>213</v>
      </c>
      <c r="G89" s="51" t="s">
        <v>213</v>
      </c>
      <c r="H89" s="51" t="s">
        <v>213</v>
      </c>
      <c r="I89" s="51" t="s">
        <v>213</v>
      </c>
      <c r="J89" s="51" t="s">
        <v>213</v>
      </c>
      <c r="K89" s="51" t="s">
        <v>213</v>
      </c>
      <c r="L89" s="51" t="s">
        <v>213</v>
      </c>
      <c r="M89" s="51" t="s">
        <v>213</v>
      </c>
    </row>
    <row r="90" spans="1:13" x14ac:dyDescent="0.35">
      <c r="A90" s="14" t="s">
        <v>177</v>
      </c>
      <c r="B90" s="18">
        <v>33</v>
      </c>
      <c r="C90" s="84">
        <v>45516</v>
      </c>
      <c r="D90" s="58" t="s">
        <v>213</v>
      </c>
      <c r="E90" s="51" t="s">
        <v>213</v>
      </c>
      <c r="F90" s="51" t="s">
        <v>213</v>
      </c>
      <c r="G90" s="51" t="s">
        <v>213</v>
      </c>
      <c r="H90" s="51" t="s">
        <v>213</v>
      </c>
      <c r="I90" s="51" t="s">
        <v>213</v>
      </c>
      <c r="J90" s="51" t="s">
        <v>213</v>
      </c>
      <c r="K90" s="51" t="s">
        <v>213</v>
      </c>
      <c r="L90" s="51" t="s">
        <v>213</v>
      </c>
      <c r="M90" s="51" t="s">
        <v>213</v>
      </c>
    </row>
    <row r="91" spans="1:13" x14ac:dyDescent="0.35">
      <c r="A91" s="14" t="s">
        <v>177</v>
      </c>
      <c r="B91" s="18">
        <v>34</v>
      </c>
      <c r="C91" s="84">
        <v>45523</v>
      </c>
      <c r="D91" s="58" t="s">
        <v>213</v>
      </c>
      <c r="E91" s="51" t="s">
        <v>213</v>
      </c>
      <c r="F91" s="51" t="s">
        <v>213</v>
      </c>
      <c r="G91" s="51" t="s">
        <v>213</v>
      </c>
      <c r="H91" s="51" t="s">
        <v>213</v>
      </c>
      <c r="I91" s="51" t="s">
        <v>213</v>
      </c>
      <c r="J91" s="51" t="s">
        <v>213</v>
      </c>
      <c r="K91" s="51" t="s">
        <v>213</v>
      </c>
      <c r="L91" s="51" t="s">
        <v>213</v>
      </c>
      <c r="M91" s="51" t="s">
        <v>213</v>
      </c>
    </row>
    <row r="92" spans="1:13" x14ac:dyDescent="0.35">
      <c r="A92" s="14" t="s">
        <v>177</v>
      </c>
      <c r="B92" s="18">
        <v>35</v>
      </c>
      <c r="C92" s="84">
        <v>45530</v>
      </c>
      <c r="D92" s="58" t="s">
        <v>213</v>
      </c>
      <c r="E92" s="51" t="s">
        <v>213</v>
      </c>
      <c r="F92" s="51" t="s">
        <v>213</v>
      </c>
      <c r="G92" s="51" t="s">
        <v>213</v>
      </c>
      <c r="H92" s="51" t="s">
        <v>213</v>
      </c>
      <c r="I92" s="51" t="s">
        <v>213</v>
      </c>
      <c r="J92" s="51" t="s">
        <v>213</v>
      </c>
      <c r="K92" s="51" t="s">
        <v>213</v>
      </c>
      <c r="L92" s="51" t="s">
        <v>213</v>
      </c>
      <c r="M92" s="51" t="s">
        <v>213</v>
      </c>
    </row>
    <row r="93" spans="1:13" x14ac:dyDescent="0.35">
      <c r="A93" s="14" t="s">
        <v>177</v>
      </c>
      <c r="B93" s="18">
        <v>36</v>
      </c>
      <c r="C93" s="84">
        <v>45537</v>
      </c>
      <c r="D93" s="58" t="s">
        <v>213</v>
      </c>
      <c r="E93" s="51" t="s">
        <v>213</v>
      </c>
      <c r="F93" s="51" t="s">
        <v>213</v>
      </c>
      <c r="G93" s="51" t="s">
        <v>213</v>
      </c>
      <c r="H93" s="51" t="s">
        <v>213</v>
      </c>
      <c r="I93" s="51" t="s">
        <v>213</v>
      </c>
      <c r="J93" s="51" t="s">
        <v>213</v>
      </c>
      <c r="K93" s="51" t="s">
        <v>213</v>
      </c>
      <c r="L93" s="51" t="s">
        <v>213</v>
      </c>
      <c r="M93" s="51" t="s">
        <v>213</v>
      </c>
    </row>
    <row r="94" spans="1:13" x14ac:dyDescent="0.35">
      <c r="A94" s="14" t="s">
        <v>177</v>
      </c>
      <c r="B94" s="18">
        <v>37</v>
      </c>
      <c r="C94" s="84">
        <v>45544</v>
      </c>
      <c r="D94" s="58" t="s">
        <v>213</v>
      </c>
      <c r="E94" s="51" t="s">
        <v>213</v>
      </c>
      <c r="F94" s="51" t="s">
        <v>213</v>
      </c>
      <c r="G94" s="51" t="s">
        <v>213</v>
      </c>
      <c r="H94" s="51" t="s">
        <v>213</v>
      </c>
      <c r="I94" s="51" t="s">
        <v>213</v>
      </c>
      <c r="J94" s="51" t="s">
        <v>213</v>
      </c>
      <c r="K94" s="51" t="s">
        <v>213</v>
      </c>
      <c r="L94" s="51" t="s">
        <v>213</v>
      </c>
      <c r="M94" s="51" t="s">
        <v>213</v>
      </c>
    </row>
    <row r="95" spans="1:13" x14ac:dyDescent="0.35">
      <c r="A95" s="14" t="s">
        <v>177</v>
      </c>
      <c r="B95" s="18">
        <v>38</v>
      </c>
      <c r="C95" s="84">
        <v>45551</v>
      </c>
      <c r="D95" s="58" t="s">
        <v>213</v>
      </c>
      <c r="E95" s="51" t="s">
        <v>213</v>
      </c>
      <c r="F95" s="51" t="s">
        <v>213</v>
      </c>
      <c r="G95" s="51" t="s">
        <v>213</v>
      </c>
      <c r="H95" s="51" t="s">
        <v>213</v>
      </c>
      <c r="I95" s="51" t="s">
        <v>213</v>
      </c>
      <c r="J95" s="51" t="s">
        <v>213</v>
      </c>
      <c r="K95" s="51" t="s">
        <v>213</v>
      </c>
      <c r="L95" s="51" t="s">
        <v>213</v>
      </c>
      <c r="M95" s="51" t="s">
        <v>213</v>
      </c>
    </row>
    <row r="96" spans="1:13" x14ac:dyDescent="0.35">
      <c r="A96" s="14" t="s">
        <v>177</v>
      </c>
      <c r="B96" s="18">
        <v>39</v>
      </c>
      <c r="C96" s="84">
        <v>45558</v>
      </c>
      <c r="D96" s="58" t="s">
        <v>213</v>
      </c>
      <c r="E96" s="51" t="s">
        <v>213</v>
      </c>
      <c r="F96" s="51" t="s">
        <v>213</v>
      </c>
      <c r="G96" s="51" t="s">
        <v>213</v>
      </c>
      <c r="H96" s="51" t="s">
        <v>213</v>
      </c>
      <c r="I96" s="51" t="s">
        <v>213</v>
      </c>
      <c r="J96" s="51" t="s">
        <v>213</v>
      </c>
      <c r="K96" s="51" t="s">
        <v>213</v>
      </c>
      <c r="L96" s="51" t="s">
        <v>213</v>
      </c>
      <c r="M96" s="51" t="s">
        <v>213</v>
      </c>
    </row>
    <row r="97" spans="1:13" x14ac:dyDescent="0.35">
      <c r="A97" s="14" t="s">
        <v>177</v>
      </c>
      <c r="B97" s="18">
        <v>40</v>
      </c>
      <c r="C97" s="84">
        <v>45565</v>
      </c>
      <c r="D97" s="58" t="s">
        <v>213</v>
      </c>
      <c r="E97" s="51" t="s">
        <v>213</v>
      </c>
      <c r="F97" s="51" t="s">
        <v>213</v>
      </c>
      <c r="G97" s="51" t="s">
        <v>213</v>
      </c>
      <c r="H97" s="51" t="s">
        <v>213</v>
      </c>
      <c r="I97" s="51" t="s">
        <v>213</v>
      </c>
      <c r="J97" s="51" t="s">
        <v>213</v>
      </c>
      <c r="K97" s="51" t="s">
        <v>213</v>
      </c>
      <c r="L97" s="51" t="s">
        <v>213</v>
      </c>
      <c r="M97" s="51" t="s">
        <v>213</v>
      </c>
    </row>
    <row r="98" spans="1:13" x14ac:dyDescent="0.35">
      <c r="A98" s="14" t="s">
        <v>177</v>
      </c>
      <c r="B98" s="18">
        <v>41</v>
      </c>
      <c r="C98" s="84">
        <v>45572</v>
      </c>
      <c r="D98" s="58" t="s">
        <v>213</v>
      </c>
      <c r="E98" s="51" t="s">
        <v>213</v>
      </c>
      <c r="F98" s="51" t="s">
        <v>213</v>
      </c>
      <c r="G98" s="51" t="s">
        <v>213</v>
      </c>
      <c r="H98" s="51" t="s">
        <v>213</v>
      </c>
      <c r="I98" s="51" t="s">
        <v>213</v>
      </c>
      <c r="J98" s="51" t="s">
        <v>213</v>
      </c>
      <c r="K98" s="51" t="s">
        <v>213</v>
      </c>
      <c r="L98" s="51" t="s">
        <v>213</v>
      </c>
      <c r="M98" s="51" t="s">
        <v>213</v>
      </c>
    </row>
    <row r="99" spans="1:13" x14ac:dyDescent="0.35">
      <c r="A99" s="14" t="s">
        <v>177</v>
      </c>
      <c r="B99" s="18">
        <v>42</v>
      </c>
      <c r="C99" s="84">
        <v>45579</v>
      </c>
      <c r="D99" s="58" t="s">
        <v>213</v>
      </c>
      <c r="E99" s="51" t="s">
        <v>213</v>
      </c>
      <c r="F99" s="51" t="s">
        <v>213</v>
      </c>
      <c r="G99" s="51" t="s">
        <v>213</v>
      </c>
      <c r="H99" s="51" t="s">
        <v>213</v>
      </c>
      <c r="I99" s="51" t="s">
        <v>213</v>
      </c>
      <c r="J99" s="51" t="s">
        <v>213</v>
      </c>
      <c r="K99" s="51" t="s">
        <v>213</v>
      </c>
      <c r="L99" s="51" t="s">
        <v>213</v>
      </c>
      <c r="M99" s="51" t="s">
        <v>213</v>
      </c>
    </row>
    <row r="100" spans="1:13" x14ac:dyDescent="0.35">
      <c r="A100" s="14" t="s">
        <v>177</v>
      </c>
      <c r="B100" s="18">
        <v>43</v>
      </c>
      <c r="C100" s="84">
        <v>45586</v>
      </c>
      <c r="D100" s="58" t="s">
        <v>213</v>
      </c>
      <c r="E100" s="51" t="s">
        <v>213</v>
      </c>
      <c r="F100" s="51" t="s">
        <v>213</v>
      </c>
      <c r="G100" s="51" t="s">
        <v>213</v>
      </c>
      <c r="H100" s="51" t="s">
        <v>213</v>
      </c>
      <c r="I100" s="51" t="s">
        <v>213</v>
      </c>
      <c r="J100" s="51" t="s">
        <v>213</v>
      </c>
      <c r="K100" s="51" t="s">
        <v>213</v>
      </c>
      <c r="L100" s="51" t="s">
        <v>213</v>
      </c>
      <c r="M100" s="51" t="s">
        <v>213</v>
      </c>
    </row>
    <row r="101" spans="1:13" x14ac:dyDescent="0.35">
      <c r="A101" s="14" t="s">
        <v>177</v>
      </c>
      <c r="B101" s="18">
        <v>44</v>
      </c>
      <c r="C101" s="84">
        <v>45593</v>
      </c>
      <c r="D101" s="58" t="s">
        <v>213</v>
      </c>
      <c r="E101" s="51" t="s">
        <v>213</v>
      </c>
      <c r="F101" s="51" t="s">
        <v>213</v>
      </c>
      <c r="G101" s="51" t="s">
        <v>213</v>
      </c>
      <c r="H101" s="51" t="s">
        <v>213</v>
      </c>
      <c r="I101" s="51" t="s">
        <v>213</v>
      </c>
      <c r="J101" s="51" t="s">
        <v>213</v>
      </c>
      <c r="K101" s="51" t="s">
        <v>213</v>
      </c>
      <c r="L101" s="51" t="s">
        <v>213</v>
      </c>
      <c r="M101" s="51" t="s">
        <v>213</v>
      </c>
    </row>
    <row r="102" spans="1:13" x14ac:dyDescent="0.35">
      <c r="A102" s="14" t="s">
        <v>177</v>
      </c>
      <c r="B102" s="18">
        <v>45</v>
      </c>
      <c r="C102" s="84">
        <v>45600</v>
      </c>
      <c r="D102" s="58" t="s">
        <v>213</v>
      </c>
      <c r="E102" s="51" t="s">
        <v>213</v>
      </c>
      <c r="F102" s="51" t="s">
        <v>213</v>
      </c>
      <c r="G102" s="51" t="s">
        <v>213</v>
      </c>
      <c r="H102" s="51" t="s">
        <v>213</v>
      </c>
      <c r="I102" s="51" t="s">
        <v>213</v>
      </c>
      <c r="J102" s="51" t="s">
        <v>213</v>
      </c>
      <c r="K102" s="51" t="s">
        <v>213</v>
      </c>
      <c r="L102" s="51" t="s">
        <v>213</v>
      </c>
      <c r="M102" s="51" t="s">
        <v>213</v>
      </c>
    </row>
    <row r="103" spans="1:13" x14ac:dyDescent="0.35">
      <c r="A103" s="14" t="s">
        <v>177</v>
      </c>
      <c r="B103" s="18">
        <v>46</v>
      </c>
      <c r="C103" s="84">
        <v>45607</v>
      </c>
      <c r="D103" s="58" t="s">
        <v>213</v>
      </c>
      <c r="E103" s="51" t="s">
        <v>213</v>
      </c>
      <c r="F103" s="51" t="s">
        <v>213</v>
      </c>
      <c r="G103" s="51" t="s">
        <v>213</v>
      </c>
      <c r="H103" s="51" t="s">
        <v>213</v>
      </c>
      <c r="I103" s="51" t="s">
        <v>213</v>
      </c>
      <c r="J103" s="51" t="s">
        <v>213</v>
      </c>
      <c r="K103" s="51" t="s">
        <v>213</v>
      </c>
      <c r="L103" s="51" t="s">
        <v>213</v>
      </c>
      <c r="M103" s="51" t="s">
        <v>213</v>
      </c>
    </row>
    <row r="104" spans="1:13" x14ac:dyDescent="0.35">
      <c r="A104" s="14" t="s">
        <v>177</v>
      </c>
      <c r="B104" s="18">
        <v>47</v>
      </c>
      <c r="C104" s="84">
        <v>45614</v>
      </c>
      <c r="D104" s="58" t="s">
        <v>213</v>
      </c>
      <c r="E104" s="51" t="s">
        <v>213</v>
      </c>
      <c r="F104" s="51" t="s">
        <v>213</v>
      </c>
      <c r="G104" s="51" t="s">
        <v>213</v>
      </c>
      <c r="H104" s="51" t="s">
        <v>213</v>
      </c>
      <c r="I104" s="51" t="s">
        <v>213</v>
      </c>
      <c r="J104" s="51" t="s">
        <v>213</v>
      </c>
      <c r="K104" s="51" t="s">
        <v>213</v>
      </c>
      <c r="L104" s="51" t="s">
        <v>213</v>
      </c>
      <c r="M104" s="51" t="s">
        <v>213</v>
      </c>
    </row>
    <row r="105" spans="1:13" x14ac:dyDescent="0.35">
      <c r="A105" s="14" t="s">
        <v>177</v>
      </c>
      <c r="B105" s="18">
        <v>48</v>
      </c>
      <c r="C105" s="84">
        <v>45621</v>
      </c>
      <c r="D105" s="58" t="s">
        <v>213</v>
      </c>
      <c r="E105" s="51" t="s">
        <v>213</v>
      </c>
      <c r="F105" s="51" t="s">
        <v>213</v>
      </c>
      <c r="G105" s="51" t="s">
        <v>213</v>
      </c>
      <c r="H105" s="51" t="s">
        <v>213</v>
      </c>
      <c r="I105" s="51" t="s">
        <v>213</v>
      </c>
      <c r="J105" s="51" t="s">
        <v>213</v>
      </c>
      <c r="K105" s="51" t="s">
        <v>213</v>
      </c>
      <c r="L105" s="51" t="s">
        <v>213</v>
      </c>
      <c r="M105" s="51" t="s">
        <v>213</v>
      </c>
    </row>
    <row r="106" spans="1:13" x14ac:dyDescent="0.35">
      <c r="A106" s="14" t="s">
        <v>177</v>
      </c>
      <c r="B106" s="18">
        <v>49</v>
      </c>
      <c r="C106" s="84">
        <v>45628</v>
      </c>
      <c r="D106" s="58" t="s">
        <v>213</v>
      </c>
      <c r="E106" s="51" t="s">
        <v>213</v>
      </c>
      <c r="F106" s="51" t="s">
        <v>213</v>
      </c>
      <c r="G106" s="51" t="s">
        <v>213</v>
      </c>
      <c r="H106" s="51" t="s">
        <v>213</v>
      </c>
      <c r="I106" s="51" t="s">
        <v>213</v>
      </c>
      <c r="J106" s="51" t="s">
        <v>213</v>
      </c>
      <c r="K106" s="51" t="s">
        <v>213</v>
      </c>
      <c r="L106" s="51" t="s">
        <v>213</v>
      </c>
      <c r="M106" s="51" t="s">
        <v>213</v>
      </c>
    </row>
    <row r="107" spans="1:13" x14ac:dyDescent="0.35">
      <c r="A107" s="14" t="s">
        <v>177</v>
      </c>
      <c r="B107" s="18">
        <v>50</v>
      </c>
      <c r="C107" s="84">
        <v>45635</v>
      </c>
      <c r="D107" s="58" t="s">
        <v>213</v>
      </c>
      <c r="E107" s="51" t="s">
        <v>213</v>
      </c>
      <c r="F107" s="51" t="s">
        <v>213</v>
      </c>
      <c r="G107" s="51" t="s">
        <v>213</v>
      </c>
      <c r="H107" s="51" t="s">
        <v>213</v>
      </c>
      <c r="I107" s="51" t="s">
        <v>213</v>
      </c>
      <c r="J107" s="51" t="s">
        <v>213</v>
      </c>
      <c r="K107" s="51" t="s">
        <v>213</v>
      </c>
      <c r="L107" s="51" t="s">
        <v>213</v>
      </c>
      <c r="M107" s="51" t="s">
        <v>213</v>
      </c>
    </row>
    <row r="108" spans="1:13" x14ac:dyDescent="0.35">
      <c r="A108" s="14" t="s">
        <v>177</v>
      </c>
      <c r="B108" s="18">
        <v>51</v>
      </c>
      <c r="C108" s="84">
        <v>45642</v>
      </c>
      <c r="D108" s="58" t="s">
        <v>213</v>
      </c>
      <c r="E108" s="51" t="s">
        <v>213</v>
      </c>
      <c r="F108" s="51" t="s">
        <v>213</v>
      </c>
      <c r="G108" s="51" t="s">
        <v>213</v>
      </c>
      <c r="H108" s="51" t="s">
        <v>213</v>
      </c>
      <c r="I108" s="51" t="s">
        <v>213</v>
      </c>
      <c r="J108" s="51" t="s">
        <v>213</v>
      </c>
      <c r="K108" s="51" t="s">
        <v>213</v>
      </c>
      <c r="L108" s="51" t="s">
        <v>213</v>
      </c>
      <c r="M108" s="51" t="s">
        <v>213</v>
      </c>
    </row>
    <row r="109" spans="1:13" x14ac:dyDescent="0.35">
      <c r="A109" s="14" t="s">
        <v>177</v>
      </c>
      <c r="B109" s="18">
        <v>52</v>
      </c>
      <c r="C109" s="84">
        <v>45649</v>
      </c>
      <c r="D109" s="58" t="s">
        <v>213</v>
      </c>
      <c r="E109" s="51" t="s">
        <v>213</v>
      </c>
      <c r="F109" s="51" t="s">
        <v>213</v>
      </c>
      <c r="G109" s="51" t="s">
        <v>213</v>
      </c>
      <c r="H109" s="51" t="s">
        <v>213</v>
      </c>
      <c r="I109" s="51" t="s">
        <v>213</v>
      </c>
      <c r="J109" s="51" t="s">
        <v>213</v>
      </c>
      <c r="K109" s="51" t="s">
        <v>213</v>
      </c>
      <c r="L109" s="51" t="s">
        <v>213</v>
      </c>
      <c r="M109" s="51" t="s">
        <v>213</v>
      </c>
    </row>
  </sheetData>
  <hyperlinks>
    <hyperlink ref="A4" location="Contents!A1" display="Back to table of contents" xr:uid="{00000000-0004-0000-0900-000000000000}"/>
  </hyperlinks>
  <pageMargins left="0.7" right="0.7" top="0.75" bottom="0.75" header="0.3" footer="0.3"/>
  <pageSetup paperSize="9" orientation="portrait" horizontalDpi="90" verticalDpi="90"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W538"/>
  <sheetViews>
    <sheetView zoomScaleNormal="100" workbookViewId="0"/>
  </sheetViews>
  <sheetFormatPr defaultColWidth="9.1796875" defaultRowHeight="15.5" x14ac:dyDescent="0.35"/>
  <cols>
    <col min="1" max="12" width="16.7265625" style="4" customWidth="1"/>
    <col min="13" max="16" width="16.7265625" style="20" customWidth="1"/>
    <col min="17" max="18" width="16.7265625" style="4" customWidth="1"/>
    <col min="19" max="19" width="16.7265625" style="20" customWidth="1"/>
    <col min="20" max="22" width="16.7265625" style="4" customWidth="1"/>
    <col min="23" max="23" width="9.1796875" style="4"/>
    <col min="24" max="16384" width="9.1796875" style="10"/>
  </cols>
  <sheetData>
    <row r="1" spans="1:23" s="4" customFormat="1" ht="20" x14ac:dyDescent="0.4">
      <c r="A1" s="100" t="s">
        <v>194</v>
      </c>
      <c r="M1" s="20"/>
      <c r="N1" s="20"/>
      <c r="O1" s="20"/>
      <c r="P1" s="20"/>
      <c r="S1" s="20"/>
    </row>
    <row r="2" spans="1:23" s="4" customFormat="1" x14ac:dyDescent="0.35">
      <c r="A2" s="5" t="s">
        <v>167</v>
      </c>
      <c r="M2" s="20"/>
      <c r="N2" s="20"/>
      <c r="O2" s="20"/>
      <c r="P2" s="20"/>
      <c r="S2" s="20"/>
    </row>
    <row r="3" spans="1:23" s="4" customFormat="1" x14ac:dyDescent="0.35">
      <c r="A3" s="5" t="s">
        <v>59</v>
      </c>
      <c r="M3" s="20"/>
      <c r="N3" s="20"/>
      <c r="O3" s="20"/>
      <c r="P3" s="20"/>
      <c r="S3" s="20"/>
    </row>
    <row r="4" spans="1:23" s="4" customFormat="1" ht="30" customHeight="1" x14ac:dyDescent="0.35">
      <c r="A4" s="6" t="s">
        <v>53</v>
      </c>
      <c r="M4" s="20"/>
      <c r="N4" s="20"/>
      <c r="O4" s="20"/>
      <c r="P4" s="20"/>
      <c r="S4" s="20"/>
    </row>
    <row r="5" spans="1:23" ht="42" customHeight="1" x14ac:dyDescent="0.35">
      <c r="A5" s="23" t="s">
        <v>90</v>
      </c>
      <c r="B5" s="24"/>
      <c r="E5" s="25"/>
      <c r="F5" s="25"/>
    </row>
    <row r="6" spans="1:23" s="62" customFormat="1" ht="47" thickBot="1" x14ac:dyDescent="0.4">
      <c r="A6" s="9" t="s">
        <v>62</v>
      </c>
      <c r="B6" s="16" t="s">
        <v>57</v>
      </c>
      <c r="C6" s="16" t="s">
        <v>110</v>
      </c>
      <c r="D6" s="8" t="s">
        <v>86</v>
      </c>
      <c r="E6" s="9" t="s">
        <v>87</v>
      </c>
      <c r="F6" s="9" t="s">
        <v>91</v>
      </c>
      <c r="G6" s="9" t="s">
        <v>166</v>
      </c>
      <c r="H6" s="9" t="s">
        <v>88</v>
      </c>
      <c r="I6" s="9" t="s">
        <v>89</v>
      </c>
      <c r="J6" s="9" t="s">
        <v>111</v>
      </c>
    </row>
    <row r="7" spans="1:23" x14ac:dyDescent="0.35">
      <c r="A7" s="14" t="s">
        <v>168</v>
      </c>
      <c r="B7" s="18">
        <v>1</v>
      </c>
      <c r="C7" s="19">
        <v>44928</v>
      </c>
      <c r="D7" s="58">
        <v>1536</v>
      </c>
      <c r="E7" s="51">
        <v>287</v>
      </c>
      <c r="F7" s="51">
        <v>208</v>
      </c>
      <c r="G7" s="26">
        <v>352</v>
      </c>
      <c r="H7" s="26">
        <v>291</v>
      </c>
      <c r="I7" s="26">
        <v>60</v>
      </c>
      <c r="J7" s="26">
        <v>338</v>
      </c>
      <c r="K7" s="10"/>
      <c r="L7" s="10"/>
      <c r="M7" s="10"/>
      <c r="N7" s="10"/>
      <c r="O7" s="10"/>
      <c r="P7" s="10"/>
      <c r="Q7" s="10"/>
      <c r="R7" s="10"/>
      <c r="S7" s="10"/>
      <c r="T7" s="10"/>
      <c r="U7" s="10"/>
      <c r="V7" s="10"/>
      <c r="W7" s="10"/>
    </row>
    <row r="8" spans="1:23" x14ac:dyDescent="0.35">
      <c r="A8" s="14" t="s">
        <v>168</v>
      </c>
      <c r="B8" s="18">
        <v>2</v>
      </c>
      <c r="C8" s="19">
        <v>44935</v>
      </c>
      <c r="D8" s="58">
        <v>2052</v>
      </c>
      <c r="E8" s="51">
        <v>439</v>
      </c>
      <c r="F8" s="51">
        <v>221</v>
      </c>
      <c r="G8" s="26">
        <v>461</v>
      </c>
      <c r="H8" s="26">
        <v>402</v>
      </c>
      <c r="I8" s="26">
        <v>74</v>
      </c>
      <c r="J8" s="26">
        <v>455</v>
      </c>
      <c r="K8" s="10"/>
      <c r="L8" s="10"/>
      <c r="M8" s="10"/>
      <c r="N8" s="10"/>
      <c r="O8" s="10"/>
      <c r="P8" s="10"/>
      <c r="Q8" s="10"/>
      <c r="R8" s="10"/>
      <c r="S8" s="10"/>
      <c r="T8" s="10"/>
      <c r="U8" s="10"/>
      <c r="V8" s="10"/>
      <c r="W8" s="10"/>
    </row>
    <row r="9" spans="1:23" x14ac:dyDescent="0.35">
      <c r="A9" s="14" t="s">
        <v>168</v>
      </c>
      <c r="B9" s="18">
        <v>3</v>
      </c>
      <c r="C9" s="19">
        <v>44942</v>
      </c>
      <c r="D9" s="58">
        <v>1733</v>
      </c>
      <c r="E9" s="51">
        <v>393</v>
      </c>
      <c r="F9" s="51">
        <v>189</v>
      </c>
      <c r="G9" s="26">
        <v>416</v>
      </c>
      <c r="H9" s="26">
        <v>245</v>
      </c>
      <c r="I9" s="26">
        <v>54</v>
      </c>
      <c r="J9" s="26">
        <v>436</v>
      </c>
      <c r="K9" s="10"/>
      <c r="L9" s="10"/>
      <c r="M9" s="10"/>
      <c r="N9" s="10"/>
      <c r="O9" s="10"/>
      <c r="P9" s="10"/>
      <c r="Q9" s="10"/>
      <c r="R9" s="10"/>
      <c r="S9" s="10"/>
      <c r="T9" s="10"/>
      <c r="U9" s="10"/>
      <c r="V9" s="10"/>
      <c r="W9" s="10"/>
    </row>
    <row r="10" spans="1:23" x14ac:dyDescent="0.35">
      <c r="A10" s="14" t="s">
        <v>168</v>
      </c>
      <c r="B10" s="18">
        <v>4</v>
      </c>
      <c r="C10" s="19">
        <v>44949</v>
      </c>
      <c r="D10" s="58">
        <v>1440</v>
      </c>
      <c r="E10" s="51">
        <v>328</v>
      </c>
      <c r="F10" s="51">
        <v>157</v>
      </c>
      <c r="G10" s="26">
        <v>386</v>
      </c>
      <c r="H10" s="26">
        <v>192</v>
      </c>
      <c r="I10" s="26">
        <v>42</v>
      </c>
      <c r="J10" s="26">
        <v>335</v>
      </c>
      <c r="K10" s="10"/>
      <c r="L10" s="10"/>
      <c r="M10" s="10"/>
      <c r="N10" s="10"/>
      <c r="O10" s="10"/>
      <c r="P10" s="10"/>
      <c r="Q10" s="10"/>
      <c r="R10" s="10"/>
      <c r="S10" s="10"/>
      <c r="T10" s="10"/>
      <c r="U10" s="10"/>
      <c r="V10" s="10"/>
      <c r="W10" s="10"/>
    </row>
    <row r="11" spans="1:23" x14ac:dyDescent="0.35">
      <c r="A11" s="14" t="s">
        <v>168</v>
      </c>
      <c r="B11" s="18">
        <v>5</v>
      </c>
      <c r="C11" s="19">
        <v>44956</v>
      </c>
      <c r="D11" s="58">
        <v>1351</v>
      </c>
      <c r="E11" s="51">
        <v>340</v>
      </c>
      <c r="F11" s="51">
        <v>131</v>
      </c>
      <c r="G11" s="26">
        <v>358</v>
      </c>
      <c r="H11" s="26">
        <v>189</v>
      </c>
      <c r="I11" s="26">
        <v>20</v>
      </c>
      <c r="J11" s="26">
        <v>313</v>
      </c>
      <c r="K11" s="10"/>
      <c r="L11" s="10"/>
      <c r="M11" s="10"/>
      <c r="N11" s="10"/>
      <c r="O11" s="10"/>
      <c r="P11" s="10"/>
      <c r="Q11" s="10"/>
      <c r="R11" s="10"/>
      <c r="S11" s="10"/>
      <c r="T11" s="10"/>
      <c r="U11" s="10"/>
      <c r="V11" s="10"/>
      <c r="W11" s="10"/>
    </row>
    <row r="12" spans="1:23" x14ac:dyDescent="0.35">
      <c r="A12" s="14" t="s">
        <v>168</v>
      </c>
      <c r="B12" s="18">
        <v>6</v>
      </c>
      <c r="C12" s="19">
        <v>44963</v>
      </c>
      <c r="D12" s="58">
        <v>1330</v>
      </c>
      <c r="E12" s="51">
        <v>308</v>
      </c>
      <c r="F12" s="51">
        <v>157</v>
      </c>
      <c r="G12" s="26">
        <v>323</v>
      </c>
      <c r="H12" s="26">
        <v>159</v>
      </c>
      <c r="I12" s="26">
        <v>23</v>
      </c>
      <c r="J12" s="26">
        <v>360</v>
      </c>
      <c r="K12" s="10"/>
      <c r="L12" s="10"/>
      <c r="M12" s="10"/>
      <c r="N12" s="10"/>
      <c r="O12" s="10"/>
      <c r="P12" s="10"/>
      <c r="Q12" s="10"/>
      <c r="R12" s="10"/>
      <c r="S12" s="10"/>
      <c r="T12" s="10"/>
      <c r="U12" s="10"/>
      <c r="V12" s="10"/>
      <c r="W12" s="10"/>
    </row>
    <row r="13" spans="1:23" x14ac:dyDescent="0.35">
      <c r="A13" s="14" t="s">
        <v>168</v>
      </c>
      <c r="B13" s="18">
        <v>7</v>
      </c>
      <c r="C13" s="19">
        <v>44970</v>
      </c>
      <c r="D13" s="58">
        <v>1289</v>
      </c>
      <c r="E13" s="51">
        <v>328</v>
      </c>
      <c r="F13" s="51">
        <v>136</v>
      </c>
      <c r="G13" s="26">
        <v>324</v>
      </c>
      <c r="H13" s="26">
        <v>142</v>
      </c>
      <c r="I13" s="26">
        <v>27</v>
      </c>
      <c r="J13" s="26">
        <v>332</v>
      </c>
      <c r="K13" s="10"/>
      <c r="L13" s="10"/>
      <c r="M13" s="10"/>
      <c r="N13" s="10"/>
      <c r="O13" s="10"/>
      <c r="P13" s="10"/>
      <c r="Q13" s="10"/>
      <c r="R13" s="10"/>
      <c r="S13" s="10"/>
      <c r="T13" s="10"/>
      <c r="U13" s="10"/>
      <c r="V13" s="10"/>
      <c r="W13" s="10"/>
    </row>
    <row r="14" spans="1:23" x14ac:dyDescent="0.35">
      <c r="A14" s="14" t="s">
        <v>168</v>
      </c>
      <c r="B14" s="18">
        <v>8</v>
      </c>
      <c r="C14" s="19">
        <v>44977</v>
      </c>
      <c r="D14" s="58">
        <v>1314</v>
      </c>
      <c r="E14" s="51">
        <v>343</v>
      </c>
      <c r="F14" s="51">
        <v>128</v>
      </c>
      <c r="G14" s="26">
        <v>340</v>
      </c>
      <c r="H14" s="26">
        <v>125</v>
      </c>
      <c r="I14" s="26">
        <v>31</v>
      </c>
      <c r="J14" s="26">
        <v>347</v>
      </c>
      <c r="K14" s="10"/>
      <c r="L14" s="10"/>
      <c r="M14" s="10"/>
      <c r="N14" s="10"/>
      <c r="O14" s="10"/>
      <c r="P14" s="10"/>
      <c r="Q14" s="10"/>
      <c r="R14" s="10"/>
      <c r="S14" s="10"/>
      <c r="T14" s="10"/>
      <c r="U14" s="10"/>
      <c r="V14" s="10"/>
      <c r="W14" s="10"/>
    </row>
    <row r="15" spans="1:23" x14ac:dyDescent="0.35">
      <c r="A15" s="14" t="s">
        <v>168</v>
      </c>
      <c r="B15" s="18">
        <v>9</v>
      </c>
      <c r="C15" s="19">
        <v>44984</v>
      </c>
      <c r="D15" s="58">
        <v>1245</v>
      </c>
      <c r="E15" s="51">
        <v>284</v>
      </c>
      <c r="F15" s="51">
        <v>127</v>
      </c>
      <c r="G15" s="26">
        <v>309</v>
      </c>
      <c r="H15" s="26">
        <v>139</v>
      </c>
      <c r="I15" s="26">
        <v>28</v>
      </c>
      <c r="J15" s="26">
        <v>358</v>
      </c>
      <c r="K15" s="10"/>
      <c r="L15" s="10"/>
      <c r="M15" s="10"/>
      <c r="N15" s="10"/>
      <c r="O15" s="10"/>
      <c r="P15" s="10"/>
      <c r="Q15" s="10"/>
      <c r="R15" s="10"/>
      <c r="S15" s="10"/>
      <c r="T15" s="10"/>
      <c r="U15" s="10"/>
      <c r="V15" s="10"/>
      <c r="W15" s="10"/>
    </row>
    <row r="16" spans="1:23" x14ac:dyDescent="0.35">
      <c r="A16" s="14" t="s">
        <v>168</v>
      </c>
      <c r="B16" s="18">
        <v>10</v>
      </c>
      <c r="C16" s="19">
        <v>44991</v>
      </c>
      <c r="D16" s="58">
        <v>1304</v>
      </c>
      <c r="E16" s="51">
        <v>338</v>
      </c>
      <c r="F16" s="51">
        <v>131</v>
      </c>
      <c r="G16" s="26">
        <v>321</v>
      </c>
      <c r="H16" s="26">
        <v>130</v>
      </c>
      <c r="I16" s="26">
        <v>47</v>
      </c>
      <c r="J16" s="26">
        <v>337</v>
      </c>
      <c r="K16" s="10"/>
      <c r="L16" s="10"/>
      <c r="M16" s="10"/>
      <c r="N16" s="10"/>
      <c r="O16" s="10"/>
      <c r="P16" s="10"/>
      <c r="Q16" s="10"/>
      <c r="R16" s="10"/>
      <c r="S16" s="10"/>
      <c r="T16" s="10"/>
      <c r="U16" s="10"/>
      <c r="V16" s="10"/>
      <c r="W16" s="10"/>
    </row>
    <row r="17" spans="1:23" x14ac:dyDescent="0.35">
      <c r="A17" s="14" t="s">
        <v>168</v>
      </c>
      <c r="B17" s="18">
        <v>11</v>
      </c>
      <c r="C17" s="19">
        <v>44998</v>
      </c>
      <c r="D17" s="58">
        <v>1311</v>
      </c>
      <c r="E17" s="51">
        <v>328</v>
      </c>
      <c r="F17" s="51">
        <v>122</v>
      </c>
      <c r="G17" s="26">
        <v>379</v>
      </c>
      <c r="H17" s="26">
        <v>135</v>
      </c>
      <c r="I17" s="26">
        <v>37</v>
      </c>
      <c r="J17" s="26">
        <v>310</v>
      </c>
      <c r="K17" s="10"/>
      <c r="L17" s="10"/>
      <c r="M17" s="10"/>
      <c r="N17" s="10"/>
      <c r="O17" s="10"/>
      <c r="P17" s="10"/>
      <c r="Q17" s="10"/>
      <c r="R17" s="10"/>
      <c r="S17" s="10"/>
      <c r="T17" s="10"/>
      <c r="U17" s="10"/>
      <c r="V17" s="10"/>
      <c r="W17" s="10"/>
    </row>
    <row r="18" spans="1:23" x14ac:dyDescent="0.35">
      <c r="A18" s="14" t="s">
        <v>168</v>
      </c>
      <c r="B18" s="18">
        <v>12</v>
      </c>
      <c r="C18" s="19">
        <v>45005</v>
      </c>
      <c r="D18" s="58">
        <v>1374</v>
      </c>
      <c r="E18" s="51">
        <v>324</v>
      </c>
      <c r="F18" s="51">
        <v>151</v>
      </c>
      <c r="G18" s="26">
        <v>334</v>
      </c>
      <c r="H18" s="26">
        <v>139</v>
      </c>
      <c r="I18" s="26">
        <v>58</v>
      </c>
      <c r="J18" s="26">
        <v>368</v>
      </c>
      <c r="K18" s="10"/>
      <c r="L18" s="10"/>
      <c r="M18" s="10"/>
      <c r="N18" s="10"/>
      <c r="O18" s="10"/>
      <c r="P18" s="10"/>
      <c r="Q18" s="10"/>
      <c r="R18" s="10"/>
      <c r="S18" s="10"/>
      <c r="T18" s="10"/>
      <c r="U18" s="10"/>
      <c r="V18" s="10"/>
      <c r="W18" s="10"/>
    </row>
    <row r="19" spans="1:23" x14ac:dyDescent="0.35">
      <c r="A19" s="14" t="s">
        <v>168</v>
      </c>
      <c r="B19" s="18">
        <v>13</v>
      </c>
      <c r="C19" s="19">
        <v>45012</v>
      </c>
      <c r="D19" s="58">
        <v>1263</v>
      </c>
      <c r="E19" s="51">
        <v>300</v>
      </c>
      <c r="F19" s="51">
        <v>129</v>
      </c>
      <c r="G19" s="26">
        <v>304</v>
      </c>
      <c r="H19" s="26">
        <v>152</v>
      </c>
      <c r="I19" s="26">
        <v>50</v>
      </c>
      <c r="J19" s="26">
        <v>328</v>
      </c>
      <c r="K19" s="10"/>
      <c r="L19" s="10"/>
      <c r="M19" s="10"/>
      <c r="N19" s="10"/>
      <c r="O19" s="10"/>
      <c r="P19" s="10"/>
      <c r="Q19" s="10"/>
      <c r="R19" s="10"/>
      <c r="S19" s="10"/>
      <c r="T19" s="10"/>
      <c r="U19" s="10"/>
      <c r="V19" s="10"/>
      <c r="W19" s="10"/>
    </row>
    <row r="20" spans="1:23" x14ac:dyDescent="0.35">
      <c r="A20" s="14" t="s">
        <v>168</v>
      </c>
      <c r="B20" s="18">
        <v>14</v>
      </c>
      <c r="C20" s="19">
        <v>45019</v>
      </c>
      <c r="D20" s="58">
        <v>1125</v>
      </c>
      <c r="E20" s="51">
        <v>267</v>
      </c>
      <c r="F20" s="51">
        <v>113</v>
      </c>
      <c r="G20" s="26">
        <v>294</v>
      </c>
      <c r="H20" s="26">
        <v>106</v>
      </c>
      <c r="I20" s="26">
        <v>50</v>
      </c>
      <c r="J20" s="26">
        <v>295</v>
      </c>
      <c r="K20" s="10"/>
      <c r="L20" s="10"/>
      <c r="M20" s="10"/>
      <c r="N20" s="10"/>
      <c r="O20" s="10"/>
      <c r="P20" s="10"/>
      <c r="Q20" s="10"/>
      <c r="R20" s="10"/>
      <c r="S20" s="10"/>
      <c r="T20" s="10"/>
      <c r="U20" s="10"/>
      <c r="V20" s="10"/>
      <c r="W20" s="10"/>
    </row>
    <row r="21" spans="1:23" x14ac:dyDescent="0.35">
      <c r="A21" s="14" t="s">
        <v>168</v>
      </c>
      <c r="B21" s="18">
        <v>15</v>
      </c>
      <c r="C21" s="19">
        <v>45026</v>
      </c>
      <c r="D21" s="58">
        <v>1267</v>
      </c>
      <c r="E21" s="51">
        <v>320</v>
      </c>
      <c r="F21" s="51">
        <v>143</v>
      </c>
      <c r="G21" s="26">
        <v>313</v>
      </c>
      <c r="H21" s="26">
        <v>136</v>
      </c>
      <c r="I21" s="26">
        <v>56</v>
      </c>
      <c r="J21" s="26">
        <v>299</v>
      </c>
      <c r="K21" s="10"/>
      <c r="L21" s="10"/>
      <c r="M21" s="10"/>
      <c r="N21" s="10"/>
      <c r="O21" s="10"/>
      <c r="P21" s="10"/>
      <c r="Q21" s="10"/>
      <c r="R21" s="10"/>
      <c r="S21" s="10"/>
      <c r="T21" s="10"/>
      <c r="U21" s="10"/>
      <c r="V21" s="10"/>
      <c r="W21" s="10"/>
    </row>
    <row r="22" spans="1:23" x14ac:dyDescent="0.35">
      <c r="A22" s="14" t="s">
        <v>168</v>
      </c>
      <c r="B22" s="18">
        <v>16</v>
      </c>
      <c r="C22" s="19">
        <v>45033</v>
      </c>
      <c r="D22" s="58">
        <v>1263</v>
      </c>
      <c r="E22" s="51">
        <v>299</v>
      </c>
      <c r="F22" s="51">
        <v>115</v>
      </c>
      <c r="G22" s="26">
        <v>347</v>
      </c>
      <c r="H22" s="26">
        <v>132</v>
      </c>
      <c r="I22" s="26">
        <v>47</v>
      </c>
      <c r="J22" s="26">
        <v>323</v>
      </c>
      <c r="K22" s="10"/>
      <c r="L22" s="10"/>
      <c r="M22" s="10"/>
      <c r="N22" s="10"/>
      <c r="O22" s="10"/>
      <c r="P22" s="10"/>
      <c r="Q22" s="10"/>
      <c r="R22" s="10"/>
      <c r="S22" s="10"/>
      <c r="T22" s="10"/>
      <c r="U22" s="10"/>
      <c r="V22" s="10"/>
      <c r="W22" s="10"/>
    </row>
    <row r="23" spans="1:23" x14ac:dyDescent="0.35">
      <c r="A23" s="14" t="s">
        <v>168</v>
      </c>
      <c r="B23" s="18">
        <v>17</v>
      </c>
      <c r="C23" s="19">
        <v>45040</v>
      </c>
      <c r="D23" s="58">
        <v>1205</v>
      </c>
      <c r="E23" s="51">
        <v>319</v>
      </c>
      <c r="F23" s="51">
        <v>110</v>
      </c>
      <c r="G23" s="26">
        <v>306</v>
      </c>
      <c r="H23" s="26">
        <v>112</v>
      </c>
      <c r="I23" s="26">
        <v>38</v>
      </c>
      <c r="J23" s="26">
        <v>320</v>
      </c>
      <c r="K23" s="10"/>
      <c r="L23" s="10"/>
      <c r="M23" s="10"/>
      <c r="N23" s="10"/>
      <c r="O23" s="10"/>
      <c r="P23" s="10"/>
      <c r="Q23" s="10"/>
      <c r="R23" s="10"/>
      <c r="S23" s="10"/>
      <c r="T23" s="10"/>
      <c r="U23" s="10"/>
      <c r="V23" s="10"/>
      <c r="W23" s="10"/>
    </row>
    <row r="24" spans="1:23" x14ac:dyDescent="0.35">
      <c r="A24" s="14" t="s">
        <v>168</v>
      </c>
      <c r="B24" s="18">
        <v>18</v>
      </c>
      <c r="C24" s="19">
        <v>45047</v>
      </c>
      <c r="D24" s="58">
        <v>1166</v>
      </c>
      <c r="E24" s="51">
        <v>319</v>
      </c>
      <c r="F24" s="51">
        <v>116</v>
      </c>
      <c r="G24" s="26">
        <v>285</v>
      </c>
      <c r="H24" s="26">
        <v>124</v>
      </c>
      <c r="I24" s="26">
        <v>28</v>
      </c>
      <c r="J24" s="26">
        <v>294</v>
      </c>
      <c r="K24" s="10"/>
      <c r="L24" s="10"/>
      <c r="M24" s="10"/>
      <c r="N24" s="10"/>
      <c r="O24" s="10"/>
      <c r="P24" s="10"/>
      <c r="Q24" s="10"/>
      <c r="R24" s="10"/>
      <c r="S24" s="10"/>
      <c r="T24" s="10"/>
      <c r="U24" s="10"/>
      <c r="V24" s="10"/>
      <c r="W24" s="10"/>
    </row>
    <row r="25" spans="1:23" x14ac:dyDescent="0.35">
      <c r="A25" s="14" t="s">
        <v>168</v>
      </c>
      <c r="B25" s="18">
        <v>19</v>
      </c>
      <c r="C25" s="19">
        <v>45054</v>
      </c>
      <c r="D25" s="58">
        <v>1083</v>
      </c>
      <c r="E25" s="51">
        <v>319</v>
      </c>
      <c r="F25" s="51">
        <v>113</v>
      </c>
      <c r="G25" s="26">
        <v>268</v>
      </c>
      <c r="H25" s="26">
        <v>102</v>
      </c>
      <c r="I25" s="26">
        <v>19</v>
      </c>
      <c r="J25" s="26">
        <v>262</v>
      </c>
      <c r="K25" s="10"/>
      <c r="L25" s="10"/>
      <c r="M25" s="10"/>
      <c r="N25" s="10"/>
      <c r="O25" s="10"/>
      <c r="P25" s="10"/>
      <c r="Q25" s="10"/>
      <c r="R25" s="10"/>
      <c r="S25" s="10"/>
      <c r="T25" s="10"/>
      <c r="U25" s="10"/>
      <c r="V25" s="10"/>
      <c r="W25" s="10"/>
    </row>
    <row r="26" spans="1:23" x14ac:dyDescent="0.35">
      <c r="A26" s="14" t="s">
        <v>168</v>
      </c>
      <c r="B26" s="18">
        <v>20</v>
      </c>
      <c r="C26" s="19">
        <v>45061</v>
      </c>
      <c r="D26" s="58">
        <v>1228</v>
      </c>
      <c r="E26" s="51">
        <v>349</v>
      </c>
      <c r="F26" s="51">
        <v>91</v>
      </c>
      <c r="G26" s="26">
        <v>340</v>
      </c>
      <c r="H26" s="26">
        <v>120</v>
      </c>
      <c r="I26" s="26">
        <v>13</v>
      </c>
      <c r="J26" s="26">
        <v>315</v>
      </c>
      <c r="K26" s="10"/>
      <c r="L26" s="10"/>
      <c r="M26" s="10"/>
      <c r="N26" s="10"/>
      <c r="O26" s="10"/>
      <c r="P26" s="10"/>
      <c r="Q26" s="10"/>
      <c r="R26" s="10"/>
      <c r="S26" s="10"/>
      <c r="T26" s="10"/>
      <c r="U26" s="10"/>
      <c r="V26" s="10"/>
      <c r="W26" s="10"/>
    </row>
    <row r="27" spans="1:23" x14ac:dyDescent="0.35">
      <c r="A27" s="14" t="s">
        <v>168</v>
      </c>
      <c r="B27" s="18">
        <v>21</v>
      </c>
      <c r="C27" s="19">
        <v>45068</v>
      </c>
      <c r="D27" s="58">
        <v>1086</v>
      </c>
      <c r="E27" s="51">
        <v>316</v>
      </c>
      <c r="F27" s="51">
        <v>116</v>
      </c>
      <c r="G27" s="26">
        <v>272</v>
      </c>
      <c r="H27" s="26">
        <v>98</v>
      </c>
      <c r="I27" s="26">
        <v>9</v>
      </c>
      <c r="J27" s="26">
        <v>275</v>
      </c>
      <c r="K27" s="10"/>
      <c r="L27" s="10"/>
      <c r="M27" s="10"/>
      <c r="N27" s="10"/>
      <c r="O27" s="10"/>
      <c r="P27" s="10"/>
      <c r="Q27" s="10"/>
      <c r="R27" s="10"/>
      <c r="S27" s="10"/>
      <c r="T27" s="10"/>
      <c r="U27" s="10"/>
      <c r="V27" s="10"/>
      <c r="W27" s="10"/>
    </row>
    <row r="28" spans="1:23" x14ac:dyDescent="0.35">
      <c r="A28" s="14" t="s">
        <v>168</v>
      </c>
      <c r="B28" s="18">
        <v>22</v>
      </c>
      <c r="C28" s="19">
        <v>45075</v>
      </c>
      <c r="D28" s="58">
        <v>1086</v>
      </c>
      <c r="E28" s="51">
        <v>312</v>
      </c>
      <c r="F28" s="51">
        <v>104</v>
      </c>
      <c r="G28" s="26">
        <v>253</v>
      </c>
      <c r="H28" s="26">
        <v>106</v>
      </c>
      <c r="I28" s="26">
        <v>11</v>
      </c>
      <c r="J28" s="26">
        <v>300</v>
      </c>
      <c r="K28" s="10"/>
      <c r="L28" s="10"/>
      <c r="M28" s="10"/>
      <c r="N28" s="10"/>
      <c r="O28" s="10"/>
      <c r="P28" s="10"/>
      <c r="Q28" s="10"/>
      <c r="R28" s="10"/>
      <c r="S28" s="10"/>
      <c r="T28" s="10"/>
      <c r="U28" s="10"/>
      <c r="V28" s="10"/>
      <c r="W28" s="10"/>
    </row>
    <row r="29" spans="1:23" x14ac:dyDescent="0.35">
      <c r="A29" s="14" t="s">
        <v>168</v>
      </c>
      <c r="B29" s="18">
        <v>23</v>
      </c>
      <c r="C29" s="19">
        <v>45082</v>
      </c>
      <c r="D29" s="58">
        <v>1145</v>
      </c>
      <c r="E29" s="51">
        <v>306</v>
      </c>
      <c r="F29" s="51">
        <v>111</v>
      </c>
      <c r="G29" s="26">
        <v>291</v>
      </c>
      <c r="H29" s="26">
        <v>110</v>
      </c>
      <c r="I29" s="26">
        <v>11</v>
      </c>
      <c r="J29" s="26">
        <v>316</v>
      </c>
      <c r="K29" s="10"/>
      <c r="L29" s="10"/>
      <c r="M29" s="10"/>
      <c r="N29" s="10"/>
      <c r="O29" s="10"/>
      <c r="P29" s="10"/>
      <c r="Q29" s="10"/>
      <c r="R29" s="10"/>
      <c r="S29" s="10"/>
      <c r="T29" s="10"/>
      <c r="U29" s="10"/>
      <c r="V29" s="10"/>
      <c r="W29" s="10"/>
    </row>
    <row r="30" spans="1:23" x14ac:dyDescent="0.35">
      <c r="A30" s="14" t="s">
        <v>168</v>
      </c>
      <c r="B30" s="18">
        <v>24</v>
      </c>
      <c r="C30" s="19">
        <v>45089</v>
      </c>
      <c r="D30" s="58">
        <v>1161</v>
      </c>
      <c r="E30" s="51">
        <v>348</v>
      </c>
      <c r="F30" s="51">
        <v>96</v>
      </c>
      <c r="G30" s="26">
        <v>287</v>
      </c>
      <c r="H30" s="26">
        <v>116</v>
      </c>
      <c r="I30" s="26">
        <v>9</v>
      </c>
      <c r="J30" s="26">
        <v>305</v>
      </c>
      <c r="K30" s="10"/>
      <c r="L30" s="10"/>
      <c r="M30" s="10"/>
      <c r="N30" s="10"/>
      <c r="O30" s="10"/>
      <c r="P30" s="10"/>
      <c r="Q30" s="10"/>
      <c r="R30" s="10"/>
      <c r="S30" s="10"/>
      <c r="T30" s="10"/>
      <c r="U30" s="10"/>
      <c r="V30" s="10"/>
      <c r="W30" s="10"/>
    </row>
    <row r="31" spans="1:23" x14ac:dyDescent="0.35">
      <c r="A31" s="14" t="s">
        <v>168</v>
      </c>
      <c r="B31" s="18">
        <v>25</v>
      </c>
      <c r="C31" s="19">
        <v>45096</v>
      </c>
      <c r="D31" s="58">
        <v>1054</v>
      </c>
      <c r="E31" s="51">
        <v>317</v>
      </c>
      <c r="F31" s="51">
        <v>80</v>
      </c>
      <c r="G31" s="26">
        <v>250</v>
      </c>
      <c r="H31" s="26">
        <v>101</v>
      </c>
      <c r="I31" s="26">
        <v>5</v>
      </c>
      <c r="J31" s="26">
        <v>301</v>
      </c>
      <c r="K31" s="10"/>
      <c r="L31" s="10"/>
      <c r="M31" s="10"/>
      <c r="N31" s="10"/>
      <c r="O31" s="10"/>
      <c r="P31" s="10"/>
      <c r="Q31" s="10"/>
      <c r="R31" s="10"/>
      <c r="S31" s="10"/>
      <c r="T31" s="10"/>
      <c r="U31" s="10"/>
      <c r="V31" s="10"/>
      <c r="W31" s="10"/>
    </row>
    <row r="32" spans="1:23" x14ac:dyDescent="0.35">
      <c r="A32" s="14" t="s">
        <v>168</v>
      </c>
      <c r="B32" s="18">
        <v>26</v>
      </c>
      <c r="C32" s="19">
        <v>45103</v>
      </c>
      <c r="D32" s="58">
        <v>1128</v>
      </c>
      <c r="E32" s="51">
        <v>311</v>
      </c>
      <c r="F32" s="51">
        <v>107</v>
      </c>
      <c r="G32" s="26">
        <v>291</v>
      </c>
      <c r="H32" s="26">
        <v>107</v>
      </c>
      <c r="I32" s="26">
        <v>6</v>
      </c>
      <c r="J32" s="26">
        <v>306</v>
      </c>
      <c r="K32" s="10"/>
      <c r="L32" s="10"/>
      <c r="M32" s="10"/>
      <c r="N32" s="10"/>
      <c r="O32" s="10"/>
      <c r="P32" s="10"/>
      <c r="Q32" s="10"/>
      <c r="R32" s="10"/>
      <c r="S32" s="10"/>
      <c r="T32" s="10"/>
      <c r="U32" s="10"/>
      <c r="V32" s="10"/>
      <c r="W32" s="10"/>
    </row>
    <row r="33" spans="1:23" x14ac:dyDescent="0.35">
      <c r="A33" s="14" t="s">
        <v>168</v>
      </c>
      <c r="B33" s="18">
        <v>27</v>
      </c>
      <c r="C33" s="19">
        <v>45110</v>
      </c>
      <c r="D33" s="58">
        <v>1068</v>
      </c>
      <c r="E33" s="51">
        <v>318</v>
      </c>
      <c r="F33" s="51">
        <v>88</v>
      </c>
      <c r="G33" s="26">
        <v>244</v>
      </c>
      <c r="H33" s="26">
        <v>116</v>
      </c>
      <c r="I33" s="26">
        <v>7</v>
      </c>
      <c r="J33" s="26">
        <v>295</v>
      </c>
      <c r="K33" s="10"/>
      <c r="L33" s="10"/>
      <c r="M33" s="10"/>
      <c r="N33" s="10"/>
      <c r="O33" s="10"/>
      <c r="P33" s="10"/>
      <c r="Q33" s="10"/>
      <c r="R33" s="10"/>
      <c r="S33" s="10"/>
      <c r="T33" s="10"/>
      <c r="U33" s="10"/>
      <c r="V33" s="10"/>
      <c r="W33" s="10"/>
    </row>
    <row r="34" spans="1:23" x14ac:dyDescent="0.35">
      <c r="A34" s="14" t="s">
        <v>168</v>
      </c>
      <c r="B34" s="18">
        <v>28</v>
      </c>
      <c r="C34" s="19">
        <v>45117</v>
      </c>
      <c r="D34" s="58">
        <v>1095</v>
      </c>
      <c r="E34" s="51">
        <v>316</v>
      </c>
      <c r="F34" s="51">
        <v>117</v>
      </c>
      <c r="G34" s="26">
        <v>263</v>
      </c>
      <c r="H34" s="26">
        <v>105</v>
      </c>
      <c r="I34" s="26">
        <v>3</v>
      </c>
      <c r="J34" s="26">
        <v>291</v>
      </c>
      <c r="K34" s="10"/>
      <c r="L34" s="10"/>
      <c r="M34" s="10"/>
      <c r="N34" s="10"/>
      <c r="O34" s="10"/>
      <c r="P34" s="10"/>
      <c r="Q34" s="10"/>
      <c r="R34" s="10"/>
      <c r="S34" s="10"/>
      <c r="T34" s="10"/>
      <c r="U34" s="10"/>
      <c r="V34" s="10"/>
      <c r="W34" s="10"/>
    </row>
    <row r="35" spans="1:23" x14ac:dyDescent="0.35">
      <c r="A35" s="14" t="s">
        <v>168</v>
      </c>
      <c r="B35" s="18">
        <v>29</v>
      </c>
      <c r="C35" s="19">
        <v>45124</v>
      </c>
      <c r="D35" s="58">
        <v>1033</v>
      </c>
      <c r="E35" s="51">
        <v>289</v>
      </c>
      <c r="F35" s="51">
        <v>115</v>
      </c>
      <c r="G35" s="26">
        <v>260</v>
      </c>
      <c r="H35" s="26">
        <v>98</v>
      </c>
      <c r="I35" s="26">
        <v>7</v>
      </c>
      <c r="J35" s="26">
        <v>264</v>
      </c>
      <c r="K35" s="10"/>
      <c r="L35" s="10"/>
      <c r="M35" s="10"/>
      <c r="N35" s="10"/>
      <c r="O35" s="10"/>
      <c r="P35" s="10"/>
      <c r="Q35" s="10"/>
      <c r="R35" s="10"/>
      <c r="S35" s="10"/>
      <c r="T35" s="10"/>
      <c r="U35" s="10"/>
      <c r="V35" s="10"/>
      <c r="W35" s="10"/>
    </row>
    <row r="36" spans="1:23" x14ac:dyDescent="0.35">
      <c r="A36" s="14" t="s">
        <v>168</v>
      </c>
      <c r="B36" s="18">
        <v>30</v>
      </c>
      <c r="C36" s="19">
        <v>45131</v>
      </c>
      <c r="D36" s="58">
        <v>1104</v>
      </c>
      <c r="E36" s="51">
        <v>304</v>
      </c>
      <c r="F36" s="51">
        <v>103</v>
      </c>
      <c r="G36" s="26">
        <v>293</v>
      </c>
      <c r="H36" s="26">
        <v>107</v>
      </c>
      <c r="I36" s="26">
        <v>4</v>
      </c>
      <c r="J36" s="26">
        <v>293</v>
      </c>
      <c r="K36" s="10"/>
      <c r="L36" s="10"/>
      <c r="M36" s="10"/>
      <c r="N36" s="10"/>
      <c r="O36" s="10"/>
      <c r="P36" s="10"/>
      <c r="Q36" s="10"/>
      <c r="R36" s="10"/>
      <c r="S36" s="10"/>
      <c r="T36" s="10"/>
      <c r="U36" s="10"/>
      <c r="V36" s="10"/>
      <c r="W36" s="10"/>
    </row>
    <row r="37" spans="1:23" x14ac:dyDescent="0.35">
      <c r="A37" s="14" t="s">
        <v>168</v>
      </c>
      <c r="B37" s="18">
        <v>31</v>
      </c>
      <c r="C37" s="19">
        <v>45138</v>
      </c>
      <c r="D37" s="58">
        <v>1106</v>
      </c>
      <c r="E37" s="51">
        <v>311</v>
      </c>
      <c r="F37" s="51">
        <v>99</v>
      </c>
      <c r="G37" s="26">
        <v>279</v>
      </c>
      <c r="H37" s="26">
        <v>112</v>
      </c>
      <c r="I37" s="26">
        <v>6</v>
      </c>
      <c r="J37" s="26">
        <v>299</v>
      </c>
      <c r="K37" s="10"/>
      <c r="L37" s="10"/>
      <c r="M37" s="10"/>
      <c r="N37" s="10"/>
      <c r="O37" s="10"/>
      <c r="P37" s="10"/>
      <c r="Q37" s="10"/>
      <c r="R37" s="10"/>
      <c r="S37" s="10"/>
      <c r="T37" s="10"/>
      <c r="U37" s="10"/>
      <c r="V37" s="10"/>
      <c r="W37" s="10"/>
    </row>
    <row r="38" spans="1:23" x14ac:dyDescent="0.35">
      <c r="A38" s="14" t="s">
        <v>168</v>
      </c>
      <c r="B38" s="18">
        <v>32</v>
      </c>
      <c r="C38" s="19">
        <v>45145</v>
      </c>
      <c r="D38" s="58">
        <v>1122</v>
      </c>
      <c r="E38" s="51">
        <v>328</v>
      </c>
      <c r="F38" s="51">
        <v>109</v>
      </c>
      <c r="G38" s="26">
        <v>272</v>
      </c>
      <c r="H38" s="26">
        <v>121</v>
      </c>
      <c r="I38" s="26">
        <v>10</v>
      </c>
      <c r="J38" s="26">
        <v>282</v>
      </c>
      <c r="K38" s="10"/>
      <c r="L38" s="10"/>
      <c r="M38" s="10"/>
      <c r="N38" s="10"/>
      <c r="O38" s="10"/>
      <c r="P38" s="10"/>
      <c r="Q38" s="10"/>
      <c r="R38" s="10"/>
      <c r="S38" s="10"/>
      <c r="T38" s="10"/>
      <c r="U38" s="10"/>
      <c r="V38" s="10"/>
      <c r="W38" s="10"/>
    </row>
    <row r="39" spans="1:23" x14ac:dyDescent="0.35">
      <c r="A39" s="14" t="s">
        <v>168</v>
      </c>
      <c r="B39" s="18">
        <v>33</v>
      </c>
      <c r="C39" s="19">
        <v>45152</v>
      </c>
      <c r="D39" s="58">
        <v>1104</v>
      </c>
      <c r="E39" s="51">
        <v>328</v>
      </c>
      <c r="F39" s="51">
        <v>93</v>
      </c>
      <c r="G39" s="26">
        <v>283</v>
      </c>
      <c r="H39" s="26">
        <v>113</v>
      </c>
      <c r="I39" s="26">
        <v>17</v>
      </c>
      <c r="J39" s="26">
        <v>270</v>
      </c>
      <c r="K39" s="10"/>
      <c r="L39" s="10"/>
      <c r="M39" s="10"/>
      <c r="N39" s="10"/>
      <c r="O39" s="10"/>
      <c r="P39" s="10"/>
      <c r="Q39" s="10"/>
      <c r="R39" s="10"/>
      <c r="S39" s="10"/>
      <c r="T39" s="10"/>
      <c r="U39" s="10"/>
      <c r="V39" s="10"/>
      <c r="W39" s="10"/>
    </row>
    <row r="40" spans="1:23" x14ac:dyDescent="0.35">
      <c r="A40" s="14" t="s">
        <v>168</v>
      </c>
      <c r="B40" s="18">
        <v>34</v>
      </c>
      <c r="C40" s="19">
        <v>45159</v>
      </c>
      <c r="D40" s="58">
        <v>1115</v>
      </c>
      <c r="E40" s="51">
        <v>340</v>
      </c>
      <c r="F40" s="51">
        <v>101</v>
      </c>
      <c r="G40" s="26">
        <v>251</v>
      </c>
      <c r="H40" s="26">
        <v>114</v>
      </c>
      <c r="I40" s="26">
        <v>15</v>
      </c>
      <c r="J40" s="26">
        <v>294</v>
      </c>
      <c r="K40" s="10"/>
      <c r="L40" s="10"/>
      <c r="M40" s="10"/>
      <c r="N40" s="10"/>
      <c r="O40" s="10"/>
      <c r="P40" s="10"/>
      <c r="Q40" s="10"/>
      <c r="R40" s="10"/>
      <c r="S40" s="10"/>
      <c r="T40" s="10"/>
      <c r="U40" s="10"/>
      <c r="V40" s="10"/>
      <c r="W40" s="10"/>
    </row>
    <row r="41" spans="1:23" x14ac:dyDescent="0.35">
      <c r="A41" s="14" t="s">
        <v>168</v>
      </c>
      <c r="B41" s="18">
        <v>35</v>
      </c>
      <c r="C41" s="19">
        <v>45166</v>
      </c>
      <c r="D41" s="58">
        <v>1060</v>
      </c>
      <c r="E41" s="51">
        <v>334</v>
      </c>
      <c r="F41" s="51">
        <v>92</v>
      </c>
      <c r="G41" s="26">
        <v>270</v>
      </c>
      <c r="H41" s="26">
        <v>86</v>
      </c>
      <c r="I41" s="26">
        <v>14</v>
      </c>
      <c r="J41" s="26">
        <v>264</v>
      </c>
      <c r="K41" s="10"/>
      <c r="L41" s="10"/>
      <c r="M41" s="10"/>
      <c r="N41" s="10"/>
      <c r="O41" s="10"/>
      <c r="P41" s="10"/>
      <c r="Q41" s="10"/>
      <c r="R41" s="10"/>
      <c r="S41" s="10"/>
      <c r="T41" s="10"/>
      <c r="U41" s="10"/>
      <c r="V41" s="10"/>
      <c r="W41" s="10"/>
    </row>
    <row r="42" spans="1:23" x14ac:dyDescent="0.35">
      <c r="A42" s="14" t="s">
        <v>168</v>
      </c>
      <c r="B42" s="18">
        <v>36</v>
      </c>
      <c r="C42" s="19">
        <v>45173</v>
      </c>
      <c r="D42" s="58">
        <v>1090</v>
      </c>
      <c r="E42" s="51">
        <v>321</v>
      </c>
      <c r="F42" s="51">
        <v>106</v>
      </c>
      <c r="G42" s="26">
        <v>256</v>
      </c>
      <c r="H42" s="26">
        <v>97</v>
      </c>
      <c r="I42" s="26">
        <v>23</v>
      </c>
      <c r="J42" s="26">
        <v>287</v>
      </c>
      <c r="K42" s="10"/>
      <c r="L42" s="10"/>
      <c r="M42" s="10"/>
      <c r="N42" s="10"/>
      <c r="O42" s="10"/>
      <c r="P42" s="10"/>
      <c r="Q42" s="10"/>
      <c r="R42" s="10"/>
      <c r="S42" s="10"/>
      <c r="T42" s="10"/>
      <c r="U42" s="10"/>
      <c r="V42" s="10"/>
      <c r="W42" s="10"/>
    </row>
    <row r="43" spans="1:23" x14ac:dyDescent="0.35">
      <c r="A43" s="14" t="s">
        <v>168</v>
      </c>
      <c r="B43" s="18">
        <v>37</v>
      </c>
      <c r="C43" s="19">
        <v>45180</v>
      </c>
      <c r="D43" s="58">
        <v>1007</v>
      </c>
      <c r="E43" s="51">
        <v>302</v>
      </c>
      <c r="F43" s="51">
        <v>85</v>
      </c>
      <c r="G43" s="26">
        <v>238</v>
      </c>
      <c r="H43" s="26">
        <v>86</v>
      </c>
      <c r="I43" s="26">
        <v>20</v>
      </c>
      <c r="J43" s="26">
        <v>276</v>
      </c>
      <c r="K43" s="10"/>
      <c r="L43" s="10"/>
      <c r="M43" s="10"/>
      <c r="N43" s="10"/>
      <c r="O43" s="10"/>
      <c r="P43" s="10"/>
      <c r="Q43" s="10"/>
      <c r="R43" s="10"/>
      <c r="S43" s="10"/>
      <c r="T43" s="10"/>
      <c r="U43" s="10"/>
      <c r="V43" s="10"/>
      <c r="W43" s="10"/>
    </row>
    <row r="44" spans="1:23" x14ac:dyDescent="0.35">
      <c r="A44" s="14" t="s">
        <v>168</v>
      </c>
      <c r="B44" s="18">
        <v>38</v>
      </c>
      <c r="C44" s="19">
        <v>45187</v>
      </c>
      <c r="D44" s="58">
        <v>1120</v>
      </c>
      <c r="E44" s="51">
        <v>295</v>
      </c>
      <c r="F44" s="51">
        <v>112</v>
      </c>
      <c r="G44" s="26">
        <v>301</v>
      </c>
      <c r="H44" s="26">
        <v>102</v>
      </c>
      <c r="I44" s="26">
        <v>23</v>
      </c>
      <c r="J44" s="26">
        <v>287</v>
      </c>
      <c r="K44" s="10"/>
      <c r="L44" s="10"/>
      <c r="M44" s="10"/>
      <c r="N44" s="10"/>
      <c r="O44" s="10"/>
      <c r="P44" s="10"/>
      <c r="Q44" s="10"/>
      <c r="R44" s="10"/>
      <c r="S44" s="10"/>
      <c r="T44" s="10"/>
      <c r="U44" s="10"/>
      <c r="V44" s="10"/>
      <c r="W44" s="10"/>
    </row>
    <row r="45" spans="1:23" x14ac:dyDescent="0.35">
      <c r="A45" s="14" t="s">
        <v>168</v>
      </c>
      <c r="B45" s="18">
        <v>39</v>
      </c>
      <c r="C45" s="19">
        <v>45194</v>
      </c>
      <c r="D45" s="58">
        <v>1105</v>
      </c>
      <c r="E45" s="51">
        <v>334</v>
      </c>
      <c r="F45" s="51">
        <v>106</v>
      </c>
      <c r="G45" s="26">
        <v>270</v>
      </c>
      <c r="H45" s="26">
        <v>105</v>
      </c>
      <c r="I45" s="26">
        <v>24</v>
      </c>
      <c r="J45" s="26">
        <v>266</v>
      </c>
      <c r="K45" s="10"/>
      <c r="L45" s="10"/>
      <c r="M45" s="10"/>
      <c r="N45" s="10"/>
      <c r="O45" s="10"/>
      <c r="P45" s="10"/>
      <c r="Q45" s="10"/>
      <c r="R45" s="10"/>
      <c r="S45" s="10"/>
      <c r="T45" s="10"/>
      <c r="U45" s="10"/>
      <c r="V45" s="10"/>
      <c r="W45" s="10"/>
    </row>
    <row r="46" spans="1:23" x14ac:dyDescent="0.35">
      <c r="A46" s="14" t="s">
        <v>168</v>
      </c>
      <c r="B46" s="18">
        <v>40</v>
      </c>
      <c r="C46" s="19">
        <v>45201</v>
      </c>
      <c r="D46" s="58">
        <v>1145</v>
      </c>
      <c r="E46" s="51">
        <v>321</v>
      </c>
      <c r="F46" s="51">
        <v>113</v>
      </c>
      <c r="G46" s="26">
        <v>281</v>
      </c>
      <c r="H46" s="26">
        <v>105</v>
      </c>
      <c r="I46" s="26">
        <v>22</v>
      </c>
      <c r="J46" s="26">
        <v>303</v>
      </c>
      <c r="K46" s="10"/>
      <c r="L46" s="10"/>
      <c r="M46" s="10"/>
      <c r="N46" s="10"/>
      <c r="O46" s="10"/>
      <c r="P46" s="10"/>
      <c r="Q46" s="10"/>
      <c r="R46" s="10"/>
      <c r="S46" s="10"/>
      <c r="T46" s="10"/>
      <c r="U46" s="10"/>
      <c r="V46" s="10"/>
      <c r="W46" s="10"/>
    </row>
    <row r="47" spans="1:23" x14ac:dyDescent="0.35">
      <c r="A47" s="14" t="s">
        <v>168</v>
      </c>
      <c r="B47" s="18">
        <v>41</v>
      </c>
      <c r="C47" s="19">
        <v>45208</v>
      </c>
      <c r="D47" s="58">
        <v>1184</v>
      </c>
      <c r="E47" s="51">
        <v>355</v>
      </c>
      <c r="F47" s="51">
        <v>120</v>
      </c>
      <c r="G47" s="26">
        <v>290</v>
      </c>
      <c r="H47" s="26">
        <v>111</v>
      </c>
      <c r="I47" s="26">
        <v>33</v>
      </c>
      <c r="J47" s="26">
        <v>275</v>
      </c>
      <c r="K47" s="10"/>
      <c r="L47" s="10"/>
      <c r="M47" s="10"/>
      <c r="N47" s="10"/>
      <c r="O47" s="10"/>
      <c r="P47" s="10"/>
      <c r="Q47" s="10"/>
      <c r="R47" s="10"/>
      <c r="S47" s="10"/>
      <c r="T47" s="10"/>
      <c r="U47" s="10"/>
      <c r="V47" s="10"/>
      <c r="W47" s="10"/>
    </row>
    <row r="48" spans="1:23" x14ac:dyDescent="0.35">
      <c r="A48" s="14" t="s">
        <v>168</v>
      </c>
      <c r="B48" s="18">
        <v>42</v>
      </c>
      <c r="C48" s="19">
        <v>45215</v>
      </c>
      <c r="D48" s="58">
        <v>1190</v>
      </c>
      <c r="E48" s="51">
        <v>320</v>
      </c>
      <c r="F48" s="51">
        <v>119</v>
      </c>
      <c r="G48" s="26">
        <v>297</v>
      </c>
      <c r="H48" s="26">
        <v>113</v>
      </c>
      <c r="I48" s="26">
        <v>24</v>
      </c>
      <c r="J48" s="26">
        <v>317</v>
      </c>
      <c r="K48" s="10"/>
      <c r="L48" s="10"/>
      <c r="M48" s="10"/>
      <c r="N48" s="10"/>
      <c r="O48" s="10"/>
      <c r="P48" s="10"/>
      <c r="Q48" s="10"/>
      <c r="R48" s="10"/>
      <c r="S48" s="10"/>
      <c r="T48" s="10"/>
      <c r="U48" s="10"/>
      <c r="V48" s="10"/>
      <c r="W48" s="10"/>
    </row>
    <row r="49" spans="1:23" x14ac:dyDescent="0.35">
      <c r="A49" s="14" t="s">
        <v>168</v>
      </c>
      <c r="B49" s="18">
        <v>43</v>
      </c>
      <c r="C49" s="19">
        <v>45222</v>
      </c>
      <c r="D49" s="58">
        <v>1139</v>
      </c>
      <c r="E49" s="51">
        <v>321</v>
      </c>
      <c r="F49" s="51">
        <v>101</v>
      </c>
      <c r="G49" s="26">
        <v>282</v>
      </c>
      <c r="H49" s="26">
        <v>121</v>
      </c>
      <c r="I49" s="26">
        <v>22</v>
      </c>
      <c r="J49" s="26">
        <v>292</v>
      </c>
      <c r="K49" s="10"/>
      <c r="L49" s="10"/>
      <c r="M49" s="10"/>
      <c r="N49" s="10"/>
      <c r="O49" s="10"/>
      <c r="P49" s="10"/>
      <c r="Q49" s="10"/>
      <c r="R49" s="10"/>
      <c r="S49" s="10"/>
      <c r="T49" s="10"/>
      <c r="U49" s="10"/>
      <c r="V49" s="10"/>
      <c r="W49" s="10"/>
    </row>
    <row r="50" spans="1:23" x14ac:dyDescent="0.35">
      <c r="A50" s="14" t="s">
        <v>168</v>
      </c>
      <c r="B50" s="18">
        <v>44</v>
      </c>
      <c r="C50" s="19">
        <v>45229</v>
      </c>
      <c r="D50" s="58">
        <v>1188</v>
      </c>
      <c r="E50" s="51">
        <v>304</v>
      </c>
      <c r="F50" s="51">
        <v>126</v>
      </c>
      <c r="G50" s="26">
        <v>289</v>
      </c>
      <c r="H50" s="26">
        <v>140</v>
      </c>
      <c r="I50" s="26">
        <v>25</v>
      </c>
      <c r="J50" s="26">
        <v>304</v>
      </c>
      <c r="K50" s="10"/>
      <c r="L50" s="10"/>
      <c r="M50" s="10"/>
      <c r="N50" s="10"/>
      <c r="O50" s="10"/>
      <c r="P50" s="10"/>
      <c r="Q50" s="10"/>
      <c r="R50" s="10"/>
      <c r="S50" s="10"/>
      <c r="T50" s="10"/>
      <c r="U50" s="10"/>
      <c r="V50" s="10"/>
      <c r="W50" s="10"/>
    </row>
    <row r="51" spans="1:23" x14ac:dyDescent="0.35">
      <c r="A51" s="14" t="s">
        <v>168</v>
      </c>
      <c r="B51" s="18">
        <v>45</v>
      </c>
      <c r="C51" s="19">
        <v>45236</v>
      </c>
      <c r="D51" s="58">
        <v>1243</v>
      </c>
      <c r="E51" s="51">
        <v>321</v>
      </c>
      <c r="F51" s="51">
        <v>135</v>
      </c>
      <c r="G51" s="26">
        <v>300</v>
      </c>
      <c r="H51" s="26">
        <v>113</v>
      </c>
      <c r="I51" s="26">
        <v>38</v>
      </c>
      <c r="J51" s="26">
        <v>336</v>
      </c>
      <c r="K51" s="10"/>
      <c r="L51" s="10"/>
      <c r="M51" s="10"/>
      <c r="N51" s="10"/>
      <c r="O51" s="10"/>
      <c r="P51" s="10"/>
      <c r="Q51" s="10"/>
      <c r="R51" s="10"/>
      <c r="S51" s="10"/>
      <c r="T51" s="10"/>
      <c r="U51" s="10"/>
      <c r="V51" s="10"/>
      <c r="W51" s="10"/>
    </row>
    <row r="52" spans="1:23" x14ac:dyDescent="0.35">
      <c r="A52" s="14" t="s">
        <v>168</v>
      </c>
      <c r="B52" s="18">
        <v>46</v>
      </c>
      <c r="C52" s="19">
        <v>45243</v>
      </c>
      <c r="D52" s="58">
        <v>1256</v>
      </c>
      <c r="E52" s="51">
        <v>315</v>
      </c>
      <c r="F52" s="51">
        <v>146</v>
      </c>
      <c r="G52" s="26">
        <v>322</v>
      </c>
      <c r="H52" s="26">
        <v>126</v>
      </c>
      <c r="I52" s="26">
        <v>20</v>
      </c>
      <c r="J52" s="26">
        <v>327</v>
      </c>
      <c r="K52" s="10"/>
      <c r="L52" s="10"/>
      <c r="M52" s="10"/>
      <c r="N52" s="10"/>
      <c r="O52" s="10"/>
      <c r="P52" s="10"/>
      <c r="Q52" s="10"/>
      <c r="R52" s="10"/>
      <c r="S52" s="10"/>
      <c r="T52" s="10"/>
      <c r="U52" s="10"/>
      <c r="V52" s="10"/>
      <c r="W52" s="10"/>
    </row>
    <row r="53" spans="1:23" x14ac:dyDescent="0.35">
      <c r="A53" s="14" t="s">
        <v>168</v>
      </c>
      <c r="B53" s="18">
        <v>47</v>
      </c>
      <c r="C53" s="19">
        <v>45250</v>
      </c>
      <c r="D53" s="58">
        <v>1238</v>
      </c>
      <c r="E53" s="51">
        <v>310</v>
      </c>
      <c r="F53" s="51">
        <v>147</v>
      </c>
      <c r="G53" s="26">
        <v>323</v>
      </c>
      <c r="H53" s="26">
        <v>135</v>
      </c>
      <c r="I53" s="26">
        <v>24</v>
      </c>
      <c r="J53" s="26">
        <v>299</v>
      </c>
      <c r="K53" s="10"/>
      <c r="L53" s="10"/>
      <c r="M53" s="10"/>
      <c r="N53" s="10"/>
      <c r="O53" s="10"/>
      <c r="P53" s="10"/>
      <c r="Q53" s="10"/>
      <c r="R53" s="10"/>
      <c r="S53" s="10"/>
      <c r="T53" s="10"/>
      <c r="U53" s="10"/>
      <c r="V53" s="10"/>
      <c r="W53" s="10"/>
    </row>
    <row r="54" spans="1:23" x14ac:dyDescent="0.35">
      <c r="A54" s="14" t="s">
        <v>168</v>
      </c>
      <c r="B54" s="18">
        <v>48</v>
      </c>
      <c r="C54" s="19">
        <v>45257</v>
      </c>
      <c r="D54" s="58">
        <v>1211</v>
      </c>
      <c r="E54" s="51">
        <v>313</v>
      </c>
      <c r="F54" s="51">
        <v>128</v>
      </c>
      <c r="G54" s="26">
        <v>291</v>
      </c>
      <c r="H54" s="26">
        <v>147</v>
      </c>
      <c r="I54" s="26">
        <v>25</v>
      </c>
      <c r="J54" s="26">
        <v>307</v>
      </c>
      <c r="K54" s="10"/>
      <c r="L54" s="10"/>
      <c r="M54" s="10"/>
      <c r="N54" s="10"/>
      <c r="O54" s="10"/>
      <c r="P54" s="10"/>
      <c r="Q54" s="10"/>
      <c r="R54" s="10"/>
      <c r="S54" s="10"/>
      <c r="T54" s="10"/>
      <c r="U54" s="10"/>
      <c r="V54" s="10"/>
      <c r="W54" s="10"/>
    </row>
    <row r="55" spans="1:23" x14ac:dyDescent="0.35">
      <c r="A55" s="14" t="s">
        <v>168</v>
      </c>
      <c r="B55" s="18">
        <v>49</v>
      </c>
      <c r="C55" s="19">
        <v>45264</v>
      </c>
      <c r="D55" s="58">
        <v>1232</v>
      </c>
      <c r="E55" s="51">
        <v>295</v>
      </c>
      <c r="F55" s="51">
        <v>135</v>
      </c>
      <c r="G55" s="26">
        <v>328</v>
      </c>
      <c r="H55" s="26">
        <v>127</v>
      </c>
      <c r="I55" s="26">
        <v>19</v>
      </c>
      <c r="J55" s="26">
        <v>328</v>
      </c>
      <c r="K55" s="10"/>
      <c r="L55" s="10"/>
      <c r="M55" s="10"/>
      <c r="N55" s="10"/>
      <c r="O55" s="10"/>
      <c r="P55" s="10"/>
      <c r="Q55" s="10"/>
      <c r="R55" s="10"/>
      <c r="S55" s="10"/>
      <c r="T55" s="10"/>
      <c r="U55" s="10"/>
      <c r="V55" s="10"/>
      <c r="W55" s="10"/>
    </row>
    <row r="56" spans="1:23" x14ac:dyDescent="0.35">
      <c r="A56" s="14" t="s">
        <v>168</v>
      </c>
      <c r="B56" s="18">
        <v>50</v>
      </c>
      <c r="C56" s="19">
        <v>45271</v>
      </c>
      <c r="D56" s="58">
        <v>1292</v>
      </c>
      <c r="E56" s="51">
        <v>301</v>
      </c>
      <c r="F56" s="51">
        <v>178</v>
      </c>
      <c r="G56" s="26">
        <v>317</v>
      </c>
      <c r="H56" s="26">
        <v>156</v>
      </c>
      <c r="I56" s="26">
        <v>14</v>
      </c>
      <c r="J56" s="26">
        <v>326</v>
      </c>
      <c r="K56" s="10"/>
      <c r="L56" s="10"/>
      <c r="M56" s="10"/>
      <c r="N56" s="10"/>
      <c r="O56" s="10"/>
      <c r="P56" s="10"/>
      <c r="Q56" s="10"/>
      <c r="R56" s="10"/>
      <c r="S56" s="10"/>
      <c r="T56" s="10"/>
      <c r="U56" s="10"/>
      <c r="V56" s="10"/>
      <c r="W56" s="10"/>
    </row>
    <row r="57" spans="1:23" x14ac:dyDescent="0.35">
      <c r="A57" s="14" t="s">
        <v>168</v>
      </c>
      <c r="B57" s="18">
        <v>51</v>
      </c>
      <c r="C57" s="19">
        <v>45278</v>
      </c>
      <c r="D57" s="58">
        <v>1406</v>
      </c>
      <c r="E57" s="51">
        <v>335</v>
      </c>
      <c r="F57" s="51">
        <v>169</v>
      </c>
      <c r="G57" s="26">
        <v>330</v>
      </c>
      <c r="H57" s="26">
        <v>156</v>
      </c>
      <c r="I57" s="26">
        <v>29</v>
      </c>
      <c r="J57" s="26">
        <v>387</v>
      </c>
      <c r="K57" s="10"/>
      <c r="L57" s="10"/>
      <c r="M57" s="10"/>
      <c r="N57" s="10"/>
      <c r="O57" s="10"/>
      <c r="P57" s="10"/>
      <c r="Q57" s="10"/>
      <c r="R57" s="10"/>
      <c r="S57" s="10"/>
      <c r="T57" s="10"/>
      <c r="U57" s="10"/>
      <c r="V57" s="10"/>
      <c r="W57" s="10"/>
    </row>
    <row r="58" spans="1:23" x14ac:dyDescent="0.35">
      <c r="A58" s="14" t="s">
        <v>168</v>
      </c>
      <c r="B58" s="18">
        <v>52</v>
      </c>
      <c r="C58" s="19">
        <v>45285</v>
      </c>
      <c r="D58" s="58">
        <v>1061</v>
      </c>
      <c r="E58" s="51">
        <v>254</v>
      </c>
      <c r="F58" s="51">
        <v>147</v>
      </c>
      <c r="G58" s="26">
        <v>256</v>
      </c>
      <c r="H58" s="26">
        <v>129</v>
      </c>
      <c r="I58" s="26">
        <v>19</v>
      </c>
      <c r="J58" s="26">
        <v>256</v>
      </c>
      <c r="K58" s="10"/>
      <c r="L58" s="10"/>
      <c r="M58" s="10"/>
      <c r="N58" s="10"/>
      <c r="O58" s="10"/>
      <c r="P58" s="10"/>
      <c r="Q58" s="10"/>
      <c r="R58" s="10"/>
      <c r="S58" s="10"/>
      <c r="T58" s="10"/>
      <c r="U58" s="10"/>
      <c r="V58" s="10"/>
      <c r="W58" s="10"/>
    </row>
    <row r="59" spans="1:23" x14ac:dyDescent="0.35">
      <c r="A59" s="14" t="s">
        <v>177</v>
      </c>
      <c r="B59" s="18">
        <v>1</v>
      </c>
      <c r="C59" s="84">
        <v>45292</v>
      </c>
      <c r="D59" s="58">
        <v>1326</v>
      </c>
      <c r="E59" s="51">
        <v>324</v>
      </c>
      <c r="F59" s="51">
        <v>160</v>
      </c>
      <c r="G59" s="26">
        <v>340</v>
      </c>
      <c r="H59" s="26">
        <v>165</v>
      </c>
      <c r="I59" s="26">
        <v>29</v>
      </c>
      <c r="J59" s="26">
        <v>308</v>
      </c>
      <c r="K59" s="10"/>
      <c r="L59" s="10"/>
      <c r="M59" s="10"/>
      <c r="N59" s="10"/>
      <c r="O59" s="10"/>
      <c r="P59" s="10"/>
      <c r="Q59" s="10"/>
      <c r="R59" s="10"/>
      <c r="S59" s="10"/>
      <c r="T59" s="10"/>
      <c r="U59" s="10"/>
      <c r="V59" s="10"/>
      <c r="W59" s="10"/>
    </row>
    <row r="60" spans="1:23" x14ac:dyDescent="0.35">
      <c r="A60" s="14" t="s">
        <v>177</v>
      </c>
      <c r="B60" s="18">
        <v>2</v>
      </c>
      <c r="C60" s="84">
        <v>45299</v>
      </c>
      <c r="D60" s="58">
        <v>1497</v>
      </c>
      <c r="E60" s="51">
        <v>356</v>
      </c>
      <c r="F60" s="51">
        <v>159</v>
      </c>
      <c r="G60" s="26">
        <v>374</v>
      </c>
      <c r="H60" s="26">
        <v>215</v>
      </c>
      <c r="I60" s="26">
        <v>32</v>
      </c>
      <c r="J60" s="26">
        <v>361</v>
      </c>
      <c r="K60" s="10"/>
      <c r="L60" s="10"/>
      <c r="M60" s="10"/>
      <c r="N60" s="10"/>
      <c r="O60" s="10"/>
      <c r="P60" s="10"/>
      <c r="Q60" s="10"/>
      <c r="R60" s="10"/>
      <c r="S60" s="10"/>
      <c r="T60" s="10"/>
      <c r="U60" s="10"/>
      <c r="V60" s="10"/>
      <c r="W60" s="10"/>
    </row>
    <row r="61" spans="1:23" x14ac:dyDescent="0.35">
      <c r="A61" s="14" t="s">
        <v>177</v>
      </c>
      <c r="B61" s="18">
        <v>3</v>
      </c>
      <c r="C61" s="84">
        <v>45306</v>
      </c>
      <c r="D61" s="58">
        <v>1305</v>
      </c>
      <c r="E61" s="51">
        <v>315</v>
      </c>
      <c r="F61" s="51">
        <v>141</v>
      </c>
      <c r="G61" s="26">
        <v>291</v>
      </c>
      <c r="H61" s="26">
        <v>183</v>
      </c>
      <c r="I61" s="26">
        <v>24</v>
      </c>
      <c r="J61" s="26">
        <v>351</v>
      </c>
      <c r="K61" s="10"/>
      <c r="L61" s="10"/>
      <c r="M61" s="10"/>
      <c r="N61" s="10"/>
      <c r="O61" s="10"/>
      <c r="P61" s="10"/>
      <c r="Q61" s="10"/>
      <c r="R61" s="10"/>
      <c r="S61" s="10"/>
      <c r="T61" s="10"/>
      <c r="U61" s="10"/>
      <c r="V61" s="10"/>
      <c r="W61" s="10"/>
    </row>
    <row r="62" spans="1:23" x14ac:dyDescent="0.35">
      <c r="A62" s="14" t="s">
        <v>177</v>
      </c>
      <c r="B62" s="18">
        <v>4</v>
      </c>
      <c r="C62" s="84">
        <v>45313</v>
      </c>
      <c r="D62" s="58">
        <v>1373</v>
      </c>
      <c r="E62" s="51">
        <v>319</v>
      </c>
      <c r="F62" s="51">
        <v>142</v>
      </c>
      <c r="G62" s="26">
        <v>333</v>
      </c>
      <c r="H62" s="26">
        <v>186</v>
      </c>
      <c r="I62" s="26">
        <v>22</v>
      </c>
      <c r="J62" s="26">
        <v>371</v>
      </c>
      <c r="K62" s="10"/>
      <c r="L62" s="10"/>
      <c r="M62" s="10"/>
      <c r="N62" s="10"/>
      <c r="O62" s="10"/>
      <c r="P62" s="10"/>
      <c r="Q62" s="10"/>
      <c r="R62" s="10"/>
      <c r="S62" s="10"/>
      <c r="T62" s="10"/>
      <c r="U62" s="10"/>
      <c r="V62" s="10"/>
      <c r="W62" s="10"/>
    </row>
    <row r="63" spans="1:23" x14ac:dyDescent="0.35">
      <c r="A63" s="14" t="s">
        <v>177</v>
      </c>
      <c r="B63" s="18">
        <v>5</v>
      </c>
      <c r="C63" s="84">
        <v>45320</v>
      </c>
      <c r="D63" s="58">
        <v>1429</v>
      </c>
      <c r="E63" s="51">
        <v>337</v>
      </c>
      <c r="F63" s="51">
        <v>166</v>
      </c>
      <c r="G63" s="26">
        <v>339</v>
      </c>
      <c r="H63" s="26">
        <v>197</v>
      </c>
      <c r="I63" s="26">
        <v>21</v>
      </c>
      <c r="J63" s="26">
        <v>369</v>
      </c>
      <c r="K63" s="10"/>
      <c r="L63" s="10"/>
      <c r="M63" s="10"/>
      <c r="N63" s="10"/>
      <c r="O63" s="10"/>
      <c r="P63" s="10"/>
      <c r="Q63" s="10"/>
      <c r="R63" s="10"/>
      <c r="S63" s="10"/>
      <c r="T63" s="10"/>
      <c r="U63" s="10"/>
      <c r="V63" s="10"/>
      <c r="W63" s="10"/>
    </row>
    <row r="64" spans="1:23" x14ac:dyDescent="0.35">
      <c r="A64" s="14" t="s">
        <v>177</v>
      </c>
      <c r="B64" s="18">
        <v>6</v>
      </c>
      <c r="C64" s="84">
        <v>45327</v>
      </c>
      <c r="D64" s="58">
        <v>1268</v>
      </c>
      <c r="E64" s="51">
        <v>314</v>
      </c>
      <c r="F64" s="51">
        <v>128</v>
      </c>
      <c r="G64" s="26">
        <v>339</v>
      </c>
      <c r="H64" s="26">
        <v>159</v>
      </c>
      <c r="I64" s="26">
        <v>17</v>
      </c>
      <c r="J64" s="26">
        <v>311</v>
      </c>
      <c r="K64" s="10"/>
      <c r="L64" s="10"/>
      <c r="M64" s="10"/>
      <c r="N64" s="10"/>
      <c r="O64" s="10"/>
      <c r="P64" s="10"/>
      <c r="Q64" s="10"/>
      <c r="R64" s="10"/>
      <c r="S64" s="10"/>
      <c r="T64" s="10"/>
      <c r="U64" s="10"/>
      <c r="V64" s="10"/>
      <c r="W64" s="10"/>
    </row>
    <row r="65" spans="1:23" x14ac:dyDescent="0.35">
      <c r="A65" s="14" t="s">
        <v>177</v>
      </c>
      <c r="B65" s="18">
        <v>7</v>
      </c>
      <c r="C65" s="84">
        <v>45334</v>
      </c>
      <c r="D65" s="58">
        <v>1298</v>
      </c>
      <c r="E65" s="51">
        <v>317</v>
      </c>
      <c r="F65" s="51">
        <v>144</v>
      </c>
      <c r="G65" s="26">
        <v>313</v>
      </c>
      <c r="H65" s="26">
        <v>153</v>
      </c>
      <c r="I65" s="26">
        <v>20</v>
      </c>
      <c r="J65" s="26">
        <v>351</v>
      </c>
      <c r="K65" s="10"/>
      <c r="L65" s="10"/>
      <c r="M65" s="10"/>
      <c r="N65" s="10"/>
      <c r="O65" s="10"/>
      <c r="P65" s="10"/>
      <c r="Q65" s="10"/>
      <c r="R65" s="10"/>
      <c r="S65" s="10"/>
      <c r="T65" s="10"/>
      <c r="U65" s="10"/>
      <c r="V65" s="10"/>
      <c r="W65" s="10"/>
    </row>
    <row r="66" spans="1:23" x14ac:dyDescent="0.35">
      <c r="A66" s="14" t="s">
        <v>177</v>
      </c>
      <c r="B66" s="18">
        <v>8</v>
      </c>
      <c r="C66" s="84">
        <v>45341</v>
      </c>
      <c r="D66" s="58">
        <v>1248</v>
      </c>
      <c r="E66" s="51">
        <v>299</v>
      </c>
      <c r="F66" s="51">
        <v>130</v>
      </c>
      <c r="G66" s="26">
        <v>308</v>
      </c>
      <c r="H66" s="26">
        <v>168</v>
      </c>
      <c r="I66" s="26">
        <v>10</v>
      </c>
      <c r="J66" s="26">
        <v>333</v>
      </c>
      <c r="K66" s="10"/>
      <c r="L66" s="10"/>
      <c r="M66" s="10"/>
      <c r="N66" s="10"/>
      <c r="O66" s="10"/>
      <c r="P66" s="10"/>
      <c r="Q66" s="10"/>
      <c r="R66" s="10"/>
      <c r="S66" s="10"/>
      <c r="T66" s="10"/>
      <c r="U66" s="10"/>
      <c r="V66" s="10"/>
      <c r="W66" s="10"/>
    </row>
    <row r="67" spans="1:23" x14ac:dyDescent="0.35">
      <c r="A67" s="14" t="s">
        <v>177</v>
      </c>
      <c r="B67" s="18">
        <v>9</v>
      </c>
      <c r="C67" s="84">
        <v>45348</v>
      </c>
      <c r="D67" s="58">
        <v>1196</v>
      </c>
      <c r="E67" s="51">
        <v>296</v>
      </c>
      <c r="F67" s="51">
        <v>112</v>
      </c>
      <c r="G67" s="26">
        <v>292</v>
      </c>
      <c r="H67" s="26">
        <v>144</v>
      </c>
      <c r="I67" s="26">
        <v>14</v>
      </c>
      <c r="J67" s="26">
        <v>338</v>
      </c>
      <c r="K67" s="10"/>
      <c r="L67" s="10"/>
      <c r="M67" s="10"/>
      <c r="N67" s="10"/>
      <c r="O67" s="10"/>
      <c r="P67" s="10"/>
      <c r="Q67" s="10"/>
      <c r="R67" s="10"/>
      <c r="S67" s="10"/>
      <c r="T67" s="10"/>
      <c r="U67" s="10"/>
      <c r="V67" s="10"/>
      <c r="W67" s="10"/>
    </row>
    <row r="68" spans="1:23" x14ac:dyDescent="0.35">
      <c r="A68" s="14" t="s">
        <v>177</v>
      </c>
      <c r="B68" s="18">
        <v>10</v>
      </c>
      <c r="C68" s="84">
        <v>45355</v>
      </c>
      <c r="D68" s="58">
        <v>1212</v>
      </c>
      <c r="E68" s="51">
        <v>340</v>
      </c>
      <c r="F68" s="51">
        <v>118</v>
      </c>
      <c r="G68" s="26">
        <v>292</v>
      </c>
      <c r="H68" s="26">
        <v>151</v>
      </c>
      <c r="I68" s="26">
        <v>9</v>
      </c>
      <c r="J68" s="26">
        <v>302</v>
      </c>
      <c r="K68" s="10"/>
      <c r="L68" s="10"/>
      <c r="M68" s="10"/>
      <c r="N68" s="10"/>
      <c r="O68" s="10"/>
      <c r="P68" s="10"/>
      <c r="Q68" s="10"/>
      <c r="R68" s="10"/>
      <c r="S68" s="10"/>
      <c r="T68" s="10"/>
      <c r="U68" s="10"/>
      <c r="V68" s="10"/>
      <c r="W68" s="10"/>
    </row>
    <row r="69" spans="1:23" x14ac:dyDescent="0.35">
      <c r="A69" s="14" t="s">
        <v>177</v>
      </c>
      <c r="B69" s="18">
        <v>11</v>
      </c>
      <c r="C69" s="84">
        <v>45362</v>
      </c>
      <c r="D69" s="58">
        <v>1250</v>
      </c>
      <c r="E69" s="51">
        <v>351</v>
      </c>
      <c r="F69" s="51">
        <v>122</v>
      </c>
      <c r="G69" s="26">
        <v>301</v>
      </c>
      <c r="H69" s="26">
        <v>144</v>
      </c>
      <c r="I69" s="26">
        <v>8</v>
      </c>
      <c r="J69" s="26">
        <v>324</v>
      </c>
      <c r="K69" s="10"/>
      <c r="L69" s="10"/>
      <c r="M69" s="10"/>
      <c r="N69" s="10"/>
      <c r="O69" s="10"/>
      <c r="P69" s="10"/>
      <c r="Q69" s="10"/>
      <c r="R69" s="10"/>
      <c r="S69" s="10"/>
      <c r="T69" s="10"/>
      <c r="U69" s="10"/>
      <c r="V69" s="10"/>
      <c r="W69" s="10"/>
    </row>
    <row r="70" spans="1:23" x14ac:dyDescent="0.35">
      <c r="A70" s="14" t="s">
        <v>177</v>
      </c>
      <c r="B70" s="18">
        <v>12</v>
      </c>
      <c r="C70" s="84">
        <v>45369</v>
      </c>
      <c r="D70" s="58">
        <v>1268</v>
      </c>
      <c r="E70" s="51">
        <v>331</v>
      </c>
      <c r="F70" s="51">
        <v>122</v>
      </c>
      <c r="G70" s="26">
        <v>305</v>
      </c>
      <c r="H70" s="26">
        <v>153</v>
      </c>
      <c r="I70" s="26">
        <v>7</v>
      </c>
      <c r="J70" s="26">
        <v>350</v>
      </c>
      <c r="K70" s="10"/>
      <c r="L70" s="10"/>
      <c r="M70" s="10"/>
      <c r="N70" s="10"/>
      <c r="O70" s="10"/>
      <c r="P70" s="10"/>
      <c r="Q70" s="10"/>
      <c r="R70" s="10"/>
      <c r="S70" s="10"/>
      <c r="T70" s="10"/>
      <c r="U70" s="10"/>
      <c r="V70" s="10"/>
      <c r="W70" s="10"/>
    </row>
    <row r="71" spans="1:23" x14ac:dyDescent="0.35">
      <c r="A71" s="14" t="s">
        <v>177</v>
      </c>
      <c r="B71" s="18">
        <v>13</v>
      </c>
      <c r="C71" s="84">
        <v>45376</v>
      </c>
      <c r="D71" s="58">
        <v>1089</v>
      </c>
      <c r="E71" s="51">
        <v>275</v>
      </c>
      <c r="F71" s="51">
        <v>98</v>
      </c>
      <c r="G71" s="26">
        <v>281</v>
      </c>
      <c r="H71" s="26">
        <v>139</v>
      </c>
      <c r="I71" s="26">
        <v>9</v>
      </c>
      <c r="J71" s="26">
        <v>287</v>
      </c>
      <c r="K71" s="10"/>
      <c r="L71" s="10"/>
      <c r="M71" s="10"/>
      <c r="N71" s="10"/>
      <c r="O71" s="10"/>
      <c r="P71" s="10"/>
      <c r="Q71" s="10"/>
      <c r="R71" s="10"/>
      <c r="S71" s="10"/>
      <c r="T71" s="10"/>
      <c r="U71" s="10"/>
      <c r="V71" s="10"/>
      <c r="W71" s="10"/>
    </row>
    <row r="72" spans="1:23" x14ac:dyDescent="0.35">
      <c r="A72" s="14" t="s">
        <v>177</v>
      </c>
      <c r="B72" s="18">
        <v>14</v>
      </c>
      <c r="C72" s="84">
        <v>45383</v>
      </c>
      <c r="D72" s="58">
        <v>1143</v>
      </c>
      <c r="E72" s="51">
        <v>302</v>
      </c>
      <c r="F72" s="51">
        <v>114</v>
      </c>
      <c r="G72" s="26">
        <v>294</v>
      </c>
      <c r="H72" s="26">
        <v>137</v>
      </c>
      <c r="I72" s="26">
        <v>5</v>
      </c>
      <c r="J72" s="26">
        <v>291</v>
      </c>
      <c r="K72" s="10"/>
      <c r="L72" s="10"/>
      <c r="M72" s="10"/>
      <c r="N72" s="10"/>
      <c r="O72" s="10"/>
      <c r="P72" s="10"/>
      <c r="Q72" s="10"/>
      <c r="R72" s="10"/>
      <c r="S72" s="10"/>
      <c r="T72" s="10"/>
      <c r="U72" s="10"/>
      <c r="V72" s="10"/>
      <c r="W72" s="10"/>
    </row>
    <row r="73" spans="1:23" x14ac:dyDescent="0.35">
      <c r="A73" s="14" t="s">
        <v>177</v>
      </c>
      <c r="B73" s="18">
        <v>15</v>
      </c>
      <c r="C73" s="84">
        <v>45390</v>
      </c>
      <c r="D73" s="58">
        <v>1284</v>
      </c>
      <c r="E73" s="51">
        <v>336</v>
      </c>
      <c r="F73" s="51">
        <v>135</v>
      </c>
      <c r="G73" s="26">
        <v>332</v>
      </c>
      <c r="H73" s="26">
        <v>136</v>
      </c>
      <c r="I73" s="26">
        <v>5</v>
      </c>
      <c r="J73" s="26">
        <v>340</v>
      </c>
      <c r="K73" s="10"/>
      <c r="L73" s="10"/>
      <c r="M73" s="10"/>
      <c r="N73" s="10"/>
      <c r="O73" s="10"/>
      <c r="P73" s="10"/>
      <c r="Q73" s="10"/>
      <c r="R73" s="10"/>
      <c r="S73" s="10"/>
      <c r="T73" s="10"/>
      <c r="U73" s="10"/>
      <c r="V73" s="10"/>
      <c r="W73" s="10"/>
    </row>
    <row r="74" spans="1:23" x14ac:dyDescent="0.35">
      <c r="A74" s="14" t="s">
        <v>177</v>
      </c>
      <c r="B74" s="18">
        <v>16</v>
      </c>
      <c r="C74" s="84">
        <v>45397</v>
      </c>
      <c r="D74" s="58">
        <v>1275</v>
      </c>
      <c r="E74" s="51">
        <v>320</v>
      </c>
      <c r="F74" s="51">
        <v>140</v>
      </c>
      <c r="G74" s="26">
        <v>319</v>
      </c>
      <c r="H74" s="26">
        <v>141</v>
      </c>
      <c r="I74" s="26">
        <v>3</v>
      </c>
      <c r="J74" s="26">
        <v>352</v>
      </c>
      <c r="K74" s="10"/>
      <c r="L74" s="10"/>
      <c r="M74" s="10"/>
      <c r="N74" s="10"/>
      <c r="O74" s="10"/>
      <c r="P74" s="10"/>
      <c r="Q74" s="10"/>
      <c r="R74" s="10"/>
      <c r="S74" s="10"/>
      <c r="T74" s="10"/>
      <c r="U74" s="10"/>
      <c r="V74" s="10"/>
      <c r="W74" s="10"/>
    </row>
    <row r="75" spans="1:23" x14ac:dyDescent="0.35">
      <c r="A75" s="14" t="s">
        <v>177</v>
      </c>
      <c r="B75" s="18">
        <v>17</v>
      </c>
      <c r="C75" s="84">
        <v>45404</v>
      </c>
      <c r="D75" s="58" t="s">
        <v>213</v>
      </c>
      <c r="E75" s="51" t="s">
        <v>213</v>
      </c>
      <c r="F75" s="51" t="s">
        <v>213</v>
      </c>
      <c r="G75" s="26" t="s">
        <v>213</v>
      </c>
      <c r="H75" s="26" t="s">
        <v>213</v>
      </c>
      <c r="I75" s="26" t="s">
        <v>213</v>
      </c>
      <c r="J75" s="26" t="s">
        <v>213</v>
      </c>
      <c r="K75" s="10"/>
      <c r="L75" s="10"/>
      <c r="M75" s="10"/>
      <c r="N75" s="10"/>
      <c r="O75" s="10"/>
      <c r="P75" s="10"/>
      <c r="Q75" s="10"/>
      <c r="R75" s="10"/>
      <c r="S75" s="10"/>
      <c r="T75" s="10"/>
      <c r="U75" s="10"/>
      <c r="V75" s="10"/>
      <c r="W75" s="10"/>
    </row>
    <row r="76" spans="1:23" x14ac:dyDescent="0.35">
      <c r="A76" s="14" t="s">
        <v>177</v>
      </c>
      <c r="B76" s="18">
        <v>18</v>
      </c>
      <c r="C76" s="84">
        <v>45411</v>
      </c>
      <c r="D76" s="58" t="s">
        <v>213</v>
      </c>
      <c r="E76" s="51" t="s">
        <v>213</v>
      </c>
      <c r="F76" s="51" t="s">
        <v>213</v>
      </c>
      <c r="G76" s="26" t="s">
        <v>213</v>
      </c>
      <c r="H76" s="26" t="s">
        <v>213</v>
      </c>
      <c r="I76" s="26" t="s">
        <v>213</v>
      </c>
      <c r="J76" s="26" t="s">
        <v>213</v>
      </c>
      <c r="K76" s="10"/>
      <c r="L76" s="10"/>
      <c r="M76" s="10"/>
      <c r="N76" s="10"/>
      <c r="O76" s="10"/>
      <c r="P76" s="10"/>
      <c r="Q76" s="10"/>
      <c r="R76" s="10"/>
      <c r="S76" s="10"/>
      <c r="T76" s="10"/>
      <c r="U76" s="10"/>
      <c r="V76" s="10"/>
      <c r="W76" s="10"/>
    </row>
    <row r="77" spans="1:23" x14ac:dyDescent="0.35">
      <c r="A77" s="14" t="s">
        <v>177</v>
      </c>
      <c r="B77" s="18">
        <v>19</v>
      </c>
      <c r="C77" s="84">
        <v>45418</v>
      </c>
      <c r="D77" s="58" t="s">
        <v>213</v>
      </c>
      <c r="E77" s="51" t="s">
        <v>213</v>
      </c>
      <c r="F77" s="51" t="s">
        <v>213</v>
      </c>
      <c r="G77" s="26" t="s">
        <v>213</v>
      </c>
      <c r="H77" s="26" t="s">
        <v>213</v>
      </c>
      <c r="I77" s="26" t="s">
        <v>213</v>
      </c>
      <c r="J77" s="26" t="s">
        <v>213</v>
      </c>
      <c r="K77" s="10"/>
      <c r="L77" s="10"/>
      <c r="M77" s="10"/>
      <c r="N77" s="10"/>
      <c r="O77" s="10"/>
      <c r="P77" s="10"/>
      <c r="Q77" s="10"/>
      <c r="R77" s="10"/>
      <c r="S77" s="10"/>
      <c r="T77" s="10"/>
      <c r="U77" s="10"/>
      <c r="V77" s="10"/>
      <c r="W77" s="10"/>
    </row>
    <row r="78" spans="1:23" x14ac:dyDescent="0.35">
      <c r="A78" s="14" t="s">
        <v>177</v>
      </c>
      <c r="B78" s="18">
        <v>20</v>
      </c>
      <c r="C78" s="84">
        <v>45425</v>
      </c>
      <c r="D78" s="58" t="s">
        <v>213</v>
      </c>
      <c r="E78" s="51" t="s">
        <v>213</v>
      </c>
      <c r="F78" s="51" t="s">
        <v>213</v>
      </c>
      <c r="G78" s="26" t="s">
        <v>213</v>
      </c>
      <c r="H78" s="26" t="s">
        <v>213</v>
      </c>
      <c r="I78" s="26" t="s">
        <v>213</v>
      </c>
      <c r="J78" s="26" t="s">
        <v>213</v>
      </c>
      <c r="K78" s="10"/>
      <c r="L78" s="10"/>
      <c r="M78" s="10"/>
      <c r="N78" s="10"/>
      <c r="O78" s="10"/>
      <c r="P78" s="10"/>
      <c r="Q78" s="10"/>
      <c r="R78" s="10"/>
      <c r="S78" s="10"/>
      <c r="T78" s="10"/>
      <c r="U78" s="10"/>
      <c r="V78" s="10"/>
      <c r="W78" s="10"/>
    </row>
    <row r="79" spans="1:23" x14ac:dyDescent="0.35">
      <c r="A79" s="14" t="s">
        <v>177</v>
      </c>
      <c r="B79" s="18">
        <v>21</v>
      </c>
      <c r="C79" s="84">
        <v>45432</v>
      </c>
      <c r="D79" s="58" t="s">
        <v>213</v>
      </c>
      <c r="E79" s="51" t="s">
        <v>213</v>
      </c>
      <c r="F79" s="51" t="s">
        <v>213</v>
      </c>
      <c r="G79" s="26" t="s">
        <v>213</v>
      </c>
      <c r="H79" s="26" t="s">
        <v>213</v>
      </c>
      <c r="I79" s="26" t="s">
        <v>213</v>
      </c>
      <c r="J79" s="26" t="s">
        <v>213</v>
      </c>
      <c r="K79" s="10"/>
      <c r="L79" s="10"/>
      <c r="M79" s="10"/>
      <c r="N79" s="10"/>
      <c r="O79" s="10"/>
      <c r="P79" s="10"/>
      <c r="Q79" s="10"/>
      <c r="R79" s="10"/>
      <c r="S79" s="10"/>
      <c r="T79" s="10"/>
      <c r="U79" s="10"/>
      <c r="V79" s="10"/>
      <c r="W79" s="10"/>
    </row>
    <row r="80" spans="1:23" x14ac:dyDescent="0.35">
      <c r="A80" s="14" t="s">
        <v>177</v>
      </c>
      <c r="B80" s="18">
        <v>22</v>
      </c>
      <c r="C80" s="84">
        <v>45439</v>
      </c>
      <c r="D80" s="58" t="s">
        <v>213</v>
      </c>
      <c r="E80" s="51" t="s">
        <v>213</v>
      </c>
      <c r="F80" s="51" t="s">
        <v>213</v>
      </c>
      <c r="G80" s="26" t="s">
        <v>213</v>
      </c>
      <c r="H80" s="26" t="s">
        <v>213</v>
      </c>
      <c r="I80" s="26" t="s">
        <v>213</v>
      </c>
      <c r="J80" s="26" t="s">
        <v>213</v>
      </c>
      <c r="K80" s="10"/>
      <c r="L80" s="10"/>
      <c r="M80" s="10"/>
      <c r="N80" s="10"/>
      <c r="O80" s="10"/>
      <c r="P80" s="10"/>
      <c r="Q80" s="10"/>
      <c r="R80" s="10"/>
      <c r="S80" s="10"/>
      <c r="T80" s="10"/>
      <c r="U80" s="10"/>
      <c r="V80" s="10"/>
      <c r="W80" s="10"/>
    </row>
    <row r="81" spans="1:23" x14ac:dyDescent="0.35">
      <c r="A81" s="14" t="s">
        <v>177</v>
      </c>
      <c r="B81" s="18">
        <v>23</v>
      </c>
      <c r="C81" s="84">
        <v>45446</v>
      </c>
      <c r="D81" s="58" t="s">
        <v>213</v>
      </c>
      <c r="E81" s="51" t="s">
        <v>213</v>
      </c>
      <c r="F81" s="51" t="s">
        <v>213</v>
      </c>
      <c r="G81" s="26" t="s">
        <v>213</v>
      </c>
      <c r="H81" s="26" t="s">
        <v>213</v>
      </c>
      <c r="I81" s="26" t="s">
        <v>213</v>
      </c>
      <c r="J81" s="26" t="s">
        <v>213</v>
      </c>
      <c r="K81" s="10"/>
      <c r="L81" s="10"/>
      <c r="M81" s="10"/>
      <c r="N81" s="10"/>
      <c r="O81" s="10"/>
      <c r="P81" s="10"/>
      <c r="Q81" s="10"/>
      <c r="R81" s="10"/>
      <c r="S81" s="10"/>
      <c r="T81" s="10"/>
      <c r="U81" s="10"/>
      <c r="V81" s="10"/>
      <c r="W81" s="10"/>
    </row>
    <row r="82" spans="1:23" x14ac:dyDescent="0.35">
      <c r="A82" s="14" t="s">
        <v>177</v>
      </c>
      <c r="B82" s="18">
        <v>24</v>
      </c>
      <c r="C82" s="84">
        <v>45453</v>
      </c>
      <c r="D82" s="58" t="s">
        <v>213</v>
      </c>
      <c r="E82" s="51" t="s">
        <v>213</v>
      </c>
      <c r="F82" s="51" t="s">
        <v>213</v>
      </c>
      <c r="G82" s="26" t="s">
        <v>213</v>
      </c>
      <c r="H82" s="26" t="s">
        <v>213</v>
      </c>
      <c r="I82" s="26" t="s">
        <v>213</v>
      </c>
      <c r="J82" s="26" t="s">
        <v>213</v>
      </c>
      <c r="K82" s="10"/>
      <c r="L82" s="10"/>
      <c r="M82" s="10"/>
      <c r="N82" s="10"/>
      <c r="O82" s="10"/>
      <c r="P82" s="10"/>
      <c r="Q82" s="10"/>
      <c r="R82" s="10"/>
      <c r="S82" s="10"/>
      <c r="T82" s="10"/>
      <c r="U82" s="10"/>
      <c r="V82" s="10"/>
      <c r="W82" s="10"/>
    </row>
    <row r="83" spans="1:23" x14ac:dyDescent="0.35">
      <c r="A83" s="14" t="s">
        <v>177</v>
      </c>
      <c r="B83" s="18">
        <v>25</v>
      </c>
      <c r="C83" s="84">
        <v>45460</v>
      </c>
      <c r="D83" s="58" t="s">
        <v>213</v>
      </c>
      <c r="E83" s="51" t="s">
        <v>213</v>
      </c>
      <c r="F83" s="51" t="s">
        <v>213</v>
      </c>
      <c r="G83" s="26" t="s">
        <v>213</v>
      </c>
      <c r="H83" s="26" t="s">
        <v>213</v>
      </c>
      <c r="I83" s="26" t="s">
        <v>213</v>
      </c>
      <c r="J83" s="26" t="s">
        <v>213</v>
      </c>
      <c r="K83" s="10"/>
      <c r="L83" s="10"/>
      <c r="M83" s="10"/>
      <c r="N83" s="10"/>
      <c r="O83" s="10"/>
      <c r="P83" s="10"/>
      <c r="Q83" s="10"/>
      <c r="R83" s="10"/>
      <c r="S83" s="10"/>
      <c r="T83" s="10"/>
      <c r="U83" s="10"/>
      <c r="V83" s="10"/>
      <c r="W83" s="10"/>
    </row>
    <row r="84" spans="1:23" x14ac:dyDescent="0.35">
      <c r="A84" s="14" t="s">
        <v>177</v>
      </c>
      <c r="B84" s="18">
        <v>26</v>
      </c>
      <c r="C84" s="84">
        <v>45467</v>
      </c>
      <c r="D84" s="58" t="s">
        <v>213</v>
      </c>
      <c r="E84" s="51" t="s">
        <v>213</v>
      </c>
      <c r="F84" s="51" t="s">
        <v>213</v>
      </c>
      <c r="G84" s="26" t="s">
        <v>213</v>
      </c>
      <c r="H84" s="26" t="s">
        <v>213</v>
      </c>
      <c r="I84" s="26" t="s">
        <v>213</v>
      </c>
      <c r="J84" s="26" t="s">
        <v>213</v>
      </c>
      <c r="K84" s="10"/>
      <c r="L84" s="10"/>
      <c r="M84" s="10"/>
      <c r="N84" s="10"/>
      <c r="O84" s="10"/>
      <c r="P84" s="10"/>
      <c r="Q84" s="10"/>
      <c r="R84" s="10"/>
      <c r="S84" s="10"/>
      <c r="T84" s="10"/>
      <c r="U84" s="10"/>
      <c r="V84" s="10"/>
      <c r="W84" s="10"/>
    </row>
    <row r="85" spans="1:23" x14ac:dyDescent="0.35">
      <c r="A85" s="14" t="s">
        <v>177</v>
      </c>
      <c r="B85" s="18">
        <v>27</v>
      </c>
      <c r="C85" s="84">
        <v>45474</v>
      </c>
      <c r="D85" s="58" t="s">
        <v>213</v>
      </c>
      <c r="E85" s="51" t="s">
        <v>213</v>
      </c>
      <c r="F85" s="51" t="s">
        <v>213</v>
      </c>
      <c r="G85" s="26" t="s">
        <v>213</v>
      </c>
      <c r="H85" s="26" t="s">
        <v>213</v>
      </c>
      <c r="I85" s="26" t="s">
        <v>213</v>
      </c>
      <c r="J85" s="26" t="s">
        <v>213</v>
      </c>
      <c r="K85" s="10"/>
      <c r="L85" s="10"/>
      <c r="M85" s="10"/>
      <c r="N85" s="10"/>
      <c r="O85" s="10"/>
      <c r="P85" s="10"/>
      <c r="Q85" s="10"/>
      <c r="R85" s="10"/>
      <c r="S85" s="10"/>
      <c r="T85" s="10"/>
      <c r="U85" s="10"/>
      <c r="V85" s="10"/>
      <c r="W85" s="10"/>
    </row>
    <row r="86" spans="1:23" x14ac:dyDescent="0.35">
      <c r="A86" s="14" t="s">
        <v>177</v>
      </c>
      <c r="B86" s="18">
        <v>28</v>
      </c>
      <c r="C86" s="84">
        <v>45481</v>
      </c>
      <c r="D86" s="58" t="s">
        <v>213</v>
      </c>
      <c r="E86" s="51" t="s">
        <v>213</v>
      </c>
      <c r="F86" s="51" t="s">
        <v>213</v>
      </c>
      <c r="G86" s="26" t="s">
        <v>213</v>
      </c>
      <c r="H86" s="26" t="s">
        <v>213</v>
      </c>
      <c r="I86" s="26" t="s">
        <v>213</v>
      </c>
      <c r="J86" s="26" t="s">
        <v>213</v>
      </c>
      <c r="K86" s="10"/>
      <c r="L86" s="10"/>
      <c r="M86" s="10"/>
      <c r="N86" s="10"/>
      <c r="O86" s="10"/>
      <c r="P86" s="10"/>
      <c r="Q86" s="10"/>
      <c r="R86" s="10"/>
      <c r="S86" s="10"/>
      <c r="T86" s="10"/>
      <c r="U86" s="10"/>
      <c r="V86" s="10"/>
      <c r="W86" s="10"/>
    </row>
    <row r="87" spans="1:23" x14ac:dyDescent="0.35">
      <c r="A87" s="14" t="s">
        <v>177</v>
      </c>
      <c r="B87" s="18">
        <v>29</v>
      </c>
      <c r="C87" s="84">
        <v>45488</v>
      </c>
      <c r="D87" s="58" t="s">
        <v>213</v>
      </c>
      <c r="E87" s="51" t="s">
        <v>213</v>
      </c>
      <c r="F87" s="51" t="s">
        <v>213</v>
      </c>
      <c r="G87" s="26" t="s">
        <v>213</v>
      </c>
      <c r="H87" s="26" t="s">
        <v>213</v>
      </c>
      <c r="I87" s="26" t="s">
        <v>213</v>
      </c>
      <c r="J87" s="26" t="s">
        <v>213</v>
      </c>
      <c r="K87" s="10"/>
      <c r="L87" s="10"/>
      <c r="M87" s="10"/>
      <c r="N87" s="10"/>
      <c r="O87" s="10"/>
      <c r="P87" s="10"/>
      <c r="Q87" s="10"/>
      <c r="R87" s="10"/>
      <c r="S87" s="10"/>
      <c r="T87" s="10"/>
      <c r="U87" s="10"/>
      <c r="V87" s="10"/>
      <c r="W87" s="10"/>
    </row>
    <row r="88" spans="1:23" x14ac:dyDescent="0.35">
      <c r="A88" s="14" t="s">
        <v>177</v>
      </c>
      <c r="B88" s="18">
        <v>30</v>
      </c>
      <c r="C88" s="84">
        <v>45495</v>
      </c>
      <c r="D88" s="58" t="s">
        <v>213</v>
      </c>
      <c r="E88" s="51" t="s">
        <v>213</v>
      </c>
      <c r="F88" s="51" t="s">
        <v>213</v>
      </c>
      <c r="G88" s="26" t="s">
        <v>213</v>
      </c>
      <c r="H88" s="26" t="s">
        <v>213</v>
      </c>
      <c r="I88" s="26" t="s">
        <v>213</v>
      </c>
      <c r="J88" s="26" t="s">
        <v>213</v>
      </c>
      <c r="K88" s="10"/>
      <c r="L88" s="10"/>
      <c r="M88" s="10"/>
      <c r="N88" s="10"/>
      <c r="O88" s="10"/>
      <c r="P88" s="10"/>
      <c r="Q88" s="10"/>
      <c r="R88" s="10"/>
      <c r="S88" s="10"/>
      <c r="T88" s="10"/>
      <c r="U88" s="10"/>
      <c r="V88" s="10"/>
      <c r="W88" s="10"/>
    </row>
    <row r="89" spans="1:23" x14ac:dyDescent="0.35">
      <c r="A89" s="14" t="s">
        <v>177</v>
      </c>
      <c r="B89" s="18">
        <v>31</v>
      </c>
      <c r="C89" s="84">
        <v>45502</v>
      </c>
      <c r="D89" s="58" t="s">
        <v>213</v>
      </c>
      <c r="E89" s="51" t="s">
        <v>213</v>
      </c>
      <c r="F89" s="51" t="s">
        <v>213</v>
      </c>
      <c r="G89" s="26" t="s">
        <v>213</v>
      </c>
      <c r="H89" s="26" t="s">
        <v>213</v>
      </c>
      <c r="I89" s="26" t="s">
        <v>213</v>
      </c>
      <c r="J89" s="26" t="s">
        <v>213</v>
      </c>
      <c r="K89" s="10"/>
      <c r="L89" s="10"/>
      <c r="M89" s="10"/>
      <c r="N89" s="10"/>
      <c r="O89" s="10"/>
      <c r="P89" s="10"/>
      <c r="Q89" s="10"/>
      <c r="R89" s="10"/>
      <c r="S89" s="10"/>
      <c r="T89" s="10"/>
      <c r="U89" s="10"/>
      <c r="V89" s="10"/>
      <c r="W89" s="10"/>
    </row>
    <row r="90" spans="1:23" x14ac:dyDescent="0.35">
      <c r="A90" s="14" t="s">
        <v>177</v>
      </c>
      <c r="B90" s="18">
        <v>32</v>
      </c>
      <c r="C90" s="84">
        <v>45509</v>
      </c>
      <c r="D90" s="58" t="s">
        <v>213</v>
      </c>
      <c r="E90" s="51" t="s">
        <v>213</v>
      </c>
      <c r="F90" s="51" t="s">
        <v>213</v>
      </c>
      <c r="G90" s="26" t="s">
        <v>213</v>
      </c>
      <c r="H90" s="26" t="s">
        <v>213</v>
      </c>
      <c r="I90" s="26" t="s">
        <v>213</v>
      </c>
      <c r="J90" s="26" t="s">
        <v>213</v>
      </c>
      <c r="K90" s="10"/>
      <c r="L90" s="10"/>
      <c r="M90" s="10"/>
      <c r="N90" s="10"/>
      <c r="O90" s="10"/>
      <c r="P90" s="10"/>
      <c r="Q90" s="10"/>
      <c r="R90" s="10"/>
      <c r="S90" s="10"/>
      <c r="T90" s="10"/>
      <c r="U90" s="10"/>
      <c r="V90" s="10"/>
      <c r="W90" s="10"/>
    </row>
    <row r="91" spans="1:23" x14ac:dyDescent="0.35">
      <c r="A91" s="14" t="s">
        <v>177</v>
      </c>
      <c r="B91" s="18">
        <v>33</v>
      </c>
      <c r="C91" s="84">
        <v>45516</v>
      </c>
      <c r="D91" s="58" t="s">
        <v>213</v>
      </c>
      <c r="E91" s="51" t="s">
        <v>213</v>
      </c>
      <c r="F91" s="51" t="s">
        <v>213</v>
      </c>
      <c r="G91" s="26" t="s">
        <v>213</v>
      </c>
      <c r="H91" s="26" t="s">
        <v>213</v>
      </c>
      <c r="I91" s="26" t="s">
        <v>213</v>
      </c>
      <c r="J91" s="26" t="s">
        <v>213</v>
      </c>
      <c r="K91" s="10"/>
      <c r="L91" s="10"/>
      <c r="M91" s="10"/>
      <c r="N91" s="10"/>
      <c r="O91" s="10"/>
      <c r="P91" s="10"/>
      <c r="Q91" s="10"/>
      <c r="R91" s="10"/>
      <c r="S91" s="10"/>
      <c r="T91" s="10"/>
      <c r="U91" s="10"/>
      <c r="V91" s="10"/>
      <c r="W91" s="10"/>
    </row>
    <row r="92" spans="1:23" x14ac:dyDescent="0.35">
      <c r="A92" s="14" t="s">
        <v>177</v>
      </c>
      <c r="B92" s="18">
        <v>34</v>
      </c>
      <c r="C92" s="84">
        <v>45523</v>
      </c>
      <c r="D92" s="58" t="s">
        <v>213</v>
      </c>
      <c r="E92" s="51" t="s">
        <v>213</v>
      </c>
      <c r="F92" s="51" t="s">
        <v>213</v>
      </c>
      <c r="G92" s="26" t="s">
        <v>213</v>
      </c>
      <c r="H92" s="26" t="s">
        <v>213</v>
      </c>
      <c r="I92" s="26" t="s">
        <v>213</v>
      </c>
      <c r="J92" s="26" t="s">
        <v>213</v>
      </c>
      <c r="K92" s="10"/>
      <c r="L92" s="10"/>
      <c r="M92" s="10"/>
      <c r="N92" s="10"/>
      <c r="O92" s="10"/>
      <c r="P92" s="10"/>
      <c r="Q92" s="10"/>
      <c r="R92" s="10"/>
      <c r="S92" s="10"/>
      <c r="T92" s="10"/>
      <c r="U92" s="10"/>
      <c r="V92" s="10"/>
      <c r="W92" s="10"/>
    </row>
    <row r="93" spans="1:23" x14ac:dyDescent="0.35">
      <c r="A93" s="14" t="s">
        <v>177</v>
      </c>
      <c r="B93" s="18">
        <v>35</v>
      </c>
      <c r="C93" s="84">
        <v>45530</v>
      </c>
      <c r="D93" s="58" t="s">
        <v>213</v>
      </c>
      <c r="E93" s="51" t="s">
        <v>213</v>
      </c>
      <c r="F93" s="51" t="s">
        <v>213</v>
      </c>
      <c r="G93" s="26" t="s">
        <v>213</v>
      </c>
      <c r="H93" s="26" t="s">
        <v>213</v>
      </c>
      <c r="I93" s="26" t="s">
        <v>213</v>
      </c>
      <c r="J93" s="26" t="s">
        <v>213</v>
      </c>
      <c r="K93" s="10"/>
      <c r="L93" s="10"/>
      <c r="M93" s="10"/>
      <c r="N93" s="10"/>
      <c r="O93" s="10"/>
      <c r="P93" s="10"/>
      <c r="Q93" s="10"/>
      <c r="R93" s="10"/>
      <c r="S93" s="10"/>
      <c r="T93" s="10"/>
      <c r="U93" s="10"/>
      <c r="V93" s="10"/>
      <c r="W93" s="10"/>
    </row>
    <row r="94" spans="1:23" x14ac:dyDescent="0.35">
      <c r="A94" s="14" t="s">
        <v>177</v>
      </c>
      <c r="B94" s="18">
        <v>36</v>
      </c>
      <c r="C94" s="84">
        <v>45537</v>
      </c>
      <c r="D94" s="58" t="s">
        <v>213</v>
      </c>
      <c r="E94" s="51" t="s">
        <v>213</v>
      </c>
      <c r="F94" s="51" t="s">
        <v>213</v>
      </c>
      <c r="G94" s="26" t="s">
        <v>213</v>
      </c>
      <c r="H94" s="26" t="s">
        <v>213</v>
      </c>
      <c r="I94" s="26" t="s">
        <v>213</v>
      </c>
      <c r="J94" s="26" t="s">
        <v>213</v>
      </c>
      <c r="K94" s="10"/>
      <c r="L94" s="10"/>
      <c r="M94" s="10"/>
      <c r="N94" s="10"/>
      <c r="O94" s="10"/>
      <c r="P94" s="10"/>
      <c r="Q94" s="10"/>
      <c r="R94" s="10"/>
      <c r="S94" s="10"/>
      <c r="T94" s="10"/>
      <c r="U94" s="10"/>
      <c r="V94" s="10"/>
      <c r="W94" s="10"/>
    </row>
    <row r="95" spans="1:23" x14ac:dyDescent="0.35">
      <c r="A95" s="14" t="s">
        <v>177</v>
      </c>
      <c r="B95" s="18">
        <v>37</v>
      </c>
      <c r="C95" s="84">
        <v>45544</v>
      </c>
      <c r="D95" s="58" t="s">
        <v>213</v>
      </c>
      <c r="E95" s="51" t="s">
        <v>213</v>
      </c>
      <c r="F95" s="51" t="s">
        <v>213</v>
      </c>
      <c r="G95" s="26" t="s">
        <v>213</v>
      </c>
      <c r="H95" s="26" t="s">
        <v>213</v>
      </c>
      <c r="I95" s="26" t="s">
        <v>213</v>
      </c>
      <c r="J95" s="26" t="s">
        <v>213</v>
      </c>
      <c r="K95" s="10"/>
      <c r="L95" s="10"/>
      <c r="M95" s="10"/>
      <c r="N95" s="10"/>
      <c r="O95" s="10"/>
      <c r="P95" s="10"/>
      <c r="Q95" s="10"/>
      <c r="R95" s="10"/>
      <c r="S95" s="10"/>
      <c r="T95" s="10"/>
      <c r="U95" s="10"/>
      <c r="V95" s="10"/>
      <c r="W95" s="10"/>
    </row>
    <row r="96" spans="1:23" x14ac:dyDescent="0.35">
      <c r="A96" s="14" t="s">
        <v>177</v>
      </c>
      <c r="B96" s="18">
        <v>38</v>
      </c>
      <c r="C96" s="84">
        <v>45551</v>
      </c>
      <c r="D96" s="58" t="s">
        <v>213</v>
      </c>
      <c r="E96" s="51" t="s">
        <v>213</v>
      </c>
      <c r="F96" s="51" t="s">
        <v>213</v>
      </c>
      <c r="G96" s="26" t="s">
        <v>213</v>
      </c>
      <c r="H96" s="26" t="s">
        <v>213</v>
      </c>
      <c r="I96" s="26" t="s">
        <v>213</v>
      </c>
      <c r="J96" s="26" t="s">
        <v>213</v>
      </c>
      <c r="K96" s="10"/>
      <c r="L96" s="10"/>
      <c r="M96" s="10"/>
      <c r="N96" s="10"/>
      <c r="O96" s="10"/>
      <c r="P96" s="10"/>
      <c r="Q96" s="10"/>
      <c r="R96" s="10"/>
      <c r="S96" s="10"/>
      <c r="T96" s="10"/>
      <c r="U96" s="10"/>
      <c r="V96" s="10"/>
      <c r="W96" s="10"/>
    </row>
    <row r="97" spans="1:23" x14ac:dyDescent="0.35">
      <c r="A97" s="14" t="s">
        <v>177</v>
      </c>
      <c r="B97" s="18">
        <v>39</v>
      </c>
      <c r="C97" s="84">
        <v>45558</v>
      </c>
      <c r="D97" s="58" t="s">
        <v>213</v>
      </c>
      <c r="E97" s="51" t="s">
        <v>213</v>
      </c>
      <c r="F97" s="51" t="s">
        <v>213</v>
      </c>
      <c r="G97" s="26" t="s">
        <v>213</v>
      </c>
      <c r="H97" s="26" t="s">
        <v>213</v>
      </c>
      <c r="I97" s="26" t="s">
        <v>213</v>
      </c>
      <c r="J97" s="26" t="s">
        <v>213</v>
      </c>
      <c r="K97" s="10"/>
      <c r="L97" s="10"/>
      <c r="M97" s="10"/>
      <c r="N97" s="10"/>
      <c r="O97" s="10"/>
      <c r="P97" s="10"/>
      <c r="Q97" s="10"/>
      <c r="R97" s="10"/>
      <c r="S97" s="10"/>
      <c r="T97" s="10"/>
      <c r="U97" s="10"/>
      <c r="V97" s="10"/>
      <c r="W97" s="10"/>
    </row>
    <row r="98" spans="1:23" x14ac:dyDescent="0.35">
      <c r="A98" s="14" t="s">
        <v>177</v>
      </c>
      <c r="B98" s="18">
        <v>40</v>
      </c>
      <c r="C98" s="84">
        <v>45565</v>
      </c>
      <c r="D98" s="58" t="s">
        <v>213</v>
      </c>
      <c r="E98" s="51" t="s">
        <v>213</v>
      </c>
      <c r="F98" s="51" t="s">
        <v>213</v>
      </c>
      <c r="G98" s="26" t="s">
        <v>213</v>
      </c>
      <c r="H98" s="26" t="s">
        <v>213</v>
      </c>
      <c r="I98" s="26" t="s">
        <v>213</v>
      </c>
      <c r="J98" s="26" t="s">
        <v>213</v>
      </c>
      <c r="K98" s="10"/>
      <c r="L98" s="10"/>
      <c r="M98" s="10"/>
      <c r="N98" s="10"/>
      <c r="O98" s="10"/>
      <c r="P98" s="10"/>
      <c r="Q98" s="10"/>
      <c r="R98" s="10"/>
      <c r="S98" s="10"/>
      <c r="T98" s="10"/>
      <c r="U98" s="10"/>
      <c r="V98" s="10"/>
      <c r="W98" s="10"/>
    </row>
    <row r="99" spans="1:23" x14ac:dyDescent="0.35">
      <c r="A99" s="14" t="s">
        <v>177</v>
      </c>
      <c r="B99" s="18">
        <v>41</v>
      </c>
      <c r="C99" s="84">
        <v>45572</v>
      </c>
      <c r="D99" s="58" t="s">
        <v>213</v>
      </c>
      <c r="E99" s="51" t="s">
        <v>213</v>
      </c>
      <c r="F99" s="51" t="s">
        <v>213</v>
      </c>
      <c r="G99" s="26" t="s">
        <v>213</v>
      </c>
      <c r="H99" s="26" t="s">
        <v>213</v>
      </c>
      <c r="I99" s="26" t="s">
        <v>213</v>
      </c>
      <c r="J99" s="26" t="s">
        <v>213</v>
      </c>
      <c r="K99" s="10"/>
      <c r="L99" s="10"/>
      <c r="M99" s="10"/>
      <c r="N99" s="10"/>
      <c r="O99" s="10"/>
      <c r="P99" s="10"/>
      <c r="Q99" s="10"/>
      <c r="R99" s="10"/>
      <c r="S99" s="10"/>
      <c r="T99" s="10"/>
      <c r="U99" s="10"/>
      <c r="V99" s="10"/>
      <c r="W99" s="10"/>
    </row>
    <row r="100" spans="1:23" x14ac:dyDescent="0.35">
      <c r="A100" s="14" t="s">
        <v>177</v>
      </c>
      <c r="B100" s="18">
        <v>42</v>
      </c>
      <c r="C100" s="84">
        <v>45579</v>
      </c>
      <c r="D100" s="58" t="s">
        <v>213</v>
      </c>
      <c r="E100" s="51" t="s">
        <v>213</v>
      </c>
      <c r="F100" s="51" t="s">
        <v>213</v>
      </c>
      <c r="G100" s="26" t="s">
        <v>213</v>
      </c>
      <c r="H100" s="26" t="s">
        <v>213</v>
      </c>
      <c r="I100" s="26" t="s">
        <v>213</v>
      </c>
      <c r="J100" s="26" t="s">
        <v>213</v>
      </c>
      <c r="K100" s="10"/>
      <c r="L100" s="10"/>
      <c r="M100" s="10"/>
      <c r="N100" s="10"/>
      <c r="O100" s="10"/>
      <c r="P100" s="10"/>
      <c r="Q100" s="10"/>
      <c r="R100" s="10"/>
      <c r="S100" s="10"/>
      <c r="T100" s="10"/>
      <c r="U100" s="10"/>
      <c r="V100" s="10"/>
      <c r="W100" s="10"/>
    </row>
    <row r="101" spans="1:23" x14ac:dyDescent="0.35">
      <c r="A101" s="14" t="s">
        <v>177</v>
      </c>
      <c r="B101" s="18">
        <v>43</v>
      </c>
      <c r="C101" s="84">
        <v>45586</v>
      </c>
      <c r="D101" s="58" t="s">
        <v>213</v>
      </c>
      <c r="E101" s="51" t="s">
        <v>213</v>
      </c>
      <c r="F101" s="51" t="s">
        <v>213</v>
      </c>
      <c r="G101" s="26" t="s">
        <v>213</v>
      </c>
      <c r="H101" s="26" t="s">
        <v>213</v>
      </c>
      <c r="I101" s="26" t="s">
        <v>213</v>
      </c>
      <c r="J101" s="26" t="s">
        <v>213</v>
      </c>
      <c r="K101" s="10"/>
      <c r="L101" s="10"/>
      <c r="M101" s="10"/>
      <c r="N101" s="10"/>
      <c r="O101" s="10"/>
      <c r="P101" s="10"/>
      <c r="Q101" s="10"/>
      <c r="R101" s="10"/>
      <c r="S101" s="10"/>
      <c r="T101" s="10"/>
      <c r="U101" s="10"/>
      <c r="V101" s="10"/>
      <c r="W101" s="10"/>
    </row>
    <row r="102" spans="1:23" x14ac:dyDescent="0.35">
      <c r="A102" s="14" t="s">
        <v>177</v>
      </c>
      <c r="B102" s="18">
        <v>44</v>
      </c>
      <c r="C102" s="84">
        <v>45593</v>
      </c>
      <c r="D102" s="58" t="s">
        <v>213</v>
      </c>
      <c r="E102" s="51" t="s">
        <v>213</v>
      </c>
      <c r="F102" s="51" t="s">
        <v>213</v>
      </c>
      <c r="G102" s="26" t="s">
        <v>213</v>
      </c>
      <c r="H102" s="26" t="s">
        <v>213</v>
      </c>
      <c r="I102" s="26" t="s">
        <v>213</v>
      </c>
      <c r="J102" s="26" t="s">
        <v>213</v>
      </c>
      <c r="K102" s="10"/>
      <c r="L102" s="10"/>
      <c r="M102" s="10"/>
      <c r="N102" s="10"/>
      <c r="O102" s="10"/>
      <c r="P102" s="10"/>
      <c r="Q102" s="10"/>
      <c r="R102" s="10"/>
      <c r="S102" s="10"/>
      <c r="T102" s="10"/>
      <c r="U102" s="10"/>
      <c r="V102" s="10"/>
      <c r="W102" s="10"/>
    </row>
    <row r="103" spans="1:23" x14ac:dyDescent="0.35">
      <c r="A103" s="14" t="s">
        <v>177</v>
      </c>
      <c r="B103" s="18">
        <v>45</v>
      </c>
      <c r="C103" s="84">
        <v>45600</v>
      </c>
      <c r="D103" s="58" t="s">
        <v>213</v>
      </c>
      <c r="E103" s="51" t="s">
        <v>213</v>
      </c>
      <c r="F103" s="51" t="s">
        <v>213</v>
      </c>
      <c r="G103" s="26" t="s">
        <v>213</v>
      </c>
      <c r="H103" s="26" t="s">
        <v>213</v>
      </c>
      <c r="I103" s="26" t="s">
        <v>213</v>
      </c>
      <c r="J103" s="26" t="s">
        <v>213</v>
      </c>
      <c r="K103" s="10"/>
      <c r="L103" s="10"/>
      <c r="M103" s="10"/>
      <c r="N103" s="10"/>
      <c r="O103" s="10"/>
      <c r="P103" s="10"/>
      <c r="Q103" s="10"/>
      <c r="R103" s="10"/>
      <c r="S103" s="10"/>
      <c r="T103" s="10"/>
      <c r="U103" s="10"/>
      <c r="V103" s="10"/>
      <c r="W103" s="10"/>
    </row>
    <row r="104" spans="1:23" x14ac:dyDescent="0.35">
      <c r="A104" s="14" t="s">
        <v>177</v>
      </c>
      <c r="B104" s="18">
        <v>46</v>
      </c>
      <c r="C104" s="84">
        <v>45607</v>
      </c>
      <c r="D104" s="58" t="s">
        <v>213</v>
      </c>
      <c r="E104" s="51" t="s">
        <v>213</v>
      </c>
      <c r="F104" s="51" t="s">
        <v>213</v>
      </c>
      <c r="G104" s="26" t="s">
        <v>213</v>
      </c>
      <c r="H104" s="26" t="s">
        <v>213</v>
      </c>
      <c r="I104" s="26" t="s">
        <v>213</v>
      </c>
      <c r="J104" s="26" t="s">
        <v>213</v>
      </c>
      <c r="K104" s="10"/>
      <c r="L104" s="10"/>
      <c r="M104" s="10"/>
      <c r="N104" s="10"/>
      <c r="O104" s="10"/>
      <c r="P104" s="10"/>
      <c r="Q104" s="10"/>
      <c r="R104" s="10"/>
      <c r="S104" s="10"/>
      <c r="T104" s="10"/>
      <c r="U104" s="10"/>
      <c r="V104" s="10"/>
      <c r="W104" s="10"/>
    </row>
    <row r="105" spans="1:23" x14ac:dyDescent="0.35">
      <c r="A105" s="14" t="s">
        <v>177</v>
      </c>
      <c r="B105" s="18">
        <v>47</v>
      </c>
      <c r="C105" s="84">
        <v>45614</v>
      </c>
      <c r="D105" s="58" t="s">
        <v>213</v>
      </c>
      <c r="E105" s="51" t="s">
        <v>213</v>
      </c>
      <c r="F105" s="51" t="s">
        <v>213</v>
      </c>
      <c r="G105" s="26" t="s">
        <v>213</v>
      </c>
      <c r="H105" s="26" t="s">
        <v>213</v>
      </c>
      <c r="I105" s="26" t="s">
        <v>213</v>
      </c>
      <c r="J105" s="26" t="s">
        <v>213</v>
      </c>
      <c r="K105" s="10"/>
      <c r="L105" s="10"/>
      <c r="M105" s="10"/>
      <c r="N105" s="10"/>
      <c r="O105" s="10"/>
      <c r="P105" s="10"/>
      <c r="Q105" s="10"/>
      <c r="R105" s="10"/>
      <c r="S105" s="10"/>
      <c r="T105" s="10"/>
      <c r="U105" s="10"/>
      <c r="V105" s="10"/>
      <c r="W105" s="10"/>
    </row>
    <row r="106" spans="1:23" x14ac:dyDescent="0.35">
      <c r="A106" s="14" t="s">
        <v>177</v>
      </c>
      <c r="B106" s="18">
        <v>48</v>
      </c>
      <c r="C106" s="84">
        <v>45621</v>
      </c>
      <c r="D106" s="58" t="s">
        <v>213</v>
      </c>
      <c r="E106" s="51" t="s">
        <v>213</v>
      </c>
      <c r="F106" s="51" t="s">
        <v>213</v>
      </c>
      <c r="G106" s="26" t="s">
        <v>213</v>
      </c>
      <c r="H106" s="26" t="s">
        <v>213</v>
      </c>
      <c r="I106" s="26" t="s">
        <v>213</v>
      </c>
      <c r="J106" s="26" t="s">
        <v>213</v>
      </c>
      <c r="K106" s="10"/>
      <c r="L106" s="10"/>
      <c r="M106" s="10"/>
      <c r="N106" s="10"/>
      <c r="O106" s="10"/>
      <c r="P106" s="10"/>
      <c r="Q106" s="10"/>
      <c r="R106" s="10"/>
      <c r="S106" s="10"/>
      <c r="T106" s="10"/>
      <c r="U106" s="10"/>
      <c r="V106" s="10"/>
      <c r="W106" s="10"/>
    </row>
    <row r="107" spans="1:23" x14ac:dyDescent="0.35">
      <c r="A107" s="14" t="s">
        <v>177</v>
      </c>
      <c r="B107" s="18">
        <v>49</v>
      </c>
      <c r="C107" s="84">
        <v>45628</v>
      </c>
      <c r="D107" s="58" t="s">
        <v>213</v>
      </c>
      <c r="E107" s="51" t="s">
        <v>213</v>
      </c>
      <c r="F107" s="51" t="s">
        <v>213</v>
      </c>
      <c r="G107" s="26" t="s">
        <v>213</v>
      </c>
      <c r="H107" s="26" t="s">
        <v>213</v>
      </c>
      <c r="I107" s="26" t="s">
        <v>213</v>
      </c>
      <c r="J107" s="26" t="s">
        <v>213</v>
      </c>
      <c r="K107" s="10"/>
      <c r="L107" s="10"/>
      <c r="M107" s="10"/>
      <c r="N107" s="10"/>
      <c r="O107" s="10"/>
      <c r="P107" s="10"/>
      <c r="Q107" s="10"/>
      <c r="R107" s="10"/>
      <c r="S107" s="10"/>
      <c r="T107" s="10"/>
      <c r="U107" s="10"/>
      <c r="V107" s="10"/>
      <c r="W107" s="10"/>
    </row>
    <row r="108" spans="1:23" x14ac:dyDescent="0.35">
      <c r="A108" s="14" t="s">
        <v>177</v>
      </c>
      <c r="B108" s="18">
        <v>50</v>
      </c>
      <c r="C108" s="84">
        <v>45635</v>
      </c>
      <c r="D108" s="58" t="s">
        <v>213</v>
      </c>
      <c r="E108" s="51" t="s">
        <v>213</v>
      </c>
      <c r="F108" s="51" t="s">
        <v>213</v>
      </c>
      <c r="G108" s="26" t="s">
        <v>213</v>
      </c>
      <c r="H108" s="26" t="s">
        <v>213</v>
      </c>
      <c r="I108" s="26" t="s">
        <v>213</v>
      </c>
      <c r="J108" s="26" t="s">
        <v>213</v>
      </c>
      <c r="K108" s="10"/>
      <c r="L108" s="10"/>
      <c r="M108" s="10"/>
      <c r="N108" s="10"/>
      <c r="O108" s="10"/>
      <c r="P108" s="10"/>
      <c r="Q108" s="10"/>
      <c r="R108" s="10"/>
      <c r="S108" s="10"/>
      <c r="T108" s="10"/>
      <c r="U108" s="10"/>
      <c r="V108" s="10"/>
      <c r="W108" s="10"/>
    </row>
    <row r="109" spans="1:23" x14ac:dyDescent="0.35">
      <c r="A109" s="14" t="s">
        <v>177</v>
      </c>
      <c r="B109" s="18">
        <v>51</v>
      </c>
      <c r="C109" s="84">
        <v>45642</v>
      </c>
      <c r="D109" s="58" t="s">
        <v>213</v>
      </c>
      <c r="E109" s="51" t="s">
        <v>213</v>
      </c>
      <c r="F109" s="51" t="s">
        <v>213</v>
      </c>
      <c r="G109" s="26" t="s">
        <v>213</v>
      </c>
      <c r="H109" s="26" t="s">
        <v>213</v>
      </c>
      <c r="I109" s="26" t="s">
        <v>213</v>
      </c>
      <c r="J109" s="26" t="s">
        <v>213</v>
      </c>
      <c r="K109" s="10"/>
      <c r="L109" s="10"/>
      <c r="M109" s="10"/>
      <c r="N109" s="10"/>
      <c r="O109" s="10"/>
      <c r="P109" s="10"/>
      <c r="Q109" s="10"/>
      <c r="R109" s="10"/>
      <c r="S109" s="10"/>
      <c r="T109" s="10"/>
      <c r="U109" s="10"/>
      <c r="V109" s="10"/>
      <c r="W109" s="10"/>
    </row>
    <row r="110" spans="1:23" x14ac:dyDescent="0.35">
      <c r="A110" s="14" t="s">
        <v>177</v>
      </c>
      <c r="B110" s="18">
        <v>52</v>
      </c>
      <c r="C110" s="84">
        <v>45649</v>
      </c>
      <c r="D110" s="58" t="s">
        <v>213</v>
      </c>
      <c r="E110" s="51" t="s">
        <v>213</v>
      </c>
      <c r="F110" s="51" t="s">
        <v>213</v>
      </c>
      <c r="G110" s="26" t="s">
        <v>213</v>
      </c>
      <c r="H110" s="26" t="s">
        <v>213</v>
      </c>
      <c r="I110" s="26" t="s">
        <v>213</v>
      </c>
      <c r="J110" s="26" t="s">
        <v>213</v>
      </c>
      <c r="K110" s="10"/>
      <c r="L110" s="10"/>
      <c r="M110" s="10"/>
      <c r="N110" s="10"/>
      <c r="O110" s="10"/>
      <c r="P110" s="10"/>
      <c r="Q110" s="10"/>
      <c r="R110" s="10"/>
      <c r="S110" s="10"/>
      <c r="T110" s="10"/>
      <c r="U110" s="10"/>
      <c r="V110" s="10"/>
      <c r="W110" s="10"/>
    </row>
    <row r="112" spans="1:23" x14ac:dyDescent="0.35">
      <c r="A112" s="23" t="s">
        <v>92</v>
      </c>
      <c r="B112" s="24"/>
      <c r="E112" s="25"/>
      <c r="F112" s="25"/>
    </row>
    <row r="113" spans="1:23" s="62" customFormat="1" ht="47" thickBot="1" x14ac:dyDescent="0.4">
      <c r="A113" s="9" t="s">
        <v>62</v>
      </c>
      <c r="B113" s="16" t="s">
        <v>57</v>
      </c>
      <c r="C113" s="16" t="s">
        <v>110</v>
      </c>
      <c r="D113" s="8" t="s">
        <v>86</v>
      </c>
      <c r="E113" s="27" t="s">
        <v>87</v>
      </c>
      <c r="F113" s="27" t="s">
        <v>91</v>
      </c>
      <c r="G113" s="9" t="s">
        <v>166</v>
      </c>
      <c r="H113" s="9" t="s">
        <v>88</v>
      </c>
      <c r="I113" s="9" t="s">
        <v>89</v>
      </c>
      <c r="J113" s="27" t="s">
        <v>111</v>
      </c>
      <c r="K113" s="33"/>
    </row>
    <row r="114" spans="1:23" x14ac:dyDescent="0.35">
      <c r="A114" s="14" t="s">
        <v>168</v>
      </c>
      <c r="B114" s="18">
        <v>1</v>
      </c>
      <c r="C114" s="19">
        <v>44928</v>
      </c>
      <c r="D114" s="58">
        <v>394</v>
      </c>
      <c r="E114" s="51">
        <v>68</v>
      </c>
      <c r="F114" s="51">
        <v>139</v>
      </c>
      <c r="G114" s="26">
        <v>64</v>
      </c>
      <c r="H114" s="26">
        <v>52</v>
      </c>
      <c r="I114" s="26">
        <v>15</v>
      </c>
      <c r="J114" s="51">
        <v>56</v>
      </c>
      <c r="L114" s="10"/>
      <c r="M114" s="10"/>
      <c r="N114" s="10"/>
      <c r="O114" s="10"/>
      <c r="P114" s="10"/>
      <c r="Q114" s="10"/>
      <c r="R114" s="10"/>
      <c r="S114" s="10"/>
      <c r="T114" s="10"/>
      <c r="U114" s="10"/>
      <c r="V114" s="10"/>
      <c r="W114" s="10"/>
    </row>
    <row r="115" spans="1:23" x14ac:dyDescent="0.35">
      <c r="A115" s="14" t="s">
        <v>168</v>
      </c>
      <c r="B115" s="18">
        <v>2</v>
      </c>
      <c r="C115" s="19">
        <v>44935</v>
      </c>
      <c r="D115" s="58">
        <v>490</v>
      </c>
      <c r="E115" s="51">
        <v>96</v>
      </c>
      <c r="F115" s="51">
        <v>147</v>
      </c>
      <c r="G115" s="26">
        <v>71</v>
      </c>
      <c r="H115" s="26">
        <v>85</v>
      </c>
      <c r="I115" s="26">
        <v>16</v>
      </c>
      <c r="J115" s="51">
        <v>75</v>
      </c>
      <c r="L115" s="10"/>
      <c r="M115" s="10"/>
      <c r="N115" s="10"/>
      <c r="O115" s="10"/>
      <c r="P115" s="10"/>
      <c r="Q115" s="10"/>
      <c r="R115" s="10"/>
      <c r="S115" s="10"/>
      <c r="T115" s="10"/>
      <c r="U115" s="10"/>
      <c r="V115" s="10"/>
      <c r="W115" s="10"/>
    </row>
    <row r="116" spans="1:23" x14ac:dyDescent="0.35">
      <c r="A116" s="14" t="s">
        <v>168</v>
      </c>
      <c r="B116" s="18">
        <v>3</v>
      </c>
      <c r="C116" s="19">
        <v>44942</v>
      </c>
      <c r="D116" s="58">
        <v>373</v>
      </c>
      <c r="E116" s="51">
        <v>74</v>
      </c>
      <c r="F116" s="51">
        <v>120</v>
      </c>
      <c r="G116" s="26">
        <v>60</v>
      </c>
      <c r="H116" s="26">
        <v>38</v>
      </c>
      <c r="I116" s="26">
        <v>14</v>
      </c>
      <c r="J116" s="51">
        <v>67</v>
      </c>
      <c r="L116" s="10"/>
      <c r="M116" s="10"/>
      <c r="N116" s="10"/>
      <c r="O116" s="10"/>
      <c r="P116" s="10"/>
      <c r="Q116" s="10"/>
      <c r="R116" s="10"/>
      <c r="S116" s="10"/>
      <c r="T116" s="10"/>
      <c r="U116" s="10"/>
      <c r="V116" s="10"/>
      <c r="W116" s="10"/>
    </row>
    <row r="117" spans="1:23" x14ac:dyDescent="0.35">
      <c r="A117" s="14" t="s">
        <v>168</v>
      </c>
      <c r="B117" s="18">
        <v>4</v>
      </c>
      <c r="C117" s="19">
        <v>44949</v>
      </c>
      <c r="D117" s="58">
        <v>309</v>
      </c>
      <c r="E117" s="51">
        <v>55</v>
      </c>
      <c r="F117" s="51">
        <v>101</v>
      </c>
      <c r="G117" s="26">
        <v>59</v>
      </c>
      <c r="H117" s="26">
        <v>27</v>
      </c>
      <c r="I117" s="26">
        <v>9</v>
      </c>
      <c r="J117" s="51">
        <v>58</v>
      </c>
      <c r="L117" s="10"/>
      <c r="M117" s="10"/>
      <c r="N117" s="10"/>
      <c r="O117" s="10"/>
      <c r="P117" s="10"/>
      <c r="Q117" s="10"/>
      <c r="R117" s="10"/>
      <c r="S117" s="10"/>
      <c r="T117" s="10"/>
      <c r="U117" s="10"/>
      <c r="V117" s="10"/>
      <c r="W117" s="10"/>
    </row>
    <row r="118" spans="1:23" x14ac:dyDescent="0.35">
      <c r="A118" s="14" t="s">
        <v>168</v>
      </c>
      <c r="B118" s="18">
        <v>5</v>
      </c>
      <c r="C118" s="19">
        <v>44956</v>
      </c>
      <c r="D118" s="58">
        <v>275</v>
      </c>
      <c r="E118" s="51">
        <v>62</v>
      </c>
      <c r="F118" s="51">
        <v>84</v>
      </c>
      <c r="G118" s="26">
        <v>52</v>
      </c>
      <c r="H118" s="26">
        <v>29</v>
      </c>
      <c r="I118" s="26">
        <v>2</v>
      </c>
      <c r="J118" s="51">
        <v>46</v>
      </c>
      <c r="L118" s="10"/>
      <c r="M118" s="10"/>
      <c r="N118" s="10"/>
      <c r="O118" s="10"/>
      <c r="P118" s="10"/>
      <c r="Q118" s="10"/>
      <c r="R118" s="10"/>
      <c r="S118" s="10"/>
      <c r="T118" s="10"/>
      <c r="U118" s="10"/>
      <c r="V118" s="10"/>
      <c r="W118" s="10"/>
    </row>
    <row r="119" spans="1:23" x14ac:dyDescent="0.35">
      <c r="A119" s="14" t="s">
        <v>168</v>
      </c>
      <c r="B119" s="18">
        <v>6</v>
      </c>
      <c r="C119" s="19">
        <v>44963</v>
      </c>
      <c r="D119" s="58">
        <v>290</v>
      </c>
      <c r="E119" s="51">
        <v>60</v>
      </c>
      <c r="F119" s="51">
        <v>107</v>
      </c>
      <c r="G119" s="26">
        <v>46</v>
      </c>
      <c r="H119" s="26">
        <v>25</v>
      </c>
      <c r="I119" s="26">
        <v>3</v>
      </c>
      <c r="J119" s="51">
        <v>49</v>
      </c>
      <c r="L119" s="10"/>
      <c r="M119" s="10"/>
      <c r="N119" s="10"/>
      <c r="O119" s="10"/>
      <c r="P119" s="10"/>
      <c r="Q119" s="10"/>
      <c r="R119" s="10"/>
      <c r="S119" s="10"/>
      <c r="T119" s="10"/>
      <c r="U119" s="10"/>
      <c r="V119" s="10"/>
      <c r="W119" s="10"/>
    </row>
    <row r="120" spans="1:23" x14ac:dyDescent="0.35">
      <c r="A120" s="14" t="s">
        <v>168</v>
      </c>
      <c r="B120" s="18">
        <v>7</v>
      </c>
      <c r="C120" s="19">
        <v>44970</v>
      </c>
      <c r="D120" s="58">
        <v>267</v>
      </c>
      <c r="E120" s="51">
        <v>57</v>
      </c>
      <c r="F120" s="51">
        <v>92</v>
      </c>
      <c r="G120" s="26">
        <v>43</v>
      </c>
      <c r="H120" s="26">
        <v>24</v>
      </c>
      <c r="I120" s="26">
        <v>7</v>
      </c>
      <c r="J120" s="51">
        <v>44</v>
      </c>
      <c r="L120" s="10"/>
      <c r="M120" s="10"/>
      <c r="N120" s="10"/>
      <c r="O120" s="10"/>
      <c r="P120" s="10"/>
      <c r="Q120" s="10"/>
      <c r="R120" s="10"/>
      <c r="S120" s="10"/>
      <c r="T120" s="10"/>
      <c r="U120" s="10"/>
      <c r="V120" s="10"/>
      <c r="W120" s="10"/>
    </row>
    <row r="121" spans="1:23" x14ac:dyDescent="0.35">
      <c r="A121" s="14" t="s">
        <v>168</v>
      </c>
      <c r="B121" s="18">
        <v>8</v>
      </c>
      <c r="C121" s="19">
        <v>44977</v>
      </c>
      <c r="D121" s="58">
        <v>275</v>
      </c>
      <c r="E121" s="51">
        <v>65</v>
      </c>
      <c r="F121" s="51">
        <v>84</v>
      </c>
      <c r="G121" s="26">
        <v>50</v>
      </c>
      <c r="H121" s="26">
        <v>19</v>
      </c>
      <c r="I121" s="26">
        <v>10</v>
      </c>
      <c r="J121" s="51">
        <v>47</v>
      </c>
      <c r="L121" s="10"/>
      <c r="M121" s="10"/>
      <c r="N121" s="10"/>
      <c r="O121" s="10"/>
      <c r="P121" s="10"/>
      <c r="Q121" s="10"/>
      <c r="R121" s="10"/>
      <c r="S121" s="10"/>
      <c r="T121" s="10"/>
      <c r="U121" s="10"/>
      <c r="V121" s="10"/>
      <c r="W121" s="10"/>
    </row>
    <row r="122" spans="1:23" x14ac:dyDescent="0.35">
      <c r="A122" s="14" t="s">
        <v>168</v>
      </c>
      <c r="B122" s="18">
        <v>9</v>
      </c>
      <c r="C122" s="19">
        <v>44984</v>
      </c>
      <c r="D122" s="58">
        <v>249</v>
      </c>
      <c r="E122" s="51">
        <v>52</v>
      </c>
      <c r="F122" s="51">
        <v>75</v>
      </c>
      <c r="G122" s="26">
        <v>38</v>
      </c>
      <c r="H122" s="26">
        <v>22</v>
      </c>
      <c r="I122" s="26">
        <v>4</v>
      </c>
      <c r="J122" s="51">
        <v>58</v>
      </c>
      <c r="L122" s="10"/>
      <c r="M122" s="10"/>
      <c r="N122" s="10"/>
      <c r="O122" s="10"/>
      <c r="P122" s="10"/>
      <c r="Q122" s="10"/>
      <c r="R122" s="10"/>
      <c r="S122" s="10"/>
      <c r="T122" s="10"/>
      <c r="U122" s="10"/>
      <c r="V122" s="10"/>
      <c r="W122" s="10"/>
    </row>
    <row r="123" spans="1:23" x14ac:dyDescent="0.35">
      <c r="A123" s="14" t="s">
        <v>168</v>
      </c>
      <c r="B123" s="18">
        <v>10</v>
      </c>
      <c r="C123" s="19">
        <v>44991</v>
      </c>
      <c r="D123" s="58">
        <v>279</v>
      </c>
      <c r="E123" s="51">
        <v>67</v>
      </c>
      <c r="F123" s="51">
        <v>89</v>
      </c>
      <c r="G123" s="26">
        <v>45</v>
      </c>
      <c r="H123" s="26">
        <v>22</v>
      </c>
      <c r="I123" s="26">
        <v>10</v>
      </c>
      <c r="J123" s="51">
        <v>46</v>
      </c>
      <c r="L123" s="10"/>
      <c r="M123" s="10"/>
      <c r="N123" s="10"/>
      <c r="O123" s="10"/>
      <c r="P123" s="10"/>
      <c r="Q123" s="10"/>
      <c r="R123" s="10"/>
      <c r="S123" s="10"/>
      <c r="T123" s="10"/>
      <c r="U123" s="10"/>
      <c r="V123" s="10"/>
      <c r="W123" s="10"/>
    </row>
    <row r="124" spans="1:23" x14ac:dyDescent="0.35">
      <c r="A124" s="14" t="s">
        <v>168</v>
      </c>
      <c r="B124" s="18">
        <v>11</v>
      </c>
      <c r="C124" s="19">
        <v>44998</v>
      </c>
      <c r="D124" s="58">
        <v>239</v>
      </c>
      <c r="E124" s="51">
        <v>52</v>
      </c>
      <c r="F124" s="51">
        <v>68</v>
      </c>
      <c r="G124" s="26">
        <v>58</v>
      </c>
      <c r="H124" s="26">
        <v>15</v>
      </c>
      <c r="I124" s="26">
        <v>4</v>
      </c>
      <c r="J124" s="51">
        <v>42</v>
      </c>
      <c r="L124" s="10"/>
      <c r="M124" s="10"/>
      <c r="N124" s="10"/>
      <c r="O124" s="10"/>
      <c r="P124" s="10"/>
      <c r="Q124" s="10"/>
      <c r="R124" s="10"/>
      <c r="S124" s="10"/>
      <c r="T124" s="10"/>
      <c r="U124" s="10"/>
      <c r="V124" s="10"/>
      <c r="W124" s="10"/>
    </row>
    <row r="125" spans="1:23" x14ac:dyDescent="0.35">
      <c r="A125" s="14" t="s">
        <v>168</v>
      </c>
      <c r="B125" s="18">
        <v>12</v>
      </c>
      <c r="C125" s="19">
        <v>45005</v>
      </c>
      <c r="D125" s="58">
        <v>283</v>
      </c>
      <c r="E125" s="51">
        <v>54</v>
      </c>
      <c r="F125" s="51">
        <v>104</v>
      </c>
      <c r="G125" s="26">
        <v>48</v>
      </c>
      <c r="H125" s="26">
        <v>22</v>
      </c>
      <c r="I125" s="26">
        <v>8</v>
      </c>
      <c r="J125" s="51">
        <v>47</v>
      </c>
      <c r="L125" s="10"/>
      <c r="M125" s="10"/>
      <c r="N125" s="10"/>
      <c r="O125" s="10"/>
      <c r="P125" s="10"/>
      <c r="Q125" s="10"/>
      <c r="R125" s="10"/>
      <c r="S125" s="10"/>
      <c r="T125" s="10"/>
      <c r="U125" s="10"/>
      <c r="V125" s="10"/>
      <c r="W125" s="10"/>
    </row>
    <row r="126" spans="1:23" x14ac:dyDescent="0.35">
      <c r="A126" s="14" t="s">
        <v>168</v>
      </c>
      <c r="B126" s="18">
        <v>13</v>
      </c>
      <c r="C126" s="19">
        <v>45012</v>
      </c>
      <c r="D126" s="58">
        <v>244</v>
      </c>
      <c r="E126" s="51">
        <v>62</v>
      </c>
      <c r="F126" s="51">
        <v>78</v>
      </c>
      <c r="G126" s="26">
        <v>38</v>
      </c>
      <c r="H126" s="26">
        <v>14</v>
      </c>
      <c r="I126" s="26">
        <v>7</v>
      </c>
      <c r="J126" s="51">
        <v>45</v>
      </c>
      <c r="L126" s="10"/>
      <c r="M126" s="10"/>
      <c r="N126" s="10"/>
      <c r="O126" s="10"/>
      <c r="P126" s="10"/>
      <c r="Q126" s="10"/>
      <c r="R126" s="10"/>
      <c r="S126" s="10"/>
      <c r="T126" s="10"/>
      <c r="U126" s="10"/>
      <c r="V126" s="10"/>
      <c r="W126" s="10"/>
    </row>
    <row r="127" spans="1:23" x14ac:dyDescent="0.35">
      <c r="A127" s="14" t="s">
        <v>168</v>
      </c>
      <c r="B127" s="18">
        <v>14</v>
      </c>
      <c r="C127" s="19">
        <v>45019</v>
      </c>
      <c r="D127" s="58">
        <v>246</v>
      </c>
      <c r="E127" s="51">
        <v>61</v>
      </c>
      <c r="F127" s="51">
        <v>65</v>
      </c>
      <c r="G127" s="26">
        <v>53</v>
      </c>
      <c r="H127" s="26">
        <v>16</v>
      </c>
      <c r="I127" s="26">
        <v>5</v>
      </c>
      <c r="J127" s="51">
        <v>46</v>
      </c>
      <c r="L127" s="10"/>
      <c r="M127" s="10"/>
      <c r="N127" s="10"/>
      <c r="O127" s="10"/>
      <c r="P127" s="10"/>
      <c r="Q127" s="10"/>
      <c r="R127" s="10"/>
      <c r="S127" s="10"/>
      <c r="T127" s="10"/>
      <c r="U127" s="10"/>
      <c r="V127" s="10"/>
      <c r="W127" s="10"/>
    </row>
    <row r="128" spans="1:23" x14ac:dyDescent="0.35">
      <c r="A128" s="14" t="s">
        <v>168</v>
      </c>
      <c r="B128" s="18">
        <v>15</v>
      </c>
      <c r="C128" s="19">
        <v>45026</v>
      </c>
      <c r="D128" s="58">
        <v>291</v>
      </c>
      <c r="E128" s="51">
        <v>62</v>
      </c>
      <c r="F128" s="51">
        <v>99</v>
      </c>
      <c r="G128" s="26">
        <v>58</v>
      </c>
      <c r="H128" s="26">
        <v>20</v>
      </c>
      <c r="I128" s="26">
        <v>13</v>
      </c>
      <c r="J128" s="51">
        <v>39</v>
      </c>
      <c r="L128" s="10"/>
      <c r="M128" s="10"/>
      <c r="N128" s="10"/>
      <c r="O128" s="10"/>
      <c r="P128" s="10"/>
      <c r="Q128" s="10"/>
      <c r="R128" s="10"/>
      <c r="S128" s="10"/>
      <c r="T128" s="10"/>
      <c r="U128" s="10"/>
      <c r="V128" s="10"/>
      <c r="W128" s="10"/>
    </row>
    <row r="129" spans="1:23" x14ac:dyDescent="0.35">
      <c r="A129" s="14" t="s">
        <v>168</v>
      </c>
      <c r="B129" s="18">
        <v>16</v>
      </c>
      <c r="C129" s="19">
        <v>45033</v>
      </c>
      <c r="D129" s="58">
        <v>234</v>
      </c>
      <c r="E129" s="51">
        <v>62</v>
      </c>
      <c r="F129" s="51">
        <v>67</v>
      </c>
      <c r="G129" s="26">
        <v>46</v>
      </c>
      <c r="H129" s="26">
        <v>17</v>
      </c>
      <c r="I129" s="26">
        <v>3</v>
      </c>
      <c r="J129" s="51">
        <v>39</v>
      </c>
      <c r="L129" s="10"/>
      <c r="M129" s="10"/>
      <c r="N129" s="10"/>
      <c r="O129" s="10"/>
      <c r="P129" s="10"/>
      <c r="Q129" s="10"/>
      <c r="R129" s="10"/>
      <c r="S129" s="10"/>
      <c r="T129" s="10"/>
      <c r="U129" s="10"/>
      <c r="V129" s="10"/>
      <c r="W129" s="10"/>
    </row>
    <row r="130" spans="1:23" x14ac:dyDescent="0.35">
      <c r="A130" s="14" t="s">
        <v>168</v>
      </c>
      <c r="B130" s="18">
        <v>17</v>
      </c>
      <c r="C130" s="19">
        <v>45040</v>
      </c>
      <c r="D130" s="58">
        <v>237</v>
      </c>
      <c r="E130" s="51">
        <v>58</v>
      </c>
      <c r="F130" s="51">
        <v>63</v>
      </c>
      <c r="G130" s="26">
        <v>45</v>
      </c>
      <c r="H130" s="26">
        <v>22</v>
      </c>
      <c r="I130" s="26">
        <v>7</v>
      </c>
      <c r="J130" s="51">
        <v>42</v>
      </c>
      <c r="L130" s="10"/>
      <c r="M130" s="10"/>
      <c r="N130" s="10"/>
      <c r="O130" s="10"/>
      <c r="P130" s="10"/>
      <c r="Q130" s="10"/>
      <c r="R130" s="10"/>
      <c r="S130" s="10"/>
      <c r="T130" s="10"/>
      <c r="U130" s="10"/>
      <c r="V130" s="10"/>
      <c r="W130" s="10"/>
    </row>
    <row r="131" spans="1:23" x14ac:dyDescent="0.35">
      <c r="A131" s="14" t="s">
        <v>168</v>
      </c>
      <c r="B131" s="18">
        <v>18</v>
      </c>
      <c r="C131" s="19">
        <v>45047</v>
      </c>
      <c r="D131" s="58">
        <v>241</v>
      </c>
      <c r="E131" s="51">
        <v>65</v>
      </c>
      <c r="F131" s="51">
        <v>70</v>
      </c>
      <c r="G131" s="26">
        <v>45</v>
      </c>
      <c r="H131" s="26">
        <v>16</v>
      </c>
      <c r="I131" s="26">
        <v>1</v>
      </c>
      <c r="J131" s="51">
        <v>44</v>
      </c>
      <c r="L131" s="10"/>
      <c r="M131" s="10"/>
      <c r="N131" s="10"/>
      <c r="O131" s="10"/>
      <c r="P131" s="10"/>
      <c r="Q131" s="10"/>
      <c r="R131" s="10"/>
      <c r="S131" s="10"/>
      <c r="T131" s="10"/>
      <c r="U131" s="10"/>
      <c r="V131" s="10"/>
      <c r="W131" s="10"/>
    </row>
    <row r="132" spans="1:23" x14ac:dyDescent="0.35">
      <c r="A132" s="14" t="s">
        <v>168</v>
      </c>
      <c r="B132" s="18">
        <v>19</v>
      </c>
      <c r="C132" s="19">
        <v>45054</v>
      </c>
      <c r="D132" s="58">
        <v>223</v>
      </c>
      <c r="E132" s="51">
        <v>56</v>
      </c>
      <c r="F132" s="51">
        <v>78</v>
      </c>
      <c r="G132" s="26">
        <v>37</v>
      </c>
      <c r="H132" s="26">
        <v>16</v>
      </c>
      <c r="I132" s="26">
        <v>1</v>
      </c>
      <c r="J132" s="51">
        <v>35</v>
      </c>
      <c r="L132" s="10"/>
      <c r="M132" s="10"/>
      <c r="N132" s="10"/>
      <c r="O132" s="10"/>
      <c r="P132" s="10"/>
      <c r="Q132" s="10"/>
      <c r="R132" s="10"/>
      <c r="S132" s="10"/>
      <c r="T132" s="10"/>
      <c r="U132" s="10"/>
      <c r="V132" s="10"/>
      <c r="W132" s="10"/>
    </row>
    <row r="133" spans="1:23" x14ac:dyDescent="0.35">
      <c r="A133" s="14" t="s">
        <v>168</v>
      </c>
      <c r="B133" s="18">
        <v>20</v>
      </c>
      <c r="C133" s="19">
        <v>45061</v>
      </c>
      <c r="D133" s="58">
        <v>209</v>
      </c>
      <c r="E133" s="51">
        <v>50</v>
      </c>
      <c r="F133" s="51">
        <v>53</v>
      </c>
      <c r="G133" s="26">
        <v>47</v>
      </c>
      <c r="H133" s="26">
        <v>21</v>
      </c>
      <c r="I133" s="26">
        <v>0</v>
      </c>
      <c r="J133" s="51">
        <v>38</v>
      </c>
      <c r="L133" s="10"/>
      <c r="M133" s="10"/>
      <c r="N133" s="10"/>
      <c r="O133" s="10"/>
      <c r="P133" s="10"/>
      <c r="Q133" s="10"/>
      <c r="R133" s="10"/>
      <c r="S133" s="10"/>
      <c r="T133" s="10"/>
      <c r="U133" s="10"/>
      <c r="V133" s="10"/>
      <c r="W133" s="10"/>
    </row>
    <row r="134" spans="1:23" x14ac:dyDescent="0.35">
      <c r="A134" s="14" t="s">
        <v>168</v>
      </c>
      <c r="B134" s="18">
        <v>21</v>
      </c>
      <c r="C134" s="19">
        <v>45068</v>
      </c>
      <c r="D134" s="58">
        <v>233</v>
      </c>
      <c r="E134" s="51">
        <v>60</v>
      </c>
      <c r="F134" s="51">
        <v>79</v>
      </c>
      <c r="G134" s="26">
        <v>47</v>
      </c>
      <c r="H134" s="26">
        <v>11</v>
      </c>
      <c r="I134" s="26">
        <v>0</v>
      </c>
      <c r="J134" s="51">
        <v>36</v>
      </c>
      <c r="L134" s="10"/>
      <c r="M134" s="10"/>
      <c r="N134" s="10"/>
      <c r="O134" s="10"/>
      <c r="P134" s="10"/>
      <c r="Q134" s="10"/>
      <c r="R134" s="10"/>
      <c r="S134" s="10"/>
      <c r="T134" s="10"/>
      <c r="U134" s="10"/>
      <c r="V134" s="10"/>
      <c r="W134" s="10"/>
    </row>
    <row r="135" spans="1:23" x14ac:dyDescent="0.35">
      <c r="A135" s="14" t="s">
        <v>168</v>
      </c>
      <c r="B135" s="18">
        <v>22</v>
      </c>
      <c r="C135" s="19">
        <v>45075</v>
      </c>
      <c r="D135" s="58">
        <v>211</v>
      </c>
      <c r="E135" s="51">
        <v>59</v>
      </c>
      <c r="F135" s="51">
        <v>57</v>
      </c>
      <c r="G135" s="26">
        <v>33</v>
      </c>
      <c r="H135" s="26">
        <v>16</v>
      </c>
      <c r="I135" s="26">
        <v>2</v>
      </c>
      <c r="J135" s="51">
        <v>44</v>
      </c>
      <c r="L135" s="10"/>
      <c r="M135" s="10"/>
      <c r="N135" s="10"/>
      <c r="O135" s="10"/>
      <c r="P135" s="10"/>
      <c r="Q135" s="10"/>
      <c r="R135" s="10"/>
      <c r="S135" s="10"/>
      <c r="T135" s="10"/>
      <c r="U135" s="10"/>
      <c r="V135" s="10"/>
      <c r="W135" s="10"/>
    </row>
    <row r="136" spans="1:23" x14ac:dyDescent="0.35">
      <c r="A136" s="14" t="s">
        <v>168</v>
      </c>
      <c r="B136" s="18">
        <v>23</v>
      </c>
      <c r="C136" s="19">
        <v>45082</v>
      </c>
      <c r="D136" s="58">
        <v>229</v>
      </c>
      <c r="E136" s="51">
        <v>56</v>
      </c>
      <c r="F136" s="51">
        <v>71</v>
      </c>
      <c r="G136" s="26">
        <v>50</v>
      </c>
      <c r="H136" s="26">
        <v>14</v>
      </c>
      <c r="I136" s="26">
        <v>1</v>
      </c>
      <c r="J136" s="51">
        <v>37</v>
      </c>
      <c r="L136" s="10"/>
      <c r="M136" s="10"/>
      <c r="N136" s="10"/>
      <c r="O136" s="10"/>
      <c r="P136" s="10"/>
      <c r="Q136" s="10"/>
      <c r="R136" s="10"/>
      <c r="S136" s="10"/>
      <c r="T136" s="10"/>
      <c r="U136" s="10"/>
      <c r="V136" s="10"/>
      <c r="W136" s="10"/>
    </row>
    <row r="137" spans="1:23" x14ac:dyDescent="0.35">
      <c r="A137" s="14" t="s">
        <v>168</v>
      </c>
      <c r="B137" s="18">
        <v>24</v>
      </c>
      <c r="C137" s="19">
        <v>45089</v>
      </c>
      <c r="D137" s="58">
        <v>223</v>
      </c>
      <c r="E137" s="51">
        <v>66</v>
      </c>
      <c r="F137" s="51">
        <v>65</v>
      </c>
      <c r="G137" s="26">
        <v>34</v>
      </c>
      <c r="H137" s="26">
        <v>15</v>
      </c>
      <c r="I137" s="26">
        <v>1</v>
      </c>
      <c r="J137" s="51">
        <v>42</v>
      </c>
      <c r="L137" s="10"/>
      <c r="M137" s="10"/>
      <c r="N137" s="10"/>
      <c r="O137" s="10"/>
      <c r="P137" s="10"/>
      <c r="Q137" s="10"/>
      <c r="R137" s="10"/>
      <c r="S137" s="10"/>
      <c r="T137" s="10"/>
      <c r="U137" s="10"/>
      <c r="V137" s="10"/>
      <c r="W137" s="10"/>
    </row>
    <row r="138" spans="1:23" x14ac:dyDescent="0.35">
      <c r="A138" s="14" t="s">
        <v>168</v>
      </c>
      <c r="B138" s="18">
        <v>25</v>
      </c>
      <c r="C138" s="19">
        <v>45096</v>
      </c>
      <c r="D138" s="58">
        <v>209</v>
      </c>
      <c r="E138" s="51">
        <v>56</v>
      </c>
      <c r="F138" s="51">
        <v>52</v>
      </c>
      <c r="G138" s="26">
        <v>44</v>
      </c>
      <c r="H138" s="26">
        <v>15</v>
      </c>
      <c r="I138" s="26">
        <v>3</v>
      </c>
      <c r="J138" s="51">
        <v>39</v>
      </c>
      <c r="L138" s="10"/>
      <c r="M138" s="10"/>
      <c r="N138" s="10"/>
      <c r="O138" s="10"/>
      <c r="P138" s="10"/>
      <c r="Q138" s="10"/>
      <c r="R138" s="10"/>
      <c r="S138" s="10"/>
      <c r="T138" s="10"/>
      <c r="U138" s="10"/>
      <c r="V138" s="10"/>
      <c r="W138" s="10"/>
    </row>
    <row r="139" spans="1:23" x14ac:dyDescent="0.35">
      <c r="A139" s="14" t="s">
        <v>168</v>
      </c>
      <c r="B139" s="18">
        <v>26</v>
      </c>
      <c r="C139" s="19">
        <v>45103</v>
      </c>
      <c r="D139" s="58">
        <v>209</v>
      </c>
      <c r="E139" s="51">
        <v>50</v>
      </c>
      <c r="F139" s="51">
        <v>69</v>
      </c>
      <c r="G139" s="26">
        <v>40</v>
      </c>
      <c r="H139" s="26">
        <v>15</v>
      </c>
      <c r="I139" s="26">
        <v>1</v>
      </c>
      <c r="J139" s="51">
        <v>34</v>
      </c>
      <c r="L139" s="10"/>
      <c r="M139" s="10"/>
      <c r="N139" s="10"/>
      <c r="O139" s="10"/>
      <c r="P139" s="10"/>
      <c r="Q139" s="10"/>
      <c r="R139" s="10"/>
      <c r="S139" s="10"/>
      <c r="T139" s="10"/>
      <c r="U139" s="10"/>
      <c r="V139" s="10"/>
      <c r="W139" s="10"/>
    </row>
    <row r="140" spans="1:23" x14ac:dyDescent="0.35">
      <c r="A140" s="14" t="s">
        <v>168</v>
      </c>
      <c r="B140" s="18">
        <v>27</v>
      </c>
      <c r="C140" s="19">
        <v>45110</v>
      </c>
      <c r="D140" s="58">
        <v>209</v>
      </c>
      <c r="E140" s="51">
        <v>52</v>
      </c>
      <c r="F140" s="51">
        <v>62</v>
      </c>
      <c r="G140" s="26">
        <v>37</v>
      </c>
      <c r="H140" s="26">
        <v>11</v>
      </c>
      <c r="I140" s="26">
        <v>0</v>
      </c>
      <c r="J140" s="51">
        <v>47</v>
      </c>
      <c r="L140" s="10"/>
      <c r="M140" s="10"/>
      <c r="N140" s="10"/>
      <c r="O140" s="10"/>
      <c r="P140" s="10"/>
      <c r="Q140" s="10"/>
      <c r="R140" s="10"/>
      <c r="S140" s="10"/>
      <c r="T140" s="10"/>
      <c r="U140" s="10"/>
      <c r="V140" s="10"/>
      <c r="W140" s="10"/>
    </row>
    <row r="141" spans="1:23" x14ac:dyDescent="0.35">
      <c r="A141" s="14" t="s">
        <v>168</v>
      </c>
      <c r="B141" s="18">
        <v>28</v>
      </c>
      <c r="C141" s="19">
        <v>45117</v>
      </c>
      <c r="D141" s="58">
        <v>220</v>
      </c>
      <c r="E141" s="51">
        <v>61</v>
      </c>
      <c r="F141" s="51">
        <v>68</v>
      </c>
      <c r="G141" s="26">
        <v>36</v>
      </c>
      <c r="H141" s="26">
        <v>21</v>
      </c>
      <c r="I141" s="26">
        <v>0</v>
      </c>
      <c r="J141" s="51">
        <v>34</v>
      </c>
      <c r="L141" s="10"/>
      <c r="M141" s="10"/>
      <c r="N141" s="10"/>
      <c r="O141" s="10"/>
      <c r="P141" s="10"/>
      <c r="Q141" s="10"/>
      <c r="R141" s="10"/>
      <c r="S141" s="10"/>
      <c r="T141" s="10"/>
      <c r="U141" s="10"/>
      <c r="V141" s="10"/>
      <c r="W141" s="10"/>
    </row>
    <row r="142" spans="1:23" x14ac:dyDescent="0.35">
      <c r="A142" s="14" t="s">
        <v>168</v>
      </c>
      <c r="B142" s="18">
        <v>29</v>
      </c>
      <c r="C142" s="19">
        <v>45124</v>
      </c>
      <c r="D142" s="58">
        <v>209</v>
      </c>
      <c r="E142" s="51">
        <v>49</v>
      </c>
      <c r="F142" s="51">
        <v>72</v>
      </c>
      <c r="G142" s="26">
        <v>40</v>
      </c>
      <c r="H142" s="26">
        <v>11</v>
      </c>
      <c r="I142" s="26">
        <v>2</v>
      </c>
      <c r="J142" s="51">
        <v>35</v>
      </c>
      <c r="L142" s="10"/>
      <c r="M142" s="10"/>
      <c r="N142" s="10"/>
      <c r="O142" s="10"/>
      <c r="P142" s="10"/>
      <c r="Q142" s="10"/>
      <c r="R142" s="10"/>
      <c r="S142" s="10"/>
      <c r="T142" s="10"/>
      <c r="U142" s="10"/>
      <c r="V142" s="10"/>
      <c r="W142" s="10"/>
    </row>
    <row r="143" spans="1:23" x14ac:dyDescent="0.35">
      <c r="A143" s="14" t="s">
        <v>168</v>
      </c>
      <c r="B143" s="18">
        <v>30</v>
      </c>
      <c r="C143" s="19">
        <v>45131</v>
      </c>
      <c r="D143" s="58">
        <v>210</v>
      </c>
      <c r="E143" s="51">
        <v>61</v>
      </c>
      <c r="F143" s="51">
        <v>60</v>
      </c>
      <c r="G143" s="26">
        <v>36</v>
      </c>
      <c r="H143" s="26">
        <v>13</v>
      </c>
      <c r="I143" s="26">
        <v>1</v>
      </c>
      <c r="J143" s="51">
        <v>39</v>
      </c>
      <c r="L143" s="10"/>
      <c r="M143" s="10"/>
      <c r="N143" s="10"/>
      <c r="O143" s="10"/>
      <c r="P143" s="10"/>
      <c r="Q143" s="10"/>
      <c r="R143" s="10"/>
      <c r="S143" s="10"/>
      <c r="T143" s="10"/>
      <c r="U143" s="10"/>
      <c r="V143" s="10"/>
      <c r="W143" s="10"/>
    </row>
    <row r="144" spans="1:23" x14ac:dyDescent="0.35">
      <c r="A144" s="14" t="s">
        <v>168</v>
      </c>
      <c r="B144" s="18">
        <v>31</v>
      </c>
      <c r="C144" s="19">
        <v>45138</v>
      </c>
      <c r="D144" s="58">
        <v>219</v>
      </c>
      <c r="E144" s="51">
        <v>65</v>
      </c>
      <c r="F144" s="51">
        <v>61</v>
      </c>
      <c r="G144" s="26">
        <v>40</v>
      </c>
      <c r="H144" s="26">
        <v>15</v>
      </c>
      <c r="I144" s="26">
        <v>0</v>
      </c>
      <c r="J144" s="51">
        <v>38</v>
      </c>
      <c r="L144" s="10"/>
      <c r="M144" s="10"/>
      <c r="N144" s="10"/>
      <c r="O144" s="10"/>
      <c r="P144" s="10"/>
      <c r="Q144" s="10"/>
      <c r="R144" s="10"/>
      <c r="S144" s="10"/>
      <c r="T144" s="10"/>
      <c r="U144" s="10"/>
      <c r="V144" s="10"/>
      <c r="W144" s="10"/>
    </row>
    <row r="145" spans="1:23" x14ac:dyDescent="0.35">
      <c r="A145" s="14" t="s">
        <v>168</v>
      </c>
      <c r="B145" s="18">
        <v>32</v>
      </c>
      <c r="C145" s="19">
        <v>45145</v>
      </c>
      <c r="D145" s="58">
        <v>259</v>
      </c>
      <c r="E145" s="51">
        <v>66</v>
      </c>
      <c r="F145" s="51">
        <v>68</v>
      </c>
      <c r="G145" s="26">
        <v>37</v>
      </c>
      <c r="H145" s="26">
        <v>20</v>
      </c>
      <c r="I145" s="26">
        <v>1</v>
      </c>
      <c r="J145" s="51">
        <v>67</v>
      </c>
      <c r="L145" s="10"/>
      <c r="M145" s="10"/>
      <c r="N145" s="10"/>
      <c r="O145" s="10"/>
      <c r="P145" s="10"/>
      <c r="Q145" s="10"/>
      <c r="R145" s="10"/>
      <c r="S145" s="10"/>
      <c r="T145" s="10"/>
      <c r="U145" s="10"/>
      <c r="V145" s="10"/>
      <c r="W145" s="10"/>
    </row>
    <row r="146" spans="1:23" x14ac:dyDescent="0.35">
      <c r="A146" s="14" t="s">
        <v>168</v>
      </c>
      <c r="B146" s="18">
        <v>33</v>
      </c>
      <c r="C146" s="19">
        <v>45152</v>
      </c>
      <c r="D146" s="58">
        <v>225</v>
      </c>
      <c r="E146" s="51">
        <v>61</v>
      </c>
      <c r="F146" s="51">
        <v>54</v>
      </c>
      <c r="G146" s="26">
        <v>47</v>
      </c>
      <c r="H146" s="26">
        <v>18</v>
      </c>
      <c r="I146" s="26">
        <v>2</v>
      </c>
      <c r="J146" s="51">
        <v>43</v>
      </c>
      <c r="L146" s="10"/>
      <c r="M146" s="10"/>
      <c r="N146" s="10"/>
      <c r="O146" s="10"/>
      <c r="P146" s="10"/>
      <c r="Q146" s="10"/>
      <c r="R146" s="10"/>
      <c r="S146" s="10"/>
      <c r="T146" s="10"/>
      <c r="U146" s="10"/>
      <c r="V146" s="10"/>
      <c r="W146" s="10"/>
    </row>
    <row r="147" spans="1:23" x14ac:dyDescent="0.35">
      <c r="A147" s="14" t="s">
        <v>168</v>
      </c>
      <c r="B147" s="18">
        <v>34</v>
      </c>
      <c r="C147" s="19">
        <v>45159</v>
      </c>
      <c r="D147" s="58">
        <v>211</v>
      </c>
      <c r="E147" s="51">
        <v>56</v>
      </c>
      <c r="F147" s="51">
        <v>58</v>
      </c>
      <c r="G147" s="26">
        <v>46</v>
      </c>
      <c r="H147" s="26">
        <v>16</v>
      </c>
      <c r="I147" s="26">
        <v>0</v>
      </c>
      <c r="J147" s="51">
        <v>35</v>
      </c>
      <c r="L147" s="10"/>
      <c r="M147" s="10"/>
      <c r="N147" s="10"/>
      <c r="O147" s="10"/>
      <c r="P147" s="10"/>
      <c r="Q147" s="10"/>
      <c r="R147" s="10"/>
      <c r="S147" s="10"/>
      <c r="T147" s="10"/>
      <c r="U147" s="10"/>
      <c r="V147" s="10"/>
      <c r="W147" s="10"/>
    </row>
    <row r="148" spans="1:23" x14ac:dyDescent="0.35">
      <c r="A148" s="14" t="s">
        <v>168</v>
      </c>
      <c r="B148" s="18">
        <v>35</v>
      </c>
      <c r="C148" s="19">
        <v>45166</v>
      </c>
      <c r="D148" s="58">
        <v>217</v>
      </c>
      <c r="E148" s="51">
        <v>56</v>
      </c>
      <c r="F148" s="51">
        <v>55</v>
      </c>
      <c r="G148" s="26">
        <v>55</v>
      </c>
      <c r="H148" s="26">
        <v>10</v>
      </c>
      <c r="I148" s="26">
        <v>1</v>
      </c>
      <c r="J148" s="51">
        <v>40</v>
      </c>
      <c r="L148" s="10"/>
      <c r="M148" s="10"/>
      <c r="N148" s="10"/>
      <c r="O148" s="10"/>
      <c r="P148" s="10"/>
      <c r="Q148" s="10"/>
      <c r="R148" s="10"/>
      <c r="S148" s="10"/>
      <c r="T148" s="10"/>
      <c r="U148" s="10"/>
      <c r="V148" s="10"/>
      <c r="W148" s="10"/>
    </row>
    <row r="149" spans="1:23" x14ac:dyDescent="0.35">
      <c r="A149" s="14" t="s">
        <v>168</v>
      </c>
      <c r="B149" s="18">
        <v>36</v>
      </c>
      <c r="C149" s="19">
        <v>45173</v>
      </c>
      <c r="D149" s="58">
        <v>209</v>
      </c>
      <c r="E149" s="51">
        <v>61</v>
      </c>
      <c r="F149" s="51">
        <v>65</v>
      </c>
      <c r="G149" s="26">
        <v>33</v>
      </c>
      <c r="H149" s="26">
        <v>16</v>
      </c>
      <c r="I149" s="26">
        <v>4</v>
      </c>
      <c r="J149" s="51">
        <v>30</v>
      </c>
      <c r="L149" s="10"/>
      <c r="M149" s="10"/>
      <c r="N149" s="10"/>
      <c r="O149" s="10"/>
      <c r="P149" s="10"/>
      <c r="Q149" s="10"/>
      <c r="R149" s="10"/>
      <c r="S149" s="10"/>
      <c r="T149" s="10"/>
      <c r="U149" s="10"/>
      <c r="V149" s="10"/>
      <c r="W149" s="10"/>
    </row>
    <row r="150" spans="1:23" x14ac:dyDescent="0.35">
      <c r="A150" s="14" t="s">
        <v>168</v>
      </c>
      <c r="B150" s="18">
        <v>37</v>
      </c>
      <c r="C150" s="19">
        <v>45180</v>
      </c>
      <c r="D150" s="58">
        <v>208</v>
      </c>
      <c r="E150" s="51">
        <v>64</v>
      </c>
      <c r="F150" s="51">
        <v>47</v>
      </c>
      <c r="G150" s="26">
        <v>42</v>
      </c>
      <c r="H150" s="26">
        <v>12</v>
      </c>
      <c r="I150" s="26">
        <v>3</v>
      </c>
      <c r="J150" s="51">
        <v>40</v>
      </c>
      <c r="L150" s="10"/>
      <c r="M150" s="10"/>
      <c r="N150" s="10"/>
      <c r="O150" s="10"/>
      <c r="P150" s="10"/>
      <c r="Q150" s="10"/>
      <c r="R150" s="10"/>
      <c r="S150" s="10"/>
      <c r="T150" s="10"/>
      <c r="U150" s="10"/>
      <c r="V150" s="10"/>
      <c r="W150" s="10"/>
    </row>
    <row r="151" spans="1:23" x14ac:dyDescent="0.35">
      <c r="A151" s="14" t="s">
        <v>168</v>
      </c>
      <c r="B151" s="18">
        <v>38</v>
      </c>
      <c r="C151" s="19">
        <v>45187</v>
      </c>
      <c r="D151" s="58">
        <v>227</v>
      </c>
      <c r="E151" s="51">
        <v>51</v>
      </c>
      <c r="F151" s="51">
        <v>73</v>
      </c>
      <c r="G151" s="26">
        <v>41</v>
      </c>
      <c r="H151" s="26">
        <v>21</v>
      </c>
      <c r="I151" s="26">
        <v>3</v>
      </c>
      <c r="J151" s="51">
        <v>38</v>
      </c>
      <c r="L151" s="10"/>
      <c r="M151" s="10"/>
      <c r="N151" s="10"/>
      <c r="O151" s="10"/>
      <c r="P151" s="10"/>
      <c r="Q151" s="10"/>
      <c r="R151" s="10"/>
      <c r="S151" s="10"/>
      <c r="T151" s="10"/>
      <c r="U151" s="10"/>
      <c r="V151" s="10"/>
      <c r="W151" s="10"/>
    </row>
    <row r="152" spans="1:23" x14ac:dyDescent="0.35">
      <c r="A152" s="14" t="s">
        <v>168</v>
      </c>
      <c r="B152" s="18">
        <v>39</v>
      </c>
      <c r="C152" s="19">
        <v>45194</v>
      </c>
      <c r="D152" s="58">
        <v>231</v>
      </c>
      <c r="E152" s="51">
        <v>59</v>
      </c>
      <c r="F152" s="51">
        <v>74</v>
      </c>
      <c r="G152" s="26">
        <v>43</v>
      </c>
      <c r="H152" s="26">
        <v>20</v>
      </c>
      <c r="I152" s="26">
        <v>2</v>
      </c>
      <c r="J152" s="51">
        <v>33</v>
      </c>
      <c r="L152" s="10"/>
      <c r="M152" s="10"/>
      <c r="N152" s="10"/>
      <c r="O152" s="10"/>
      <c r="P152" s="10"/>
      <c r="Q152" s="10"/>
      <c r="R152" s="10"/>
      <c r="S152" s="10"/>
      <c r="T152" s="10"/>
      <c r="U152" s="10"/>
      <c r="V152" s="10"/>
      <c r="W152" s="10"/>
    </row>
    <row r="153" spans="1:23" x14ac:dyDescent="0.35">
      <c r="A153" s="14" t="s">
        <v>168</v>
      </c>
      <c r="B153" s="18">
        <v>40</v>
      </c>
      <c r="C153" s="19">
        <v>45201</v>
      </c>
      <c r="D153" s="58">
        <v>236</v>
      </c>
      <c r="E153" s="51">
        <v>50</v>
      </c>
      <c r="F153" s="51">
        <v>67</v>
      </c>
      <c r="G153" s="26">
        <v>45</v>
      </c>
      <c r="H153" s="26">
        <v>20</v>
      </c>
      <c r="I153" s="26">
        <v>2</v>
      </c>
      <c r="J153" s="51">
        <v>52</v>
      </c>
      <c r="L153" s="10"/>
      <c r="M153" s="10"/>
      <c r="N153" s="10"/>
      <c r="O153" s="10"/>
      <c r="P153" s="10"/>
      <c r="Q153" s="10"/>
      <c r="R153" s="10"/>
      <c r="S153" s="10"/>
      <c r="T153" s="10"/>
      <c r="U153" s="10"/>
      <c r="V153" s="10"/>
      <c r="W153" s="10"/>
    </row>
    <row r="154" spans="1:23" x14ac:dyDescent="0.35">
      <c r="A154" s="14" t="s">
        <v>168</v>
      </c>
      <c r="B154" s="18">
        <v>41</v>
      </c>
      <c r="C154" s="19">
        <v>45208</v>
      </c>
      <c r="D154" s="58">
        <v>231</v>
      </c>
      <c r="E154" s="51">
        <v>64</v>
      </c>
      <c r="F154" s="51">
        <v>74</v>
      </c>
      <c r="G154" s="26">
        <v>34</v>
      </c>
      <c r="H154" s="26">
        <v>15</v>
      </c>
      <c r="I154" s="26">
        <v>4</v>
      </c>
      <c r="J154" s="51">
        <v>40</v>
      </c>
      <c r="L154" s="10"/>
      <c r="M154" s="10"/>
      <c r="N154" s="10"/>
      <c r="O154" s="10"/>
      <c r="P154" s="10"/>
      <c r="Q154" s="10"/>
      <c r="R154" s="10"/>
      <c r="S154" s="10"/>
      <c r="T154" s="10"/>
      <c r="U154" s="10"/>
      <c r="V154" s="10"/>
      <c r="W154" s="10"/>
    </row>
    <row r="155" spans="1:23" x14ac:dyDescent="0.35">
      <c r="A155" s="14" t="s">
        <v>168</v>
      </c>
      <c r="B155" s="18">
        <v>42</v>
      </c>
      <c r="C155" s="19">
        <v>45215</v>
      </c>
      <c r="D155" s="58">
        <v>249</v>
      </c>
      <c r="E155" s="51">
        <v>60</v>
      </c>
      <c r="F155" s="51">
        <v>77</v>
      </c>
      <c r="G155" s="26">
        <v>35</v>
      </c>
      <c r="H155" s="26">
        <v>18</v>
      </c>
      <c r="I155" s="26">
        <v>5</v>
      </c>
      <c r="J155" s="51">
        <v>54</v>
      </c>
      <c r="L155" s="10"/>
      <c r="M155" s="10"/>
      <c r="N155" s="10"/>
      <c r="O155" s="10"/>
      <c r="P155" s="10"/>
      <c r="Q155" s="10"/>
      <c r="R155" s="10"/>
      <c r="S155" s="10"/>
      <c r="T155" s="10"/>
      <c r="U155" s="10"/>
      <c r="V155" s="10"/>
      <c r="W155" s="10"/>
    </row>
    <row r="156" spans="1:23" x14ac:dyDescent="0.35">
      <c r="A156" s="14" t="s">
        <v>168</v>
      </c>
      <c r="B156" s="18">
        <v>43</v>
      </c>
      <c r="C156" s="19">
        <v>45222</v>
      </c>
      <c r="D156" s="58">
        <v>244</v>
      </c>
      <c r="E156" s="51">
        <v>61</v>
      </c>
      <c r="F156" s="51">
        <v>65</v>
      </c>
      <c r="G156" s="26">
        <v>38</v>
      </c>
      <c r="H156" s="26">
        <v>17</v>
      </c>
      <c r="I156" s="26">
        <v>3</v>
      </c>
      <c r="J156" s="51">
        <v>60</v>
      </c>
      <c r="L156" s="10"/>
      <c r="M156" s="10"/>
      <c r="N156" s="10"/>
      <c r="O156" s="10"/>
      <c r="P156" s="10"/>
      <c r="Q156" s="10"/>
      <c r="R156" s="10"/>
      <c r="S156" s="10"/>
      <c r="T156" s="10"/>
      <c r="U156" s="10"/>
      <c r="V156" s="10"/>
      <c r="W156" s="10"/>
    </row>
    <row r="157" spans="1:23" x14ac:dyDescent="0.35">
      <c r="A157" s="14" t="s">
        <v>168</v>
      </c>
      <c r="B157" s="18">
        <v>44</v>
      </c>
      <c r="C157" s="19">
        <v>45229</v>
      </c>
      <c r="D157" s="58">
        <v>219</v>
      </c>
      <c r="E157" s="51">
        <v>48</v>
      </c>
      <c r="F157" s="51">
        <v>70</v>
      </c>
      <c r="G157" s="26">
        <v>41</v>
      </c>
      <c r="H157" s="26">
        <v>14</v>
      </c>
      <c r="I157" s="26">
        <v>5</v>
      </c>
      <c r="J157" s="51">
        <v>41</v>
      </c>
      <c r="L157" s="10"/>
      <c r="M157" s="10"/>
      <c r="N157" s="10"/>
      <c r="O157" s="10"/>
      <c r="P157" s="10"/>
      <c r="Q157" s="10"/>
      <c r="R157" s="10"/>
      <c r="S157" s="10"/>
      <c r="T157" s="10"/>
      <c r="U157" s="10"/>
      <c r="V157" s="10"/>
      <c r="W157" s="10"/>
    </row>
    <row r="158" spans="1:23" x14ac:dyDescent="0.35">
      <c r="A158" s="14" t="s">
        <v>168</v>
      </c>
      <c r="B158" s="18">
        <v>45</v>
      </c>
      <c r="C158" s="19">
        <v>45236</v>
      </c>
      <c r="D158" s="58">
        <v>247</v>
      </c>
      <c r="E158" s="51">
        <v>66</v>
      </c>
      <c r="F158" s="51">
        <v>69</v>
      </c>
      <c r="G158" s="26">
        <v>49</v>
      </c>
      <c r="H158" s="26">
        <v>20</v>
      </c>
      <c r="I158" s="26">
        <v>3</v>
      </c>
      <c r="J158" s="51">
        <v>40</v>
      </c>
      <c r="L158" s="10"/>
      <c r="M158" s="10"/>
      <c r="N158" s="10"/>
      <c r="O158" s="10"/>
      <c r="P158" s="10"/>
      <c r="Q158" s="10"/>
      <c r="R158" s="10"/>
      <c r="S158" s="10"/>
      <c r="T158" s="10"/>
      <c r="U158" s="10"/>
      <c r="V158" s="10"/>
      <c r="W158" s="10"/>
    </row>
    <row r="159" spans="1:23" x14ac:dyDescent="0.35">
      <c r="A159" s="14" t="s">
        <v>168</v>
      </c>
      <c r="B159" s="18">
        <v>46</v>
      </c>
      <c r="C159" s="19">
        <v>45243</v>
      </c>
      <c r="D159" s="58">
        <v>272</v>
      </c>
      <c r="E159" s="51">
        <v>50</v>
      </c>
      <c r="F159" s="51">
        <v>97</v>
      </c>
      <c r="G159" s="26">
        <v>43</v>
      </c>
      <c r="H159" s="26">
        <v>23</v>
      </c>
      <c r="I159" s="26">
        <v>0</v>
      </c>
      <c r="J159" s="51">
        <v>59</v>
      </c>
      <c r="L159" s="10"/>
      <c r="M159" s="10"/>
      <c r="N159" s="10"/>
      <c r="O159" s="10"/>
      <c r="P159" s="10"/>
      <c r="Q159" s="10"/>
      <c r="R159" s="10"/>
      <c r="S159" s="10"/>
      <c r="T159" s="10"/>
      <c r="U159" s="10"/>
      <c r="V159" s="10"/>
      <c r="W159" s="10"/>
    </row>
    <row r="160" spans="1:23" x14ac:dyDescent="0.35">
      <c r="A160" s="14" t="s">
        <v>168</v>
      </c>
      <c r="B160" s="18">
        <v>47</v>
      </c>
      <c r="C160" s="19">
        <v>45250</v>
      </c>
      <c r="D160" s="58">
        <v>269</v>
      </c>
      <c r="E160" s="51">
        <v>65</v>
      </c>
      <c r="F160" s="51">
        <v>92</v>
      </c>
      <c r="G160" s="26">
        <v>47</v>
      </c>
      <c r="H160" s="26">
        <v>15</v>
      </c>
      <c r="I160" s="26">
        <v>1</v>
      </c>
      <c r="J160" s="51">
        <v>49</v>
      </c>
      <c r="L160" s="10"/>
      <c r="M160" s="10"/>
      <c r="N160" s="10"/>
      <c r="O160" s="10"/>
      <c r="P160" s="10"/>
      <c r="Q160" s="10"/>
      <c r="R160" s="10"/>
      <c r="S160" s="10"/>
      <c r="T160" s="10"/>
      <c r="U160" s="10"/>
      <c r="V160" s="10"/>
      <c r="W160" s="10"/>
    </row>
    <row r="161" spans="1:23" x14ac:dyDescent="0.35">
      <c r="A161" s="14" t="s">
        <v>168</v>
      </c>
      <c r="B161" s="18">
        <v>48</v>
      </c>
      <c r="C161" s="19">
        <v>45257</v>
      </c>
      <c r="D161" s="58">
        <v>251</v>
      </c>
      <c r="E161" s="51">
        <v>54</v>
      </c>
      <c r="F161" s="51">
        <v>75</v>
      </c>
      <c r="G161" s="26">
        <v>48</v>
      </c>
      <c r="H161" s="26">
        <v>23</v>
      </c>
      <c r="I161" s="26">
        <v>4</v>
      </c>
      <c r="J161" s="51">
        <v>47</v>
      </c>
      <c r="L161" s="10"/>
      <c r="M161" s="10"/>
      <c r="N161" s="10"/>
      <c r="O161" s="10"/>
      <c r="P161" s="10"/>
      <c r="Q161" s="10"/>
      <c r="R161" s="10"/>
      <c r="S161" s="10"/>
      <c r="T161" s="10"/>
      <c r="U161" s="10"/>
      <c r="V161" s="10"/>
      <c r="W161" s="10"/>
    </row>
    <row r="162" spans="1:23" x14ac:dyDescent="0.35">
      <c r="A162" s="14" t="s">
        <v>168</v>
      </c>
      <c r="B162" s="18">
        <v>49</v>
      </c>
      <c r="C162" s="19">
        <v>45264</v>
      </c>
      <c r="D162" s="58">
        <v>246</v>
      </c>
      <c r="E162" s="51">
        <v>53</v>
      </c>
      <c r="F162" s="51">
        <v>81</v>
      </c>
      <c r="G162" s="26">
        <v>43</v>
      </c>
      <c r="H162" s="26">
        <v>19</v>
      </c>
      <c r="I162" s="26">
        <v>2</v>
      </c>
      <c r="J162" s="51">
        <v>48</v>
      </c>
      <c r="L162" s="10"/>
      <c r="M162" s="10"/>
      <c r="N162" s="10"/>
      <c r="O162" s="10"/>
      <c r="P162" s="10"/>
      <c r="Q162" s="10"/>
      <c r="R162" s="10"/>
      <c r="S162" s="10"/>
      <c r="T162" s="10"/>
      <c r="U162" s="10"/>
      <c r="V162" s="10"/>
      <c r="W162" s="10"/>
    </row>
    <row r="163" spans="1:23" x14ac:dyDescent="0.35">
      <c r="A163" s="14" t="s">
        <v>168</v>
      </c>
      <c r="B163" s="18">
        <v>50</v>
      </c>
      <c r="C163" s="19">
        <v>45271</v>
      </c>
      <c r="D163" s="58">
        <v>321</v>
      </c>
      <c r="E163" s="51">
        <v>64</v>
      </c>
      <c r="F163" s="51">
        <v>112</v>
      </c>
      <c r="G163" s="26">
        <v>52</v>
      </c>
      <c r="H163" s="26">
        <v>35</v>
      </c>
      <c r="I163" s="26">
        <v>2</v>
      </c>
      <c r="J163" s="51">
        <v>56</v>
      </c>
      <c r="L163" s="10"/>
      <c r="M163" s="10"/>
      <c r="N163" s="10"/>
      <c r="O163" s="10"/>
      <c r="P163" s="10"/>
      <c r="Q163" s="10"/>
      <c r="R163" s="10"/>
      <c r="S163" s="10"/>
      <c r="T163" s="10"/>
      <c r="U163" s="10"/>
      <c r="V163" s="10"/>
      <c r="W163" s="10"/>
    </row>
    <row r="164" spans="1:23" x14ac:dyDescent="0.35">
      <c r="A164" s="14" t="s">
        <v>168</v>
      </c>
      <c r="B164" s="18">
        <v>51</v>
      </c>
      <c r="C164" s="19">
        <v>45278</v>
      </c>
      <c r="D164" s="58">
        <v>327</v>
      </c>
      <c r="E164" s="51">
        <v>79</v>
      </c>
      <c r="F164" s="51">
        <v>113</v>
      </c>
      <c r="G164" s="26">
        <v>50</v>
      </c>
      <c r="H164" s="26">
        <v>23</v>
      </c>
      <c r="I164" s="26">
        <v>1</v>
      </c>
      <c r="J164" s="51">
        <v>61</v>
      </c>
      <c r="L164" s="10"/>
      <c r="M164" s="10"/>
      <c r="N164" s="10"/>
      <c r="O164" s="10"/>
      <c r="P164" s="10"/>
      <c r="Q164" s="10"/>
      <c r="R164" s="10"/>
      <c r="S164" s="10"/>
      <c r="T164" s="10"/>
      <c r="U164" s="10"/>
      <c r="V164" s="10"/>
      <c r="W164" s="10"/>
    </row>
    <row r="165" spans="1:23" x14ac:dyDescent="0.35">
      <c r="A165" s="14" t="s">
        <v>168</v>
      </c>
      <c r="B165" s="18">
        <v>52</v>
      </c>
      <c r="C165" s="19">
        <v>45285</v>
      </c>
      <c r="D165" s="58">
        <v>233</v>
      </c>
      <c r="E165" s="51">
        <v>56</v>
      </c>
      <c r="F165" s="51">
        <v>83</v>
      </c>
      <c r="G165" s="26">
        <v>34</v>
      </c>
      <c r="H165" s="26">
        <v>17</v>
      </c>
      <c r="I165" s="26">
        <v>0</v>
      </c>
      <c r="J165" s="51">
        <v>43</v>
      </c>
      <c r="L165" s="10"/>
      <c r="M165" s="10"/>
      <c r="N165" s="10"/>
      <c r="O165" s="10"/>
      <c r="P165" s="10"/>
      <c r="Q165" s="10"/>
      <c r="R165" s="10"/>
      <c r="S165" s="10"/>
      <c r="T165" s="10"/>
      <c r="U165" s="10"/>
      <c r="V165" s="10"/>
      <c r="W165" s="10"/>
    </row>
    <row r="166" spans="1:23" x14ac:dyDescent="0.35">
      <c r="A166" s="14" t="s">
        <v>177</v>
      </c>
      <c r="B166" s="18">
        <v>1</v>
      </c>
      <c r="C166" s="84">
        <v>45292</v>
      </c>
      <c r="D166" s="58">
        <v>288</v>
      </c>
      <c r="E166" s="51">
        <v>51</v>
      </c>
      <c r="F166" s="51">
        <v>99</v>
      </c>
      <c r="G166" s="26">
        <v>53</v>
      </c>
      <c r="H166" s="26">
        <v>26</v>
      </c>
      <c r="I166" s="26">
        <v>4</v>
      </c>
      <c r="J166" s="26">
        <v>55</v>
      </c>
      <c r="L166" s="10"/>
      <c r="M166" s="10"/>
      <c r="N166" s="10"/>
      <c r="O166" s="10"/>
      <c r="P166" s="10"/>
      <c r="Q166" s="10"/>
      <c r="R166" s="10"/>
      <c r="S166" s="10"/>
      <c r="T166" s="10"/>
      <c r="U166" s="10"/>
      <c r="V166" s="10"/>
      <c r="W166" s="10"/>
    </row>
    <row r="167" spans="1:23" x14ac:dyDescent="0.35">
      <c r="A167" s="14" t="s">
        <v>177</v>
      </c>
      <c r="B167" s="18">
        <v>2</v>
      </c>
      <c r="C167" s="84">
        <v>45299</v>
      </c>
      <c r="D167" s="58">
        <v>305</v>
      </c>
      <c r="E167" s="51">
        <v>56</v>
      </c>
      <c r="F167" s="51">
        <v>114</v>
      </c>
      <c r="G167" s="26">
        <v>46</v>
      </c>
      <c r="H167" s="26">
        <v>39</v>
      </c>
      <c r="I167" s="26">
        <v>5</v>
      </c>
      <c r="J167" s="26">
        <v>45</v>
      </c>
      <c r="L167" s="10"/>
      <c r="M167" s="10"/>
      <c r="N167" s="10"/>
      <c r="O167" s="10"/>
      <c r="P167" s="10"/>
      <c r="Q167" s="10"/>
      <c r="R167" s="10"/>
      <c r="S167" s="10"/>
      <c r="T167" s="10"/>
      <c r="U167" s="10"/>
      <c r="V167" s="10"/>
      <c r="W167" s="10"/>
    </row>
    <row r="168" spans="1:23" x14ac:dyDescent="0.35">
      <c r="A168" s="14" t="s">
        <v>177</v>
      </c>
      <c r="B168" s="18">
        <v>3</v>
      </c>
      <c r="C168" s="84">
        <v>45306</v>
      </c>
      <c r="D168" s="58">
        <v>272</v>
      </c>
      <c r="E168" s="51">
        <v>53</v>
      </c>
      <c r="F168" s="51">
        <v>99</v>
      </c>
      <c r="G168" s="26">
        <v>38</v>
      </c>
      <c r="H168" s="26">
        <v>32</v>
      </c>
      <c r="I168" s="26">
        <v>3</v>
      </c>
      <c r="J168" s="26">
        <v>47</v>
      </c>
      <c r="L168" s="10"/>
      <c r="M168" s="10"/>
      <c r="N168" s="10"/>
      <c r="O168" s="10"/>
      <c r="P168" s="10"/>
      <c r="Q168" s="10"/>
      <c r="R168" s="10"/>
      <c r="S168" s="10"/>
      <c r="T168" s="10"/>
      <c r="U168" s="10"/>
      <c r="V168" s="10"/>
      <c r="W168" s="10"/>
    </row>
    <row r="169" spans="1:23" x14ac:dyDescent="0.35">
      <c r="A169" s="14" t="s">
        <v>177</v>
      </c>
      <c r="B169" s="18">
        <v>4</v>
      </c>
      <c r="C169" s="84">
        <v>45313</v>
      </c>
      <c r="D169" s="58">
        <v>312</v>
      </c>
      <c r="E169" s="51">
        <v>65</v>
      </c>
      <c r="F169" s="51">
        <v>104</v>
      </c>
      <c r="G169" s="26">
        <v>48</v>
      </c>
      <c r="H169" s="26">
        <v>43</v>
      </c>
      <c r="I169" s="26">
        <v>0</v>
      </c>
      <c r="J169" s="26">
        <v>52</v>
      </c>
      <c r="L169" s="10"/>
      <c r="M169" s="10"/>
      <c r="N169" s="10"/>
      <c r="O169" s="10"/>
      <c r="P169" s="10"/>
      <c r="Q169" s="10"/>
      <c r="R169" s="10"/>
      <c r="S169" s="10"/>
      <c r="T169" s="10"/>
      <c r="U169" s="10"/>
      <c r="V169" s="10"/>
      <c r="W169" s="10"/>
    </row>
    <row r="170" spans="1:23" x14ac:dyDescent="0.35">
      <c r="A170" s="14" t="s">
        <v>177</v>
      </c>
      <c r="B170" s="18">
        <v>5</v>
      </c>
      <c r="C170" s="84">
        <v>45320</v>
      </c>
      <c r="D170" s="58">
        <v>312</v>
      </c>
      <c r="E170" s="51">
        <v>69</v>
      </c>
      <c r="F170" s="51">
        <v>112</v>
      </c>
      <c r="G170" s="26">
        <v>45</v>
      </c>
      <c r="H170" s="26">
        <v>37</v>
      </c>
      <c r="I170" s="26">
        <v>2</v>
      </c>
      <c r="J170" s="26">
        <v>47</v>
      </c>
      <c r="L170" s="10"/>
      <c r="M170" s="10"/>
      <c r="N170" s="10"/>
      <c r="O170" s="10"/>
      <c r="P170" s="10"/>
      <c r="Q170" s="10"/>
      <c r="R170" s="10"/>
      <c r="S170" s="10"/>
      <c r="T170" s="10"/>
      <c r="U170" s="10"/>
      <c r="V170" s="10"/>
      <c r="W170" s="10"/>
    </row>
    <row r="171" spans="1:23" x14ac:dyDescent="0.35">
      <c r="A171" s="14" t="s">
        <v>177</v>
      </c>
      <c r="B171" s="18">
        <v>6</v>
      </c>
      <c r="C171" s="84">
        <v>45327</v>
      </c>
      <c r="D171" s="58">
        <v>248</v>
      </c>
      <c r="E171" s="51">
        <v>59</v>
      </c>
      <c r="F171" s="51">
        <v>72</v>
      </c>
      <c r="G171" s="26">
        <v>51</v>
      </c>
      <c r="H171" s="26">
        <v>26</v>
      </c>
      <c r="I171" s="26">
        <v>2</v>
      </c>
      <c r="J171" s="26">
        <v>38</v>
      </c>
      <c r="L171" s="10"/>
      <c r="M171" s="10"/>
      <c r="N171" s="10"/>
      <c r="O171" s="10"/>
      <c r="P171" s="10"/>
      <c r="Q171" s="10"/>
      <c r="R171" s="10"/>
      <c r="S171" s="10"/>
      <c r="T171" s="10"/>
      <c r="U171" s="10"/>
      <c r="V171" s="10"/>
      <c r="W171" s="10"/>
    </row>
    <row r="172" spans="1:23" x14ac:dyDescent="0.35">
      <c r="A172" s="14" t="s">
        <v>177</v>
      </c>
      <c r="B172" s="18">
        <v>7</v>
      </c>
      <c r="C172" s="84">
        <v>45334</v>
      </c>
      <c r="D172" s="58">
        <v>254</v>
      </c>
      <c r="E172" s="51">
        <v>54</v>
      </c>
      <c r="F172" s="51">
        <v>86</v>
      </c>
      <c r="G172" s="26">
        <v>46</v>
      </c>
      <c r="H172" s="26">
        <v>18</v>
      </c>
      <c r="I172" s="26">
        <v>1</v>
      </c>
      <c r="J172" s="26">
        <v>49</v>
      </c>
      <c r="L172" s="10"/>
      <c r="M172" s="10"/>
      <c r="N172" s="10"/>
      <c r="O172" s="10"/>
      <c r="P172" s="10"/>
      <c r="Q172" s="10"/>
      <c r="R172" s="10"/>
      <c r="S172" s="10"/>
      <c r="T172" s="10"/>
      <c r="U172" s="10"/>
      <c r="V172" s="10"/>
      <c r="W172" s="10"/>
    </row>
    <row r="173" spans="1:23" x14ac:dyDescent="0.35">
      <c r="A173" s="14" t="s">
        <v>177</v>
      </c>
      <c r="B173" s="18">
        <v>8</v>
      </c>
      <c r="C173" s="84">
        <v>45341</v>
      </c>
      <c r="D173" s="58">
        <v>244</v>
      </c>
      <c r="E173" s="51">
        <v>52</v>
      </c>
      <c r="F173" s="51">
        <v>83</v>
      </c>
      <c r="G173" s="26">
        <v>43</v>
      </c>
      <c r="H173" s="26">
        <v>26</v>
      </c>
      <c r="I173" s="26">
        <v>0</v>
      </c>
      <c r="J173" s="26">
        <v>40</v>
      </c>
      <c r="L173" s="10"/>
      <c r="M173" s="10"/>
      <c r="N173" s="10"/>
      <c r="O173" s="10"/>
      <c r="P173" s="10"/>
      <c r="Q173" s="10"/>
      <c r="R173" s="10"/>
      <c r="S173" s="10"/>
      <c r="T173" s="10"/>
      <c r="U173" s="10"/>
      <c r="V173" s="10"/>
      <c r="W173" s="10"/>
    </row>
    <row r="174" spans="1:23" x14ac:dyDescent="0.35">
      <c r="A174" s="14" t="s">
        <v>177</v>
      </c>
      <c r="B174" s="18">
        <v>9</v>
      </c>
      <c r="C174" s="84">
        <v>45348</v>
      </c>
      <c r="D174" s="58">
        <v>230</v>
      </c>
      <c r="E174" s="51">
        <v>55</v>
      </c>
      <c r="F174" s="51">
        <v>65</v>
      </c>
      <c r="G174" s="26">
        <v>35</v>
      </c>
      <c r="H174" s="26">
        <v>15</v>
      </c>
      <c r="I174" s="26">
        <v>0</v>
      </c>
      <c r="J174" s="26">
        <v>60</v>
      </c>
      <c r="L174" s="10"/>
      <c r="M174" s="10"/>
      <c r="N174" s="10"/>
      <c r="O174" s="10"/>
      <c r="P174" s="10"/>
      <c r="Q174" s="10"/>
      <c r="R174" s="10"/>
      <c r="S174" s="10"/>
      <c r="T174" s="10"/>
      <c r="U174" s="10"/>
      <c r="V174" s="10"/>
      <c r="W174" s="10"/>
    </row>
    <row r="175" spans="1:23" x14ac:dyDescent="0.35">
      <c r="A175" s="14" t="s">
        <v>177</v>
      </c>
      <c r="B175" s="18">
        <v>10</v>
      </c>
      <c r="C175" s="84">
        <v>45355</v>
      </c>
      <c r="D175" s="58">
        <v>233</v>
      </c>
      <c r="E175" s="51">
        <v>64</v>
      </c>
      <c r="F175" s="51">
        <v>74</v>
      </c>
      <c r="G175" s="26">
        <v>35</v>
      </c>
      <c r="H175" s="26">
        <v>16</v>
      </c>
      <c r="I175" s="26">
        <v>5</v>
      </c>
      <c r="J175" s="26">
        <v>39</v>
      </c>
      <c r="L175" s="10"/>
      <c r="M175" s="10"/>
      <c r="N175" s="10"/>
      <c r="O175" s="10"/>
      <c r="P175" s="10"/>
      <c r="Q175" s="10"/>
      <c r="R175" s="10"/>
      <c r="S175" s="10"/>
      <c r="T175" s="10"/>
      <c r="U175" s="10"/>
      <c r="V175" s="10"/>
      <c r="W175" s="10"/>
    </row>
    <row r="176" spans="1:23" x14ac:dyDescent="0.35">
      <c r="A176" s="14" t="s">
        <v>177</v>
      </c>
      <c r="B176" s="18">
        <v>11</v>
      </c>
      <c r="C176" s="84">
        <v>45362</v>
      </c>
      <c r="D176" s="58">
        <v>259</v>
      </c>
      <c r="E176" s="51">
        <v>62</v>
      </c>
      <c r="F176" s="51">
        <v>76</v>
      </c>
      <c r="G176" s="26">
        <v>50</v>
      </c>
      <c r="H176" s="26">
        <v>17</v>
      </c>
      <c r="I176" s="26">
        <v>2</v>
      </c>
      <c r="J176" s="26">
        <v>52</v>
      </c>
      <c r="L176" s="10"/>
      <c r="M176" s="10"/>
      <c r="N176" s="10"/>
      <c r="O176" s="10"/>
      <c r="P176" s="10"/>
      <c r="Q176" s="10"/>
      <c r="R176" s="10"/>
      <c r="S176" s="10"/>
      <c r="T176" s="10"/>
      <c r="U176" s="10"/>
      <c r="V176" s="10"/>
      <c r="W176" s="10"/>
    </row>
    <row r="177" spans="1:23" x14ac:dyDescent="0.35">
      <c r="A177" s="14" t="s">
        <v>177</v>
      </c>
      <c r="B177" s="18">
        <v>12</v>
      </c>
      <c r="C177" s="84">
        <v>45369</v>
      </c>
      <c r="D177" s="58">
        <v>271</v>
      </c>
      <c r="E177" s="51">
        <v>67</v>
      </c>
      <c r="F177" s="51">
        <v>78</v>
      </c>
      <c r="G177" s="26">
        <v>49</v>
      </c>
      <c r="H177" s="26">
        <v>23</v>
      </c>
      <c r="I177" s="26">
        <v>1</v>
      </c>
      <c r="J177" s="26">
        <v>53</v>
      </c>
      <c r="L177" s="10"/>
      <c r="M177" s="10"/>
      <c r="N177" s="10"/>
      <c r="O177" s="10"/>
      <c r="P177" s="10"/>
      <c r="Q177" s="10"/>
      <c r="R177" s="10"/>
      <c r="S177" s="10"/>
      <c r="T177" s="10"/>
      <c r="U177" s="10"/>
      <c r="V177" s="10"/>
      <c r="W177" s="10"/>
    </row>
    <row r="178" spans="1:23" x14ac:dyDescent="0.35">
      <c r="A178" s="14" t="s">
        <v>177</v>
      </c>
      <c r="B178" s="18">
        <v>13</v>
      </c>
      <c r="C178" s="84">
        <v>45376</v>
      </c>
      <c r="D178" s="58">
        <v>204</v>
      </c>
      <c r="E178" s="51">
        <v>52</v>
      </c>
      <c r="F178" s="51">
        <v>60</v>
      </c>
      <c r="G178" s="26">
        <v>48</v>
      </c>
      <c r="H178" s="26">
        <v>17</v>
      </c>
      <c r="I178" s="26">
        <v>1</v>
      </c>
      <c r="J178" s="26">
        <v>26</v>
      </c>
      <c r="L178" s="10"/>
      <c r="M178" s="10"/>
      <c r="N178" s="10"/>
      <c r="O178" s="10"/>
      <c r="P178" s="10"/>
      <c r="Q178" s="10"/>
      <c r="R178" s="10"/>
      <c r="S178" s="10"/>
      <c r="T178" s="10"/>
      <c r="U178" s="10"/>
      <c r="V178" s="10"/>
      <c r="W178" s="10"/>
    </row>
    <row r="179" spans="1:23" x14ac:dyDescent="0.35">
      <c r="A179" s="14" t="s">
        <v>177</v>
      </c>
      <c r="B179" s="18">
        <v>14</v>
      </c>
      <c r="C179" s="84">
        <v>45383</v>
      </c>
      <c r="D179" s="58">
        <v>227</v>
      </c>
      <c r="E179" s="51">
        <v>50</v>
      </c>
      <c r="F179" s="51">
        <v>80</v>
      </c>
      <c r="G179" s="26">
        <v>46</v>
      </c>
      <c r="H179" s="26">
        <v>15</v>
      </c>
      <c r="I179" s="26">
        <v>0</v>
      </c>
      <c r="J179" s="26">
        <v>36</v>
      </c>
      <c r="L179" s="10"/>
      <c r="M179" s="10"/>
      <c r="N179" s="10"/>
      <c r="O179" s="10"/>
      <c r="P179" s="10"/>
      <c r="Q179" s="10"/>
      <c r="R179" s="10"/>
      <c r="S179" s="10"/>
      <c r="T179" s="10"/>
      <c r="U179" s="10"/>
      <c r="V179" s="10"/>
      <c r="W179" s="10"/>
    </row>
    <row r="180" spans="1:23" x14ac:dyDescent="0.35">
      <c r="A180" s="14" t="s">
        <v>177</v>
      </c>
      <c r="B180" s="18">
        <v>15</v>
      </c>
      <c r="C180" s="84">
        <v>45390</v>
      </c>
      <c r="D180" s="58">
        <v>257</v>
      </c>
      <c r="E180" s="51">
        <v>58</v>
      </c>
      <c r="F180" s="51">
        <v>94</v>
      </c>
      <c r="G180" s="26">
        <v>45</v>
      </c>
      <c r="H180" s="26">
        <v>13</v>
      </c>
      <c r="I180" s="26">
        <v>1</v>
      </c>
      <c r="J180" s="26">
        <v>46</v>
      </c>
      <c r="L180" s="10"/>
      <c r="M180" s="10"/>
      <c r="N180" s="10"/>
      <c r="O180" s="10"/>
      <c r="P180" s="10"/>
      <c r="Q180" s="10"/>
      <c r="R180" s="10"/>
      <c r="S180" s="10"/>
      <c r="T180" s="10"/>
      <c r="U180" s="10"/>
      <c r="V180" s="10"/>
      <c r="W180" s="10"/>
    </row>
    <row r="181" spans="1:23" x14ac:dyDescent="0.35">
      <c r="A181" s="14" t="s">
        <v>177</v>
      </c>
      <c r="B181" s="18">
        <v>16</v>
      </c>
      <c r="C181" s="84">
        <v>45397</v>
      </c>
      <c r="D181" s="58">
        <v>283</v>
      </c>
      <c r="E181" s="51">
        <v>62</v>
      </c>
      <c r="F181" s="51">
        <v>96</v>
      </c>
      <c r="G181" s="26">
        <v>52</v>
      </c>
      <c r="H181" s="26">
        <v>13</v>
      </c>
      <c r="I181" s="26">
        <v>0</v>
      </c>
      <c r="J181" s="26">
        <v>60</v>
      </c>
      <c r="L181" s="10"/>
      <c r="M181" s="10"/>
      <c r="N181" s="10"/>
      <c r="O181" s="10"/>
      <c r="P181" s="10"/>
      <c r="Q181" s="10"/>
      <c r="R181" s="10"/>
      <c r="S181" s="10"/>
      <c r="T181" s="10"/>
      <c r="U181" s="10"/>
      <c r="V181" s="10"/>
      <c r="W181" s="10"/>
    </row>
    <row r="182" spans="1:23" x14ac:dyDescent="0.35">
      <c r="A182" s="14" t="s">
        <v>177</v>
      </c>
      <c r="B182" s="18">
        <v>17</v>
      </c>
      <c r="C182" s="84">
        <v>45404</v>
      </c>
      <c r="D182" s="58" t="s">
        <v>213</v>
      </c>
      <c r="E182" s="51" t="s">
        <v>213</v>
      </c>
      <c r="F182" s="51" t="s">
        <v>213</v>
      </c>
      <c r="G182" s="26" t="s">
        <v>213</v>
      </c>
      <c r="H182" s="26" t="s">
        <v>213</v>
      </c>
      <c r="I182" s="26" t="s">
        <v>213</v>
      </c>
      <c r="J182" s="26" t="s">
        <v>213</v>
      </c>
      <c r="L182" s="10"/>
      <c r="M182" s="10"/>
      <c r="N182" s="10"/>
      <c r="O182" s="10"/>
      <c r="P182" s="10"/>
      <c r="Q182" s="10"/>
      <c r="R182" s="10"/>
      <c r="S182" s="10"/>
      <c r="T182" s="10"/>
      <c r="U182" s="10"/>
      <c r="V182" s="10"/>
      <c r="W182" s="10"/>
    </row>
    <row r="183" spans="1:23" x14ac:dyDescent="0.35">
      <c r="A183" s="14" t="s">
        <v>177</v>
      </c>
      <c r="B183" s="18">
        <v>18</v>
      </c>
      <c r="C183" s="84">
        <v>45411</v>
      </c>
      <c r="D183" s="58" t="s">
        <v>213</v>
      </c>
      <c r="E183" s="51" t="s">
        <v>213</v>
      </c>
      <c r="F183" s="51" t="s">
        <v>213</v>
      </c>
      <c r="G183" s="26" t="s">
        <v>213</v>
      </c>
      <c r="H183" s="26" t="s">
        <v>213</v>
      </c>
      <c r="I183" s="26" t="s">
        <v>213</v>
      </c>
      <c r="J183" s="26" t="s">
        <v>213</v>
      </c>
      <c r="L183" s="10"/>
      <c r="M183" s="10"/>
      <c r="N183" s="10"/>
      <c r="O183" s="10"/>
      <c r="P183" s="10"/>
      <c r="Q183" s="10"/>
      <c r="R183" s="10"/>
      <c r="S183" s="10"/>
      <c r="T183" s="10"/>
      <c r="U183" s="10"/>
      <c r="V183" s="10"/>
      <c r="W183" s="10"/>
    </row>
    <row r="184" spans="1:23" x14ac:dyDescent="0.35">
      <c r="A184" s="14" t="s">
        <v>177</v>
      </c>
      <c r="B184" s="18">
        <v>19</v>
      </c>
      <c r="C184" s="84">
        <v>45418</v>
      </c>
      <c r="D184" s="58" t="s">
        <v>213</v>
      </c>
      <c r="E184" s="51" t="s">
        <v>213</v>
      </c>
      <c r="F184" s="51" t="s">
        <v>213</v>
      </c>
      <c r="G184" s="26" t="s">
        <v>213</v>
      </c>
      <c r="H184" s="26" t="s">
        <v>213</v>
      </c>
      <c r="I184" s="26" t="s">
        <v>213</v>
      </c>
      <c r="J184" s="26" t="s">
        <v>213</v>
      </c>
      <c r="L184" s="10"/>
      <c r="M184" s="10"/>
      <c r="N184" s="10"/>
      <c r="O184" s="10"/>
      <c r="P184" s="10"/>
      <c r="Q184" s="10"/>
      <c r="R184" s="10"/>
      <c r="S184" s="10"/>
      <c r="T184" s="10"/>
      <c r="U184" s="10"/>
      <c r="V184" s="10"/>
      <c r="W184" s="10"/>
    </row>
    <row r="185" spans="1:23" x14ac:dyDescent="0.35">
      <c r="A185" s="14" t="s">
        <v>177</v>
      </c>
      <c r="B185" s="18">
        <v>20</v>
      </c>
      <c r="C185" s="84">
        <v>45425</v>
      </c>
      <c r="D185" s="58" t="s">
        <v>213</v>
      </c>
      <c r="E185" s="51" t="s">
        <v>213</v>
      </c>
      <c r="F185" s="51" t="s">
        <v>213</v>
      </c>
      <c r="G185" s="26" t="s">
        <v>213</v>
      </c>
      <c r="H185" s="26" t="s">
        <v>213</v>
      </c>
      <c r="I185" s="26" t="s">
        <v>213</v>
      </c>
      <c r="J185" s="26" t="s">
        <v>213</v>
      </c>
      <c r="L185" s="10"/>
      <c r="M185" s="10"/>
      <c r="N185" s="10"/>
      <c r="O185" s="10"/>
      <c r="P185" s="10"/>
      <c r="Q185" s="10"/>
      <c r="R185" s="10"/>
      <c r="S185" s="10"/>
      <c r="T185" s="10"/>
      <c r="U185" s="10"/>
      <c r="V185" s="10"/>
      <c r="W185" s="10"/>
    </row>
    <row r="186" spans="1:23" x14ac:dyDescent="0.35">
      <c r="A186" s="14" t="s">
        <v>177</v>
      </c>
      <c r="B186" s="18">
        <v>21</v>
      </c>
      <c r="C186" s="84">
        <v>45432</v>
      </c>
      <c r="D186" s="58" t="s">
        <v>213</v>
      </c>
      <c r="E186" s="51" t="s">
        <v>213</v>
      </c>
      <c r="F186" s="51" t="s">
        <v>213</v>
      </c>
      <c r="G186" s="26" t="s">
        <v>213</v>
      </c>
      <c r="H186" s="26" t="s">
        <v>213</v>
      </c>
      <c r="I186" s="26" t="s">
        <v>213</v>
      </c>
      <c r="J186" s="26" t="s">
        <v>213</v>
      </c>
      <c r="L186" s="10"/>
      <c r="M186" s="10"/>
      <c r="N186" s="10"/>
      <c r="O186" s="10"/>
      <c r="P186" s="10"/>
      <c r="Q186" s="10"/>
      <c r="R186" s="10"/>
      <c r="S186" s="10"/>
      <c r="T186" s="10"/>
      <c r="U186" s="10"/>
      <c r="V186" s="10"/>
      <c r="W186" s="10"/>
    </row>
    <row r="187" spans="1:23" x14ac:dyDescent="0.35">
      <c r="A187" s="14" t="s">
        <v>177</v>
      </c>
      <c r="B187" s="18">
        <v>22</v>
      </c>
      <c r="C187" s="84">
        <v>45439</v>
      </c>
      <c r="D187" s="58" t="s">
        <v>213</v>
      </c>
      <c r="E187" s="51" t="s">
        <v>213</v>
      </c>
      <c r="F187" s="51" t="s">
        <v>213</v>
      </c>
      <c r="G187" s="26" t="s">
        <v>213</v>
      </c>
      <c r="H187" s="26" t="s">
        <v>213</v>
      </c>
      <c r="I187" s="26" t="s">
        <v>213</v>
      </c>
      <c r="J187" s="26" t="s">
        <v>213</v>
      </c>
      <c r="L187" s="10"/>
      <c r="M187" s="10"/>
      <c r="N187" s="10"/>
      <c r="O187" s="10"/>
      <c r="P187" s="10"/>
      <c r="Q187" s="10"/>
      <c r="R187" s="10"/>
      <c r="S187" s="10"/>
      <c r="T187" s="10"/>
      <c r="U187" s="10"/>
      <c r="V187" s="10"/>
      <c r="W187" s="10"/>
    </row>
    <row r="188" spans="1:23" x14ac:dyDescent="0.35">
      <c r="A188" s="14" t="s">
        <v>177</v>
      </c>
      <c r="B188" s="18">
        <v>23</v>
      </c>
      <c r="C188" s="84">
        <v>45446</v>
      </c>
      <c r="D188" s="58" t="s">
        <v>213</v>
      </c>
      <c r="E188" s="51" t="s">
        <v>213</v>
      </c>
      <c r="F188" s="51" t="s">
        <v>213</v>
      </c>
      <c r="G188" s="26" t="s">
        <v>213</v>
      </c>
      <c r="H188" s="26" t="s">
        <v>213</v>
      </c>
      <c r="I188" s="26" t="s">
        <v>213</v>
      </c>
      <c r="J188" s="26" t="s">
        <v>213</v>
      </c>
      <c r="L188" s="10"/>
      <c r="M188" s="10"/>
      <c r="N188" s="10"/>
      <c r="O188" s="10"/>
      <c r="P188" s="10"/>
      <c r="Q188" s="10"/>
      <c r="R188" s="10"/>
      <c r="S188" s="10"/>
      <c r="T188" s="10"/>
      <c r="U188" s="10"/>
      <c r="V188" s="10"/>
      <c r="W188" s="10"/>
    </row>
    <row r="189" spans="1:23" x14ac:dyDescent="0.35">
      <c r="A189" s="14" t="s">
        <v>177</v>
      </c>
      <c r="B189" s="18">
        <v>24</v>
      </c>
      <c r="C189" s="84">
        <v>45453</v>
      </c>
      <c r="D189" s="58" t="s">
        <v>213</v>
      </c>
      <c r="E189" s="51" t="s">
        <v>213</v>
      </c>
      <c r="F189" s="51" t="s">
        <v>213</v>
      </c>
      <c r="G189" s="26" t="s">
        <v>213</v>
      </c>
      <c r="H189" s="26" t="s">
        <v>213</v>
      </c>
      <c r="I189" s="26" t="s">
        <v>213</v>
      </c>
      <c r="J189" s="26" t="s">
        <v>213</v>
      </c>
      <c r="L189" s="10"/>
      <c r="M189" s="10"/>
      <c r="N189" s="10"/>
      <c r="O189" s="10"/>
      <c r="P189" s="10"/>
      <c r="Q189" s="10"/>
      <c r="R189" s="10"/>
      <c r="S189" s="10"/>
      <c r="T189" s="10"/>
      <c r="U189" s="10"/>
      <c r="V189" s="10"/>
      <c r="W189" s="10"/>
    </row>
    <row r="190" spans="1:23" x14ac:dyDescent="0.35">
      <c r="A190" s="14" t="s">
        <v>177</v>
      </c>
      <c r="B190" s="18">
        <v>25</v>
      </c>
      <c r="C190" s="84">
        <v>45460</v>
      </c>
      <c r="D190" s="58" t="s">
        <v>213</v>
      </c>
      <c r="E190" s="51" t="s">
        <v>213</v>
      </c>
      <c r="F190" s="51" t="s">
        <v>213</v>
      </c>
      <c r="G190" s="26" t="s">
        <v>213</v>
      </c>
      <c r="H190" s="26" t="s">
        <v>213</v>
      </c>
      <c r="I190" s="26" t="s">
        <v>213</v>
      </c>
      <c r="J190" s="26" t="s">
        <v>213</v>
      </c>
      <c r="L190" s="10"/>
      <c r="M190" s="10"/>
      <c r="N190" s="10"/>
      <c r="O190" s="10"/>
      <c r="P190" s="10"/>
      <c r="Q190" s="10"/>
      <c r="R190" s="10"/>
      <c r="S190" s="10"/>
      <c r="T190" s="10"/>
      <c r="U190" s="10"/>
      <c r="V190" s="10"/>
      <c r="W190" s="10"/>
    </row>
    <row r="191" spans="1:23" x14ac:dyDescent="0.35">
      <c r="A191" s="14" t="s">
        <v>177</v>
      </c>
      <c r="B191" s="18">
        <v>26</v>
      </c>
      <c r="C191" s="84">
        <v>45467</v>
      </c>
      <c r="D191" s="58" t="s">
        <v>213</v>
      </c>
      <c r="E191" s="51" t="s">
        <v>213</v>
      </c>
      <c r="F191" s="51" t="s">
        <v>213</v>
      </c>
      <c r="G191" s="26" t="s">
        <v>213</v>
      </c>
      <c r="H191" s="26" t="s">
        <v>213</v>
      </c>
      <c r="I191" s="26" t="s">
        <v>213</v>
      </c>
      <c r="J191" s="26" t="s">
        <v>213</v>
      </c>
      <c r="L191" s="10"/>
      <c r="M191" s="10"/>
      <c r="N191" s="10"/>
      <c r="O191" s="10"/>
      <c r="P191" s="10"/>
      <c r="Q191" s="10"/>
      <c r="R191" s="10"/>
      <c r="S191" s="10"/>
      <c r="T191" s="10"/>
      <c r="U191" s="10"/>
      <c r="V191" s="10"/>
      <c r="W191" s="10"/>
    </row>
    <row r="192" spans="1:23" x14ac:dyDescent="0.35">
      <c r="A192" s="14" t="s">
        <v>177</v>
      </c>
      <c r="B192" s="18">
        <v>27</v>
      </c>
      <c r="C192" s="84">
        <v>45474</v>
      </c>
      <c r="D192" s="58" t="s">
        <v>213</v>
      </c>
      <c r="E192" s="51" t="s">
        <v>213</v>
      </c>
      <c r="F192" s="51" t="s">
        <v>213</v>
      </c>
      <c r="G192" s="26" t="s">
        <v>213</v>
      </c>
      <c r="H192" s="26" t="s">
        <v>213</v>
      </c>
      <c r="I192" s="26" t="s">
        <v>213</v>
      </c>
      <c r="J192" s="26" t="s">
        <v>213</v>
      </c>
      <c r="L192" s="10"/>
      <c r="M192" s="10"/>
      <c r="N192" s="10"/>
      <c r="O192" s="10"/>
      <c r="P192" s="10"/>
      <c r="Q192" s="10"/>
      <c r="R192" s="10"/>
      <c r="S192" s="10"/>
      <c r="T192" s="10"/>
      <c r="U192" s="10"/>
      <c r="V192" s="10"/>
      <c r="W192" s="10"/>
    </row>
    <row r="193" spans="1:23" x14ac:dyDescent="0.35">
      <c r="A193" s="14" t="s">
        <v>177</v>
      </c>
      <c r="B193" s="18">
        <v>28</v>
      </c>
      <c r="C193" s="84">
        <v>45481</v>
      </c>
      <c r="D193" s="58" t="s">
        <v>213</v>
      </c>
      <c r="E193" s="51" t="s">
        <v>213</v>
      </c>
      <c r="F193" s="51" t="s">
        <v>213</v>
      </c>
      <c r="G193" s="26" t="s">
        <v>213</v>
      </c>
      <c r="H193" s="26" t="s">
        <v>213</v>
      </c>
      <c r="I193" s="26" t="s">
        <v>213</v>
      </c>
      <c r="J193" s="26" t="s">
        <v>213</v>
      </c>
      <c r="L193" s="10"/>
      <c r="M193" s="10"/>
      <c r="N193" s="10"/>
      <c r="O193" s="10"/>
      <c r="P193" s="10"/>
      <c r="Q193" s="10"/>
      <c r="R193" s="10"/>
      <c r="S193" s="10"/>
      <c r="T193" s="10"/>
      <c r="U193" s="10"/>
      <c r="V193" s="10"/>
      <c r="W193" s="10"/>
    </row>
    <row r="194" spans="1:23" x14ac:dyDescent="0.35">
      <c r="A194" s="14" t="s">
        <v>177</v>
      </c>
      <c r="B194" s="18">
        <v>29</v>
      </c>
      <c r="C194" s="84">
        <v>45488</v>
      </c>
      <c r="D194" s="58" t="s">
        <v>213</v>
      </c>
      <c r="E194" s="51" t="s">
        <v>213</v>
      </c>
      <c r="F194" s="51" t="s">
        <v>213</v>
      </c>
      <c r="G194" s="26" t="s">
        <v>213</v>
      </c>
      <c r="H194" s="26" t="s">
        <v>213</v>
      </c>
      <c r="I194" s="26" t="s">
        <v>213</v>
      </c>
      <c r="J194" s="26" t="s">
        <v>213</v>
      </c>
      <c r="L194" s="10"/>
      <c r="M194" s="10"/>
      <c r="N194" s="10"/>
      <c r="O194" s="10"/>
      <c r="P194" s="10"/>
      <c r="Q194" s="10"/>
      <c r="R194" s="10"/>
      <c r="S194" s="10"/>
      <c r="T194" s="10"/>
      <c r="U194" s="10"/>
      <c r="V194" s="10"/>
      <c r="W194" s="10"/>
    </row>
    <row r="195" spans="1:23" x14ac:dyDescent="0.35">
      <c r="A195" s="14" t="s">
        <v>177</v>
      </c>
      <c r="B195" s="18">
        <v>30</v>
      </c>
      <c r="C195" s="84">
        <v>45495</v>
      </c>
      <c r="D195" s="58" t="s">
        <v>213</v>
      </c>
      <c r="E195" s="51" t="s">
        <v>213</v>
      </c>
      <c r="F195" s="51" t="s">
        <v>213</v>
      </c>
      <c r="G195" s="26" t="s">
        <v>213</v>
      </c>
      <c r="H195" s="26" t="s">
        <v>213</v>
      </c>
      <c r="I195" s="26" t="s">
        <v>213</v>
      </c>
      <c r="J195" s="26" t="s">
        <v>213</v>
      </c>
      <c r="L195" s="10"/>
      <c r="M195" s="10"/>
      <c r="N195" s="10"/>
      <c r="O195" s="10"/>
      <c r="P195" s="10"/>
      <c r="Q195" s="10"/>
      <c r="R195" s="10"/>
      <c r="S195" s="10"/>
      <c r="T195" s="10"/>
      <c r="U195" s="10"/>
      <c r="V195" s="10"/>
      <c r="W195" s="10"/>
    </row>
    <row r="196" spans="1:23" x14ac:dyDescent="0.35">
      <c r="A196" s="14" t="s">
        <v>177</v>
      </c>
      <c r="B196" s="18">
        <v>31</v>
      </c>
      <c r="C196" s="84">
        <v>45502</v>
      </c>
      <c r="D196" s="58" t="s">
        <v>213</v>
      </c>
      <c r="E196" s="51" t="s">
        <v>213</v>
      </c>
      <c r="F196" s="51" t="s">
        <v>213</v>
      </c>
      <c r="G196" s="26" t="s">
        <v>213</v>
      </c>
      <c r="H196" s="26" t="s">
        <v>213</v>
      </c>
      <c r="I196" s="26" t="s">
        <v>213</v>
      </c>
      <c r="J196" s="26" t="s">
        <v>213</v>
      </c>
      <c r="L196" s="10"/>
      <c r="M196" s="10"/>
      <c r="N196" s="10"/>
      <c r="O196" s="10"/>
      <c r="P196" s="10"/>
      <c r="Q196" s="10"/>
      <c r="R196" s="10"/>
      <c r="S196" s="10"/>
      <c r="T196" s="10"/>
      <c r="U196" s="10"/>
      <c r="V196" s="10"/>
      <c r="W196" s="10"/>
    </row>
    <row r="197" spans="1:23" x14ac:dyDescent="0.35">
      <c r="A197" s="14" t="s">
        <v>177</v>
      </c>
      <c r="B197" s="18">
        <v>32</v>
      </c>
      <c r="C197" s="84">
        <v>45509</v>
      </c>
      <c r="D197" s="58" t="s">
        <v>213</v>
      </c>
      <c r="E197" s="51" t="s">
        <v>213</v>
      </c>
      <c r="F197" s="51" t="s">
        <v>213</v>
      </c>
      <c r="G197" s="26" t="s">
        <v>213</v>
      </c>
      <c r="H197" s="26" t="s">
        <v>213</v>
      </c>
      <c r="I197" s="26" t="s">
        <v>213</v>
      </c>
      <c r="J197" s="26" t="s">
        <v>213</v>
      </c>
      <c r="L197" s="10"/>
      <c r="M197" s="10"/>
      <c r="N197" s="10"/>
      <c r="O197" s="10"/>
      <c r="P197" s="10"/>
      <c r="Q197" s="10"/>
      <c r="R197" s="10"/>
      <c r="S197" s="10"/>
      <c r="T197" s="10"/>
      <c r="U197" s="10"/>
      <c r="V197" s="10"/>
      <c r="W197" s="10"/>
    </row>
    <row r="198" spans="1:23" x14ac:dyDescent="0.35">
      <c r="A198" s="14" t="s">
        <v>177</v>
      </c>
      <c r="B198" s="18">
        <v>33</v>
      </c>
      <c r="C198" s="84">
        <v>45516</v>
      </c>
      <c r="D198" s="58" t="s">
        <v>213</v>
      </c>
      <c r="E198" s="51" t="s">
        <v>213</v>
      </c>
      <c r="F198" s="51" t="s">
        <v>213</v>
      </c>
      <c r="G198" s="26" t="s">
        <v>213</v>
      </c>
      <c r="H198" s="26" t="s">
        <v>213</v>
      </c>
      <c r="I198" s="26" t="s">
        <v>213</v>
      </c>
      <c r="J198" s="26" t="s">
        <v>213</v>
      </c>
      <c r="L198" s="10"/>
      <c r="M198" s="10"/>
      <c r="N198" s="10"/>
      <c r="O198" s="10"/>
      <c r="P198" s="10"/>
      <c r="Q198" s="10"/>
      <c r="R198" s="10"/>
      <c r="S198" s="10"/>
      <c r="T198" s="10"/>
      <c r="U198" s="10"/>
      <c r="V198" s="10"/>
      <c r="W198" s="10"/>
    </row>
    <row r="199" spans="1:23" x14ac:dyDescent="0.35">
      <c r="A199" s="14" t="s">
        <v>177</v>
      </c>
      <c r="B199" s="18">
        <v>34</v>
      </c>
      <c r="C199" s="84">
        <v>45523</v>
      </c>
      <c r="D199" s="58" t="s">
        <v>213</v>
      </c>
      <c r="E199" s="51" t="s">
        <v>213</v>
      </c>
      <c r="F199" s="51" t="s">
        <v>213</v>
      </c>
      <c r="G199" s="26" t="s">
        <v>213</v>
      </c>
      <c r="H199" s="26" t="s">
        <v>213</v>
      </c>
      <c r="I199" s="26" t="s">
        <v>213</v>
      </c>
      <c r="J199" s="26" t="s">
        <v>213</v>
      </c>
      <c r="L199" s="10"/>
      <c r="M199" s="10"/>
      <c r="N199" s="10"/>
      <c r="O199" s="10"/>
      <c r="P199" s="10"/>
      <c r="Q199" s="10"/>
      <c r="R199" s="10"/>
      <c r="S199" s="10"/>
      <c r="T199" s="10"/>
      <c r="U199" s="10"/>
      <c r="V199" s="10"/>
      <c r="W199" s="10"/>
    </row>
    <row r="200" spans="1:23" x14ac:dyDescent="0.35">
      <c r="A200" s="14" t="s">
        <v>177</v>
      </c>
      <c r="B200" s="18">
        <v>35</v>
      </c>
      <c r="C200" s="84">
        <v>45530</v>
      </c>
      <c r="D200" s="58" t="s">
        <v>213</v>
      </c>
      <c r="E200" s="51" t="s">
        <v>213</v>
      </c>
      <c r="F200" s="51" t="s">
        <v>213</v>
      </c>
      <c r="G200" s="26" t="s">
        <v>213</v>
      </c>
      <c r="H200" s="26" t="s">
        <v>213</v>
      </c>
      <c r="I200" s="26" t="s">
        <v>213</v>
      </c>
      <c r="J200" s="26" t="s">
        <v>213</v>
      </c>
      <c r="L200" s="10"/>
      <c r="M200" s="10"/>
      <c r="N200" s="10"/>
      <c r="O200" s="10"/>
      <c r="P200" s="10"/>
      <c r="Q200" s="10"/>
      <c r="R200" s="10"/>
      <c r="S200" s="10"/>
      <c r="T200" s="10"/>
      <c r="U200" s="10"/>
      <c r="V200" s="10"/>
      <c r="W200" s="10"/>
    </row>
    <row r="201" spans="1:23" x14ac:dyDescent="0.35">
      <c r="A201" s="14" t="s">
        <v>177</v>
      </c>
      <c r="B201" s="18">
        <v>36</v>
      </c>
      <c r="C201" s="84">
        <v>45537</v>
      </c>
      <c r="D201" s="58" t="s">
        <v>213</v>
      </c>
      <c r="E201" s="51" t="s">
        <v>213</v>
      </c>
      <c r="F201" s="51" t="s">
        <v>213</v>
      </c>
      <c r="G201" s="26" t="s">
        <v>213</v>
      </c>
      <c r="H201" s="26" t="s">
        <v>213</v>
      </c>
      <c r="I201" s="26" t="s">
        <v>213</v>
      </c>
      <c r="J201" s="26" t="s">
        <v>213</v>
      </c>
      <c r="L201" s="10"/>
      <c r="M201" s="10"/>
      <c r="N201" s="10"/>
      <c r="O201" s="10"/>
      <c r="P201" s="10"/>
      <c r="Q201" s="10"/>
      <c r="R201" s="10"/>
      <c r="S201" s="10"/>
      <c r="T201" s="10"/>
      <c r="U201" s="10"/>
      <c r="V201" s="10"/>
      <c r="W201" s="10"/>
    </row>
    <row r="202" spans="1:23" x14ac:dyDescent="0.35">
      <c r="A202" s="14" t="s">
        <v>177</v>
      </c>
      <c r="B202" s="18">
        <v>37</v>
      </c>
      <c r="C202" s="84">
        <v>45544</v>
      </c>
      <c r="D202" s="58" t="s">
        <v>213</v>
      </c>
      <c r="E202" s="51" t="s">
        <v>213</v>
      </c>
      <c r="F202" s="51" t="s">
        <v>213</v>
      </c>
      <c r="G202" s="26" t="s">
        <v>213</v>
      </c>
      <c r="H202" s="26" t="s">
        <v>213</v>
      </c>
      <c r="I202" s="26" t="s">
        <v>213</v>
      </c>
      <c r="J202" s="26" t="s">
        <v>213</v>
      </c>
      <c r="L202" s="10"/>
      <c r="M202" s="10"/>
      <c r="N202" s="10"/>
      <c r="O202" s="10"/>
      <c r="P202" s="10"/>
      <c r="Q202" s="10"/>
      <c r="R202" s="10"/>
      <c r="S202" s="10"/>
      <c r="T202" s="10"/>
      <c r="U202" s="10"/>
      <c r="V202" s="10"/>
      <c r="W202" s="10"/>
    </row>
    <row r="203" spans="1:23" x14ac:dyDescent="0.35">
      <c r="A203" s="14" t="s">
        <v>177</v>
      </c>
      <c r="B203" s="18">
        <v>38</v>
      </c>
      <c r="C203" s="84">
        <v>45551</v>
      </c>
      <c r="D203" s="58" t="s">
        <v>213</v>
      </c>
      <c r="E203" s="51" t="s">
        <v>213</v>
      </c>
      <c r="F203" s="51" t="s">
        <v>213</v>
      </c>
      <c r="G203" s="26" t="s">
        <v>213</v>
      </c>
      <c r="H203" s="26" t="s">
        <v>213</v>
      </c>
      <c r="I203" s="26" t="s">
        <v>213</v>
      </c>
      <c r="J203" s="26" t="s">
        <v>213</v>
      </c>
      <c r="L203" s="10"/>
      <c r="M203" s="10"/>
      <c r="N203" s="10"/>
      <c r="O203" s="10"/>
      <c r="P203" s="10"/>
      <c r="Q203" s="10"/>
      <c r="R203" s="10"/>
      <c r="S203" s="10"/>
      <c r="T203" s="10"/>
      <c r="U203" s="10"/>
      <c r="V203" s="10"/>
      <c r="W203" s="10"/>
    </row>
    <row r="204" spans="1:23" x14ac:dyDescent="0.35">
      <c r="A204" s="14" t="s">
        <v>177</v>
      </c>
      <c r="B204" s="18">
        <v>39</v>
      </c>
      <c r="C204" s="84">
        <v>45558</v>
      </c>
      <c r="D204" s="58" t="s">
        <v>213</v>
      </c>
      <c r="E204" s="51" t="s">
        <v>213</v>
      </c>
      <c r="F204" s="51" t="s">
        <v>213</v>
      </c>
      <c r="G204" s="26" t="s">
        <v>213</v>
      </c>
      <c r="H204" s="26" t="s">
        <v>213</v>
      </c>
      <c r="I204" s="26" t="s">
        <v>213</v>
      </c>
      <c r="J204" s="26" t="s">
        <v>213</v>
      </c>
      <c r="L204" s="10"/>
      <c r="M204" s="10"/>
      <c r="N204" s="10"/>
      <c r="O204" s="10"/>
      <c r="P204" s="10"/>
      <c r="Q204" s="10"/>
      <c r="R204" s="10"/>
      <c r="S204" s="10"/>
      <c r="T204" s="10"/>
      <c r="U204" s="10"/>
      <c r="V204" s="10"/>
      <c r="W204" s="10"/>
    </row>
    <row r="205" spans="1:23" x14ac:dyDescent="0.35">
      <c r="A205" s="14" t="s">
        <v>177</v>
      </c>
      <c r="B205" s="18">
        <v>40</v>
      </c>
      <c r="C205" s="84">
        <v>45565</v>
      </c>
      <c r="D205" s="58" t="s">
        <v>213</v>
      </c>
      <c r="E205" s="51" t="s">
        <v>213</v>
      </c>
      <c r="F205" s="51" t="s">
        <v>213</v>
      </c>
      <c r="G205" s="26" t="s">
        <v>213</v>
      </c>
      <c r="H205" s="26" t="s">
        <v>213</v>
      </c>
      <c r="I205" s="26" t="s">
        <v>213</v>
      </c>
      <c r="J205" s="26" t="s">
        <v>213</v>
      </c>
      <c r="L205" s="10"/>
      <c r="M205" s="10"/>
      <c r="N205" s="10"/>
      <c r="O205" s="10"/>
      <c r="P205" s="10"/>
      <c r="Q205" s="10"/>
      <c r="R205" s="10"/>
      <c r="S205" s="10"/>
      <c r="T205" s="10"/>
      <c r="U205" s="10"/>
      <c r="V205" s="10"/>
      <c r="W205" s="10"/>
    </row>
    <row r="206" spans="1:23" x14ac:dyDescent="0.35">
      <c r="A206" s="14" t="s">
        <v>177</v>
      </c>
      <c r="B206" s="18">
        <v>41</v>
      </c>
      <c r="C206" s="84">
        <v>45572</v>
      </c>
      <c r="D206" s="58" t="s">
        <v>213</v>
      </c>
      <c r="E206" s="51" t="s">
        <v>213</v>
      </c>
      <c r="F206" s="51" t="s">
        <v>213</v>
      </c>
      <c r="G206" s="26" t="s">
        <v>213</v>
      </c>
      <c r="H206" s="26" t="s">
        <v>213</v>
      </c>
      <c r="I206" s="26" t="s">
        <v>213</v>
      </c>
      <c r="J206" s="26" t="s">
        <v>213</v>
      </c>
      <c r="L206" s="10"/>
      <c r="M206" s="10"/>
      <c r="N206" s="10"/>
      <c r="O206" s="10"/>
      <c r="P206" s="10"/>
      <c r="Q206" s="10"/>
      <c r="R206" s="10"/>
      <c r="S206" s="10"/>
      <c r="T206" s="10"/>
      <c r="U206" s="10"/>
      <c r="V206" s="10"/>
      <c r="W206" s="10"/>
    </row>
    <row r="207" spans="1:23" x14ac:dyDescent="0.35">
      <c r="A207" s="14" t="s">
        <v>177</v>
      </c>
      <c r="B207" s="18">
        <v>42</v>
      </c>
      <c r="C207" s="84">
        <v>45579</v>
      </c>
      <c r="D207" s="58" t="s">
        <v>213</v>
      </c>
      <c r="E207" s="51" t="s">
        <v>213</v>
      </c>
      <c r="F207" s="51" t="s">
        <v>213</v>
      </c>
      <c r="G207" s="26" t="s">
        <v>213</v>
      </c>
      <c r="H207" s="26" t="s">
        <v>213</v>
      </c>
      <c r="I207" s="26" t="s">
        <v>213</v>
      </c>
      <c r="J207" s="26" t="s">
        <v>213</v>
      </c>
      <c r="L207" s="10"/>
      <c r="M207" s="10"/>
      <c r="N207" s="10"/>
      <c r="O207" s="10"/>
      <c r="P207" s="10"/>
      <c r="Q207" s="10"/>
      <c r="R207" s="10"/>
      <c r="S207" s="10"/>
      <c r="T207" s="10"/>
      <c r="U207" s="10"/>
      <c r="V207" s="10"/>
      <c r="W207" s="10"/>
    </row>
    <row r="208" spans="1:23" x14ac:dyDescent="0.35">
      <c r="A208" s="14" t="s">
        <v>177</v>
      </c>
      <c r="B208" s="18">
        <v>43</v>
      </c>
      <c r="C208" s="84">
        <v>45586</v>
      </c>
      <c r="D208" s="58" t="s">
        <v>213</v>
      </c>
      <c r="E208" s="51" t="s">
        <v>213</v>
      </c>
      <c r="F208" s="51" t="s">
        <v>213</v>
      </c>
      <c r="G208" s="26" t="s">
        <v>213</v>
      </c>
      <c r="H208" s="26" t="s">
        <v>213</v>
      </c>
      <c r="I208" s="26" t="s">
        <v>213</v>
      </c>
      <c r="J208" s="26" t="s">
        <v>213</v>
      </c>
      <c r="L208" s="10"/>
      <c r="M208" s="10"/>
      <c r="N208" s="10"/>
      <c r="O208" s="10"/>
      <c r="P208" s="10"/>
      <c r="Q208" s="10"/>
      <c r="R208" s="10"/>
      <c r="S208" s="10"/>
      <c r="T208" s="10"/>
      <c r="U208" s="10"/>
      <c r="V208" s="10"/>
      <c r="W208" s="10"/>
    </row>
    <row r="209" spans="1:23" x14ac:dyDescent="0.35">
      <c r="A209" s="14" t="s">
        <v>177</v>
      </c>
      <c r="B209" s="18">
        <v>44</v>
      </c>
      <c r="C209" s="84">
        <v>45593</v>
      </c>
      <c r="D209" s="58" t="s">
        <v>213</v>
      </c>
      <c r="E209" s="51" t="s">
        <v>213</v>
      </c>
      <c r="F209" s="51" t="s">
        <v>213</v>
      </c>
      <c r="G209" s="26" t="s">
        <v>213</v>
      </c>
      <c r="H209" s="26" t="s">
        <v>213</v>
      </c>
      <c r="I209" s="26" t="s">
        <v>213</v>
      </c>
      <c r="J209" s="26" t="s">
        <v>213</v>
      </c>
      <c r="L209" s="10"/>
      <c r="M209" s="10"/>
      <c r="N209" s="10"/>
      <c r="O209" s="10"/>
      <c r="P209" s="10"/>
      <c r="Q209" s="10"/>
      <c r="R209" s="10"/>
      <c r="S209" s="10"/>
      <c r="T209" s="10"/>
      <c r="U209" s="10"/>
      <c r="V209" s="10"/>
      <c r="W209" s="10"/>
    </row>
    <row r="210" spans="1:23" x14ac:dyDescent="0.35">
      <c r="A210" s="14" t="s">
        <v>177</v>
      </c>
      <c r="B210" s="18">
        <v>45</v>
      </c>
      <c r="C210" s="84">
        <v>45600</v>
      </c>
      <c r="D210" s="58" t="s">
        <v>213</v>
      </c>
      <c r="E210" s="51" t="s">
        <v>213</v>
      </c>
      <c r="F210" s="51" t="s">
        <v>213</v>
      </c>
      <c r="G210" s="26" t="s">
        <v>213</v>
      </c>
      <c r="H210" s="26" t="s">
        <v>213</v>
      </c>
      <c r="I210" s="26" t="s">
        <v>213</v>
      </c>
      <c r="J210" s="26" t="s">
        <v>213</v>
      </c>
      <c r="L210" s="10"/>
      <c r="M210" s="10"/>
      <c r="N210" s="10"/>
      <c r="O210" s="10"/>
      <c r="P210" s="10"/>
      <c r="Q210" s="10"/>
      <c r="R210" s="10"/>
      <c r="S210" s="10"/>
      <c r="T210" s="10"/>
      <c r="U210" s="10"/>
      <c r="V210" s="10"/>
      <c r="W210" s="10"/>
    </row>
    <row r="211" spans="1:23" x14ac:dyDescent="0.35">
      <c r="A211" s="14" t="s">
        <v>177</v>
      </c>
      <c r="B211" s="18">
        <v>46</v>
      </c>
      <c r="C211" s="84">
        <v>45607</v>
      </c>
      <c r="D211" s="58" t="s">
        <v>213</v>
      </c>
      <c r="E211" s="51" t="s">
        <v>213</v>
      </c>
      <c r="F211" s="51" t="s">
        <v>213</v>
      </c>
      <c r="G211" s="26" t="s">
        <v>213</v>
      </c>
      <c r="H211" s="26" t="s">
        <v>213</v>
      </c>
      <c r="I211" s="26" t="s">
        <v>213</v>
      </c>
      <c r="J211" s="26" t="s">
        <v>213</v>
      </c>
      <c r="L211" s="10"/>
      <c r="M211" s="10"/>
      <c r="N211" s="10"/>
      <c r="O211" s="10"/>
      <c r="P211" s="10"/>
      <c r="Q211" s="10"/>
      <c r="R211" s="10"/>
      <c r="S211" s="10"/>
      <c r="T211" s="10"/>
      <c r="U211" s="10"/>
      <c r="V211" s="10"/>
      <c r="W211" s="10"/>
    </row>
    <row r="212" spans="1:23" x14ac:dyDescent="0.35">
      <c r="A212" s="14" t="s">
        <v>177</v>
      </c>
      <c r="B212" s="18">
        <v>47</v>
      </c>
      <c r="C212" s="84">
        <v>45614</v>
      </c>
      <c r="D212" s="58" t="s">
        <v>213</v>
      </c>
      <c r="E212" s="51" t="s">
        <v>213</v>
      </c>
      <c r="F212" s="51" t="s">
        <v>213</v>
      </c>
      <c r="G212" s="26" t="s">
        <v>213</v>
      </c>
      <c r="H212" s="26" t="s">
        <v>213</v>
      </c>
      <c r="I212" s="26" t="s">
        <v>213</v>
      </c>
      <c r="J212" s="26" t="s">
        <v>213</v>
      </c>
      <c r="L212" s="10"/>
      <c r="M212" s="10"/>
      <c r="N212" s="10"/>
      <c r="O212" s="10"/>
      <c r="P212" s="10"/>
      <c r="Q212" s="10"/>
      <c r="R212" s="10"/>
      <c r="S212" s="10"/>
      <c r="T212" s="10"/>
      <c r="U212" s="10"/>
      <c r="V212" s="10"/>
      <c r="W212" s="10"/>
    </row>
    <row r="213" spans="1:23" x14ac:dyDescent="0.35">
      <c r="A213" s="14" t="s">
        <v>177</v>
      </c>
      <c r="B213" s="18">
        <v>48</v>
      </c>
      <c r="C213" s="84">
        <v>45621</v>
      </c>
      <c r="D213" s="58" t="s">
        <v>213</v>
      </c>
      <c r="E213" s="51" t="s">
        <v>213</v>
      </c>
      <c r="F213" s="51" t="s">
        <v>213</v>
      </c>
      <c r="G213" s="26" t="s">
        <v>213</v>
      </c>
      <c r="H213" s="26" t="s">
        <v>213</v>
      </c>
      <c r="I213" s="26" t="s">
        <v>213</v>
      </c>
      <c r="J213" s="26" t="s">
        <v>213</v>
      </c>
      <c r="L213" s="10"/>
      <c r="M213" s="10"/>
      <c r="N213" s="10"/>
      <c r="O213" s="10"/>
      <c r="P213" s="10"/>
      <c r="Q213" s="10"/>
      <c r="R213" s="10"/>
      <c r="S213" s="10"/>
      <c r="T213" s="10"/>
      <c r="U213" s="10"/>
      <c r="V213" s="10"/>
      <c r="W213" s="10"/>
    </row>
    <row r="214" spans="1:23" x14ac:dyDescent="0.35">
      <c r="A214" s="14" t="s">
        <v>177</v>
      </c>
      <c r="B214" s="18">
        <v>49</v>
      </c>
      <c r="C214" s="84">
        <v>45628</v>
      </c>
      <c r="D214" s="58" t="s">
        <v>213</v>
      </c>
      <c r="E214" s="51" t="s">
        <v>213</v>
      </c>
      <c r="F214" s="51" t="s">
        <v>213</v>
      </c>
      <c r="G214" s="26" t="s">
        <v>213</v>
      </c>
      <c r="H214" s="26" t="s">
        <v>213</v>
      </c>
      <c r="I214" s="26" t="s">
        <v>213</v>
      </c>
      <c r="J214" s="26" t="s">
        <v>213</v>
      </c>
      <c r="L214" s="10"/>
      <c r="M214" s="10"/>
      <c r="N214" s="10"/>
      <c r="O214" s="10"/>
      <c r="P214" s="10"/>
      <c r="Q214" s="10"/>
      <c r="R214" s="10"/>
      <c r="S214" s="10"/>
      <c r="T214" s="10"/>
      <c r="U214" s="10"/>
      <c r="V214" s="10"/>
      <c r="W214" s="10"/>
    </row>
    <row r="215" spans="1:23" x14ac:dyDescent="0.35">
      <c r="A215" s="14" t="s">
        <v>177</v>
      </c>
      <c r="B215" s="18">
        <v>50</v>
      </c>
      <c r="C215" s="84">
        <v>45635</v>
      </c>
      <c r="D215" s="58" t="s">
        <v>213</v>
      </c>
      <c r="E215" s="51" t="s">
        <v>213</v>
      </c>
      <c r="F215" s="51" t="s">
        <v>213</v>
      </c>
      <c r="G215" s="26" t="s">
        <v>213</v>
      </c>
      <c r="H215" s="26" t="s">
        <v>213</v>
      </c>
      <c r="I215" s="26" t="s">
        <v>213</v>
      </c>
      <c r="J215" s="26" t="s">
        <v>213</v>
      </c>
      <c r="L215" s="10"/>
      <c r="M215" s="10"/>
      <c r="N215" s="10"/>
      <c r="O215" s="10"/>
      <c r="P215" s="10"/>
      <c r="Q215" s="10"/>
      <c r="R215" s="10"/>
      <c r="S215" s="10"/>
      <c r="T215" s="10"/>
      <c r="U215" s="10"/>
      <c r="V215" s="10"/>
      <c r="W215" s="10"/>
    </row>
    <row r="216" spans="1:23" x14ac:dyDescent="0.35">
      <c r="A216" s="14" t="s">
        <v>177</v>
      </c>
      <c r="B216" s="18">
        <v>51</v>
      </c>
      <c r="C216" s="84">
        <v>45642</v>
      </c>
      <c r="D216" s="58" t="s">
        <v>213</v>
      </c>
      <c r="E216" s="51" t="s">
        <v>213</v>
      </c>
      <c r="F216" s="51" t="s">
        <v>213</v>
      </c>
      <c r="G216" s="26" t="s">
        <v>213</v>
      </c>
      <c r="H216" s="26" t="s">
        <v>213</v>
      </c>
      <c r="I216" s="26" t="s">
        <v>213</v>
      </c>
      <c r="J216" s="26" t="s">
        <v>213</v>
      </c>
      <c r="L216" s="10"/>
      <c r="M216" s="10"/>
      <c r="N216" s="10"/>
      <c r="O216" s="10"/>
      <c r="P216" s="10"/>
      <c r="Q216" s="10"/>
      <c r="R216" s="10"/>
      <c r="S216" s="10"/>
      <c r="T216" s="10"/>
      <c r="U216" s="10"/>
      <c r="V216" s="10"/>
      <c r="W216" s="10"/>
    </row>
    <row r="217" spans="1:23" x14ac:dyDescent="0.35">
      <c r="A217" s="14" t="s">
        <v>177</v>
      </c>
      <c r="B217" s="18">
        <v>52</v>
      </c>
      <c r="C217" s="84">
        <v>45649</v>
      </c>
      <c r="D217" s="58" t="s">
        <v>213</v>
      </c>
      <c r="E217" s="51" t="s">
        <v>213</v>
      </c>
      <c r="F217" s="51" t="s">
        <v>213</v>
      </c>
      <c r="G217" s="26" t="s">
        <v>213</v>
      </c>
      <c r="H217" s="26" t="s">
        <v>213</v>
      </c>
      <c r="I217" s="26" t="s">
        <v>213</v>
      </c>
      <c r="J217" s="26" t="s">
        <v>213</v>
      </c>
      <c r="L217" s="10"/>
      <c r="M217" s="10"/>
      <c r="N217" s="10"/>
      <c r="O217" s="10"/>
      <c r="P217" s="10"/>
      <c r="Q217" s="10"/>
      <c r="R217" s="10"/>
      <c r="S217" s="10"/>
      <c r="T217" s="10"/>
      <c r="U217" s="10"/>
      <c r="V217" s="10"/>
      <c r="W217" s="10"/>
    </row>
    <row r="219" spans="1:23" x14ac:dyDescent="0.35">
      <c r="A219" s="23" t="s">
        <v>93</v>
      </c>
      <c r="B219" s="24"/>
      <c r="E219" s="25"/>
      <c r="F219" s="25"/>
    </row>
    <row r="220" spans="1:23" s="62" customFormat="1" ht="47" thickBot="1" x14ac:dyDescent="0.4">
      <c r="A220" s="9" t="s">
        <v>62</v>
      </c>
      <c r="B220" s="16" t="s">
        <v>57</v>
      </c>
      <c r="C220" s="16" t="s">
        <v>110</v>
      </c>
      <c r="D220" s="8" t="s">
        <v>86</v>
      </c>
      <c r="E220" s="9" t="s">
        <v>87</v>
      </c>
      <c r="F220" s="9" t="s">
        <v>91</v>
      </c>
      <c r="G220" s="9" t="s">
        <v>166</v>
      </c>
      <c r="H220" s="9" t="s">
        <v>88</v>
      </c>
      <c r="I220" s="9" t="s">
        <v>89</v>
      </c>
      <c r="J220" s="9" t="s">
        <v>111</v>
      </c>
      <c r="K220" s="33"/>
    </row>
    <row r="221" spans="1:23" x14ac:dyDescent="0.35">
      <c r="A221" s="14" t="s">
        <v>168</v>
      </c>
      <c r="B221" s="18">
        <v>1</v>
      </c>
      <c r="C221" s="19">
        <v>44928</v>
      </c>
      <c r="D221" s="58">
        <v>469</v>
      </c>
      <c r="E221" s="51">
        <v>116</v>
      </c>
      <c r="F221" s="51">
        <v>29</v>
      </c>
      <c r="G221" s="26">
        <v>151</v>
      </c>
      <c r="H221" s="26">
        <v>57</v>
      </c>
      <c r="I221" s="26">
        <v>2</v>
      </c>
      <c r="J221" s="51">
        <v>114</v>
      </c>
      <c r="L221" s="10"/>
      <c r="M221" s="10"/>
      <c r="N221" s="10"/>
      <c r="O221" s="10"/>
      <c r="P221" s="10"/>
      <c r="Q221" s="10"/>
      <c r="R221" s="10"/>
      <c r="S221" s="10"/>
      <c r="T221" s="10"/>
      <c r="U221" s="10"/>
      <c r="V221" s="10"/>
      <c r="W221" s="10"/>
    </row>
    <row r="222" spans="1:23" x14ac:dyDescent="0.35">
      <c r="A222" s="14" t="s">
        <v>168</v>
      </c>
      <c r="B222" s="18">
        <v>2</v>
      </c>
      <c r="C222" s="19">
        <v>44935</v>
      </c>
      <c r="D222" s="58">
        <v>616</v>
      </c>
      <c r="E222" s="51">
        <v>170</v>
      </c>
      <c r="F222" s="51">
        <v>30</v>
      </c>
      <c r="G222" s="26">
        <v>193</v>
      </c>
      <c r="H222" s="26">
        <v>74</v>
      </c>
      <c r="I222" s="26">
        <v>3</v>
      </c>
      <c r="J222" s="51">
        <v>146</v>
      </c>
      <c r="L222" s="10"/>
      <c r="M222" s="10"/>
      <c r="N222" s="10"/>
      <c r="O222" s="10"/>
      <c r="P222" s="10"/>
      <c r="Q222" s="10"/>
      <c r="R222" s="10"/>
      <c r="S222" s="10"/>
      <c r="T222" s="10"/>
      <c r="U222" s="10"/>
      <c r="V222" s="10"/>
      <c r="W222" s="10"/>
    </row>
    <row r="223" spans="1:23" x14ac:dyDescent="0.35">
      <c r="A223" s="14" t="s">
        <v>168</v>
      </c>
      <c r="B223" s="18">
        <v>3</v>
      </c>
      <c r="C223" s="19">
        <v>44942</v>
      </c>
      <c r="D223" s="58">
        <v>575</v>
      </c>
      <c r="E223" s="51">
        <v>152</v>
      </c>
      <c r="F223" s="51">
        <v>23</v>
      </c>
      <c r="G223" s="26">
        <v>177</v>
      </c>
      <c r="H223" s="26">
        <v>69</v>
      </c>
      <c r="I223" s="26">
        <v>5</v>
      </c>
      <c r="J223" s="51">
        <v>149</v>
      </c>
      <c r="L223" s="10"/>
      <c r="M223" s="10"/>
      <c r="N223" s="10"/>
      <c r="O223" s="10"/>
      <c r="P223" s="10"/>
      <c r="Q223" s="10"/>
      <c r="R223" s="10"/>
      <c r="S223" s="10"/>
      <c r="T223" s="10"/>
      <c r="U223" s="10"/>
      <c r="V223" s="10"/>
      <c r="W223" s="10"/>
    </row>
    <row r="224" spans="1:23" x14ac:dyDescent="0.35">
      <c r="A224" s="14" t="s">
        <v>168</v>
      </c>
      <c r="B224" s="18">
        <v>4</v>
      </c>
      <c r="C224" s="19">
        <v>44949</v>
      </c>
      <c r="D224" s="58">
        <v>481</v>
      </c>
      <c r="E224" s="51">
        <v>132</v>
      </c>
      <c r="F224" s="51">
        <v>28</v>
      </c>
      <c r="G224" s="26">
        <v>173</v>
      </c>
      <c r="H224" s="26">
        <v>41</v>
      </c>
      <c r="I224" s="26">
        <v>5</v>
      </c>
      <c r="J224" s="51">
        <v>102</v>
      </c>
      <c r="L224" s="10"/>
      <c r="M224" s="10"/>
      <c r="N224" s="10"/>
      <c r="O224" s="10"/>
      <c r="P224" s="10"/>
      <c r="Q224" s="10"/>
      <c r="R224" s="10"/>
      <c r="S224" s="10"/>
      <c r="T224" s="10"/>
      <c r="U224" s="10"/>
      <c r="V224" s="10"/>
      <c r="W224" s="10"/>
    </row>
    <row r="225" spans="1:23" x14ac:dyDescent="0.35">
      <c r="A225" s="14" t="s">
        <v>168</v>
      </c>
      <c r="B225" s="18">
        <v>5</v>
      </c>
      <c r="C225" s="19">
        <v>44956</v>
      </c>
      <c r="D225" s="58">
        <v>437</v>
      </c>
      <c r="E225" s="51">
        <v>125</v>
      </c>
      <c r="F225" s="51">
        <v>14</v>
      </c>
      <c r="G225" s="26">
        <v>143</v>
      </c>
      <c r="H225" s="26">
        <v>55</v>
      </c>
      <c r="I225" s="26">
        <v>2</v>
      </c>
      <c r="J225" s="51">
        <v>98</v>
      </c>
      <c r="L225" s="10"/>
      <c r="M225" s="10"/>
      <c r="N225" s="10"/>
      <c r="O225" s="10"/>
      <c r="P225" s="10"/>
      <c r="Q225" s="10"/>
      <c r="R225" s="10"/>
      <c r="S225" s="10"/>
      <c r="T225" s="10"/>
      <c r="U225" s="10"/>
      <c r="V225" s="10"/>
      <c r="W225" s="10"/>
    </row>
    <row r="226" spans="1:23" x14ac:dyDescent="0.35">
      <c r="A226" s="14" t="s">
        <v>168</v>
      </c>
      <c r="B226" s="18">
        <v>6</v>
      </c>
      <c r="C226" s="19">
        <v>44963</v>
      </c>
      <c r="D226" s="58">
        <v>451</v>
      </c>
      <c r="E226" s="51">
        <v>125</v>
      </c>
      <c r="F226" s="51">
        <v>23</v>
      </c>
      <c r="G226" s="26">
        <v>136</v>
      </c>
      <c r="H226" s="26">
        <v>43</v>
      </c>
      <c r="I226" s="26">
        <v>1</v>
      </c>
      <c r="J226" s="51">
        <v>123</v>
      </c>
      <c r="L226" s="10"/>
      <c r="M226" s="10"/>
      <c r="N226" s="10"/>
      <c r="O226" s="10"/>
      <c r="P226" s="10"/>
      <c r="Q226" s="10"/>
      <c r="R226" s="10"/>
      <c r="S226" s="10"/>
      <c r="T226" s="10"/>
      <c r="U226" s="10"/>
      <c r="V226" s="10"/>
      <c r="W226" s="10"/>
    </row>
    <row r="227" spans="1:23" x14ac:dyDescent="0.35">
      <c r="A227" s="14" t="s">
        <v>168</v>
      </c>
      <c r="B227" s="18">
        <v>7</v>
      </c>
      <c r="C227" s="19">
        <v>44970</v>
      </c>
      <c r="D227" s="58">
        <v>404</v>
      </c>
      <c r="E227" s="51">
        <v>116</v>
      </c>
      <c r="F227" s="51">
        <v>21</v>
      </c>
      <c r="G227" s="26">
        <v>120</v>
      </c>
      <c r="H227" s="26">
        <v>40</v>
      </c>
      <c r="I227" s="26">
        <v>1</v>
      </c>
      <c r="J227" s="51">
        <v>106</v>
      </c>
      <c r="L227" s="10"/>
      <c r="M227" s="10"/>
      <c r="N227" s="10"/>
      <c r="O227" s="10"/>
      <c r="P227" s="10"/>
      <c r="Q227" s="10"/>
      <c r="R227" s="10"/>
      <c r="S227" s="10"/>
      <c r="T227" s="10"/>
      <c r="U227" s="10"/>
      <c r="V227" s="10"/>
      <c r="W227" s="10"/>
    </row>
    <row r="228" spans="1:23" x14ac:dyDescent="0.35">
      <c r="A228" s="14" t="s">
        <v>168</v>
      </c>
      <c r="B228" s="18">
        <v>8</v>
      </c>
      <c r="C228" s="19">
        <v>44977</v>
      </c>
      <c r="D228" s="58">
        <v>416</v>
      </c>
      <c r="E228" s="51">
        <v>128</v>
      </c>
      <c r="F228" s="51">
        <v>13</v>
      </c>
      <c r="G228" s="26">
        <v>142</v>
      </c>
      <c r="H228" s="26">
        <v>33</v>
      </c>
      <c r="I228" s="26">
        <v>2</v>
      </c>
      <c r="J228" s="51">
        <v>98</v>
      </c>
      <c r="L228" s="10"/>
      <c r="M228" s="10"/>
      <c r="N228" s="10"/>
      <c r="O228" s="10"/>
      <c r="P228" s="10"/>
      <c r="Q228" s="10"/>
      <c r="R228" s="10"/>
      <c r="S228" s="10"/>
      <c r="T228" s="10"/>
      <c r="U228" s="10"/>
      <c r="V228" s="10"/>
      <c r="W228" s="10"/>
    </row>
    <row r="229" spans="1:23" x14ac:dyDescent="0.35">
      <c r="A229" s="14" t="s">
        <v>168</v>
      </c>
      <c r="B229" s="18">
        <v>9</v>
      </c>
      <c r="C229" s="19">
        <v>44984</v>
      </c>
      <c r="D229" s="58">
        <v>407</v>
      </c>
      <c r="E229" s="51">
        <v>118</v>
      </c>
      <c r="F229" s="51">
        <v>24</v>
      </c>
      <c r="G229" s="26">
        <v>119</v>
      </c>
      <c r="H229" s="26">
        <v>37</v>
      </c>
      <c r="I229" s="26">
        <v>1</v>
      </c>
      <c r="J229" s="51">
        <v>108</v>
      </c>
      <c r="L229" s="10"/>
      <c r="M229" s="10"/>
      <c r="N229" s="10"/>
      <c r="O229" s="10"/>
      <c r="P229" s="10"/>
      <c r="Q229" s="10"/>
      <c r="R229" s="10"/>
      <c r="S229" s="10"/>
      <c r="T229" s="10"/>
      <c r="U229" s="10"/>
      <c r="V229" s="10"/>
      <c r="W229" s="10"/>
    </row>
    <row r="230" spans="1:23" x14ac:dyDescent="0.35">
      <c r="A230" s="14" t="s">
        <v>168</v>
      </c>
      <c r="B230" s="18">
        <v>10</v>
      </c>
      <c r="C230" s="19">
        <v>44991</v>
      </c>
      <c r="D230" s="58">
        <v>419</v>
      </c>
      <c r="E230" s="51">
        <v>122</v>
      </c>
      <c r="F230" s="51">
        <v>16</v>
      </c>
      <c r="G230" s="26">
        <v>123</v>
      </c>
      <c r="H230" s="26">
        <v>43</v>
      </c>
      <c r="I230" s="26">
        <v>6</v>
      </c>
      <c r="J230" s="51">
        <v>109</v>
      </c>
      <c r="L230" s="10"/>
      <c r="M230" s="10"/>
      <c r="N230" s="10"/>
      <c r="O230" s="10"/>
      <c r="P230" s="10"/>
      <c r="Q230" s="10"/>
      <c r="R230" s="10"/>
      <c r="S230" s="10"/>
      <c r="T230" s="10"/>
      <c r="U230" s="10"/>
      <c r="V230" s="10"/>
      <c r="W230" s="10"/>
    </row>
    <row r="231" spans="1:23" x14ac:dyDescent="0.35">
      <c r="A231" s="14" t="s">
        <v>168</v>
      </c>
      <c r="B231" s="18">
        <v>11</v>
      </c>
      <c r="C231" s="19">
        <v>44998</v>
      </c>
      <c r="D231" s="58">
        <v>439</v>
      </c>
      <c r="E231" s="51">
        <v>129</v>
      </c>
      <c r="F231" s="51">
        <v>25</v>
      </c>
      <c r="G231" s="26">
        <v>150</v>
      </c>
      <c r="H231" s="26">
        <v>30</v>
      </c>
      <c r="I231" s="26">
        <v>6</v>
      </c>
      <c r="J231" s="51">
        <v>99</v>
      </c>
      <c r="L231" s="10"/>
      <c r="M231" s="10"/>
      <c r="N231" s="10"/>
      <c r="O231" s="10"/>
      <c r="P231" s="10"/>
      <c r="Q231" s="10"/>
      <c r="R231" s="10"/>
      <c r="S231" s="10"/>
      <c r="T231" s="10"/>
      <c r="U231" s="10"/>
      <c r="V231" s="10"/>
      <c r="W231" s="10"/>
    </row>
    <row r="232" spans="1:23" x14ac:dyDescent="0.35">
      <c r="A232" s="14" t="s">
        <v>168</v>
      </c>
      <c r="B232" s="18">
        <v>12</v>
      </c>
      <c r="C232" s="19">
        <v>45005</v>
      </c>
      <c r="D232" s="58">
        <v>422</v>
      </c>
      <c r="E232" s="51">
        <v>137</v>
      </c>
      <c r="F232" s="51">
        <v>12</v>
      </c>
      <c r="G232" s="26">
        <v>130</v>
      </c>
      <c r="H232" s="26">
        <v>28</v>
      </c>
      <c r="I232" s="26">
        <v>5</v>
      </c>
      <c r="J232" s="51">
        <v>110</v>
      </c>
      <c r="L232" s="10"/>
      <c r="M232" s="10"/>
      <c r="N232" s="10"/>
      <c r="O232" s="10"/>
      <c r="P232" s="10"/>
      <c r="Q232" s="10"/>
      <c r="R232" s="10"/>
      <c r="S232" s="10"/>
      <c r="T232" s="10"/>
      <c r="U232" s="10"/>
      <c r="V232" s="10"/>
      <c r="W232" s="10"/>
    </row>
    <row r="233" spans="1:23" x14ac:dyDescent="0.35">
      <c r="A233" s="14" t="s">
        <v>168</v>
      </c>
      <c r="B233" s="18">
        <v>13</v>
      </c>
      <c r="C233" s="19">
        <v>45012</v>
      </c>
      <c r="D233" s="58">
        <v>417</v>
      </c>
      <c r="E233" s="51">
        <v>116</v>
      </c>
      <c r="F233" s="51">
        <v>15</v>
      </c>
      <c r="G233" s="26">
        <v>134</v>
      </c>
      <c r="H233" s="26">
        <v>38</v>
      </c>
      <c r="I233" s="26">
        <v>5</v>
      </c>
      <c r="J233" s="51">
        <v>109</v>
      </c>
      <c r="L233" s="10"/>
      <c r="M233" s="10"/>
      <c r="N233" s="10"/>
      <c r="O233" s="10"/>
      <c r="P233" s="10"/>
      <c r="Q233" s="10"/>
      <c r="R233" s="10"/>
      <c r="S233" s="10"/>
      <c r="T233" s="10"/>
      <c r="U233" s="10"/>
      <c r="V233" s="10"/>
      <c r="W233" s="10"/>
    </row>
    <row r="234" spans="1:23" x14ac:dyDescent="0.35">
      <c r="A234" s="14" t="s">
        <v>168</v>
      </c>
      <c r="B234" s="18">
        <v>14</v>
      </c>
      <c r="C234" s="19">
        <v>45019</v>
      </c>
      <c r="D234" s="58">
        <v>375</v>
      </c>
      <c r="E234" s="51">
        <v>98</v>
      </c>
      <c r="F234" s="51">
        <v>24</v>
      </c>
      <c r="G234" s="26">
        <v>120</v>
      </c>
      <c r="H234" s="26">
        <v>24</v>
      </c>
      <c r="I234" s="26">
        <v>3</v>
      </c>
      <c r="J234" s="51">
        <v>106</v>
      </c>
      <c r="L234" s="10"/>
      <c r="M234" s="10"/>
      <c r="N234" s="10"/>
      <c r="O234" s="10"/>
      <c r="P234" s="10"/>
      <c r="Q234" s="10"/>
      <c r="R234" s="10"/>
      <c r="S234" s="10"/>
      <c r="T234" s="10"/>
      <c r="U234" s="10"/>
      <c r="V234" s="10"/>
      <c r="W234" s="10"/>
    </row>
    <row r="235" spans="1:23" x14ac:dyDescent="0.35">
      <c r="A235" s="14" t="s">
        <v>168</v>
      </c>
      <c r="B235" s="18">
        <v>15</v>
      </c>
      <c r="C235" s="19">
        <v>45026</v>
      </c>
      <c r="D235" s="58">
        <v>371</v>
      </c>
      <c r="E235" s="51">
        <v>126</v>
      </c>
      <c r="F235" s="51">
        <v>14</v>
      </c>
      <c r="G235" s="26">
        <v>103</v>
      </c>
      <c r="H235" s="26">
        <v>34</v>
      </c>
      <c r="I235" s="26">
        <v>3</v>
      </c>
      <c r="J235" s="51">
        <v>91</v>
      </c>
      <c r="L235" s="10"/>
      <c r="M235" s="10"/>
      <c r="N235" s="10"/>
      <c r="O235" s="10"/>
      <c r="P235" s="10"/>
      <c r="Q235" s="10"/>
      <c r="R235" s="10"/>
      <c r="S235" s="10"/>
      <c r="T235" s="10"/>
      <c r="U235" s="10"/>
      <c r="V235" s="10"/>
      <c r="W235" s="10"/>
    </row>
    <row r="236" spans="1:23" x14ac:dyDescent="0.35">
      <c r="A236" s="14" t="s">
        <v>168</v>
      </c>
      <c r="B236" s="18">
        <v>16</v>
      </c>
      <c r="C236" s="19">
        <v>45033</v>
      </c>
      <c r="D236" s="58">
        <v>428</v>
      </c>
      <c r="E236" s="51">
        <v>110</v>
      </c>
      <c r="F236" s="51">
        <v>22</v>
      </c>
      <c r="G236" s="26">
        <v>150</v>
      </c>
      <c r="H236" s="26">
        <v>30</v>
      </c>
      <c r="I236" s="26">
        <v>3</v>
      </c>
      <c r="J236" s="51">
        <v>113</v>
      </c>
      <c r="L236" s="10"/>
      <c r="M236" s="10"/>
      <c r="N236" s="10"/>
      <c r="O236" s="10"/>
      <c r="P236" s="10"/>
      <c r="Q236" s="10"/>
      <c r="R236" s="10"/>
      <c r="S236" s="10"/>
      <c r="T236" s="10"/>
      <c r="U236" s="10"/>
      <c r="V236" s="10"/>
      <c r="W236" s="10"/>
    </row>
    <row r="237" spans="1:23" x14ac:dyDescent="0.35">
      <c r="A237" s="14" t="s">
        <v>168</v>
      </c>
      <c r="B237" s="18">
        <v>17</v>
      </c>
      <c r="C237" s="19">
        <v>45040</v>
      </c>
      <c r="D237" s="58">
        <v>387</v>
      </c>
      <c r="E237" s="51">
        <v>125</v>
      </c>
      <c r="F237" s="51">
        <v>19</v>
      </c>
      <c r="G237" s="26">
        <v>116</v>
      </c>
      <c r="H237" s="26">
        <v>25</v>
      </c>
      <c r="I237" s="26">
        <v>4</v>
      </c>
      <c r="J237" s="51">
        <v>98</v>
      </c>
      <c r="L237" s="10"/>
      <c r="M237" s="10"/>
      <c r="N237" s="10"/>
      <c r="O237" s="10"/>
      <c r="P237" s="10"/>
      <c r="Q237" s="10"/>
      <c r="R237" s="10"/>
      <c r="S237" s="10"/>
      <c r="T237" s="10"/>
      <c r="U237" s="10"/>
      <c r="V237" s="10"/>
      <c r="W237" s="10"/>
    </row>
    <row r="238" spans="1:23" x14ac:dyDescent="0.35">
      <c r="A238" s="14" t="s">
        <v>168</v>
      </c>
      <c r="B238" s="18">
        <v>18</v>
      </c>
      <c r="C238" s="19">
        <v>45047</v>
      </c>
      <c r="D238" s="58">
        <v>361</v>
      </c>
      <c r="E238" s="51">
        <v>117</v>
      </c>
      <c r="F238" s="51">
        <v>17</v>
      </c>
      <c r="G238" s="26">
        <v>105</v>
      </c>
      <c r="H238" s="26">
        <v>28</v>
      </c>
      <c r="I238" s="26">
        <v>2</v>
      </c>
      <c r="J238" s="51">
        <v>92</v>
      </c>
      <c r="L238" s="10"/>
      <c r="M238" s="10"/>
      <c r="N238" s="10"/>
      <c r="O238" s="10"/>
      <c r="P238" s="10"/>
      <c r="Q238" s="10"/>
      <c r="R238" s="10"/>
      <c r="S238" s="10"/>
      <c r="T238" s="10"/>
      <c r="U238" s="10"/>
      <c r="V238" s="10"/>
      <c r="W238" s="10"/>
    </row>
    <row r="239" spans="1:23" x14ac:dyDescent="0.35">
      <c r="A239" s="14" t="s">
        <v>168</v>
      </c>
      <c r="B239" s="18">
        <v>19</v>
      </c>
      <c r="C239" s="19">
        <v>45054</v>
      </c>
      <c r="D239" s="58">
        <v>329</v>
      </c>
      <c r="E239" s="51">
        <v>127</v>
      </c>
      <c r="F239" s="51">
        <v>13</v>
      </c>
      <c r="G239" s="26">
        <v>90</v>
      </c>
      <c r="H239" s="26">
        <v>25</v>
      </c>
      <c r="I239" s="26">
        <v>0</v>
      </c>
      <c r="J239" s="51">
        <v>74</v>
      </c>
      <c r="L239" s="10"/>
      <c r="M239" s="10"/>
      <c r="N239" s="10"/>
      <c r="O239" s="10"/>
      <c r="P239" s="10"/>
      <c r="Q239" s="10"/>
      <c r="R239" s="10"/>
      <c r="S239" s="10"/>
      <c r="T239" s="10"/>
      <c r="U239" s="10"/>
      <c r="V239" s="10"/>
      <c r="W239" s="10"/>
    </row>
    <row r="240" spans="1:23" x14ac:dyDescent="0.35">
      <c r="A240" s="14" t="s">
        <v>168</v>
      </c>
      <c r="B240" s="18">
        <v>20</v>
      </c>
      <c r="C240" s="19">
        <v>45061</v>
      </c>
      <c r="D240" s="58">
        <v>388</v>
      </c>
      <c r="E240" s="51">
        <v>129</v>
      </c>
      <c r="F240" s="51">
        <v>12</v>
      </c>
      <c r="G240" s="26">
        <v>125</v>
      </c>
      <c r="H240" s="26">
        <v>24</v>
      </c>
      <c r="I240" s="26">
        <v>0</v>
      </c>
      <c r="J240" s="51">
        <v>98</v>
      </c>
      <c r="L240" s="10"/>
      <c r="M240" s="10"/>
      <c r="N240" s="10"/>
      <c r="O240" s="10"/>
      <c r="P240" s="10"/>
      <c r="Q240" s="10"/>
      <c r="R240" s="10"/>
      <c r="S240" s="10"/>
      <c r="T240" s="10"/>
      <c r="U240" s="10"/>
      <c r="V240" s="10"/>
      <c r="W240" s="10"/>
    </row>
    <row r="241" spans="1:23" x14ac:dyDescent="0.35">
      <c r="A241" s="14" t="s">
        <v>168</v>
      </c>
      <c r="B241" s="18">
        <v>21</v>
      </c>
      <c r="C241" s="19">
        <v>45068</v>
      </c>
      <c r="D241" s="58">
        <v>367</v>
      </c>
      <c r="E241" s="51">
        <v>125</v>
      </c>
      <c r="F241" s="51">
        <v>14</v>
      </c>
      <c r="G241" s="26">
        <v>111</v>
      </c>
      <c r="H241" s="26">
        <v>18</v>
      </c>
      <c r="I241" s="26">
        <v>1</v>
      </c>
      <c r="J241" s="51">
        <v>98</v>
      </c>
      <c r="L241" s="10"/>
      <c r="M241" s="10"/>
      <c r="N241" s="10"/>
      <c r="O241" s="10"/>
      <c r="P241" s="10"/>
      <c r="Q241" s="10"/>
      <c r="R241" s="10"/>
      <c r="S241" s="10"/>
      <c r="T241" s="10"/>
      <c r="U241" s="10"/>
      <c r="V241" s="10"/>
      <c r="W241" s="10"/>
    </row>
    <row r="242" spans="1:23" x14ac:dyDescent="0.35">
      <c r="A242" s="14" t="s">
        <v>168</v>
      </c>
      <c r="B242" s="18">
        <v>22</v>
      </c>
      <c r="C242" s="19">
        <v>45075</v>
      </c>
      <c r="D242" s="58">
        <v>363</v>
      </c>
      <c r="E242" s="51">
        <v>104</v>
      </c>
      <c r="F242" s="51">
        <v>17</v>
      </c>
      <c r="G242" s="26">
        <v>114</v>
      </c>
      <c r="H242" s="26">
        <v>25</v>
      </c>
      <c r="I242" s="26">
        <v>1</v>
      </c>
      <c r="J242" s="51">
        <v>102</v>
      </c>
      <c r="L242" s="10"/>
      <c r="M242" s="10"/>
      <c r="N242" s="10"/>
      <c r="O242" s="10"/>
      <c r="P242" s="10"/>
      <c r="Q242" s="10"/>
      <c r="R242" s="10"/>
      <c r="S242" s="10"/>
      <c r="T242" s="10"/>
      <c r="U242" s="10"/>
      <c r="V242" s="10"/>
      <c r="W242" s="10"/>
    </row>
    <row r="243" spans="1:23" x14ac:dyDescent="0.35">
      <c r="A243" s="14" t="s">
        <v>168</v>
      </c>
      <c r="B243" s="18">
        <v>23</v>
      </c>
      <c r="C243" s="19">
        <v>45082</v>
      </c>
      <c r="D243" s="58">
        <v>362</v>
      </c>
      <c r="E243" s="51">
        <v>104</v>
      </c>
      <c r="F243" s="51">
        <v>19</v>
      </c>
      <c r="G243" s="26">
        <v>107</v>
      </c>
      <c r="H243" s="26">
        <v>25</v>
      </c>
      <c r="I243" s="26">
        <v>1</v>
      </c>
      <c r="J243" s="51">
        <v>106</v>
      </c>
      <c r="L243" s="10"/>
      <c r="M243" s="10"/>
      <c r="N243" s="10"/>
      <c r="O243" s="10"/>
      <c r="P243" s="10"/>
      <c r="Q243" s="10"/>
      <c r="R243" s="10"/>
      <c r="S243" s="10"/>
      <c r="T243" s="10"/>
      <c r="U243" s="10"/>
      <c r="V243" s="10"/>
      <c r="W243" s="10"/>
    </row>
    <row r="244" spans="1:23" x14ac:dyDescent="0.35">
      <c r="A244" s="14" t="s">
        <v>168</v>
      </c>
      <c r="B244" s="18">
        <v>24</v>
      </c>
      <c r="C244" s="19">
        <v>45089</v>
      </c>
      <c r="D244" s="58">
        <v>412</v>
      </c>
      <c r="E244" s="51">
        <v>143</v>
      </c>
      <c r="F244" s="51">
        <v>14</v>
      </c>
      <c r="G244" s="26">
        <v>122</v>
      </c>
      <c r="H244" s="26">
        <v>28</v>
      </c>
      <c r="I244" s="26">
        <v>1</v>
      </c>
      <c r="J244" s="51">
        <v>104</v>
      </c>
      <c r="L244" s="10"/>
      <c r="M244" s="10"/>
      <c r="N244" s="10"/>
      <c r="O244" s="10"/>
      <c r="P244" s="10"/>
      <c r="Q244" s="10"/>
      <c r="R244" s="10"/>
      <c r="S244" s="10"/>
      <c r="T244" s="10"/>
      <c r="U244" s="10"/>
      <c r="V244" s="10"/>
      <c r="W244" s="10"/>
    </row>
    <row r="245" spans="1:23" x14ac:dyDescent="0.35">
      <c r="A245" s="14" t="s">
        <v>168</v>
      </c>
      <c r="B245" s="18">
        <v>25</v>
      </c>
      <c r="C245" s="19">
        <v>45096</v>
      </c>
      <c r="D245" s="58">
        <v>335</v>
      </c>
      <c r="E245" s="51">
        <v>109</v>
      </c>
      <c r="F245" s="51">
        <v>9</v>
      </c>
      <c r="G245" s="26">
        <v>94</v>
      </c>
      <c r="H245" s="26">
        <v>24</v>
      </c>
      <c r="I245" s="26">
        <v>0</v>
      </c>
      <c r="J245" s="51">
        <v>99</v>
      </c>
      <c r="L245" s="10"/>
      <c r="M245" s="10"/>
      <c r="N245" s="10"/>
      <c r="O245" s="10"/>
      <c r="P245" s="10"/>
      <c r="Q245" s="10"/>
      <c r="R245" s="10"/>
      <c r="S245" s="10"/>
      <c r="T245" s="10"/>
      <c r="U245" s="10"/>
      <c r="V245" s="10"/>
      <c r="W245" s="10"/>
    </row>
    <row r="246" spans="1:23" x14ac:dyDescent="0.35">
      <c r="A246" s="14" t="s">
        <v>168</v>
      </c>
      <c r="B246" s="18">
        <v>26</v>
      </c>
      <c r="C246" s="19">
        <v>45103</v>
      </c>
      <c r="D246" s="58">
        <v>383</v>
      </c>
      <c r="E246" s="51">
        <v>112</v>
      </c>
      <c r="F246" s="51">
        <v>13</v>
      </c>
      <c r="G246" s="26">
        <v>112</v>
      </c>
      <c r="H246" s="26">
        <v>36</v>
      </c>
      <c r="I246" s="26">
        <v>0</v>
      </c>
      <c r="J246" s="51">
        <v>110</v>
      </c>
      <c r="L246" s="10"/>
      <c r="M246" s="10"/>
      <c r="N246" s="10"/>
      <c r="O246" s="10"/>
      <c r="P246" s="10"/>
      <c r="Q246" s="10"/>
      <c r="R246" s="10"/>
      <c r="S246" s="10"/>
      <c r="T246" s="10"/>
      <c r="U246" s="10"/>
      <c r="V246" s="10"/>
      <c r="W246" s="10"/>
    </row>
    <row r="247" spans="1:23" x14ac:dyDescent="0.35">
      <c r="A247" s="14" t="s">
        <v>168</v>
      </c>
      <c r="B247" s="18">
        <v>27</v>
      </c>
      <c r="C247" s="19">
        <v>45110</v>
      </c>
      <c r="D247" s="58">
        <v>347</v>
      </c>
      <c r="E247" s="51">
        <v>113</v>
      </c>
      <c r="F247" s="51">
        <v>12</v>
      </c>
      <c r="G247" s="26">
        <v>96</v>
      </c>
      <c r="H247" s="26">
        <v>24</v>
      </c>
      <c r="I247" s="26">
        <v>0</v>
      </c>
      <c r="J247" s="51">
        <v>102</v>
      </c>
      <c r="L247" s="10"/>
      <c r="M247" s="10"/>
      <c r="N247" s="10"/>
      <c r="O247" s="10"/>
      <c r="P247" s="10"/>
      <c r="Q247" s="10"/>
      <c r="R247" s="10"/>
      <c r="S247" s="10"/>
      <c r="T247" s="10"/>
      <c r="U247" s="10"/>
      <c r="V247" s="10"/>
      <c r="W247" s="10"/>
    </row>
    <row r="248" spans="1:23" x14ac:dyDescent="0.35">
      <c r="A248" s="14" t="s">
        <v>168</v>
      </c>
      <c r="B248" s="18">
        <v>28</v>
      </c>
      <c r="C248" s="19">
        <v>45117</v>
      </c>
      <c r="D248" s="58">
        <v>328</v>
      </c>
      <c r="E248" s="51">
        <v>96</v>
      </c>
      <c r="F248" s="51">
        <v>16</v>
      </c>
      <c r="G248" s="26">
        <v>87</v>
      </c>
      <c r="H248" s="26">
        <v>24</v>
      </c>
      <c r="I248" s="26">
        <v>1</v>
      </c>
      <c r="J248" s="51">
        <v>104</v>
      </c>
      <c r="L248" s="10"/>
      <c r="M248" s="10"/>
      <c r="N248" s="10"/>
      <c r="O248" s="10"/>
      <c r="P248" s="10"/>
      <c r="Q248" s="10"/>
      <c r="R248" s="10"/>
      <c r="S248" s="10"/>
      <c r="T248" s="10"/>
      <c r="U248" s="10"/>
      <c r="V248" s="10"/>
      <c r="W248" s="10"/>
    </row>
    <row r="249" spans="1:23" x14ac:dyDescent="0.35">
      <c r="A249" s="14" t="s">
        <v>168</v>
      </c>
      <c r="B249" s="18">
        <v>29</v>
      </c>
      <c r="C249" s="19">
        <v>45124</v>
      </c>
      <c r="D249" s="58">
        <v>354</v>
      </c>
      <c r="E249" s="51">
        <v>114</v>
      </c>
      <c r="F249" s="51">
        <v>14</v>
      </c>
      <c r="G249" s="26">
        <v>102</v>
      </c>
      <c r="H249" s="26">
        <v>27</v>
      </c>
      <c r="I249" s="26">
        <v>0</v>
      </c>
      <c r="J249" s="51">
        <v>97</v>
      </c>
      <c r="L249" s="10"/>
      <c r="M249" s="10"/>
      <c r="N249" s="10"/>
      <c r="O249" s="10"/>
      <c r="P249" s="10"/>
      <c r="Q249" s="10"/>
      <c r="R249" s="10"/>
      <c r="S249" s="10"/>
      <c r="T249" s="10"/>
      <c r="U249" s="10"/>
      <c r="V249" s="10"/>
      <c r="W249" s="10"/>
    </row>
    <row r="250" spans="1:23" x14ac:dyDescent="0.35">
      <c r="A250" s="14" t="s">
        <v>168</v>
      </c>
      <c r="B250" s="18">
        <v>30</v>
      </c>
      <c r="C250" s="19">
        <v>45131</v>
      </c>
      <c r="D250" s="58">
        <v>366</v>
      </c>
      <c r="E250" s="51">
        <v>109</v>
      </c>
      <c r="F250" s="51">
        <v>14</v>
      </c>
      <c r="G250" s="26">
        <v>117</v>
      </c>
      <c r="H250" s="26">
        <v>28</v>
      </c>
      <c r="I250" s="26">
        <v>0</v>
      </c>
      <c r="J250" s="51">
        <v>98</v>
      </c>
      <c r="L250" s="10"/>
      <c r="M250" s="10"/>
      <c r="N250" s="10"/>
      <c r="O250" s="10"/>
      <c r="P250" s="10"/>
      <c r="Q250" s="10"/>
      <c r="R250" s="10"/>
      <c r="S250" s="10"/>
      <c r="T250" s="10"/>
      <c r="U250" s="10"/>
      <c r="V250" s="10"/>
      <c r="W250" s="10"/>
    </row>
    <row r="251" spans="1:23" x14ac:dyDescent="0.35">
      <c r="A251" s="14" t="s">
        <v>168</v>
      </c>
      <c r="B251" s="18">
        <v>31</v>
      </c>
      <c r="C251" s="19">
        <v>45138</v>
      </c>
      <c r="D251" s="58">
        <v>370</v>
      </c>
      <c r="E251" s="51">
        <v>119</v>
      </c>
      <c r="F251" s="51">
        <v>15</v>
      </c>
      <c r="G251" s="26">
        <v>111</v>
      </c>
      <c r="H251" s="26">
        <v>26</v>
      </c>
      <c r="I251" s="26">
        <v>1</v>
      </c>
      <c r="J251" s="51">
        <v>98</v>
      </c>
      <c r="L251" s="10"/>
      <c r="M251" s="10"/>
      <c r="N251" s="10"/>
      <c r="O251" s="10"/>
      <c r="P251" s="10"/>
      <c r="Q251" s="10"/>
      <c r="R251" s="10"/>
      <c r="S251" s="10"/>
      <c r="T251" s="10"/>
      <c r="U251" s="10"/>
      <c r="V251" s="10"/>
      <c r="W251" s="10"/>
    </row>
    <row r="252" spans="1:23" x14ac:dyDescent="0.35">
      <c r="A252" s="14" t="s">
        <v>168</v>
      </c>
      <c r="B252" s="18">
        <v>32</v>
      </c>
      <c r="C252" s="19">
        <v>45145</v>
      </c>
      <c r="D252" s="58">
        <v>358</v>
      </c>
      <c r="E252" s="51">
        <v>118</v>
      </c>
      <c r="F252" s="51">
        <v>14</v>
      </c>
      <c r="G252" s="26">
        <v>115</v>
      </c>
      <c r="H252" s="26">
        <v>22</v>
      </c>
      <c r="I252" s="26">
        <v>0</v>
      </c>
      <c r="J252" s="51">
        <v>89</v>
      </c>
      <c r="L252" s="10"/>
      <c r="M252" s="10"/>
      <c r="N252" s="10"/>
      <c r="O252" s="10"/>
      <c r="P252" s="10"/>
      <c r="Q252" s="10"/>
      <c r="R252" s="10"/>
      <c r="S252" s="10"/>
      <c r="T252" s="10"/>
      <c r="U252" s="10"/>
      <c r="V252" s="10"/>
      <c r="W252" s="10"/>
    </row>
    <row r="253" spans="1:23" x14ac:dyDescent="0.35">
      <c r="A253" s="14" t="s">
        <v>168</v>
      </c>
      <c r="B253" s="18">
        <v>33</v>
      </c>
      <c r="C253" s="19">
        <v>45152</v>
      </c>
      <c r="D253" s="58">
        <v>345</v>
      </c>
      <c r="E253" s="51">
        <v>121</v>
      </c>
      <c r="F253" s="51">
        <v>14</v>
      </c>
      <c r="G253" s="26">
        <v>96</v>
      </c>
      <c r="H253" s="26">
        <v>22</v>
      </c>
      <c r="I253" s="26">
        <v>3</v>
      </c>
      <c r="J253" s="51">
        <v>89</v>
      </c>
      <c r="L253" s="10"/>
      <c r="M253" s="10"/>
      <c r="N253" s="10"/>
      <c r="O253" s="10"/>
      <c r="P253" s="10"/>
      <c r="Q253" s="10"/>
      <c r="R253" s="10"/>
      <c r="S253" s="10"/>
      <c r="T253" s="10"/>
      <c r="U253" s="10"/>
      <c r="V253" s="10"/>
      <c r="W253" s="10"/>
    </row>
    <row r="254" spans="1:23" x14ac:dyDescent="0.35">
      <c r="A254" s="14" t="s">
        <v>168</v>
      </c>
      <c r="B254" s="18">
        <v>34</v>
      </c>
      <c r="C254" s="19">
        <v>45159</v>
      </c>
      <c r="D254" s="58">
        <v>366</v>
      </c>
      <c r="E254" s="51">
        <v>128</v>
      </c>
      <c r="F254" s="51">
        <v>22</v>
      </c>
      <c r="G254" s="26">
        <v>94</v>
      </c>
      <c r="H254" s="26">
        <v>29</v>
      </c>
      <c r="I254" s="26">
        <v>0</v>
      </c>
      <c r="J254" s="51">
        <v>93</v>
      </c>
      <c r="L254" s="10"/>
      <c r="M254" s="10"/>
      <c r="N254" s="10"/>
      <c r="O254" s="10"/>
      <c r="P254" s="10"/>
      <c r="Q254" s="10"/>
      <c r="R254" s="10"/>
      <c r="S254" s="10"/>
      <c r="T254" s="10"/>
      <c r="U254" s="10"/>
      <c r="V254" s="10"/>
      <c r="W254" s="10"/>
    </row>
    <row r="255" spans="1:23" x14ac:dyDescent="0.35">
      <c r="A255" s="14" t="s">
        <v>168</v>
      </c>
      <c r="B255" s="18">
        <v>35</v>
      </c>
      <c r="C255" s="19">
        <v>45166</v>
      </c>
      <c r="D255" s="58">
        <v>326</v>
      </c>
      <c r="E255" s="51">
        <v>127</v>
      </c>
      <c r="F255" s="51">
        <v>15</v>
      </c>
      <c r="G255" s="26">
        <v>85</v>
      </c>
      <c r="H255" s="26">
        <v>15</v>
      </c>
      <c r="I255" s="26">
        <v>2</v>
      </c>
      <c r="J255" s="51">
        <v>82</v>
      </c>
      <c r="L255" s="10"/>
      <c r="M255" s="10"/>
      <c r="N255" s="10"/>
      <c r="O255" s="10"/>
      <c r="P255" s="10"/>
      <c r="Q255" s="10"/>
      <c r="R255" s="10"/>
      <c r="S255" s="10"/>
      <c r="T255" s="10"/>
      <c r="U255" s="10"/>
      <c r="V255" s="10"/>
      <c r="W255" s="10"/>
    </row>
    <row r="256" spans="1:23" x14ac:dyDescent="0.35">
      <c r="A256" s="14" t="s">
        <v>168</v>
      </c>
      <c r="B256" s="18">
        <v>36</v>
      </c>
      <c r="C256" s="19">
        <v>45173</v>
      </c>
      <c r="D256" s="58">
        <v>361</v>
      </c>
      <c r="E256" s="51">
        <v>116</v>
      </c>
      <c r="F256" s="51">
        <v>13</v>
      </c>
      <c r="G256" s="26">
        <v>98</v>
      </c>
      <c r="H256" s="26">
        <v>23</v>
      </c>
      <c r="I256" s="26">
        <v>3</v>
      </c>
      <c r="J256" s="51">
        <v>108</v>
      </c>
      <c r="L256" s="10"/>
      <c r="M256" s="10"/>
      <c r="N256" s="10"/>
      <c r="O256" s="10"/>
      <c r="P256" s="10"/>
      <c r="Q256" s="10"/>
      <c r="R256" s="10"/>
      <c r="S256" s="10"/>
      <c r="T256" s="10"/>
      <c r="U256" s="10"/>
      <c r="V256" s="10"/>
      <c r="W256" s="10"/>
    </row>
    <row r="257" spans="1:23" x14ac:dyDescent="0.35">
      <c r="A257" s="14" t="s">
        <v>168</v>
      </c>
      <c r="B257" s="18">
        <v>37</v>
      </c>
      <c r="C257" s="19">
        <v>45180</v>
      </c>
      <c r="D257" s="58">
        <v>311</v>
      </c>
      <c r="E257" s="51">
        <v>108</v>
      </c>
      <c r="F257" s="51">
        <v>13</v>
      </c>
      <c r="G257" s="26">
        <v>89</v>
      </c>
      <c r="H257" s="26">
        <v>20</v>
      </c>
      <c r="I257" s="26">
        <v>1</v>
      </c>
      <c r="J257" s="51">
        <v>80</v>
      </c>
      <c r="L257" s="10"/>
      <c r="M257" s="10"/>
      <c r="N257" s="10"/>
      <c r="O257" s="10"/>
      <c r="P257" s="10"/>
      <c r="Q257" s="10"/>
      <c r="R257" s="10"/>
      <c r="S257" s="10"/>
      <c r="T257" s="10"/>
      <c r="U257" s="10"/>
      <c r="V257" s="10"/>
      <c r="W257" s="10"/>
    </row>
    <row r="258" spans="1:23" x14ac:dyDescent="0.35">
      <c r="A258" s="14" t="s">
        <v>168</v>
      </c>
      <c r="B258" s="18">
        <v>38</v>
      </c>
      <c r="C258" s="19">
        <v>45187</v>
      </c>
      <c r="D258" s="58">
        <v>365</v>
      </c>
      <c r="E258" s="51">
        <v>107</v>
      </c>
      <c r="F258" s="51">
        <v>13</v>
      </c>
      <c r="G258" s="26">
        <v>120</v>
      </c>
      <c r="H258" s="26">
        <v>24</v>
      </c>
      <c r="I258" s="26">
        <v>1</v>
      </c>
      <c r="J258" s="51">
        <v>100</v>
      </c>
      <c r="L258" s="10"/>
      <c r="M258" s="10"/>
      <c r="N258" s="10"/>
      <c r="O258" s="10"/>
      <c r="P258" s="10"/>
      <c r="Q258" s="10"/>
      <c r="R258" s="10"/>
      <c r="S258" s="10"/>
      <c r="T258" s="10"/>
      <c r="U258" s="10"/>
      <c r="V258" s="10"/>
      <c r="W258" s="10"/>
    </row>
    <row r="259" spans="1:23" x14ac:dyDescent="0.35">
      <c r="A259" s="14" t="s">
        <v>168</v>
      </c>
      <c r="B259" s="18">
        <v>39</v>
      </c>
      <c r="C259" s="19">
        <v>45194</v>
      </c>
      <c r="D259" s="58">
        <v>362</v>
      </c>
      <c r="E259" s="51">
        <v>118</v>
      </c>
      <c r="F259" s="51">
        <v>15</v>
      </c>
      <c r="G259" s="26">
        <v>105</v>
      </c>
      <c r="H259" s="26">
        <v>29</v>
      </c>
      <c r="I259" s="26">
        <v>3</v>
      </c>
      <c r="J259" s="51">
        <v>92</v>
      </c>
      <c r="L259" s="10"/>
      <c r="M259" s="10"/>
      <c r="N259" s="10"/>
      <c r="O259" s="10"/>
      <c r="P259" s="10"/>
      <c r="Q259" s="10"/>
      <c r="R259" s="10"/>
      <c r="S259" s="10"/>
      <c r="T259" s="10"/>
      <c r="U259" s="10"/>
      <c r="V259" s="10"/>
      <c r="W259" s="10"/>
    </row>
    <row r="260" spans="1:23" x14ac:dyDescent="0.35">
      <c r="A260" s="14" t="s">
        <v>168</v>
      </c>
      <c r="B260" s="18">
        <v>40</v>
      </c>
      <c r="C260" s="19">
        <v>45201</v>
      </c>
      <c r="D260" s="58">
        <v>356</v>
      </c>
      <c r="E260" s="51">
        <v>127</v>
      </c>
      <c r="F260" s="51">
        <v>17</v>
      </c>
      <c r="G260" s="26">
        <v>95</v>
      </c>
      <c r="H260" s="26">
        <v>22</v>
      </c>
      <c r="I260" s="26">
        <v>4</v>
      </c>
      <c r="J260" s="51">
        <v>91</v>
      </c>
      <c r="L260" s="10"/>
      <c r="M260" s="10"/>
      <c r="N260" s="10"/>
      <c r="O260" s="10"/>
      <c r="P260" s="10"/>
      <c r="Q260" s="10"/>
      <c r="R260" s="10"/>
      <c r="S260" s="10"/>
      <c r="T260" s="10"/>
      <c r="U260" s="10"/>
      <c r="V260" s="10"/>
      <c r="W260" s="10"/>
    </row>
    <row r="261" spans="1:23" x14ac:dyDescent="0.35">
      <c r="A261" s="14" t="s">
        <v>168</v>
      </c>
      <c r="B261" s="18">
        <v>41</v>
      </c>
      <c r="C261" s="19">
        <v>45208</v>
      </c>
      <c r="D261" s="58">
        <v>398</v>
      </c>
      <c r="E261" s="51">
        <v>128</v>
      </c>
      <c r="F261" s="51">
        <v>18</v>
      </c>
      <c r="G261" s="26">
        <v>117</v>
      </c>
      <c r="H261" s="26">
        <v>35</v>
      </c>
      <c r="I261" s="26">
        <v>3</v>
      </c>
      <c r="J261" s="51">
        <v>97</v>
      </c>
      <c r="L261" s="10"/>
      <c r="M261" s="10"/>
      <c r="N261" s="10"/>
      <c r="O261" s="10"/>
      <c r="P261" s="10"/>
      <c r="Q261" s="10"/>
      <c r="R261" s="10"/>
      <c r="S261" s="10"/>
      <c r="T261" s="10"/>
      <c r="U261" s="10"/>
      <c r="V261" s="10"/>
      <c r="W261" s="10"/>
    </row>
    <row r="262" spans="1:23" x14ac:dyDescent="0.35">
      <c r="A262" s="14" t="s">
        <v>168</v>
      </c>
      <c r="B262" s="18">
        <v>42</v>
      </c>
      <c r="C262" s="19">
        <v>45215</v>
      </c>
      <c r="D262" s="58">
        <v>390</v>
      </c>
      <c r="E262" s="51">
        <v>123</v>
      </c>
      <c r="F262" s="51">
        <v>16</v>
      </c>
      <c r="G262" s="26">
        <v>114</v>
      </c>
      <c r="H262" s="26">
        <v>31</v>
      </c>
      <c r="I262" s="26">
        <v>1</v>
      </c>
      <c r="J262" s="51">
        <v>105</v>
      </c>
      <c r="L262" s="10"/>
      <c r="M262" s="10"/>
      <c r="N262" s="10"/>
      <c r="O262" s="10"/>
      <c r="P262" s="10"/>
      <c r="Q262" s="10"/>
      <c r="R262" s="10"/>
      <c r="S262" s="10"/>
      <c r="T262" s="10"/>
      <c r="U262" s="10"/>
      <c r="V262" s="10"/>
      <c r="W262" s="10"/>
    </row>
    <row r="263" spans="1:23" x14ac:dyDescent="0.35">
      <c r="A263" s="14" t="s">
        <v>168</v>
      </c>
      <c r="B263" s="18">
        <v>43</v>
      </c>
      <c r="C263" s="19">
        <v>45222</v>
      </c>
      <c r="D263" s="58">
        <v>374</v>
      </c>
      <c r="E263" s="51">
        <v>119</v>
      </c>
      <c r="F263" s="51">
        <v>7</v>
      </c>
      <c r="G263" s="26">
        <v>123</v>
      </c>
      <c r="H263" s="26">
        <v>31</v>
      </c>
      <c r="I263" s="26">
        <v>1</v>
      </c>
      <c r="J263" s="51">
        <v>93</v>
      </c>
      <c r="L263" s="10"/>
      <c r="M263" s="10"/>
      <c r="N263" s="10"/>
      <c r="O263" s="10"/>
      <c r="P263" s="10"/>
      <c r="Q263" s="10"/>
      <c r="R263" s="10"/>
      <c r="S263" s="10"/>
      <c r="T263" s="10"/>
      <c r="U263" s="10"/>
      <c r="V263" s="10"/>
      <c r="W263" s="10"/>
    </row>
    <row r="264" spans="1:23" x14ac:dyDescent="0.35">
      <c r="A264" s="14" t="s">
        <v>168</v>
      </c>
      <c r="B264" s="18">
        <v>44</v>
      </c>
      <c r="C264" s="19">
        <v>45229</v>
      </c>
      <c r="D264" s="58">
        <v>427</v>
      </c>
      <c r="E264" s="51">
        <v>126</v>
      </c>
      <c r="F264" s="51">
        <v>23</v>
      </c>
      <c r="G264" s="26">
        <v>121</v>
      </c>
      <c r="H264" s="26">
        <v>43</v>
      </c>
      <c r="I264" s="26">
        <v>3</v>
      </c>
      <c r="J264" s="51">
        <v>111</v>
      </c>
      <c r="L264" s="10"/>
      <c r="M264" s="10"/>
      <c r="N264" s="10"/>
      <c r="O264" s="10"/>
      <c r="P264" s="10"/>
      <c r="Q264" s="10"/>
      <c r="R264" s="10"/>
      <c r="S264" s="10"/>
      <c r="T264" s="10"/>
      <c r="U264" s="10"/>
      <c r="V264" s="10"/>
      <c r="W264" s="10"/>
    </row>
    <row r="265" spans="1:23" x14ac:dyDescent="0.35">
      <c r="A265" s="14" t="s">
        <v>168</v>
      </c>
      <c r="B265" s="18">
        <v>45</v>
      </c>
      <c r="C265" s="19">
        <v>45236</v>
      </c>
      <c r="D265" s="58">
        <v>411</v>
      </c>
      <c r="E265" s="51">
        <v>118</v>
      </c>
      <c r="F265" s="51">
        <v>22</v>
      </c>
      <c r="G265" s="26">
        <v>119</v>
      </c>
      <c r="H265" s="26">
        <v>28</v>
      </c>
      <c r="I265" s="26">
        <v>5</v>
      </c>
      <c r="J265" s="51">
        <v>119</v>
      </c>
      <c r="L265" s="10"/>
      <c r="M265" s="10"/>
      <c r="N265" s="10"/>
      <c r="O265" s="10"/>
      <c r="P265" s="10"/>
      <c r="Q265" s="10"/>
      <c r="R265" s="10"/>
      <c r="S265" s="10"/>
      <c r="T265" s="10"/>
      <c r="U265" s="10"/>
      <c r="V265" s="10"/>
      <c r="W265" s="10"/>
    </row>
    <row r="266" spans="1:23" x14ac:dyDescent="0.35">
      <c r="A266" s="14" t="s">
        <v>168</v>
      </c>
      <c r="B266" s="18">
        <v>46</v>
      </c>
      <c r="C266" s="19">
        <v>45243</v>
      </c>
      <c r="D266" s="58">
        <v>411</v>
      </c>
      <c r="E266" s="51">
        <v>122</v>
      </c>
      <c r="F266" s="51">
        <v>18</v>
      </c>
      <c r="G266" s="26">
        <v>128</v>
      </c>
      <c r="H266" s="26">
        <v>26</v>
      </c>
      <c r="I266" s="26">
        <v>3</v>
      </c>
      <c r="J266" s="51">
        <v>114</v>
      </c>
      <c r="L266" s="10"/>
      <c r="M266" s="10"/>
      <c r="N266" s="10"/>
      <c r="O266" s="10"/>
      <c r="P266" s="10"/>
      <c r="Q266" s="10"/>
      <c r="R266" s="10"/>
      <c r="S266" s="10"/>
      <c r="T266" s="10"/>
      <c r="U266" s="10"/>
      <c r="V266" s="10"/>
      <c r="W266" s="10"/>
    </row>
    <row r="267" spans="1:23" x14ac:dyDescent="0.35">
      <c r="A267" s="14" t="s">
        <v>168</v>
      </c>
      <c r="B267" s="18">
        <v>47</v>
      </c>
      <c r="C267" s="19">
        <v>45250</v>
      </c>
      <c r="D267" s="58">
        <v>396</v>
      </c>
      <c r="E267" s="51">
        <v>110</v>
      </c>
      <c r="F267" s="51">
        <v>22</v>
      </c>
      <c r="G267" s="26">
        <v>124</v>
      </c>
      <c r="H267" s="26">
        <v>47</v>
      </c>
      <c r="I267" s="26">
        <v>1</v>
      </c>
      <c r="J267" s="51">
        <v>92</v>
      </c>
      <c r="L267" s="10"/>
      <c r="M267" s="10"/>
      <c r="N267" s="10"/>
      <c r="O267" s="10"/>
      <c r="P267" s="10"/>
      <c r="Q267" s="10"/>
      <c r="R267" s="10"/>
      <c r="S267" s="10"/>
      <c r="T267" s="10"/>
      <c r="U267" s="10"/>
      <c r="V267" s="10"/>
      <c r="W267" s="10"/>
    </row>
    <row r="268" spans="1:23" x14ac:dyDescent="0.35">
      <c r="A268" s="14" t="s">
        <v>168</v>
      </c>
      <c r="B268" s="18">
        <v>48</v>
      </c>
      <c r="C268" s="19">
        <v>45257</v>
      </c>
      <c r="D268" s="58">
        <v>404</v>
      </c>
      <c r="E268" s="51">
        <v>124</v>
      </c>
      <c r="F268" s="51">
        <v>23</v>
      </c>
      <c r="G268" s="26">
        <v>119</v>
      </c>
      <c r="H268" s="26">
        <v>44</v>
      </c>
      <c r="I268" s="26">
        <v>1</v>
      </c>
      <c r="J268" s="51">
        <v>93</v>
      </c>
      <c r="L268" s="10"/>
      <c r="M268" s="10"/>
      <c r="N268" s="10"/>
      <c r="O268" s="10"/>
      <c r="P268" s="10"/>
      <c r="Q268" s="10"/>
      <c r="R268" s="10"/>
      <c r="S268" s="10"/>
      <c r="T268" s="10"/>
      <c r="U268" s="10"/>
      <c r="V268" s="10"/>
      <c r="W268" s="10"/>
    </row>
    <row r="269" spans="1:23" x14ac:dyDescent="0.35">
      <c r="A269" s="14" t="s">
        <v>168</v>
      </c>
      <c r="B269" s="18">
        <v>49</v>
      </c>
      <c r="C269" s="19">
        <v>45264</v>
      </c>
      <c r="D269" s="58">
        <v>410</v>
      </c>
      <c r="E269" s="51">
        <v>108</v>
      </c>
      <c r="F269" s="51">
        <v>22</v>
      </c>
      <c r="G269" s="26">
        <v>131</v>
      </c>
      <c r="H269" s="26">
        <v>37</v>
      </c>
      <c r="I269" s="26">
        <v>1</v>
      </c>
      <c r="J269" s="51">
        <v>111</v>
      </c>
      <c r="L269" s="10"/>
      <c r="M269" s="10"/>
      <c r="N269" s="10"/>
      <c r="O269" s="10"/>
      <c r="P269" s="10"/>
      <c r="Q269" s="10"/>
      <c r="R269" s="10"/>
      <c r="S269" s="10"/>
      <c r="T269" s="10"/>
      <c r="U269" s="10"/>
      <c r="V269" s="10"/>
      <c r="W269" s="10"/>
    </row>
    <row r="270" spans="1:23" x14ac:dyDescent="0.35">
      <c r="A270" s="14" t="s">
        <v>168</v>
      </c>
      <c r="B270" s="18">
        <v>50</v>
      </c>
      <c r="C270" s="19">
        <v>45271</v>
      </c>
      <c r="D270" s="58">
        <v>391</v>
      </c>
      <c r="E270" s="51">
        <v>103</v>
      </c>
      <c r="F270" s="51">
        <v>25</v>
      </c>
      <c r="G270" s="26">
        <v>129</v>
      </c>
      <c r="H270" s="26">
        <v>36</v>
      </c>
      <c r="I270" s="26">
        <v>1</v>
      </c>
      <c r="J270" s="51">
        <v>97</v>
      </c>
      <c r="L270" s="10"/>
      <c r="M270" s="10"/>
      <c r="N270" s="10"/>
      <c r="O270" s="10"/>
      <c r="P270" s="10"/>
      <c r="Q270" s="10"/>
      <c r="R270" s="10"/>
      <c r="S270" s="10"/>
      <c r="T270" s="10"/>
      <c r="U270" s="10"/>
      <c r="V270" s="10"/>
      <c r="W270" s="10"/>
    </row>
    <row r="271" spans="1:23" x14ac:dyDescent="0.35">
      <c r="A271" s="14" t="s">
        <v>168</v>
      </c>
      <c r="B271" s="18">
        <v>51</v>
      </c>
      <c r="C271" s="19">
        <v>45278</v>
      </c>
      <c r="D271" s="58">
        <v>433</v>
      </c>
      <c r="E271" s="51">
        <v>122</v>
      </c>
      <c r="F271" s="51">
        <v>27</v>
      </c>
      <c r="G271" s="26">
        <v>121</v>
      </c>
      <c r="H271" s="26">
        <v>36</v>
      </c>
      <c r="I271" s="26">
        <v>1</v>
      </c>
      <c r="J271" s="51">
        <v>126</v>
      </c>
      <c r="L271" s="10"/>
      <c r="M271" s="10"/>
      <c r="N271" s="10"/>
      <c r="O271" s="10"/>
      <c r="P271" s="10"/>
      <c r="Q271" s="10"/>
      <c r="R271" s="10"/>
      <c r="S271" s="10"/>
      <c r="T271" s="10"/>
      <c r="U271" s="10"/>
      <c r="V271" s="10"/>
      <c r="W271" s="10"/>
    </row>
    <row r="272" spans="1:23" x14ac:dyDescent="0.35">
      <c r="A272" s="14" t="s">
        <v>168</v>
      </c>
      <c r="B272" s="18">
        <v>52</v>
      </c>
      <c r="C272" s="19">
        <v>45285</v>
      </c>
      <c r="D272" s="58">
        <v>324</v>
      </c>
      <c r="E272" s="51">
        <v>89</v>
      </c>
      <c r="F272" s="51">
        <v>28</v>
      </c>
      <c r="G272" s="26">
        <v>105</v>
      </c>
      <c r="H272" s="26">
        <v>31</v>
      </c>
      <c r="I272" s="26">
        <v>2</v>
      </c>
      <c r="J272" s="51">
        <v>69</v>
      </c>
      <c r="L272" s="10"/>
      <c r="M272" s="10"/>
      <c r="N272" s="10"/>
      <c r="O272" s="10"/>
      <c r="P272" s="10"/>
      <c r="Q272" s="10"/>
      <c r="R272" s="10"/>
      <c r="S272" s="10"/>
      <c r="T272" s="10"/>
      <c r="U272" s="10"/>
      <c r="V272" s="10"/>
      <c r="W272" s="10"/>
    </row>
    <row r="273" spans="1:23" x14ac:dyDescent="0.35">
      <c r="A273" s="14" t="s">
        <v>177</v>
      </c>
      <c r="B273" s="18">
        <v>1</v>
      </c>
      <c r="C273" s="84">
        <v>45292</v>
      </c>
      <c r="D273" s="58">
        <v>413</v>
      </c>
      <c r="E273" s="51">
        <v>110</v>
      </c>
      <c r="F273" s="51">
        <v>24</v>
      </c>
      <c r="G273" s="26">
        <v>136</v>
      </c>
      <c r="H273" s="26">
        <v>41</v>
      </c>
      <c r="I273" s="26">
        <v>1</v>
      </c>
      <c r="J273" s="26">
        <v>101</v>
      </c>
      <c r="L273" s="10"/>
      <c r="M273" s="10"/>
      <c r="N273" s="10"/>
      <c r="O273" s="10"/>
      <c r="P273" s="10"/>
      <c r="Q273" s="10"/>
      <c r="R273" s="10"/>
      <c r="S273" s="10"/>
      <c r="T273" s="10"/>
      <c r="U273" s="10"/>
      <c r="V273" s="10"/>
      <c r="W273" s="10"/>
    </row>
    <row r="274" spans="1:23" x14ac:dyDescent="0.35">
      <c r="A274" s="14" t="s">
        <v>177</v>
      </c>
      <c r="B274" s="18">
        <v>2</v>
      </c>
      <c r="C274" s="84">
        <v>45299</v>
      </c>
      <c r="D274" s="58">
        <v>480</v>
      </c>
      <c r="E274" s="51">
        <v>134</v>
      </c>
      <c r="F274" s="51">
        <v>14</v>
      </c>
      <c r="G274" s="26">
        <v>167</v>
      </c>
      <c r="H274" s="26">
        <v>49</v>
      </c>
      <c r="I274" s="26">
        <v>2</v>
      </c>
      <c r="J274" s="26">
        <v>114</v>
      </c>
      <c r="L274" s="10"/>
      <c r="M274" s="10"/>
      <c r="N274" s="10"/>
      <c r="O274" s="10"/>
      <c r="P274" s="10"/>
      <c r="Q274" s="10"/>
      <c r="R274" s="10"/>
      <c r="S274" s="10"/>
      <c r="T274" s="10"/>
      <c r="U274" s="10"/>
      <c r="V274" s="10"/>
      <c r="W274" s="10"/>
    </row>
    <row r="275" spans="1:23" x14ac:dyDescent="0.35">
      <c r="A275" s="14" t="s">
        <v>177</v>
      </c>
      <c r="B275" s="18">
        <v>3</v>
      </c>
      <c r="C275" s="84">
        <v>45306</v>
      </c>
      <c r="D275" s="58">
        <v>406</v>
      </c>
      <c r="E275" s="51">
        <v>106</v>
      </c>
      <c r="F275" s="51">
        <v>19</v>
      </c>
      <c r="G275" s="26">
        <v>122</v>
      </c>
      <c r="H275" s="26">
        <v>38</v>
      </c>
      <c r="I275" s="26">
        <v>1</v>
      </c>
      <c r="J275" s="26">
        <v>120</v>
      </c>
      <c r="L275" s="10"/>
      <c r="M275" s="10"/>
      <c r="N275" s="10"/>
      <c r="O275" s="10"/>
      <c r="P275" s="10"/>
      <c r="Q275" s="10"/>
      <c r="R275" s="10"/>
      <c r="S275" s="10"/>
      <c r="T275" s="10"/>
      <c r="U275" s="10"/>
      <c r="V275" s="10"/>
      <c r="W275" s="10"/>
    </row>
    <row r="276" spans="1:23" x14ac:dyDescent="0.35">
      <c r="A276" s="14" t="s">
        <v>177</v>
      </c>
      <c r="B276" s="18">
        <v>4</v>
      </c>
      <c r="C276" s="84">
        <v>45313</v>
      </c>
      <c r="D276" s="58">
        <v>412</v>
      </c>
      <c r="E276" s="51">
        <v>102</v>
      </c>
      <c r="F276" s="51">
        <v>9</v>
      </c>
      <c r="G276" s="26">
        <v>144</v>
      </c>
      <c r="H276" s="26">
        <v>44</v>
      </c>
      <c r="I276" s="26">
        <v>2</v>
      </c>
      <c r="J276" s="26">
        <v>111</v>
      </c>
      <c r="L276" s="10"/>
      <c r="M276" s="10"/>
      <c r="N276" s="10"/>
      <c r="O276" s="10"/>
      <c r="P276" s="10"/>
      <c r="Q276" s="10"/>
      <c r="R276" s="10"/>
      <c r="S276" s="10"/>
      <c r="T276" s="10"/>
      <c r="U276" s="10"/>
      <c r="V276" s="10"/>
      <c r="W276" s="10"/>
    </row>
    <row r="277" spans="1:23" x14ac:dyDescent="0.35">
      <c r="A277" s="14" t="s">
        <v>177</v>
      </c>
      <c r="B277" s="18">
        <v>5</v>
      </c>
      <c r="C277" s="84">
        <v>45320</v>
      </c>
      <c r="D277" s="58">
        <v>437</v>
      </c>
      <c r="E277" s="51">
        <v>118</v>
      </c>
      <c r="F277" s="51">
        <v>23</v>
      </c>
      <c r="G277" s="26">
        <v>132</v>
      </c>
      <c r="H277" s="26">
        <v>36</v>
      </c>
      <c r="I277" s="26">
        <v>0</v>
      </c>
      <c r="J277" s="26">
        <v>128</v>
      </c>
      <c r="L277" s="10"/>
      <c r="M277" s="10"/>
      <c r="N277" s="10"/>
      <c r="O277" s="10"/>
      <c r="P277" s="10"/>
      <c r="Q277" s="10"/>
      <c r="R277" s="10"/>
      <c r="S277" s="10"/>
      <c r="T277" s="10"/>
      <c r="U277" s="10"/>
      <c r="V277" s="10"/>
      <c r="W277" s="10"/>
    </row>
    <row r="278" spans="1:23" x14ac:dyDescent="0.35">
      <c r="A278" s="14" t="s">
        <v>177</v>
      </c>
      <c r="B278" s="18">
        <v>6</v>
      </c>
      <c r="C278" s="84">
        <v>45327</v>
      </c>
      <c r="D278" s="58">
        <v>419</v>
      </c>
      <c r="E278" s="51">
        <v>113</v>
      </c>
      <c r="F278" s="51">
        <v>20</v>
      </c>
      <c r="G278" s="26">
        <v>141</v>
      </c>
      <c r="H278" s="26">
        <v>34</v>
      </c>
      <c r="I278" s="26">
        <v>2</v>
      </c>
      <c r="J278" s="26">
        <v>109</v>
      </c>
      <c r="L278" s="10"/>
      <c r="M278" s="10"/>
      <c r="N278" s="10"/>
      <c r="O278" s="10"/>
      <c r="P278" s="10"/>
      <c r="Q278" s="10"/>
      <c r="R278" s="10"/>
      <c r="S278" s="10"/>
      <c r="T278" s="10"/>
      <c r="U278" s="10"/>
      <c r="V278" s="10"/>
      <c r="W278" s="10"/>
    </row>
    <row r="279" spans="1:23" x14ac:dyDescent="0.35">
      <c r="A279" s="14" t="s">
        <v>177</v>
      </c>
      <c r="B279" s="18">
        <v>7</v>
      </c>
      <c r="C279" s="84">
        <v>45334</v>
      </c>
      <c r="D279" s="58">
        <v>385</v>
      </c>
      <c r="E279" s="51">
        <v>116</v>
      </c>
      <c r="F279" s="51">
        <v>18</v>
      </c>
      <c r="G279" s="26">
        <v>124</v>
      </c>
      <c r="H279" s="26">
        <v>25</v>
      </c>
      <c r="I279" s="26">
        <v>1</v>
      </c>
      <c r="J279" s="26">
        <v>101</v>
      </c>
      <c r="L279" s="10"/>
      <c r="M279" s="10"/>
      <c r="N279" s="10"/>
      <c r="O279" s="10"/>
      <c r="P279" s="10"/>
      <c r="Q279" s="10"/>
      <c r="R279" s="10"/>
      <c r="S279" s="10"/>
      <c r="T279" s="10"/>
      <c r="U279" s="10"/>
      <c r="V279" s="10"/>
      <c r="W279" s="10"/>
    </row>
    <row r="280" spans="1:23" x14ac:dyDescent="0.35">
      <c r="A280" s="14" t="s">
        <v>177</v>
      </c>
      <c r="B280" s="18">
        <v>8</v>
      </c>
      <c r="C280" s="84">
        <v>45341</v>
      </c>
      <c r="D280" s="58">
        <v>417</v>
      </c>
      <c r="E280" s="51">
        <v>118</v>
      </c>
      <c r="F280" s="51">
        <v>11</v>
      </c>
      <c r="G280" s="26">
        <v>131</v>
      </c>
      <c r="H280" s="26">
        <v>35</v>
      </c>
      <c r="I280" s="26">
        <v>1</v>
      </c>
      <c r="J280" s="26">
        <v>121</v>
      </c>
      <c r="L280" s="10"/>
      <c r="M280" s="10"/>
      <c r="N280" s="10"/>
      <c r="O280" s="10"/>
      <c r="P280" s="10"/>
      <c r="Q280" s="10"/>
      <c r="R280" s="10"/>
      <c r="S280" s="10"/>
      <c r="T280" s="10"/>
      <c r="U280" s="10"/>
      <c r="V280" s="10"/>
      <c r="W280" s="10"/>
    </row>
    <row r="281" spans="1:23" x14ac:dyDescent="0.35">
      <c r="A281" s="14" t="s">
        <v>177</v>
      </c>
      <c r="B281" s="18">
        <v>9</v>
      </c>
      <c r="C281" s="84">
        <v>45348</v>
      </c>
      <c r="D281" s="58">
        <v>386</v>
      </c>
      <c r="E281" s="51">
        <v>101</v>
      </c>
      <c r="F281" s="51">
        <v>15</v>
      </c>
      <c r="G281" s="26">
        <v>128</v>
      </c>
      <c r="H281" s="26">
        <v>31</v>
      </c>
      <c r="I281" s="26">
        <v>2</v>
      </c>
      <c r="J281" s="26">
        <v>109</v>
      </c>
      <c r="L281" s="10"/>
      <c r="M281" s="10"/>
      <c r="N281" s="10"/>
      <c r="O281" s="10"/>
      <c r="P281" s="10"/>
      <c r="Q281" s="10"/>
      <c r="R281" s="10"/>
      <c r="S281" s="10"/>
      <c r="T281" s="10"/>
      <c r="U281" s="10"/>
      <c r="V281" s="10"/>
      <c r="W281" s="10"/>
    </row>
    <row r="282" spans="1:23" x14ac:dyDescent="0.35">
      <c r="A282" s="14" t="s">
        <v>177</v>
      </c>
      <c r="B282" s="18">
        <v>10</v>
      </c>
      <c r="C282" s="84">
        <v>45355</v>
      </c>
      <c r="D282" s="58">
        <v>394</v>
      </c>
      <c r="E282" s="51">
        <v>130</v>
      </c>
      <c r="F282" s="51">
        <v>20</v>
      </c>
      <c r="G282" s="26">
        <v>126</v>
      </c>
      <c r="H282" s="26">
        <v>33</v>
      </c>
      <c r="I282" s="26">
        <v>0</v>
      </c>
      <c r="J282" s="26">
        <v>85</v>
      </c>
      <c r="L282" s="10"/>
      <c r="M282" s="10"/>
      <c r="N282" s="10"/>
      <c r="O282" s="10"/>
      <c r="P282" s="10"/>
      <c r="Q282" s="10"/>
      <c r="R282" s="10"/>
      <c r="S282" s="10"/>
      <c r="T282" s="10"/>
      <c r="U282" s="10"/>
      <c r="V282" s="10"/>
      <c r="W282" s="10"/>
    </row>
    <row r="283" spans="1:23" x14ac:dyDescent="0.35">
      <c r="A283" s="14" t="s">
        <v>177</v>
      </c>
      <c r="B283" s="18">
        <v>11</v>
      </c>
      <c r="C283" s="84">
        <v>45362</v>
      </c>
      <c r="D283" s="58">
        <v>409</v>
      </c>
      <c r="E283" s="51">
        <v>132</v>
      </c>
      <c r="F283" s="51">
        <v>15</v>
      </c>
      <c r="G283" s="26">
        <v>120</v>
      </c>
      <c r="H283" s="26">
        <v>35</v>
      </c>
      <c r="I283" s="26">
        <v>0</v>
      </c>
      <c r="J283" s="26">
        <v>107</v>
      </c>
      <c r="L283" s="10"/>
      <c r="M283" s="10"/>
      <c r="N283" s="10"/>
      <c r="O283" s="10"/>
      <c r="P283" s="10"/>
      <c r="Q283" s="10"/>
      <c r="R283" s="10"/>
      <c r="S283" s="10"/>
      <c r="T283" s="10"/>
      <c r="U283" s="10"/>
      <c r="V283" s="10"/>
      <c r="W283" s="10"/>
    </row>
    <row r="284" spans="1:23" x14ac:dyDescent="0.35">
      <c r="A284" s="14" t="s">
        <v>177</v>
      </c>
      <c r="B284" s="18">
        <v>12</v>
      </c>
      <c r="C284" s="84">
        <v>45369</v>
      </c>
      <c r="D284" s="58">
        <v>385</v>
      </c>
      <c r="E284" s="51">
        <v>126</v>
      </c>
      <c r="F284" s="51">
        <v>18</v>
      </c>
      <c r="G284" s="26">
        <v>115</v>
      </c>
      <c r="H284" s="26">
        <v>27</v>
      </c>
      <c r="I284" s="26">
        <v>0</v>
      </c>
      <c r="J284" s="26">
        <v>99</v>
      </c>
      <c r="L284" s="10"/>
      <c r="M284" s="10"/>
      <c r="N284" s="10"/>
      <c r="O284" s="10"/>
      <c r="P284" s="10"/>
      <c r="Q284" s="10"/>
      <c r="R284" s="10"/>
      <c r="S284" s="10"/>
      <c r="T284" s="10"/>
      <c r="U284" s="10"/>
      <c r="V284" s="10"/>
      <c r="W284" s="10"/>
    </row>
    <row r="285" spans="1:23" x14ac:dyDescent="0.35">
      <c r="A285" s="14" t="s">
        <v>177</v>
      </c>
      <c r="B285" s="18">
        <v>13</v>
      </c>
      <c r="C285" s="84">
        <v>45376</v>
      </c>
      <c r="D285" s="58">
        <v>360</v>
      </c>
      <c r="E285" s="51">
        <v>101</v>
      </c>
      <c r="F285" s="51">
        <v>16</v>
      </c>
      <c r="G285" s="26">
        <v>102</v>
      </c>
      <c r="H285" s="26">
        <v>38</v>
      </c>
      <c r="I285" s="26">
        <v>2</v>
      </c>
      <c r="J285" s="26">
        <v>101</v>
      </c>
      <c r="L285" s="10"/>
      <c r="M285" s="10"/>
      <c r="N285" s="10"/>
      <c r="O285" s="10"/>
      <c r="P285" s="10"/>
      <c r="Q285" s="10"/>
      <c r="R285" s="10"/>
      <c r="S285" s="10"/>
      <c r="T285" s="10"/>
      <c r="U285" s="10"/>
      <c r="V285" s="10"/>
      <c r="W285" s="10"/>
    </row>
    <row r="286" spans="1:23" x14ac:dyDescent="0.35">
      <c r="A286" s="14" t="s">
        <v>177</v>
      </c>
      <c r="B286" s="18">
        <v>14</v>
      </c>
      <c r="C286" s="84">
        <v>45383</v>
      </c>
      <c r="D286" s="58">
        <v>376</v>
      </c>
      <c r="E286" s="51">
        <v>113</v>
      </c>
      <c r="F286" s="51">
        <v>15</v>
      </c>
      <c r="G286" s="26">
        <v>119</v>
      </c>
      <c r="H286" s="26">
        <v>28</v>
      </c>
      <c r="I286" s="26">
        <v>2</v>
      </c>
      <c r="J286" s="26">
        <v>99</v>
      </c>
      <c r="L286" s="10"/>
      <c r="M286" s="10"/>
      <c r="N286" s="10"/>
      <c r="O286" s="10"/>
      <c r="P286" s="10"/>
      <c r="Q286" s="10"/>
      <c r="R286" s="10"/>
      <c r="S286" s="10"/>
      <c r="T286" s="10"/>
      <c r="U286" s="10"/>
      <c r="V286" s="10"/>
      <c r="W286" s="10"/>
    </row>
    <row r="287" spans="1:23" x14ac:dyDescent="0.35">
      <c r="A287" s="14" t="s">
        <v>177</v>
      </c>
      <c r="B287" s="18">
        <v>15</v>
      </c>
      <c r="C287" s="84">
        <v>45390</v>
      </c>
      <c r="D287" s="58">
        <v>414</v>
      </c>
      <c r="E287" s="51">
        <v>113</v>
      </c>
      <c r="F287" s="51">
        <v>20</v>
      </c>
      <c r="G287" s="26">
        <v>139</v>
      </c>
      <c r="H287" s="26">
        <v>29</v>
      </c>
      <c r="I287" s="26">
        <v>0</v>
      </c>
      <c r="J287" s="26">
        <v>113</v>
      </c>
      <c r="L287" s="10"/>
      <c r="M287" s="10"/>
      <c r="N287" s="10"/>
      <c r="O287" s="10"/>
      <c r="P287" s="10"/>
      <c r="Q287" s="10"/>
      <c r="R287" s="10"/>
      <c r="S287" s="10"/>
      <c r="T287" s="10"/>
      <c r="U287" s="10"/>
      <c r="V287" s="10"/>
      <c r="W287" s="10"/>
    </row>
    <row r="288" spans="1:23" x14ac:dyDescent="0.35">
      <c r="A288" s="14" t="s">
        <v>177</v>
      </c>
      <c r="B288" s="18">
        <v>16</v>
      </c>
      <c r="C288" s="84">
        <v>45397</v>
      </c>
      <c r="D288" s="58">
        <v>387</v>
      </c>
      <c r="E288" s="51">
        <v>115</v>
      </c>
      <c r="F288" s="51">
        <v>15</v>
      </c>
      <c r="G288" s="26">
        <v>116</v>
      </c>
      <c r="H288" s="26">
        <v>31</v>
      </c>
      <c r="I288" s="26">
        <v>1</v>
      </c>
      <c r="J288" s="26">
        <v>109</v>
      </c>
      <c r="L288" s="10"/>
      <c r="M288" s="10"/>
      <c r="N288" s="10"/>
      <c r="O288" s="10"/>
      <c r="P288" s="10"/>
      <c r="Q288" s="10"/>
      <c r="R288" s="10"/>
      <c r="S288" s="10"/>
      <c r="T288" s="10"/>
      <c r="U288" s="10"/>
      <c r="V288" s="10"/>
      <c r="W288" s="10"/>
    </row>
    <row r="289" spans="1:23" x14ac:dyDescent="0.35">
      <c r="A289" s="14" t="s">
        <v>177</v>
      </c>
      <c r="B289" s="18">
        <v>17</v>
      </c>
      <c r="C289" s="84">
        <v>45404</v>
      </c>
      <c r="D289" s="58" t="s">
        <v>213</v>
      </c>
      <c r="E289" s="51" t="s">
        <v>213</v>
      </c>
      <c r="F289" s="51" t="s">
        <v>213</v>
      </c>
      <c r="G289" s="26" t="s">
        <v>213</v>
      </c>
      <c r="H289" s="26" t="s">
        <v>213</v>
      </c>
      <c r="I289" s="26" t="s">
        <v>213</v>
      </c>
      <c r="J289" s="26" t="s">
        <v>213</v>
      </c>
      <c r="L289" s="10"/>
      <c r="M289" s="10"/>
      <c r="N289" s="10"/>
      <c r="O289" s="10"/>
      <c r="P289" s="10"/>
      <c r="Q289" s="10"/>
      <c r="R289" s="10"/>
      <c r="S289" s="10"/>
      <c r="T289" s="10"/>
      <c r="U289" s="10"/>
      <c r="V289" s="10"/>
      <c r="W289" s="10"/>
    </row>
    <row r="290" spans="1:23" x14ac:dyDescent="0.35">
      <c r="A290" s="14" t="s">
        <v>177</v>
      </c>
      <c r="B290" s="18">
        <v>18</v>
      </c>
      <c r="C290" s="84">
        <v>45411</v>
      </c>
      <c r="D290" s="58" t="s">
        <v>213</v>
      </c>
      <c r="E290" s="51" t="s">
        <v>213</v>
      </c>
      <c r="F290" s="51" t="s">
        <v>213</v>
      </c>
      <c r="G290" s="26" t="s">
        <v>213</v>
      </c>
      <c r="H290" s="26" t="s">
        <v>213</v>
      </c>
      <c r="I290" s="26" t="s">
        <v>213</v>
      </c>
      <c r="J290" s="26" t="s">
        <v>213</v>
      </c>
      <c r="L290" s="10"/>
      <c r="M290" s="10"/>
      <c r="N290" s="10"/>
      <c r="O290" s="10"/>
      <c r="P290" s="10"/>
      <c r="Q290" s="10"/>
      <c r="R290" s="10"/>
      <c r="S290" s="10"/>
      <c r="T290" s="10"/>
      <c r="U290" s="10"/>
      <c r="V290" s="10"/>
      <c r="W290" s="10"/>
    </row>
    <row r="291" spans="1:23" x14ac:dyDescent="0.35">
      <c r="A291" s="14" t="s">
        <v>177</v>
      </c>
      <c r="B291" s="18">
        <v>19</v>
      </c>
      <c r="C291" s="84">
        <v>45418</v>
      </c>
      <c r="D291" s="58" t="s">
        <v>213</v>
      </c>
      <c r="E291" s="51" t="s">
        <v>213</v>
      </c>
      <c r="F291" s="51" t="s">
        <v>213</v>
      </c>
      <c r="G291" s="26" t="s">
        <v>213</v>
      </c>
      <c r="H291" s="26" t="s">
        <v>213</v>
      </c>
      <c r="I291" s="26" t="s">
        <v>213</v>
      </c>
      <c r="J291" s="26" t="s">
        <v>213</v>
      </c>
      <c r="L291" s="10"/>
      <c r="M291" s="10"/>
      <c r="N291" s="10"/>
      <c r="O291" s="10"/>
      <c r="P291" s="10"/>
      <c r="Q291" s="10"/>
      <c r="R291" s="10"/>
      <c r="S291" s="10"/>
      <c r="T291" s="10"/>
      <c r="U291" s="10"/>
      <c r="V291" s="10"/>
      <c r="W291" s="10"/>
    </row>
    <row r="292" spans="1:23" x14ac:dyDescent="0.35">
      <c r="A292" s="14" t="s">
        <v>177</v>
      </c>
      <c r="B292" s="18">
        <v>20</v>
      </c>
      <c r="C292" s="84">
        <v>45425</v>
      </c>
      <c r="D292" s="58" t="s">
        <v>213</v>
      </c>
      <c r="E292" s="51" t="s">
        <v>213</v>
      </c>
      <c r="F292" s="51" t="s">
        <v>213</v>
      </c>
      <c r="G292" s="26" t="s">
        <v>213</v>
      </c>
      <c r="H292" s="26" t="s">
        <v>213</v>
      </c>
      <c r="I292" s="26" t="s">
        <v>213</v>
      </c>
      <c r="J292" s="26" t="s">
        <v>213</v>
      </c>
      <c r="L292" s="10"/>
      <c r="M292" s="10"/>
      <c r="N292" s="10"/>
      <c r="O292" s="10"/>
      <c r="P292" s="10"/>
      <c r="Q292" s="10"/>
      <c r="R292" s="10"/>
      <c r="S292" s="10"/>
      <c r="T292" s="10"/>
      <c r="U292" s="10"/>
      <c r="V292" s="10"/>
      <c r="W292" s="10"/>
    </row>
    <row r="293" spans="1:23" x14ac:dyDescent="0.35">
      <c r="A293" s="14" t="s">
        <v>177</v>
      </c>
      <c r="B293" s="18">
        <v>21</v>
      </c>
      <c r="C293" s="84">
        <v>45432</v>
      </c>
      <c r="D293" s="58" t="s">
        <v>213</v>
      </c>
      <c r="E293" s="51" t="s">
        <v>213</v>
      </c>
      <c r="F293" s="51" t="s">
        <v>213</v>
      </c>
      <c r="G293" s="26" t="s">
        <v>213</v>
      </c>
      <c r="H293" s="26" t="s">
        <v>213</v>
      </c>
      <c r="I293" s="26" t="s">
        <v>213</v>
      </c>
      <c r="J293" s="26" t="s">
        <v>213</v>
      </c>
      <c r="L293" s="10"/>
      <c r="M293" s="10"/>
      <c r="N293" s="10"/>
      <c r="O293" s="10"/>
      <c r="P293" s="10"/>
      <c r="Q293" s="10"/>
      <c r="R293" s="10"/>
      <c r="S293" s="10"/>
      <c r="T293" s="10"/>
      <c r="U293" s="10"/>
      <c r="V293" s="10"/>
      <c r="W293" s="10"/>
    </row>
    <row r="294" spans="1:23" x14ac:dyDescent="0.35">
      <c r="A294" s="14" t="s">
        <v>177</v>
      </c>
      <c r="B294" s="18">
        <v>22</v>
      </c>
      <c r="C294" s="84">
        <v>45439</v>
      </c>
      <c r="D294" s="58" t="s">
        <v>213</v>
      </c>
      <c r="E294" s="51" t="s">
        <v>213</v>
      </c>
      <c r="F294" s="51" t="s">
        <v>213</v>
      </c>
      <c r="G294" s="26" t="s">
        <v>213</v>
      </c>
      <c r="H294" s="26" t="s">
        <v>213</v>
      </c>
      <c r="I294" s="26" t="s">
        <v>213</v>
      </c>
      <c r="J294" s="26" t="s">
        <v>213</v>
      </c>
      <c r="L294" s="10"/>
      <c r="M294" s="10"/>
      <c r="N294" s="10"/>
      <c r="O294" s="10"/>
      <c r="P294" s="10"/>
      <c r="Q294" s="10"/>
      <c r="R294" s="10"/>
      <c r="S294" s="10"/>
      <c r="T294" s="10"/>
      <c r="U294" s="10"/>
      <c r="V294" s="10"/>
      <c r="W294" s="10"/>
    </row>
    <row r="295" spans="1:23" x14ac:dyDescent="0.35">
      <c r="A295" s="14" t="s">
        <v>177</v>
      </c>
      <c r="B295" s="18">
        <v>23</v>
      </c>
      <c r="C295" s="84">
        <v>45446</v>
      </c>
      <c r="D295" s="58" t="s">
        <v>213</v>
      </c>
      <c r="E295" s="51" t="s">
        <v>213</v>
      </c>
      <c r="F295" s="51" t="s">
        <v>213</v>
      </c>
      <c r="G295" s="26" t="s">
        <v>213</v>
      </c>
      <c r="H295" s="26" t="s">
        <v>213</v>
      </c>
      <c r="I295" s="26" t="s">
        <v>213</v>
      </c>
      <c r="J295" s="26" t="s">
        <v>213</v>
      </c>
      <c r="L295" s="10"/>
      <c r="M295" s="10"/>
      <c r="N295" s="10"/>
      <c r="O295" s="10"/>
      <c r="P295" s="10"/>
      <c r="Q295" s="10"/>
      <c r="R295" s="10"/>
      <c r="S295" s="10"/>
      <c r="T295" s="10"/>
      <c r="U295" s="10"/>
      <c r="V295" s="10"/>
      <c r="W295" s="10"/>
    </row>
    <row r="296" spans="1:23" x14ac:dyDescent="0.35">
      <c r="A296" s="14" t="s">
        <v>177</v>
      </c>
      <c r="B296" s="18">
        <v>24</v>
      </c>
      <c r="C296" s="84">
        <v>45453</v>
      </c>
      <c r="D296" s="58" t="s">
        <v>213</v>
      </c>
      <c r="E296" s="51" t="s">
        <v>213</v>
      </c>
      <c r="F296" s="51" t="s">
        <v>213</v>
      </c>
      <c r="G296" s="26" t="s">
        <v>213</v>
      </c>
      <c r="H296" s="26" t="s">
        <v>213</v>
      </c>
      <c r="I296" s="26" t="s">
        <v>213</v>
      </c>
      <c r="J296" s="26" t="s">
        <v>213</v>
      </c>
      <c r="L296" s="10"/>
      <c r="M296" s="10"/>
      <c r="N296" s="10"/>
      <c r="O296" s="10"/>
      <c r="P296" s="10"/>
      <c r="Q296" s="10"/>
      <c r="R296" s="10"/>
      <c r="S296" s="10"/>
      <c r="T296" s="10"/>
      <c r="U296" s="10"/>
      <c r="V296" s="10"/>
      <c r="W296" s="10"/>
    </row>
    <row r="297" spans="1:23" x14ac:dyDescent="0.35">
      <c r="A297" s="14" t="s">
        <v>177</v>
      </c>
      <c r="B297" s="18">
        <v>25</v>
      </c>
      <c r="C297" s="84">
        <v>45460</v>
      </c>
      <c r="D297" s="58" t="s">
        <v>213</v>
      </c>
      <c r="E297" s="51" t="s">
        <v>213</v>
      </c>
      <c r="F297" s="51" t="s">
        <v>213</v>
      </c>
      <c r="G297" s="26" t="s">
        <v>213</v>
      </c>
      <c r="H297" s="26" t="s">
        <v>213</v>
      </c>
      <c r="I297" s="26" t="s">
        <v>213</v>
      </c>
      <c r="J297" s="26" t="s">
        <v>213</v>
      </c>
      <c r="L297" s="10"/>
      <c r="M297" s="10"/>
      <c r="N297" s="10"/>
      <c r="O297" s="10"/>
      <c r="P297" s="10"/>
      <c r="Q297" s="10"/>
      <c r="R297" s="10"/>
      <c r="S297" s="10"/>
      <c r="T297" s="10"/>
      <c r="U297" s="10"/>
      <c r="V297" s="10"/>
      <c r="W297" s="10"/>
    </row>
    <row r="298" spans="1:23" x14ac:dyDescent="0.35">
      <c r="A298" s="14" t="s">
        <v>177</v>
      </c>
      <c r="B298" s="18">
        <v>26</v>
      </c>
      <c r="C298" s="84">
        <v>45467</v>
      </c>
      <c r="D298" s="58" t="s">
        <v>213</v>
      </c>
      <c r="E298" s="51" t="s">
        <v>213</v>
      </c>
      <c r="F298" s="51" t="s">
        <v>213</v>
      </c>
      <c r="G298" s="26" t="s">
        <v>213</v>
      </c>
      <c r="H298" s="26" t="s">
        <v>213</v>
      </c>
      <c r="I298" s="26" t="s">
        <v>213</v>
      </c>
      <c r="J298" s="26" t="s">
        <v>213</v>
      </c>
      <c r="L298" s="10"/>
      <c r="M298" s="10"/>
      <c r="N298" s="10"/>
      <c r="O298" s="10"/>
      <c r="P298" s="10"/>
      <c r="Q298" s="10"/>
      <c r="R298" s="10"/>
      <c r="S298" s="10"/>
      <c r="T298" s="10"/>
      <c r="U298" s="10"/>
      <c r="V298" s="10"/>
      <c r="W298" s="10"/>
    </row>
    <row r="299" spans="1:23" x14ac:dyDescent="0.35">
      <c r="A299" s="14" t="s">
        <v>177</v>
      </c>
      <c r="B299" s="18">
        <v>27</v>
      </c>
      <c r="C299" s="84">
        <v>45474</v>
      </c>
      <c r="D299" s="58" t="s">
        <v>213</v>
      </c>
      <c r="E299" s="51" t="s">
        <v>213</v>
      </c>
      <c r="F299" s="51" t="s">
        <v>213</v>
      </c>
      <c r="G299" s="26" t="s">
        <v>213</v>
      </c>
      <c r="H299" s="26" t="s">
        <v>213</v>
      </c>
      <c r="I299" s="26" t="s">
        <v>213</v>
      </c>
      <c r="J299" s="26" t="s">
        <v>213</v>
      </c>
      <c r="L299" s="10"/>
      <c r="M299" s="10"/>
      <c r="N299" s="10"/>
      <c r="O299" s="10"/>
      <c r="P299" s="10"/>
      <c r="Q299" s="10"/>
      <c r="R299" s="10"/>
      <c r="S299" s="10"/>
      <c r="T299" s="10"/>
      <c r="U299" s="10"/>
      <c r="V299" s="10"/>
      <c r="W299" s="10"/>
    </row>
    <row r="300" spans="1:23" x14ac:dyDescent="0.35">
      <c r="A300" s="14" t="s">
        <v>177</v>
      </c>
      <c r="B300" s="18">
        <v>28</v>
      </c>
      <c r="C300" s="84">
        <v>45481</v>
      </c>
      <c r="D300" s="58" t="s">
        <v>213</v>
      </c>
      <c r="E300" s="51" t="s">
        <v>213</v>
      </c>
      <c r="F300" s="51" t="s">
        <v>213</v>
      </c>
      <c r="G300" s="26" t="s">
        <v>213</v>
      </c>
      <c r="H300" s="26" t="s">
        <v>213</v>
      </c>
      <c r="I300" s="26" t="s">
        <v>213</v>
      </c>
      <c r="J300" s="26" t="s">
        <v>213</v>
      </c>
      <c r="L300" s="10"/>
      <c r="M300" s="10"/>
      <c r="N300" s="10"/>
      <c r="O300" s="10"/>
      <c r="P300" s="10"/>
      <c r="Q300" s="10"/>
      <c r="R300" s="10"/>
      <c r="S300" s="10"/>
      <c r="T300" s="10"/>
      <c r="U300" s="10"/>
      <c r="V300" s="10"/>
      <c r="W300" s="10"/>
    </row>
    <row r="301" spans="1:23" x14ac:dyDescent="0.35">
      <c r="A301" s="14" t="s">
        <v>177</v>
      </c>
      <c r="B301" s="18">
        <v>29</v>
      </c>
      <c r="C301" s="84">
        <v>45488</v>
      </c>
      <c r="D301" s="58" t="s">
        <v>213</v>
      </c>
      <c r="E301" s="51" t="s">
        <v>213</v>
      </c>
      <c r="F301" s="51" t="s">
        <v>213</v>
      </c>
      <c r="G301" s="26" t="s">
        <v>213</v>
      </c>
      <c r="H301" s="26" t="s">
        <v>213</v>
      </c>
      <c r="I301" s="26" t="s">
        <v>213</v>
      </c>
      <c r="J301" s="26" t="s">
        <v>213</v>
      </c>
      <c r="L301" s="10"/>
      <c r="M301" s="10"/>
      <c r="N301" s="10"/>
      <c r="O301" s="10"/>
      <c r="P301" s="10"/>
      <c r="Q301" s="10"/>
      <c r="R301" s="10"/>
      <c r="S301" s="10"/>
      <c r="T301" s="10"/>
      <c r="U301" s="10"/>
      <c r="V301" s="10"/>
      <c r="W301" s="10"/>
    </row>
    <row r="302" spans="1:23" x14ac:dyDescent="0.35">
      <c r="A302" s="14" t="s">
        <v>177</v>
      </c>
      <c r="B302" s="18">
        <v>30</v>
      </c>
      <c r="C302" s="84">
        <v>45495</v>
      </c>
      <c r="D302" s="58" t="s">
        <v>213</v>
      </c>
      <c r="E302" s="51" t="s">
        <v>213</v>
      </c>
      <c r="F302" s="51" t="s">
        <v>213</v>
      </c>
      <c r="G302" s="26" t="s">
        <v>213</v>
      </c>
      <c r="H302" s="26" t="s">
        <v>213</v>
      </c>
      <c r="I302" s="26" t="s">
        <v>213</v>
      </c>
      <c r="J302" s="26" t="s">
        <v>213</v>
      </c>
      <c r="L302" s="10"/>
      <c r="M302" s="10"/>
      <c r="N302" s="10"/>
      <c r="O302" s="10"/>
      <c r="P302" s="10"/>
      <c r="Q302" s="10"/>
      <c r="R302" s="10"/>
      <c r="S302" s="10"/>
      <c r="T302" s="10"/>
      <c r="U302" s="10"/>
      <c r="V302" s="10"/>
      <c r="W302" s="10"/>
    </row>
    <row r="303" spans="1:23" x14ac:dyDescent="0.35">
      <c r="A303" s="14" t="s">
        <v>177</v>
      </c>
      <c r="B303" s="18">
        <v>31</v>
      </c>
      <c r="C303" s="84">
        <v>45502</v>
      </c>
      <c r="D303" s="58" t="s">
        <v>213</v>
      </c>
      <c r="E303" s="51" t="s">
        <v>213</v>
      </c>
      <c r="F303" s="51" t="s">
        <v>213</v>
      </c>
      <c r="G303" s="26" t="s">
        <v>213</v>
      </c>
      <c r="H303" s="26" t="s">
        <v>213</v>
      </c>
      <c r="I303" s="26" t="s">
        <v>213</v>
      </c>
      <c r="J303" s="26" t="s">
        <v>213</v>
      </c>
      <c r="L303" s="10"/>
      <c r="M303" s="10"/>
      <c r="N303" s="10"/>
      <c r="O303" s="10"/>
      <c r="P303" s="10"/>
      <c r="Q303" s="10"/>
      <c r="R303" s="10"/>
      <c r="S303" s="10"/>
      <c r="T303" s="10"/>
      <c r="U303" s="10"/>
      <c r="V303" s="10"/>
      <c r="W303" s="10"/>
    </row>
    <row r="304" spans="1:23" x14ac:dyDescent="0.35">
      <c r="A304" s="14" t="s">
        <v>177</v>
      </c>
      <c r="B304" s="18">
        <v>32</v>
      </c>
      <c r="C304" s="84">
        <v>45509</v>
      </c>
      <c r="D304" s="58" t="s">
        <v>213</v>
      </c>
      <c r="E304" s="51" t="s">
        <v>213</v>
      </c>
      <c r="F304" s="51" t="s">
        <v>213</v>
      </c>
      <c r="G304" s="26" t="s">
        <v>213</v>
      </c>
      <c r="H304" s="26" t="s">
        <v>213</v>
      </c>
      <c r="I304" s="26" t="s">
        <v>213</v>
      </c>
      <c r="J304" s="26" t="s">
        <v>213</v>
      </c>
      <c r="L304" s="10"/>
      <c r="M304" s="10"/>
      <c r="N304" s="10"/>
      <c r="O304" s="10"/>
      <c r="P304" s="10"/>
      <c r="Q304" s="10"/>
      <c r="R304" s="10"/>
      <c r="S304" s="10"/>
      <c r="T304" s="10"/>
      <c r="U304" s="10"/>
      <c r="V304" s="10"/>
      <c r="W304" s="10"/>
    </row>
    <row r="305" spans="1:23" x14ac:dyDescent="0.35">
      <c r="A305" s="14" t="s">
        <v>177</v>
      </c>
      <c r="B305" s="18">
        <v>33</v>
      </c>
      <c r="C305" s="84">
        <v>45516</v>
      </c>
      <c r="D305" s="58" t="s">
        <v>213</v>
      </c>
      <c r="E305" s="51" t="s">
        <v>213</v>
      </c>
      <c r="F305" s="51" t="s">
        <v>213</v>
      </c>
      <c r="G305" s="26" t="s">
        <v>213</v>
      </c>
      <c r="H305" s="26" t="s">
        <v>213</v>
      </c>
      <c r="I305" s="26" t="s">
        <v>213</v>
      </c>
      <c r="J305" s="26" t="s">
        <v>213</v>
      </c>
      <c r="L305" s="10"/>
      <c r="M305" s="10"/>
      <c r="N305" s="10"/>
      <c r="O305" s="10"/>
      <c r="P305" s="10"/>
      <c r="Q305" s="10"/>
      <c r="R305" s="10"/>
      <c r="S305" s="10"/>
      <c r="T305" s="10"/>
      <c r="U305" s="10"/>
      <c r="V305" s="10"/>
      <c r="W305" s="10"/>
    </row>
    <row r="306" spans="1:23" x14ac:dyDescent="0.35">
      <c r="A306" s="14" t="s">
        <v>177</v>
      </c>
      <c r="B306" s="18">
        <v>34</v>
      </c>
      <c r="C306" s="84">
        <v>45523</v>
      </c>
      <c r="D306" s="58" t="s">
        <v>213</v>
      </c>
      <c r="E306" s="51" t="s">
        <v>213</v>
      </c>
      <c r="F306" s="51" t="s">
        <v>213</v>
      </c>
      <c r="G306" s="26" t="s">
        <v>213</v>
      </c>
      <c r="H306" s="26" t="s">
        <v>213</v>
      </c>
      <c r="I306" s="26" t="s">
        <v>213</v>
      </c>
      <c r="J306" s="26" t="s">
        <v>213</v>
      </c>
      <c r="L306" s="10"/>
      <c r="M306" s="10"/>
      <c r="N306" s="10"/>
      <c r="O306" s="10"/>
      <c r="P306" s="10"/>
      <c r="Q306" s="10"/>
      <c r="R306" s="10"/>
      <c r="S306" s="10"/>
      <c r="T306" s="10"/>
      <c r="U306" s="10"/>
      <c r="V306" s="10"/>
      <c r="W306" s="10"/>
    </row>
    <row r="307" spans="1:23" x14ac:dyDescent="0.35">
      <c r="A307" s="14" t="s">
        <v>177</v>
      </c>
      <c r="B307" s="18">
        <v>35</v>
      </c>
      <c r="C307" s="84">
        <v>45530</v>
      </c>
      <c r="D307" s="58" t="s">
        <v>213</v>
      </c>
      <c r="E307" s="51" t="s">
        <v>213</v>
      </c>
      <c r="F307" s="51" t="s">
        <v>213</v>
      </c>
      <c r="G307" s="26" t="s">
        <v>213</v>
      </c>
      <c r="H307" s="26" t="s">
        <v>213</v>
      </c>
      <c r="I307" s="26" t="s">
        <v>213</v>
      </c>
      <c r="J307" s="26" t="s">
        <v>213</v>
      </c>
      <c r="L307" s="10"/>
      <c r="M307" s="10"/>
      <c r="N307" s="10"/>
      <c r="O307" s="10"/>
      <c r="P307" s="10"/>
      <c r="Q307" s="10"/>
      <c r="R307" s="10"/>
      <c r="S307" s="10"/>
      <c r="T307" s="10"/>
      <c r="U307" s="10"/>
      <c r="V307" s="10"/>
      <c r="W307" s="10"/>
    </row>
    <row r="308" spans="1:23" x14ac:dyDescent="0.35">
      <c r="A308" s="14" t="s">
        <v>177</v>
      </c>
      <c r="B308" s="18">
        <v>36</v>
      </c>
      <c r="C308" s="84">
        <v>45537</v>
      </c>
      <c r="D308" s="58" t="s">
        <v>213</v>
      </c>
      <c r="E308" s="51" t="s">
        <v>213</v>
      </c>
      <c r="F308" s="51" t="s">
        <v>213</v>
      </c>
      <c r="G308" s="26" t="s">
        <v>213</v>
      </c>
      <c r="H308" s="26" t="s">
        <v>213</v>
      </c>
      <c r="I308" s="26" t="s">
        <v>213</v>
      </c>
      <c r="J308" s="26" t="s">
        <v>213</v>
      </c>
      <c r="L308" s="10"/>
      <c r="M308" s="10"/>
      <c r="N308" s="10"/>
      <c r="O308" s="10"/>
      <c r="P308" s="10"/>
      <c r="Q308" s="10"/>
      <c r="R308" s="10"/>
      <c r="S308" s="10"/>
      <c r="T308" s="10"/>
      <c r="U308" s="10"/>
      <c r="V308" s="10"/>
      <c r="W308" s="10"/>
    </row>
    <row r="309" spans="1:23" x14ac:dyDescent="0.35">
      <c r="A309" s="14" t="s">
        <v>177</v>
      </c>
      <c r="B309" s="18">
        <v>37</v>
      </c>
      <c r="C309" s="84">
        <v>45544</v>
      </c>
      <c r="D309" s="58" t="s">
        <v>213</v>
      </c>
      <c r="E309" s="51" t="s">
        <v>213</v>
      </c>
      <c r="F309" s="51" t="s">
        <v>213</v>
      </c>
      <c r="G309" s="26" t="s">
        <v>213</v>
      </c>
      <c r="H309" s="26" t="s">
        <v>213</v>
      </c>
      <c r="I309" s="26" t="s">
        <v>213</v>
      </c>
      <c r="J309" s="26" t="s">
        <v>213</v>
      </c>
      <c r="L309" s="10"/>
      <c r="M309" s="10"/>
      <c r="N309" s="10"/>
      <c r="O309" s="10"/>
      <c r="P309" s="10"/>
      <c r="Q309" s="10"/>
      <c r="R309" s="10"/>
      <c r="S309" s="10"/>
      <c r="T309" s="10"/>
      <c r="U309" s="10"/>
      <c r="V309" s="10"/>
      <c r="W309" s="10"/>
    </row>
    <row r="310" spans="1:23" x14ac:dyDescent="0.35">
      <c r="A310" s="14" t="s">
        <v>177</v>
      </c>
      <c r="B310" s="18">
        <v>38</v>
      </c>
      <c r="C310" s="84">
        <v>45551</v>
      </c>
      <c r="D310" s="58" t="s">
        <v>213</v>
      </c>
      <c r="E310" s="51" t="s">
        <v>213</v>
      </c>
      <c r="F310" s="51" t="s">
        <v>213</v>
      </c>
      <c r="G310" s="26" t="s">
        <v>213</v>
      </c>
      <c r="H310" s="26" t="s">
        <v>213</v>
      </c>
      <c r="I310" s="26" t="s">
        <v>213</v>
      </c>
      <c r="J310" s="26" t="s">
        <v>213</v>
      </c>
      <c r="L310" s="10"/>
      <c r="M310" s="10"/>
      <c r="N310" s="10"/>
      <c r="O310" s="10"/>
      <c r="P310" s="10"/>
      <c r="Q310" s="10"/>
      <c r="R310" s="10"/>
      <c r="S310" s="10"/>
      <c r="T310" s="10"/>
      <c r="U310" s="10"/>
      <c r="V310" s="10"/>
      <c r="W310" s="10"/>
    </row>
    <row r="311" spans="1:23" x14ac:dyDescent="0.35">
      <c r="A311" s="14" t="s">
        <v>177</v>
      </c>
      <c r="B311" s="18">
        <v>39</v>
      </c>
      <c r="C311" s="84">
        <v>45558</v>
      </c>
      <c r="D311" s="58" t="s">
        <v>213</v>
      </c>
      <c r="E311" s="51" t="s">
        <v>213</v>
      </c>
      <c r="F311" s="51" t="s">
        <v>213</v>
      </c>
      <c r="G311" s="26" t="s">
        <v>213</v>
      </c>
      <c r="H311" s="26" t="s">
        <v>213</v>
      </c>
      <c r="I311" s="26" t="s">
        <v>213</v>
      </c>
      <c r="J311" s="26" t="s">
        <v>213</v>
      </c>
      <c r="L311" s="10"/>
      <c r="M311" s="10"/>
      <c r="N311" s="10"/>
      <c r="O311" s="10"/>
      <c r="P311" s="10"/>
      <c r="Q311" s="10"/>
      <c r="R311" s="10"/>
      <c r="S311" s="10"/>
      <c r="T311" s="10"/>
      <c r="U311" s="10"/>
      <c r="V311" s="10"/>
      <c r="W311" s="10"/>
    </row>
    <row r="312" spans="1:23" x14ac:dyDescent="0.35">
      <c r="A312" s="14" t="s">
        <v>177</v>
      </c>
      <c r="B312" s="18">
        <v>40</v>
      </c>
      <c r="C312" s="84">
        <v>45565</v>
      </c>
      <c r="D312" s="58" t="s">
        <v>213</v>
      </c>
      <c r="E312" s="51" t="s">
        <v>213</v>
      </c>
      <c r="F312" s="51" t="s">
        <v>213</v>
      </c>
      <c r="G312" s="26" t="s">
        <v>213</v>
      </c>
      <c r="H312" s="26" t="s">
        <v>213</v>
      </c>
      <c r="I312" s="26" t="s">
        <v>213</v>
      </c>
      <c r="J312" s="26" t="s">
        <v>213</v>
      </c>
      <c r="L312" s="10"/>
      <c r="M312" s="10"/>
      <c r="N312" s="10"/>
      <c r="O312" s="10"/>
      <c r="P312" s="10"/>
      <c r="Q312" s="10"/>
      <c r="R312" s="10"/>
      <c r="S312" s="10"/>
      <c r="T312" s="10"/>
      <c r="U312" s="10"/>
      <c r="V312" s="10"/>
      <c r="W312" s="10"/>
    </row>
    <row r="313" spans="1:23" x14ac:dyDescent="0.35">
      <c r="A313" s="14" t="s">
        <v>177</v>
      </c>
      <c r="B313" s="18">
        <v>41</v>
      </c>
      <c r="C313" s="84">
        <v>45572</v>
      </c>
      <c r="D313" s="58" t="s">
        <v>213</v>
      </c>
      <c r="E313" s="51" t="s">
        <v>213</v>
      </c>
      <c r="F313" s="51" t="s">
        <v>213</v>
      </c>
      <c r="G313" s="26" t="s">
        <v>213</v>
      </c>
      <c r="H313" s="26" t="s">
        <v>213</v>
      </c>
      <c r="I313" s="26" t="s">
        <v>213</v>
      </c>
      <c r="J313" s="26" t="s">
        <v>213</v>
      </c>
      <c r="L313" s="10"/>
      <c r="M313" s="10"/>
      <c r="N313" s="10"/>
      <c r="O313" s="10"/>
      <c r="P313" s="10"/>
      <c r="Q313" s="10"/>
      <c r="R313" s="10"/>
      <c r="S313" s="10"/>
      <c r="T313" s="10"/>
      <c r="U313" s="10"/>
      <c r="V313" s="10"/>
      <c r="W313" s="10"/>
    </row>
    <row r="314" spans="1:23" x14ac:dyDescent="0.35">
      <c r="A314" s="14" t="s">
        <v>177</v>
      </c>
      <c r="B314" s="18">
        <v>42</v>
      </c>
      <c r="C314" s="84">
        <v>45579</v>
      </c>
      <c r="D314" s="58" t="s">
        <v>213</v>
      </c>
      <c r="E314" s="51" t="s">
        <v>213</v>
      </c>
      <c r="F314" s="51" t="s">
        <v>213</v>
      </c>
      <c r="G314" s="26" t="s">
        <v>213</v>
      </c>
      <c r="H314" s="26" t="s">
        <v>213</v>
      </c>
      <c r="I314" s="26" t="s">
        <v>213</v>
      </c>
      <c r="J314" s="26" t="s">
        <v>213</v>
      </c>
      <c r="L314" s="10"/>
      <c r="M314" s="10"/>
      <c r="N314" s="10"/>
      <c r="O314" s="10"/>
      <c r="P314" s="10"/>
      <c r="Q314" s="10"/>
      <c r="R314" s="10"/>
      <c r="S314" s="10"/>
      <c r="T314" s="10"/>
      <c r="U314" s="10"/>
      <c r="V314" s="10"/>
      <c r="W314" s="10"/>
    </row>
    <row r="315" spans="1:23" x14ac:dyDescent="0.35">
      <c r="A315" s="14" t="s">
        <v>177</v>
      </c>
      <c r="B315" s="18">
        <v>43</v>
      </c>
      <c r="C315" s="84">
        <v>45586</v>
      </c>
      <c r="D315" s="58" t="s">
        <v>213</v>
      </c>
      <c r="E315" s="51" t="s">
        <v>213</v>
      </c>
      <c r="F315" s="51" t="s">
        <v>213</v>
      </c>
      <c r="G315" s="26" t="s">
        <v>213</v>
      </c>
      <c r="H315" s="26" t="s">
        <v>213</v>
      </c>
      <c r="I315" s="26" t="s">
        <v>213</v>
      </c>
      <c r="J315" s="26" t="s">
        <v>213</v>
      </c>
      <c r="L315" s="10"/>
      <c r="M315" s="10"/>
      <c r="N315" s="10"/>
      <c r="O315" s="10"/>
      <c r="P315" s="10"/>
      <c r="Q315" s="10"/>
      <c r="R315" s="10"/>
      <c r="S315" s="10"/>
      <c r="T315" s="10"/>
      <c r="U315" s="10"/>
      <c r="V315" s="10"/>
      <c r="W315" s="10"/>
    </row>
    <row r="316" spans="1:23" x14ac:dyDescent="0.35">
      <c r="A316" s="14" t="s">
        <v>177</v>
      </c>
      <c r="B316" s="18">
        <v>44</v>
      </c>
      <c r="C316" s="84">
        <v>45593</v>
      </c>
      <c r="D316" s="58" t="s">
        <v>213</v>
      </c>
      <c r="E316" s="51" t="s">
        <v>213</v>
      </c>
      <c r="F316" s="51" t="s">
        <v>213</v>
      </c>
      <c r="G316" s="26" t="s">
        <v>213</v>
      </c>
      <c r="H316" s="26" t="s">
        <v>213</v>
      </c>
      <c r="I316" s="26" t="s">
        <v>213</v>
      </c>
      <c r="J316" s="26" t="s">
        <v>213</v>
      </c>
      <c r="L316" s="10"/>
      <c r="M316" s="10"/>
      <c r="N316" s="10"/>
      <c r="O316" s="10"/>
      <c r="P316" s="10"/>
      <c r="Q316" s="10"/>
      <c r="R316" s="10"/>
      <c r="S316" s="10"/>
      <c r="T316" s="10"/>
      <c r="U316" s="10"/>
      <c r="V316" s="10"/>
      <c r="W316" s="10"/>
    </row>
    <row r="317" spans="1:23" x14ac:dyDescent="0.35">
      <c r="A317" s="14" t="s">
        <v>177</v>
      </c>
      <c r="B317" s="18">
        <v>45</v>
      </c>
      <c r="C317" s="84">
        <v>45600</v>
      </c>
      <c r="D317" s="58" t="s">
        <v>213</v>
      </c>
      <c r="E317" s="51" t="s">
        <v>213</v>
      </c>
      <c r="F317" s="51" t="s">
        <v>213</v>
      </c>
      <c r="G317" s="26" t="s">
        <v>213</v>
      </c>
      <c r="H317" s="26" t="s">
        <v>213</v>
      </c>
      <c r="I317" s="26" t="s">
        <v>213</v>
      </c>
      <c r="J317" s="26" t="s">
        <v>213</v>
      </c>
      <c r="L317" s="10"/>
      <c r="M317" s="10"/>
      <c r="N317" s="10"/>
      <c r="O317" s="10"/>
      <c r="P317" s="10"/>
      <c r="Q317" s="10"/>
      <c r="R317" s="10"/>
      <c r="S317" s="10"/>
      <c r="T317" s="10"/>
      <c r="U317" s="10"/>
      <c r="V317" s="10"/>
      <c r="W317" s="10"/>
    </row>
    <row r="318" spans="1:23" x14ac:dyDescent="0.35">
      <c r="A318" s="14" t="s">
        <v>177</v>
      </c>
      <c r="B318" s="18">
        <v>46</v>
      </c>
      <c r="C318" s="84">
        <v>45607</v>
      </c>
      <c r="D318" s="58" t="s">
        <v>213</v>
      </c>
      <c r="E318" s="51" t="s">
        <v>213</v>
      </c>
      <c r="F318" s="51" t="s">
        <v>213</v>
      </c>
      <c r="G318" s="26" t="s">
        <v>213</v>
      </c>
      <c r="H318" s="26" t="s">
        <v>213</v>
      </c>
      <c r="I318" s="26" t="s">
        <v>213</v>
      </c>
      <c r="J318" s="26" t="s">
        <v>213</v>
      </c>
      <c r="L318" s="10"/>
      <c r="M318" s="10"/>
      <c r="N318" s="10"/>
      <c r="O318" s="10"/>
      <c r="P318" s="10"/>
      <c r="Q318" s="10"/>
      <c r="R318" s="10"/>
      <c r="S318" s="10"/>
      <c r="T318" s="10"/>
      <c r="U318" s="10"/>
      <c r="V318" s="10"/>
      <c r="W318" s="10"/>
    </row>
    <row r="319" spans="1:23" x14ac:dyDescent="0.35">
      <c r="A319" s="14" t="s">
        <v>177</v>
      </c>
      <c r="B319" s="18">
        <v>47</v>
      </c>
      <c r="C319" s="84">
        <v>45614</v>
      </c>
      <c r="D319" s="58" t="s">
        <v>213</v>
      </c>
      <c r="E319" s="51" t="s">
        <v>213</v>
      </c>
      <c r="F319" s="51" t="s">
        <v>213</v>
      </c>
      <c r="G319" s="26" t="s">
        <v>213</v>
      </c>
      <c r="H319" s="26" t="s">
        <v>213</v>
      </c>
      <c r="I319" s="26" t="s">
        <v>213</v>
      </c>
      <c r="J319" s="26" t="s">
        <v>213</v>
      </c>
      <c r="L319" s="10"/>
      <c r="M319" s="10"/>
      <c r="N319" s="10"/>
      <c r="O319" s="10"/>
      <c r="P319" s="10"/>
      <c r="Q319" s="10"/>
      <c r="R319" s="10"/>
      <c r="S319" s="10"/>
      <c r="T319" s="10"/>
      <c r="U319" s="10"/>
      <c r="V319" s="10"/>
      <c r="W319" s="10"/>
    </row>
    <row r="320" spans="1:23" x14ac:dyDescent="0.35">
      <c r="A320" s="14" t="s">
        <v>177</v>
      </c>
      <c r="B320" s="18">
        <v>48</v>
      </c>
      <c r="C320" s="84">
        <v>45621</v>
      </c>
      <c r="D320" s="58" t="s">
        <v>213</v>
      </c>
      <c r="E320" s="51" t="s">
        <v>213</v>
      </c>
      <c r="F320" s="51" t="s">
        <v>213</v>
      </c>
      <c r="G320" s="26" t="s">
        <v>213</v>
      </c>
      <c r="H320" s="26" t="s">
        <v>213</v>
      </c>
      <c r="I320" s="26" t="s">
        <v>213</v>
      </c>
      <c r="J320" s="26" t="s">
        <v>213</v>
      </c>
      <c r="L320" s="10"/>
      <c r="M320" s="10"/>
      <c r="N320" s="10"/>
      <c r="O320" s="10"/>
      <c r="P320" s="10"/>
      <c r="Q320" s="10"/>
      <c r="R320" s="10"/>
      <c r="S320" s="10"/>
      <c r="T320" s="10"/>
      <c r="U320" s="10"/>
      <c r="V320" s="10"/>
      <c r="W320" s="10"/>
    </row>
    <row r="321" spans="1:23" x14ac:dyDescent="0.35">
      <c r="A321" s="14" t="s">
        <v>177</v>
      </c>
      <c r="B321" s="18">
        <v>49</v>
      </c>
      <c r="C321" s="84">
        <v>45628</v>
      </c>
      <c r="D321" s="58" t="s">
        <v>213</v>
      </c>
      <c r="E321" s="51" t="s">
        <v>213</v>
      </c>
      <c r="F321" s="51" t="s">
        <v>213</v>
      </c>
      <c r="G321" s="26" t="s">
        <v>213</v>
      </c>
      <c r="H321" s="26" t="s">
        <v>213</v>
      </c>
      <c r="I321" s="26" t="s">
        <v>213</v>
      </c>
      <c r="J321" s="26" t="s">
        <v>213</v>
      </c>
      <c r="L321" s="10"/>
      <c r="M321" s="10"/>
      <c r="N321" s="10"/>
      <c r="O321" s="10"/>
      <c r="P321" s="10"/>
      <c r="Q321" s="10"/>
      <c r="R321" s="10"/>
      <c r="S321" s="10"/>
      <c r="T321" s="10"/>
      <c r="U321" s="10"/>
      <c r="V321" s="10"/>
      <c r="W321" s="10"/>
    </row>
    <row r="322" spans="1:23" x14ac:dyDescent="0.35">
      <c r="A322" s="14" t="s">
        <v>177</v>
      </c>
      <c r="B322" s="18">
        <v>50</v>
      </c>
      <c r="C322" s="84">
        <v>45635</v>
      </c>
      <c r="D322" s="58" t="s">
        <v>213</v>
      </c>
      <c r="E322" s="51" t="s">
        <v>213</v>
      </c>
      <c r="F322" s="51" t="s">
        <v>213</v>
      </c>
      <c r="G322" s="26" t="s">
        <v>213</v>
      </c>
      <c r="H322" s="26" t="s">
        <v>213</v>
      </c>
      <c r="I322" s="26" t="s">
        <v>213</v>
      </c>
      <c r="J322" s="26" t="s">
        <v>213</v>
      </c>
      <c r="L322" s="10"/>
      <c r="M322" s="10"/>
      <c r="N322" s="10"/>
      <c r="O322" s="10"/>
      <c r="P322" s="10"/>
      <c r="Q322" s="10"/>
      <c r="R322" s="10"/>
      <c r="S322" s="10"/>
      <c r="T322" s="10"/>
      <c r="U322" s="10"/>
      <c r="V322" s="10"/>
      <c r="W322" s="10"/>
    </row>
    <row r="323" spans="1:23" x14ac:dyDescent="0.35">
      <c r="A323" s="14" t="s">
        <v>177</v>
      </c>
      <c r="B323" s="18">
        <v>51</v>
      </c>
      <c r="C323" s="84">
        <v>45642</v>
      </c>
      <c r="D323" s="58" t="s">
        <v>213</v>
      </c>
      <c r="E323" s="51" t="s">
        <v>213</v>
      </c>
      <c r="F323" s="51" t="s">
        <v>213</v>
      </c>
      <c r="G323" s="26" t="s">
        <v>213</v>
      </c>
      <c r="H323" s="26" t="s">
        <v>213</v>
      </c>
      <c r="I323" s="26" t="s">
        <v>213</v>
      </c>
      <c r="J323" s="26" t="s">
        <v>213</v>
      </c>
      <c r="L323" s="10"/>
      <c r="M323" s="10"/>
      <c r="N323" s="10"/>
      <c r="O323" s="10"/>
      <c r="P323" s="10"/>
      <c r="Q323" s="10"/>
      <c r="R323" s="10"/>
      <c r="S323" s="10"/>
      <c r="T323" s="10"/>
      <c r="U323" s="10"/>
      <c r="V323" s="10"/>
      <c r="W323" s="10"/>
    </row>
    <row r="324" spans="1:23" x14ac:dyDescent="0.35">
      <c r="A324" s="14" t="s">
        <v>177</v>
      </c>
      <c r="B324" s="18">
        <v>52</v>
      </c>
      <c r="C324" s="84">
        <v>45649</v>
      </c>
      <c r="D324" s="58" t="s">
        <v>213</v>
      </c>
      <c r="E324" s="51" t="s">
        <v>213</v>
      </c>
      <c r="F324" s="51" t="s">
        <v>213</v>
      </c>
      <c r="G324" s="26" t="s">
        <v>213</v>
      </c>
      <c r="H324" s="26" t="s">
        <v>213</v>
      </c>
      <c r="I324" s="26" t="s">
        <v>213</v>
      </c>
      <c r="J324" s="26" t="s">
        <v>213</v>
      </c>
      <c r="L324" s="10"/>
      <c r="M324" s="10"/>
      <c r="N324" s="10"/>
      <c r="O324" s="10"/>
      <c r="P324" s="10"/>
      <c r="Q324" s="10"/>
      <c r="R324" s="10"/>
      <c r="S324" s="10"/>
      <c r="T324" s="10"/>
      <c r="U324" s="10"/>
      <c r="V324" s="10"/>
      <c r="W324" s="10"/>
    </row>
    <row r="326" spans="1:23" x14ac:dyDescent="0.35">
      <c r="A326" s="23" t="s">
        <v>94</v>
      </c>
      <c r="B326" s="24"/>
      <c r="E326" s="25"/>
      <c r="F326" s="25"/>
    </row>
    <row r="327" spans="1:23" s="62" customFormat="1" ht="47" thickBot="1" x14ac:dyDescent="0.4">
      <c r="A327" s="9" t="s">
        <v>62</v>
      </c>
      <c r="B327" s="16" t="s">
        <v>57</v>
      </c>
      <c r="C327" s="16" t="s">
        <v>110</v>
      </c>
      <c r="D327" s="8" t="s">
        <v>86</v>
      </c>
      <c r="E327" s="9" t="s">
        <v>87</v>
      </c>
      <c r="F327" s="9" t="s">
        <v>91</v>
      </c>
      <c r="G327" s="9" t="s">
        <v>166</v>
      </c>
      <c r="H327" s="9" t="s">
        <v>88</v>
      </c>
      <c r="I327" s="9" t="s">
        <v>89</v>
      </c>
      <c r="J327" s="9" t="s">
        <v>111</v>
      </c>
      <c r="K327" s="33"/>
    </row>
    <row r="328" spans="1:23" x14ac:dyDescent="0.35">
      <c r="A328" s="14" t="s">
        <v>168</v>
      </c>
      <c r="B328" s="18">
        <v>1</v>
      </c>
      <c r="C328" s="19">
        <v>44928</v>
      </c>
      <c r="D328" s="58">
        <v>669</v>
      </c>
      <c r="E328" s="51">
        <v>103</v>
      </c>
      <c r="F328" s="51">
        <v>40</v>
      </c>
      <c r="G328" s="26">
        <v>136</v>
      </c>
      <c r="H328" s="26">
        <v>182</v>
      </c>
      <c r="I328" s="26">
        <v>43</v>
      </c>
      <c r="J328" s="51">
        <v>165</v>
      </c>
      <c r="L328" s="10"/>
      <c r="M328" s="10"/>
      <c r="N328" s="10"/>
      <c r="O328" s="10"/>
      <c r="P328" s="10"/>
      <c r="Q328" s="10"/>
      <c r="R328" s="10"/>
      <c r="S328" s="10"/>
      <c r="T328" s="10"/>
      <c r="U328" s="10"/>
      <c r="V328" s="10"/>
      <c r="W328" s="10"/>
    </row>
    <row r="329" spans="1:23" x14ac:dyDescent="0.35">
      <c r="A329" s="14" t="s">
        <v>168</v>
      </c>
      <c r="B329" s="18">
        <v>2</v>
      </c>
      <c r="C329" s="19">
        <v>44935</v>
      </c>
      <c r="D329" s="58">
        <v>936</v>
      </c>
      <c r="E329" s="51">
        <v>168</v>
      </c>
      <c r="F329" s="51">
        <v>40</v>
      </c>
      <c r="G329" s="26">
        <v>196</v>
      </c>
      <c r="H329" s="26">
        <v>243</v>
      </c>
      <c r="I329" s="26">
        <v>55</v>
      </c>
      <c r="J329" s="51">
        <v>234</v>
      </c>
      <c r="L329" s="10"/>
      <c r="M329" s="10"/>
      <c r="N329" s="10"/>
      <c r="O329" s="10"/>
      <c r="P329" s="10"/>
      <c r="Q329" s="10"/>
      <c r="R329" s="10"/>
      <c r="S329" s="10"/>
      <c r="T329" s="10"/>
      <c r="U329" s="10"/>
      <c r="V329" s="10"/>
      <c r="W329" s="10"/>
    </row>
    <row r="330" spans="1:23" x14ac:dyDescent="0.35">
      <c r="A330" s="14" t="s">
        <v>168</v>
      </c>
      <c r="B330" s="18">
        <v>3</v>
      </c>
      <c r="C330" s="19">
        <v>44942</v>
      </c>
      <c r="D330" s="58">
        <v>776</v>
      </c>
      <c r="E330" s="51">
        <v>164</v>
      </c>
      <c r="F330" s="51">
        <v>44</v>
      </c>
      <c r="G330" s="26">
        <v>179</v>
      </c>
      <c r="H330" s="26">
        <v>138</v>
      </c>
      <c r="I330" s="26">
        <v>35</v>
      </c>
      <c r="J330" s="51">
        <v>216</v>
      </c>
      <c r="L330" s="10"/>
      <c r="M330" s="10"/>
      <c r="N330" s="10"/>
      <c r="O330" s="10"/>
      <c r="P330" s="10"/>
      <c r="Q330" s="10"/>
      <c r="R330" s="10"/>
      <c r="S330" s="10"/>
      <c r="T330" s="10"/>
      <c r="U330" s="10"/>
      <c r="V330" s="10"/>
      <c r="W330" s="10"/>
    </row>
    <row r="331" spans="1:23" x14ac:dyDescent="0.35">
      <c r="A331" s="14" t="s">
        <v>168</v>
      </c>
      <c r="B331" s="18">
        <v>4</v>
      </c>
      <c r="C331" s="19">
        <v>44949</v>
      </c>
      <c r="D331" s="58">
        <v>650</v>
      </c>
      <c r="E331" s="51">
        <v>141</v>
      </c>
      <c r="F331" s="51">
        <v>28</v>
      </c>
      <c r="G331" s="26">
        <v>154</v>
      </c>
      <c r="H331" s="26">
        <v>124</v>
      </c>
      <c r="I331" s="26">
        <v>28</v>
      </c>
      <c r="J331" s="51">
        <v>175</v>
      </c>
      <c r="L331" s="10"/>
      <c r="M331" s="10"/>
      <c r="N331" s="10"/>
      <c r="O331" s="10"/>
      <c r="P331" s="10"/>
      <c r="Q331" s="10"/>
      <c r="R331" s="10"/>
      <c r="S331" s="10"/>
      <c r="T331" s="10"/>
      <c r="U331" s="10"/>
      <c r="V331" s="10"/>
      <c r="W331" s="10"/>
    </row>
    <row r="332" spans="1:23" x14ac:dyDescent="0.35">
      <c r="A332" s="14" t="s">
        <v>168</v>
      </c>
      <c r="B332" s="18">
        <v>5</v>
      </c>
      <c r="C332" s="19">
        <v>44956</v>
      </c>
      <c r="D332" s="58">
        <v>636</v>
      </c>
      <c r="E332" s="51">
        <v>152</v>
      </c>
      <c r="F332" s="51">
        <v>33</v>
      </c>
      <c r="G332" s="26">
        <v>163</v>
      </c>
      <c r="H332" s="26">
        <v>105</v>
      </c>
      <c r="I332" s="26">
        <v>16</v>
      </c>
      <c r="J332" s="51">
        <v>167</v>
      </c>
      <c r="L332" s="10"/>
      <c r="M332" s="10"/>
      <c r="N332" s="10"/>
      <c r="O332" s="10"/>
      <c r="P332" s="10"/>
      <c r="Q332" s="10"/>
      <c r="R332" s="10"/>
      <c r="S332" s="10"/>
      <c r="T332" s="10"/>
      <c r="U332" s="10"/>
      <c r="V332" s="10"/>
      <c r="W332" s="10"/>
    </row>
    <row r="333" spans="1:23" x14ac:dyDescent="0.35">
      <c r="A333" s="14" t="s">
        <v>168</v>
      </c>
      <c r="B333" s="18">
        <v>6</v>
      </c>
      <c r="C333" s="19">
        <v>44963</v>
      </c>
      <c r="D333" s="58">
        <v>583</v>
      </c>
      <c r="E333" s="51">
        <v>121</v>
      </c>
      <c r="F333" s="51">
        <v>25</v>
      </c>
      <c r="G333" s="26">
        <v>140</v>
      </c>
      <c r="H333" s="26">
        <v>90</v>
      </c>
      <c r="I333" s="26">
        <v>19</v>
      </c>
      <c r="J333" s="51">
        <v>188</v>
      </c>
      <c r="L333" s="10"/>
      <c r="M333" s="10"/>
      <c r="N333" s="10"/>
      <c r="O333" s="10"/>
      <c r="P333" s="10"/>
      <c r="Q333" s="10"/>
      <c r="R333" s="10"/>
      <c r="S333" s="10"/>
      <c r="T333" s="10"/>
      <c r="U333" s="10"/>
      <c r="V333" s="10"/>
      <c r="W333" s="10"/>
    </row>
    <row r="334" spans="1:23" x14ac:dyDescent="0.35">
      <c r="A334" s="14" t="s">
        <v>168</v>
      </c>
      <c r="B334" s="18">
        <v>7</v>
      </c>
      <c r="C334" s="19">
        <v>44970</v>
      </c>
      <c r="D334" s="58">
        <v>613</v>
      </c>
      <c r="E334" s="51">
        <v>153</v>
      </c>
      <c r="F334" s="51">
        <v>23</v>
      </c>
      <c r="G334" s="26">
        <v>159</v>
      </c>
      <c r="H334" s="26">
        <v>78</v>
      </c>
      <c r="I334" s="26">
        <v>19</v>
      </c>
      <c r="J334" s="51">
        <v>181</v>
      </c>
      <c r="L334" s="10"/>
      <c r="M334" s="10"/>
      <c r="N334" s="10"/>
      <c r="O334" s="10"/>
      <c r="P334" s="10"/>
      <c r="Q334" s="10"/>
      <c r="R334" s="10"/>
      <c r="S334" s="10"/>
      <c r="T334" s="10"/>
      <c r="U334" s="10"/>
      <c r="V334" s="10"/>
      <c r="W334" s="10"/>
    </row>
    <row r="335" spans="1:23" x14ac:dyDescent="0.35">
      <c r="A335" s="14" t="s">
        <v>168</v>
      </c>
      <c r="B335" s="18">
        <v>8</v>
      </c>
      <c r="C335" s="19">
        <v>44977</v>
      </c>
      <c r="D335" s="58">
        <v>618</v>
      </c>
      <c r="E335" s="51">
        <v>148</v>
      </c>
      <c r="F335" s="51">
        <v>30</v>
      </c>
      <c r="G335" s="26">
        <v>147</v>
      </c>
      <c r="H335" s="26">
        <v>72</v>
      </c>
      <c r="I335" s="26">
        <v>19</v>
      </c>
      <c r="J335" s="51">
        <v>202</v>
      </c>
      <c r="L335" s="10"/>
      <c r="M335" s="10"/>
      <c r="N335" s="10"/>
      <c r="O335" s="10"/>
      <c r="P335" s="10"/>
      <c r="Q335" s="10"/>
      <c r="R335" s="10"/>
      <c r="S335" s="10"/>
      <c r="T335" s="10"/>
      <c r="U335" s="10"/>
      <c r="V335" s="10"/>
      <c r="W335" s="10"/>
    </row>
    <row r="336" spans="1:23" x14ac:dyDescent="0.35">
      <c r="A336" s="14" t="s">
        <v>168</v>
      </c>
      <c r="B336" s="18">
        <v>9</v>
      </c>
      <c r="C336" s="19">
        <v>44984</v>
      </c>
      <c r="D336" s="58">
        <v>581</v>
      </c>
      <c r="E336" s="51">
        <v>111</v>
      </c>
      <c r="F336" s="51">
        <v>27</v>
      </c>
      <c r="G336" s="26">
        <v>151</v>
      </c>
      <c r="H336" s="26">
        <v>80</v>
      </c>
      <c r="I336" s="26">
        <v>23</v>
      </c>
      <c r="J336" s="51">
        <v>189</v>
      </c>
      <c r="L336" s="10"/>
      <c r="M336" s="10"/>
      <c r="N336" s="10"/>
      <c r="O336" s="10"/>
      <c r="P336" s="10"/>
      <c r="Q336" s="10"/>
      <c r="R336" s="10"/>
      <c r="S336" s="10"/>
      <c r="T336" s="10"/>
      <c r="U336" s="10"/>
      <c r="V336" s="10"/>
      <c r="W336" s="10"/>
    </row>
    <row r="337" spans="1:23" x14ac:dyDescent="0.35">
      <c r="A337" s="14" t="s">
        <v>168</v>
      </c>
      <c r="B337" s="18">
        <v>10</v>
      </c>
      <c r="C337" s="19">
        <v>44991</v>
      </c>
      <c r="D337" s="58">
        <v>601</v>
      </c>
      <c r="E337" s="51">
        <v>148</v>
      </c>
      <c r="F337" s="51">
        <v>24</v>
      </c>
      <c r="G337" s="26">
        <v>152</v>
      </c>
      <c r="H337" s="26">
        <v>65</v>
      </c>
      <c r="I337" s="26">
        <v>30</v>
      </c>
      <c r="J337" s="51">
        <v>182</v>
      </c>
      <c r="L337" s="10"/>
      <c r="M337" s="10"/>
      <c r="N337" s="10"/>
      <c r="O337" s="10"/>
      <c r="P337" s="10"/>
      <c r="Q337" s="10"/>
      <c r="R337" s="10"/>
      <c r="S337" s="10"/>
      <c r="T337" s="10"/>
      <c r="U337" s="10"/>
      <c r="V337" s="10"/>
      <c r="W337" s="10"/>
    </row>
    <row r="338" spans="1:23" x14ac:dyDescent="0.35">
      <c r="A338" s="14" t="s">
        <v>168</v>
      </c>
      <c r="B338" s="18">
        <v>11</v>
      </c>
      <c r="C338" s="19">
        <v>44998</v>
      </c>
      <c r="D338" s="58">
        <v>628</v>
      </c>
      <c r="E338" s="51">
        <v>143</v>
      </c>
      <c r="F338" s="51">
        <v>29</v>
      </c>
      <c r="G338" s="26">
        <v>171</v>
      </c>
      <c r="H338" s="26">
        <v>90</v>
      </c>
      <c r="I338" s="26">
        <v>27</v>
      </c>
      <c r="J338" s="51">
        <v>168</v>
      </c>
      <c r="L338" s="10"/>
      <c r="M338" s="10"/>
      <c r="N338" s="10"/>
      <c r="O338" s="10"/>
      <c r="P338" s="10"/>
      <c r="Q338" s="10"/>
      <c r="R338" s="10"/>
      <c r="S338" s="10"/>
      <c r="T338" s="10"/>
      <c r="U338" s="10"/>
      <c r="V338" s="10"/>
      <c r="W338" s="10"/>
    </row>
    <row r="339" spans="1:23" x14ac:dyDescent="0.35">
      <c r="A339" s="14" t="s">
        <v>168</v>
      </c>
      <c r="B339" s="18">
        <v>12</v>
      </c>
      <c r="C339" s="19">
        <v>45005</v>
      </c>
      <c r="D339" s="58">
        <v>662</v>
      </c>
      <c r="E339" s="51">
        <v>131</v>
      </c>
      <c r="F339" s="51">
        <v>34</v>
      </c>
      <c r="G339" s="26">
        <v>155</v>
      </c>
      <c r="H339" s="26">
        <v>89</v>
      </c>
      <c r="I339" s="26">
        <v>45</v>
      </c>
      <c r="J339" s="51">
        <v>208</v>
      </c>
      <c r="L339" s="10"/>
      <c r="M339" s="10"/>
      <c r="N339" s="10"/>
      <c r="O339" s="10"/>
      <c r="P339" s="10"/>
      <c r="Q339" s="10"/>
      <c r="R339" s="10"/>
      <c r="S339" s="10"/>
      <c r="T339" s="10"/>
      <c r="U339" s="10"/>
      <c r="V339" s="10"/>
      <c r="W339" s="10"/>
    </row>
    <row r="340" spans="1:23" x14ac:dyDescent="0.35">
      <c r="A340" s="14" t="s">
        <v>168</v>
      </c>
      <c r="B340" s="18">
        <v>13</v>
      </c>
      <c r="C340" s="19">
        <v>45012</v>
      </c>
      <c r="D340" s="58">
        <v>599</v>
      </c>
      <c r="E340" s="51">
        <v>122</v>
      </c>
      <c r="F340" s="51">
        <v>35</v>
      </c>
      <c r="G340" s="26">
        <v>132</v>
      </c>
      <c r="H340" s="26">
        <v>100</v>
      </c>
      <c r="I340" s="26">
        <v>38</v>
      </c>
      <c r="J340" s="51">
        <v>172</v>
      </c>
      <c r="L340" s="10"/>
      <c r="M340" s="10"/>
      <c r="N340" s="10"/>
      <c r="O340" s="10"/>
      <c r="P340" s="10"/>
      <c r="Q340" s="10"/>
      <c r="R340" s="10"/>
      <c r="S340" s="10"/>
      <c r="T340" s="10"/>
      <c r="U340" s="10"/>
      <c r="V340" s="10"/>
      <c r="W340" s="10"/>
    </row>
    <row r="341" spans="1:23" x14ac:dyDescent="0.35">
      <c r="A341" s="14" t="s">
        <v>168</v>
      </c>
      <c r="B341" s="18">
        <v>14</v>
      </c>
      <c r="C341" s="19">
        <v>45019</v>
      </c>
      <c r="D341" s="58">
        <v>493</v>
      </c>
      <c r="E341" s="51">
        <v>103</v>
      </c>
      <c r="F341" s="51">
        <v>23</v>
      </c>
      <c r="G341" s="26">
        <v>120</v>
      </c>
      <c r="H341" s="26">
        <v>66</v>
      </c>
      <c r="I341" s="26">
        <v>41</v>
      </c>
      <c r="J341" s="51">
        <v>140</v>
      </c>
      <c r="L341" s="10"/>
      <c r="M341" s="10"/>
      <c r="N341" s="10"/>
      <c r="O341" s="10"/>
      <c r="P341" s="10"/>
      <c r="Q341" s="10"/>
      <c r="R341" s="10"/>
      <c r="S341" s="10"/>
      <c r="T341" s="10"/>
      <c r="U341" s="10"/>
      <c r="V341" s="10"/>
      <c r="W341" s="10"/>
    </row>
    <row r="342" spans="1:23" x14ac:dyDescent="0.35">
      <c r="A342" s="14" t="s">
        <v>168</v>
      </c>
      <c r="B342" s="18">
        <v>15</v>
      </c>
      <c r="C342" s="19">
        <v>45026</v>
      </c>
      <c r="D342" s="58">
        <v>601</v>
      </c>
      <c r="E342" s="51">
        <v>131</v>
      </c>
      <c r="F342" s="51">
        <v>29</v>
      </c>
      <c r="G342" s="26">
        <v>151</v>
      </c>
      <c r="H342" s="26">
        <v>82</v>
      </c>
      <c r="I342" s="26">
        <v>40</v>
      </c>
      <c r="J342" s="51">
        <v>168</v>
      </c>
      <c r="L342" s="10"/>
      <c r="M342" s="10"/>
      <c r="N342" s="10"/>
      <c r="O342" s="10"/>
      <c r="P342" s="10"/>
      <c r="Q342" s="10"/>
      <c r="R342" s="10"/>
      <c r="S342" s="10"/>
      <c r="T342" s="10"/>
      <c r="U342" s="10"/>
      <c r="V342" s="10"/>
      <c r="W342" s="10"/>
    </row>
    <row r="343" spans="1:23" x14ac:dyDescent="0.35">
      <c r="A343" s="14" t="s">
        <v>168</v>
      </c>
      <c r="B343" s="18">
        <v>16</v>
      </c>
      <c r="C343" s="19">
        <v>45033</v>
      </c>
      <c r="D343" s="58">
        <v>597</v>
      </c>
      <c r="E343" s="51">
        <v>125</v>
      </c>
      <c r="F343" s="51">
        <v>26</v>
      </c>
      <c r="G343" s="26">
        <v>151</v>
      </c>
      <c r="H343" s="26">
        <v>85</v>
      </c>
      <c r="I343" s="26">
        <v>40</v>
      </c>
      <c r="J343" s="51">
        <v>170</v>
      </c>
      <c r="L343" s="10"/>
      <c r="M343" s="10"/>
      <c r="N343" s="10"/>
      <c r="O343" s="10"/>
      <c r="P343" s="10"/>
      <c r="Q343" s="10"/>
      <c r="R343" s="10"/>
      <c r="S343" s="10"/>
      <c r="T343" s="10"/>
      <c r="U343" s="10"/>
      <c r="V343" s="10"/>
      <c r="W343" s="10"/>
    </row>
    <row r="344" spans="1:23" x14ac:dyDescent="0.35">
      <c r="A344" s="14" t="s">
        <v>168</v>
      </c>
      <c r="B344" s="18">
        <v>17</v>
      </c>
      <c r="C344" s="19">
        <v>45040</v>
      </c>
      <c r="D344" s="58">
        <v>576</v>
      </c>
      <c r="E344" s="51">
        <v>133</v>
      </c>
      <c r="F344" s="51">
        <v>27</v>
      </c>
      <c r="G344" s="26">
        <v>145</v>
      </c>
      <c r="H344" s="26">
        <v>65</v>
      </c>
      <c r="I344" s="26">
        <v>27</v>
      </c>
      <c r="J344" s="51">
        <v>179</v>
      </c>
      <c r="L344" s="10"/>
      <c r="M344" s="10"/>
      <c r="N344" s="10"/>
      <c r="O344" s="10"/>
      <c r="P344" s="10"/>
      <c r="Q344" s="10"/>
      <c r="R344" s="10"/>
      <c r="S344" s="10"/>
      <c r="T344" s="10"/>
      <c r="U344" s="10"/>
      <c r="V344" s="10"/>
      <c r="W344" s="10"/>
    </row>
    <row r="345" spans="1:23" x14ac:dyDescent="0.35">
      <c r="A345" s="14" t="s">
        <v>168</v>
      </c>
      <c r="B345" s="18">
        <v>18</v>
      </c>
      <c r="C345" s="19">
        <v>45047</v>
      </c>
      <c r="D345" s="58">
        <v>557</v>
      </c>
      <c r="E345" s="51">
        <v>133</v>
      </c>
      <c r="F345" s="51">
        <v>29</v>
      </c>
      <c r="G345" s="26">
        <v>133</v>
      </c>
      <c r="H345" s="26">
        <v>80</v>
      </c>
      <c r="I345" s="26">
        <v>25</v>
      </c>
      <c r="J345" s="51">
        <v>157</v>
      </c>
      <c r="L345" s="10"/>
      <c r="M345" s="10"/>
      <c r="N345" s="10"/>
      <c r="O345" s="10"/>
      <c r="P345" s="10"/>
      <c r="Q345" s="10"/>
      <c r="R345" s="10"/>
      <c r="S345" s="10"/>
      <c r="T345" s="10"/>
      <c r="U345" s="10"/>
      <c r="V345" s="10"/>
      <c r="W345" s="10"/>
    </row>
    <row r="346" spans="1:23" x14ac:dyDescent="0.35">
      <c r="A346" s="14" t="s">
        <v>168</v>
      </c>
      <c r="B346" s="18">
        <v>19</v>
      </c>
      <c r="C346" s="19">
        <v>45054</v>
      </c>
      <c r="D346" s="58">
        <v>525</v>
      </c>
      <c r="E346" s="51">
        <v>133</v>
      </c>
      <c r="F346" s="51">
        <v>20</v>
      </c>
      <c r="G346" s="26">
        <v>140</v>
      </c>
      <c r="H346" s="26">
        <v>61</v>
      </c>
      <c r="I346" s="26">
        <v>18</v>
      </c>
      <c r="J346" s="51">
        <v>153</v>
      </c>
      <c r="L346" s="10"/>
      <c r="M346" s="10"/>
      <c r="N346" s="10"/>
      <c r="O346" s="10"/>
      <c r="P346" s="10"/>
      <c r="Q346" s="10"/>
      <c r="R346" s="10"/>
      <c r="S346" s="10"/>
      <c r="T346" s="10"/>
      <c r="U346" s="10"/>
      <c r="V346" s="10"/>
      <c r="W346" s="10"/>
    </row>
    <row r="347" spans="1:23" x14ac:dyDescent="0.35">
      <c r="A347" s="14" t="s">
        <v>168</v>
      </c>
      <c r="B347" s="18">
        <v>20</v>
      </c>
      <c r="C347" s="19">
        <v>45061</v>
      </c>
      <c r="D347" s="58">
        <v>622</v>
      </c>
      <c r="E347" s="51">
        <v>166</v>
      </c>
      <c r="F347" s="51">
        <v>25</v>
      </c>
      <c r="G347" s="26">
        <v>166</v>
      </c>
      <c r="H347" s="26">
        <v>74</v>
      </c>
      <c r="I347" s="26">
        <v>13</v>
      </c>
      <c r="J347" s="51">
        <v>178</v>
      </c>
      <c r="L347" s="10"/>
      <c r="M347" s="10"/>
      <c r="N347" s="10"/>
      <c r="O347" s="10"/>
      <c r="P347" s="10"/>
      <c r="Q347" s="10"/>
      <c r="R347" s="10"/>
      <c r="S347" s="10"/>
      <c r="T347" s="10"/>
      <c r="U347" s="10"/>
      <c r="V347" s="10"/>
      <c r="W347" s="10"/>
    </row>
    <row r="348" spans="1:23" x14ac:dyDescent="0.35">
      <c r="A348" s="14" t="s">
        <v>168</v>
      </c>
      <c r="B348" s="18">
        <v>21</v>
      </c>
      <c r="C348" s="19">
        <v>45068</v>
      </c>
      <c r="D348" s="58">
        <v>480</v>
      </c>
      <c r="E348" s="51">
        <v>126</v>
      </c>
      <c r="F348" s="51">
        <v>23</v>
      </c>
      <c r="G348" s="26">
        <v>114</v>
      </c>
      <c r="H348" s="26">
        <v>68</v>
      </c>
      <c r="I348" s="26">
        <v>8</v>
      </c>
      <c r="J348" s="51">
        <v>141</v>
      </c>
      <c r="L348" s="10"/>
      <c r="M348" s="10"/>
      <c r="N348" s="10"/>
      <c r="O348" s="10"/>
      <c r="P348" s="10"/>
      <c r="Q348" s="10"/>
      <c r="R348" s="10"/>
      <c r="S348" s="10"/>
      <c r="T348" s="10"/>
      <c r="U348" s="10"/>
      <c r="V348" s="10"/>
      <c r="W348" s="10"/>
    </row>
    <row r="349" spans="1:23" x14ac:dyDescent="0.35">
      <c r="A349" s="14" t="s">
        <v>168</v>
      </c>
      <c r="B349" s="18">
        <v>22</v>
      </c>
      <c r="C349" s="19">
        <v>45075</v>
      </c>
      <c r="D349" s="58">
        <v>503</v>
      </c>
      <c r="E349" s="51">
        <v>146</v>
      </c>
      <c r="F349" s="51">
        <v>29</v>
      </c>
      <c r="G349" s="26">
        <v>105</v>
      </c>
      <c r="H349" s="26">
        <v>63</v>
      </c>
      <c r="I349" s="26">
        <v>8</v>
      </c>
      <c r="J349" s="51">
        <v>152</v>
      </c>
      <c r="L349" s="10"/>
      <c r="M349" s="10"/>
      <c r="N349" s="10"/>
      <c r="O349" s="10"/>
      <c r="P349" s="10"/>
      <c r="Q349" s="10"/>
      <c r="R349" s="10"/>
      <c r="S349" s="10"/>
      <c r="T349" s="10"/>
      <c r="U349" s="10"/>
      <c r="V349" s="10"/>
      <c r="W349" s="10"/>
    </row>
    <row r="350" spans="1:23" x14ac:dyDescent="0.35">
      <c r="A350" s="14" t="s">
        <v>168</v>
      </c>
      <c r="B350" s="18">
        <v>23</v>
      </c>
      <c r="C350" s="19">
        <v>45082</v>
      </c>
      <c r="D350" s="58">
        <v>549</v>
      </c>
      <c r="E350" s="51">
        <v>146</v>
      </c>
      <c r="F350" s="51">
        <v>18</v>
      </c>
      <c r="G350" s="26">
        <v>133</v>
      </c>
      <c r="H350" s="26">
        <v>71</v>
      </c>
      <c r="I350" s="26">
        <v>9</v>
      </c>
      <c r="J350" s="51">
        <v>172</v>
      </c>
      <c r="L350" s="10"/>
      <c r="M350" s="10"/>
      <c r="N350" s="10"/>
      <c r="O350" s="10"/>
      <c r="P350" s="10"/>
      <c r="Q350" s="10"/>
      <c r="R350" s="10"/>
      <c r="S350" s="10"/>
      <c r="T350" s="10"/>
      <c r="U350" s="10"/>
      <c r="V350" s="10"/>
      <c r="W350" s="10"/>
    </row>
    <row r="351" spans="1:23" x14ac:dyDescent="0.35">
      <c r="A351" s="14" t="s">
        <v>168</v>
      </c>
      <c r="B351" s="18">
        <v>24</v>
      </c>
      <c r="C351" s="19">
        <v>45089</v>
      </c>
      <c r="D351" s="58">
        <v>518</v>
      </c>
      <c r="E351" s="51">
        <v>136</v>
      </c>
      <c r="F351" s="51">
        <v>15</v>
      </c>
      <c r="G351" s="26">
        <v>131</v>
      </c>
      <c r="H351" s="26">
        <v>72</v>
      </c>
      <c r="I351" s="26">
        <v>7</v>
      </c>
      <c r="J351" s="51">
        <v>157</v>
      </c>
      <c r="L351" s="10"/>
      <c r="M351" s="10"/>
      <c r="N351" s="10"/>
      <c r="O351" s="10"/>
      <c r="P351" s="10"/>
      <c r="Q351" s="10"/>
      <c r="R351" s="10"/>
      <c r="S351" s="10"/>
      <c r="T351" s="10"/>
      <c r="U351" s="10"/>
      <c r="V351" s="10"/>
      <c r="W351" s="10"/>
    </row>
    <row r="352" spans="1:23" x14ac:dyDescent="0.35">
      <c r="A352" s="14" t="s">
        <v>168</v>
      </c>
      <c r="B352" s="18">
        <v>25</v>
      </c>
      <c r="C352" s="19">
        <v>45096</v>
      </c>
      <c r="D352" s="58">
        <v>503</v>
      </c>
      <c r="E352" s="51">
        <v>149</v>
      </c>
      <c r="F352" s="51">
        <v>18</v>
      </c>
      <c r="G352" s="26">
        <v>110</v>
      </c>
      <c r="H352" s="26">
        <v>62</v>
      </c>
      <c r="I352" s="26">
        <v>2</v>
      </c>
      <c r="J352" s="51">
        <v>162</v>
      </c>
      <c r="L352" s="10"/>
      <c r="M352" s="10"/>
      <c r="N352" s="10"/>
      <c r="O352" s="10"/>
      <c r="P352" s="10"/>
      <c r="Q352" s="10"/>
      <c r="R352" s="10"/>
      <c r="S352" s="10"/>
      <c r="T352" s="10"/>
      <c r="U352" s="10"/>
      <c r="V352" s="10"/>
      <c r="W352" s="10"/>
    </row>
    <row r="353" spans="1:23" x14ac:dyDescent="0.35">
      <c r="A353" s="14" t="s">
        <v>168</v>
      </c>
      <c r="B353" s="18">
        <v>26</v>
      </c>
      <c r="C353" s="19">
        <v>45103</v>
      </c>
      <c r="D353" s="58">
        <v>527</v>
      </c>
      <c r="E353" s="51">
        <v>144</v>
      </c>
      <c r="F353" s="51">
        <v>23</v>
      </c>
      <c r="G353" s="26">
        <v>139</v>
      </c>
      <c r="H353" s="26">
        <v>56</v>
      </c>
      <c r="I353" s="26">
        <v>5</v>
      </c>
      <c r="J353" s="51">
        <v>160</v>
      </c>
      <c r="L353" s="10"/>
      <c r="M353" s="10"/>
      <c r="N353" s="10"/>
      <c r="O353" s="10"/>
      <c r="P353" s="10"/>
      <c r="Q353" s="10"/>
      <c r="R353" s="10"/>
      <c r="S353" s="10"/>
      <c r="T353" s="10"/>
      <c r="U353" s="10"/>
      <c r="V353" s="10"/>
      <c r="W353" s="10"/>
    </row>
    <row r="354" spans="1:23" x14ac:dyDescent="0.35">
      <c r="A354" s="14" t="s">
        <v>168</v>
      </c>
      <c r="B354" s="18">
        <v>27</v>
      </c>
      <c r="C354" s="19">
        <v>45110</v>
      </c>
      <c r="D354" s="58">
        <v>508</v>
      </c>
      <c r="E354" s="51">
        <v>152</v>
      </c>
      <c r="F354" s="51">
        <v>14</v>
      </c>
      <c r="G354" s="26">
        <v>110</v>
      </c>
      <c r="H354" s="26">
        <v>79</v>
      </c>
      <c r="I354" s="26">
        <v>7</v>
      </c>
      <c r="J354" s="51">
        <v>146</v>
      </c>
      <c r="L354" s="10"/>
      <c r="M354" s="10"/>
      <c r="N354" s="10"/>
      <c r="O354" s="10"/>
      <c r="P354" s="10"/>
      <c r="Q354" s="10"/>
      <c r="R354" s="10"/>
      <c r="S354" s="10"/>
      <c r="T354" s="10"/>
      <c r="U354" s="10"/>
      <c r="V354" s="10"/>
      <c r="W354" s="10"/>
    </row>
    <row r="355" spans="1:23" x14ac:dyDescent="0.35">
      <c r="A355" s="14" t="s">
        <v>168</v>
      </c>
      <c r="B355" s="18">
        <v>28</v>
      </c>
      <c r="C355" s="19">
        <v>45117</v>
      </c>
      <c r="D355" s="58">
        <v>539</v>
      </c>
      <c r="E355" s="51">
        <v>156</v>
      </c>
      <c r="F355" s="51">
        <v>32</v>
      </c>
      <c r="G355" s="26">
        <v>138</v>
      </c>
      <c r="H355" s="26">
        <v>60</v>
      </c>
      <c r="I355" s="26">
        <v>2</v>
      </c>
      <c r="J355" s="51">
        <v>151</v>
      </c>
      <c r="L355" s="10"/>
      <c r="M355" s="10"/>
      <c r="N355" s="10"/>
      <c r="O355" s="10"/>
      <c r="P355" s="10"/>
      <c r="Q355" s="10"/>
      <c r="R355" s="10"/>
      <c r="S355" s="10"/>
      <c r="T355" s="10"/>
      <c r="U355" s="10"/>
      <c r="V355" s="10"/>
      <c r="W355" s="10"/>
    </row>
    <row r="356" spans="1:23" x14ac:dyDescent="0.35">
      <c r="A356" s="14" t="s">
        <v>168</v>
      </c>
      <c r="B356" s="18">
        <v>29</v>
      </c>
      <c r="C356" s="19">
        <v>45124</v>
      </c>
      <c r="D356" s="58">
        <v>462</v>
      </c>
      <c r="E356" s="51">
        <v>123</v>
      </c>
      <c r="F356" s="51">
        <v>28</v>
      </c>
      <c r="G356" s="26">
        <v>115</v>
      </c>
      <c r="H356" s="26">
        <v>60</v>
      </c>
      <c r="I356" s="26">
        <v>5</v>
      </c>
      <c r="J356" s="51">
        <v>131</v>
      </c>
      <c r="L356" s="10"/>
      <c r="M356" s="10"/>
      <c r="N356" s="10"/>
      <c r="O356" s="10"/>
      <c r="P356" s="10"/>
      <c r="Q356" s="10"/>
      <c r="R356" s="10"/>
      <c r="S356" s="10"/>
      <c r="T356" s="10"/>
      <c r="U356" s="10"/>
      <c r="V356" s="10"/>
      <c r="W356" s="10"/>
    </row>
    <row r="357" spans="1:23" x14ac:dyDescent="0.35">
      <c r="A357" s="14" t="s">
        <v>168</v>
      </c>
      <c r="B357" s="18">
        <v>30</v>
      </c>
      <c r="C357" s="19">
        <v>45131</v>
      </c>
      <c r="D357" s="58">
        <v>523</v>
      </c>
      <c r="E357" s="51">
        <v>134</v>
      </c>
      <c r="F357" s="51">
        <v>27</v>
      </c>
      <c r="G357" s="26">
        <v>138</v>
      </c>
      <c r="H357" s="26">
        <v>66</v>
      </c>
      <c r="I357" s="26">
        <v>3</v>
      </c>
      <c r="J357" s="51">
        <v>155</v>
      </c>
      <c r="L357" s="10"/>
      <c r="M357" s="10"/>
      <c r="N357" s="10"/>
      <c r="O357" s="10"/>
      <c r="P357" s="10"/>
      <c r="Q357" s="10"/>
      <c r="R357" s="10"/>
      <c r="S357" s="10"/>
      <c r="T357" s="10"/>
      <c r="U357" s="10"/>
      <c r="V357" s="10"/>
      <c r="W357" s="10"/>
    </row>
    <row r="358" spans="1:23" x14ac:dyDescent="0.35">
      <c r="A358" s="14" t="s">
        <v>168</v>
      </c>
      <c r="B358" s="18">
        <v>31</v>
      </c>
      <c r="C358" s="19">
        <v>45138</v>
      </c>
      <c r="D358" s="58">
        <v>511</v>
      </c>
      <c r="E358" s="51">
        <v>124</v>
      </c>
      <c r="F358" s="51">
        <v>22</v>
      </c>
      <c r="G358" s="26">
        <v>127</v>
      </c>
      <c r="H358" s="26">
        <v>70</v>
      </c>
      <c r="I358" s="26">
        <v>5</v>
      </c>
      <c r="J358" s="51">
        <v>163</v>
      </c>
      <c r="L358" s="10"/>
      <c r="M358" s="10"/>
      <c r="N358" s="10"/>
      <c r="O358" s="10"/>
      <c r="P358" s="10"/>
      <c r="Q358" s="10"/>
      <c r="R358" s="10"/>
      <c r="S358" s="10"/>
      <c r="T358" s="10"/>
      <c r="U358" s="10"/>
      <c r="V358" s="10"/>
      <c r="W358" s="10"/>
    </row>
    <row r="359" spans="1:23" x14ac:dyDescent="0.35">
      <c r="A359" s="14" t="s">
        <v>168</v>
      </c>
      <c r="B359" s="18">
        <v>32</v>
      </c>
      <c r="C359" s="19">
        <v>45145</v>
      </c>
      <c r="D359" s="58">
        <v>501</v>
      </c>
      <c r="E359" s="51">
        <v>141</v>
      </c>
      <c r="F359" s="51">
        <v>26</v>
      </c>
      <c r="G359" s="26">
        <v>120</v>
      </c>
      <c r="H359" s="26">
        <v>79</v>
      </c>
      <c r="I359" s="26">
        <v>9</v>
      </c>
      <c r="J359" s="51">
        <v>126</v>
      </c>
      <c r="L359" s="10"/>
      <c r="M359" s="10"/>
      <c r="N359" s="10"/>
      <c r="O359" s="10"/>
      <c r="P359" s="10"/>
      <c r="Q359" s="10"/>
      <c r="R359" s="10"/>
      <c r="S359" s="10"/>
      <c r="T359" s="10"/>
      <c r="U359" s="10"/>
      <c r="V359" s="10"/>
      <c r="W359" s="10"/>
    </row>
    <row r="360" spans="1:23" x14ac:dyDescent="0.35">
      <c r="A360" s="14" t="s">
        <v>168</v>
      </c>
      <c r="B360" s="18">
        <v>33</v>
      </c>
      <c r="C360" s="19">
        <v>45152</v>
      </c>
      <c r="D360" s="58">
        <v>527</v>
      </c>
      <c r="E360" s="51">
        <v>142</v>
      </c>
      <c r="F360" s="51">
        <v>25</v>
      </c>
      <c r="G360" s="26">
        <v>140</v>
      </c>
      <c r="H360" s="26">
        <v>72</v>
      </c>
      <c r="I360" s="26">
        <v>12</v>
      </c>
      <c r="J360" s="51">
        <v>136</v>
      </c>
      <c r="L360" s="10"/>
      <c r="M360" s="10"/>
      <c r="N360" s="10"/>
      <c r="O360" s="10"/>
      <c r="P360" s="10"/>
      <c r="Q360" s="10"/>
      <c r="R360" s="10"/>
      <c r="S360" s="10"/>
      <c r="T360" s="10"/>
      <c r="U360" s="10"/>
      <c r="V360" s="10"/>
      <c r="W360" s="10"/>
    </row>
    <row r="361" spans="1:23" x14ac:dyDescent="0.35">
      <c r="A361" s="14" t="s">
        <v>168</v>
      </c>
      <c r="B361" s="18">
        <v>34</v>
      </c>
      <c r="C361" s="19">
        <v>45159</v>
      </c>
      <c r="D361" s="58">
        <v>532</v>
      </c>
      <c r="E361" s="51">
        <v>154</v>
      </c>
      <c r="F361" s="51">
        <v>20</v>
      </c>
      <c r="G361" s="26">
        <v>110</v>
      </c>
      <c r="H361" s="26">
        <v>68</v>
      </c>
      <c r="I361" s="26">
        <v>15</v>
      </c>
      <c r="J361" s="51">
        <v>165</v>
      </c>
      <c r="L361" s="10"/>
      <c r="M361" s="10"/>
      <c r="N361" s="10"/>
      <c r="O361" s="10"/>
      <c r="P361" s="10"/>
      <c r="Q361" s="10"/>
      <c r="R361" s="10"/>
      <c r="S361" s="10"/>
      <c r="T361" s="10"/>
      <c r="U361" s="10"/>
      <c r="V361" s="10"/>
      <c r="W361" s="10"/>
    </row>
    <row r="362" spans="1:23" x14ac:dyDescent="0.35">
      <c r="A362" s="14" t="s">
        <v>168</v>
      </c>
      <c r="B362" s="18">
        <v>35</v>
      </c>
      <c r="C362" s="19">
        <v>45166</v>
      </c>
      <c r="D362" s="58">
        <v>512</v>
      </c>
      <c r="E362" s="51">
        <v>151</v>
      </c>
      <c r="F362" s="51">
        <v>22</v>
      </c>
      <c r="G362" s="26">
        <v>128</v>
      </c>
      <c r="H362" s="26">
        <v>60</v>
      </c>
      <c r="I362" s="26">
        <v>11</v>
      </c>
      <c r="J362" s="51">
        <v>140</v>
      </c>
      <c r="L362" s="10"/>
      <c r="M362" s="10"/>
      <c r="N362" s="10"/>
      <c r="O362" s="10"/>
      <c r="P362" s="10"/>
      <c r="Q362" s="10"/>
      <c r="R362" s="10"/>
      <c r="S362" s="10"/>
      <c r="T362" s="10"/>
      <c r="U362" s="10"/>
      <c r="V362" s="10"/>
      <c r="W362" s="10"/>
    </row>
    <row r="363" spans="1:23" x14ac:dyDescent="0.35">
      <c r="A363" s="14" t="s">
        <v>168</v>
      </c>
      <c r="B363" s="18">
        <v>36</v>
      </c>
      <c r="C363" s="19">
        <v>45173</v>
      </c>
      <c r="D363" s="58">
        <v>513</v>
      </c>
      <c r="E363" s="51">
        <v>142</v>
      </c>
      <c r="F363" s="51">
        <v>27</v>
      </c>
      <c r="G363" s="26">
        <v>125</v>
      </c>
      <c r="H363" s="26">
        <v>57</v>
      </c>
      <c r="I363" s="26">
        <v>16</v>
      </c>
      <c r="J363" s="51">
        <v>146</v>
      </c>
      <c r="L363" s="10"/>
      <c r="M363" s="10"/>
      <c r="N363" s="10"/>
      <c r="O363" s="10"/>
      <c r="P363" s="10"/>
      <c r="Q363" s="10"/>
      <c r="R363" s="10"/>
      <c r="S363" s="10"/>
      <c r="T363" s="10"/>
      <c r="U363" s="10"/>
      <c r="V363" s="10"/>
      <c r="W363" s="10"/>
    </row>
    <row r="364" spans="1:23" x14ac:dyDescent="0.35">
      <c r="A364" s="14" t="s">
        <v>168</v>
      </c>
      <c r="B364" s="18">
        <v>37</v>
      </c>
      <c r="C364" s="19">
        <v>45180</v>
      </c>
      <c r="D364" s="58">
        <v>484</v>
      </c>
      <c r="E364" s="51">
        <v>130</v>
      </c>
      <c r="F364" s="51">
        <v>25</v>
      </c>
      <c r="G364" s="26">
        <v>107</v>
      </c>
      <c r="H364" s="26">
        <v>53</v>
      </c>
      <c r="I364" s="26">
        <v>16</v>
      </c>
      <c r="J364" s="51">
        <v>153</v>
      </c>
      <c r="L364" s="10"/>
      <c r="M364" s="10"/>
      <c r="N364" s="10"/>
      <c r="O364" s="10"/>
      <c r="P364" s="10"/>
      <c r="Q364" s="10"/>
      <c r="R364" s="10"/>
      <c r="S364" s="10"/>
      <c r="T364" s="10"/>
      <c r="U364" s="10"/>
      <c r="V364" s="10"/>
      <c r="W364" s="10"/>
    </row>
    <row r="365" spans="1:23" x14ac:dyDescent="0.35">
      <c r="A365" s="14" t="s">
        <v>168</v>
      </c>
      <c r="B365" s="18">
        <v>38</v>
      </c>
      <c r="C365" s="19">
        <v>45187</v>
      </c>
      <c r="D365" s="58">
        <v>522</v>
      </c>
      <c r="E365" s="51">
        <v>136</v>
      </c>
      <c r="F365" s="51">
        <v>25</v>
      </c>
      <c r="G365" s="26">
        <v>138</v>
      </c>
      <c r="H365" s="26">
        <v>57</v>
      </c>
      <c r="I365" s="26">
        <v>19</v>
      </c>
      <c r="J365" s="51">
        <v>147</v>
      </c>
      <c r="L365" s="10"/>
      <c r="M365" s="10"/>
      <c r="N365" s="10"/>
      <c r="O365" s="10"/>
      <c r="P365" s="10"/>
      <c r="Q365" s="10"/>
      <c r="R365" s="10"/>
      <c r="S365" s="10"/>
      <c r="T365" s="10"/>
      <c r="U365" s="10"/>
      <c r="V365" s="10"/>
      <c r="W365" s="10"/>
    </row>
    <row r="366" spans="1:23" x14ac:dyDescent="0.35">
      <c r="A366" s="14" t="s">
        <v>168</v>
      </c>
      <c r="B366" s="18">
        <v>39</v>
      </c>
      <c r="C366" s="19">
        <v>45194</v>
      </c>
      <c r="D366" s="58">
        <v>504</v>
      </c>
      <c r="E366" s="51">
        <v>155</v>
      </c>
      <c r="F366" s="51">
        <v>16</v>
      </c>
      <c r="G366" s="26">
        <v>121</v>
      </c>
      <c r="H366" s="26">
        <v>56</v>
      </c>
      <c r="I366" s="26">
        <v>19</v>
      </c>
      <c r="J366" s="51">
        <v>137</v>
      </c>
      <c r="L366" s="10"/>
      <c r="M366" s="10"/>
      <c r="N366" s="10"/>
      <c r="O366" s="10"/>
      <c r="P366" s="10"/>
      <c r="Q366" s="10"/>
      <c r="R366" s="10"/>
      <c r="S366" s="10"/>
      <c r="T366" s="10"/>
      <c r="U366" s="10"/>
      <c r="V366" s="10"/>
      <c r="W366" s="10"/>
    </row>
    <row r="367" spans="1:23" x14ac:dyDescent="0.35">
      <c r="A367" s="14" t="s">
        <v>168</v>
      </c>
      <c r="B367" s="18">
        <v>40</v>
      </c>
      <c r="C367" s="19">
        <v>45201</v>
      </c>
      <c r="D367" s="58">
        <v>552</v>
      </c>
      <c r="E367" s="51">
        <v>143</v>
      </c>
      <c r="F367" s="51">
        <v>29</v>
      </c>
      <c r="G367" s="26">
        <v>141</v>
      </c>
      <c r="H367" s="26">
        <v>63</v>
      </c>
      <c r="I367" s="26">
        <v>16</v>
      </c>
      <c r="J367" s="51">
        <v>160</v>
      </c>
      <c r="L367" s="10"/>
      <c r="M367" s="10"/>
      <c r="N367" s="10"/>
      <c r="O367" s="10"/>
      <c r="P367" s="10"/>
      <c r="Q367" s="10"/>
      <c r="R367" s="10"/>
      <c r="S367" s="10"/>
      <c r="T367" s="10"/>
      <c r="U367" s="10"/>
      <c r="V367" s="10"/>
      <c r="W367" s="10"/>
    </row>
    <row r="368" spans="1:23" x14ac:dyDescent="0.35">
      <c r="A368" s="14" t="s">
        <v>168</v>
      </c>
      <c r="B368" s="18">
        <v>41</v>
      </c>
      <c r="C368" s="19">
        <v>45208</v>
      </c>
      <c r="D368" s="58">
        <v>551</v>
      </c>
      <c r="E368" s="51">
        <v>161</v>
      </c>
      <c r="F368" s="51">
        <v>27</v>
      </c>
      <c r="G368" s="26">
        <v>139</v>
      </c>
      <c r="H368" s="26">
        <v>61</v>
      </c>
      <c r="I368" s="26">
        <v>26</v>
      </c>
      <c r="J368" s="51">
        <v>137</v>
      </c>
      <c r="L368" s="10"/>
      <c r="M368" s="10"/>
      <c r="N368" s="10"/>
      <c r="O368" s="10"/>
      <c r="P368" s="10"/>
      <c r="Q368" s="10"/>
      <c r="R368" s="10"/>
      <c r="S368" s="10"/>
      <c r="T368" s="10"/>
      <c r="U368" s="10"/>
      <c r="V368" s="10"/>
      <c r="W368" s="10"/>
    </row>
    <row r="369" spans="1:23" x14ac:dyDescent="0.35">
      <c r="A369" s="14" t="s">
        <v>168</v>
      </c>
      <c r="B369" s="18">
        <v>42</v>
      </c>
      <c r="C369" s="19">
        <v>45215</v>
      </c>
      <c r="D369" s="58">
        <v>547</v>
      </c>
      <c r="E369" s="51">
        <v>137</v>
      </c>
      <c r="F369" s="51">
        <v>25</v>
      </c>
      <c r="G369" s="26">
        <v>147</v>
      </c>
      <c r="H369" s="26">
        <v>63</v>
      </c>
      <c r="I369" s="26">
        <v>18</v>
      </c>
      <c r="J369" s="51">
        <v>157</v>
      </c>
      <c r="L369" s="10"/>
      <c r="M369" s="10"/>
      <c r="N369" s="10"/>
      <c r="O369" s="10"/>
      <c r="P369" s="10"/>
      <c r="Q369" s="10"/>
      <c r="R369" s="10"/>
      <c r="S369" s="10"/>
      <c r="T369" s="10"/>
      <c r="U369" s="10"/>
      <c r="V369" s="10"/>
      <c r="W369" s="10"/>
    </row>
    <row r="370" spans="1:23" x14ac:dyDescent="0.35">
      <c r="A370" s="14" t="s">
        <v>168</v>
      </c>
      <c r="B370" s="18">
        <v>43</v>
      </c>
      <c r="C370" s="19">
        <v>45222</v>
      </c>
      <c r="D370" s="58">
        <v>511</v>
      </c>
      <c r="E370" s="51">
        <v>136</v>
      </c>
      <c r="F370" s="51">
        <v>27</v>
      </c>
      <c r="G370" s="26">
        <v>121</v>
      </c>
      <c r="H370" s="26">
        <v>71</v>
      </c>
      <c r="I370" s="26">
        <v>18</v>
      </c>
      <c r="J370" s="51">
        <v>138</v>
      </c>
      <c r="L370" s="10"/>
      <c r="M370" s="10"/>
      <c r="N370" s="10"/>
      <c r="O370" s="10"/>
      <c r="P370" s="10"/>
      <c r="Q370" s="10"/>
      <c r="R370" s="10"/>
      <c r="S370" s="10"/>
      <c r="T370" s="10"/>
      <c r="U370" s="10"/>
      <c r="V370" s="10"/>
      <c r="W370" s="10"/>
    </row>
    <row r="371" spans="1:23" x14ac:dyDescent="0.35">
      <c r="A371" s="14" t="s">
        <v>168</v>
      </c>
      <c r="B371" s="18">
        <v>44</v>
      </c>
      <c r="C371" s="19">
        <v>45229</v>
      </c>
      <c r="D371" s="58">
        <v>530</v>
      </c>
      <c r="E371" s="51">
        <v>124</v>
      </c>
      <c r="F371" s="51">
        <v>33</v>
      </c>
      <c r="G371" s="26">
        <v>125</v>
      </c>
      <c r="H371" s="26">
        <v>80</v>
      </c>
      <c r="I371" s="26">
        <v>17</v>
      </c>
      <c r="J371" s="51">
        <v>151</v>
      </c>
      <c r="L371" s="10"/>
      <c r="M371" s="10"/>
      <c r="N371" s="10"/>
      <c r="O371" s="10"/>
      <c r="P371" s="10"/>
      <c r="Q371" s="10"/>
      <c r="R371" s="10"/>
      <c r="S371" s="10"/>
      <c r="T371" s="10"/>
      <c r="U371" s="10"/>
      <c r="V371" s="10"/>
      <c r="W371" s="10"/>
    </row>
    <row r="372" spans="1:23" x14ac:dyDescent="0.35">
      <c r="A372" s="14" t="s">
        <v>168</v>
      </c>
      <c r="B372" s="18">
        <v>45</v>
      </c>
      <c r="C372" s="19">
        <v>45236</v>
      </c>
      <c r="D372" s="58">
        <v>579</v>
      </c>
      <c r="E372" s="51">
        <v>135</v>
      </c>
      <c r="F372" s="51">
        <v>42</v>
      </c>
      <c r="G372" s="26">
        <v>130</v>
      </c>
      <c r="H372" s="26">
        <v>65</v>
      </c>
      <c r="I372" s="26">
        <v>30</v>
      </c>
      <c r="J372" s="51">
        <v>177</v>
      </c>
      <c r="L372" s="10"/>
      <c r="M372" s="10"/>
      <c r="N372" s="10"/>
      <c r="O372" s="10"/>
      <c r="P372" s="10"/>
      <c r="Q372" s="10"/>
      <c r="R372" s="10"/>
      <c r="S372" s="10"/>
      <c r="T372" s="10"/>
      <c r="U372" s="10"/>
      <c r="V372" s="10"/>
      <c r="W372" s="10"/>
    </row>
    <row r="373" spans="1:23" x14ac:dyDescent="0.35">
      <c r="A373" s="14" t="s">
        <v>168</v>
      </c>
      <c r="B373" s="18">
        <v>46</v>
      </c>
      <c r="C373" s="19">
        <v>45243</v>
      </c>
      <c r="D373" s="58">
        <v>564</v>
      </c>
      <c r="E373" s="51">
        <v>141</v>
      </c>
      <c r="F373" s="51">
        <v>30</v>
      </c>
      <c r="G373" s="26">
        <v>150</v>
      </c>
      <c r="H373" s="26">
        <v>76</v>
      </c>
      <c r="I373" s="26">
        <v>16</v>
      </c>
      <c r="J373" s="51">
        <v>151</v>
      </c>
      <c r="L373" s="10"/>
      <c r="M373" s="10"/>
      <c r="N373" s="10"/>
      <c r="O373" s="10"/>
      <c r="P373" s="10"/>
      <c r="Q373" s="10"/>
      <c r="R373" s="10"/>
      <c r="S373" s="10"/>
      <c r="T373" s="10"/>
      <c r="U373" s="10"/>
      <c r="V373" s="10"/>
      <c r="W373" s="10"/>
    </row>
    <row r="374" spans="1:23" x14ac:dyDescent="0.35">
      <c r="A374" s="14" t="s">
        <v>168</v>
      </c>
      <c r="B374" s="18">
        <v>47</v>
      </c>
      <c r="C374" s="19">
        <v>45250</v>
      </c>
      <c r="D374" s="58">
        <v>569</v>
      </c>
      <c r="E374" s="51">
        <v>133</v>
      </c>
      <c r="F374" s="51">
        <v>33</v>
      </c>
      <c r="G374" s="26">
        <v>151</v>
      </c>
      <c r="H374" s="26">
        <v>73</v>
      </c>
      <c r="I374" s="26">
        <v>22</v>
      </c>
      <c r="J374" s="51">
        <v>157</v>
      </c>
      <c r="L374" s="10"/>
      <c r="M374" s="10"/>
      <c r="N374" s="10"/>
      <c r="O374" s="10"/>
      <c r="P374" s="10"/>
      <c r="Q374" s="10"/>
      <c r="R374" s="10"/>
      <c r="S374" s="10"/>
      <c r="T374" s="10"/>
      <c r="U374" s="10"/>
      <c r="V374" s="10"/>
      <c r="W374" s="10"/>
    </row>
    <row r="375" spans="1:23" x14ac:dyDescent="0.35">
      <c r="A375" s="14" t="s">
        <v>168</v>
      </c>
      <c r="B375" s="18">
        <v>48</v>
      </c>
      <c r="C375" s="19">
        <v>45257</v>
      </c>
      <c r="D375" s="58">
        <v>548</v>
      </c>
      <c r="E375" s="51">
        <v>133</v>
      </c>
      <c r="F375" s="51">
        <v>27</v>
      </c>
      <c r="G375" s="26">
        <v>124</v>
      </c>
      <c r="H375" s="26">
        <v>79</v>
      </c>
      <c r="I375" s="26">
        <v>19</v>
      </c>
      <c r="J375" s="51">
        <v>166</v>
      </c>
      <c r="L375" s="10"/>
      <c r="M375" s="10"/>
      <c r="N375" s="10"/>
      <c r="O375" s="10"/>
      <c r="P375" s="10"/>
      <c r="Q375" s="10"/>
      <c r="R375" s="10"/>
      <c r="S375" s="10"/>
      <c r="T375" s="10"/>
      <c r="U375" s="10"/>
      <c r="V375" s="10"/>
      <c r="W375" s="10"/>
    </row>
    <row r="376" spans="1:23" x14ac:dyDescent="0.35">
      <c r="A376" s="14" t="s">
        <v>168</v>
      </c>
      <c r="B376" s="18">
        <v>49</v>
      </c>
      <c r="C376" s="19">
        <v>45264</v>
      </c>
      <c r="D376" s="58">
        <v>574</v>
      </c>
      <c r="E376" s="51">
        <v>132</v>
      </c>
      <c r="F376" s="51">
        <v>32</v>
      </c>
      <c r="G376" s="26">
        <v>154</v>
      </c>
      <c r="H376" s="26">
        <v>71</v>
      </c>
      <c r="I376" s="26">
        <v>16</v>
      </c>
      <c r="J376" s="51">
        <v>169</v>
      </c>
      <c r="L376" s="10"/>
      <c r="M376" s="10"/>
      <c r="N376" s="10"/>
      <c r="O376" s="10"/>
      <c r="P376" s="10"/>
      <c r="Q376" s="10"/>
      <c r="R376" s="10"/>
      <c r="S376" s="10"/>
      <c r="T376" s="10"/>
      <c r="U376" s="10"/>
      <c r="V376" s="10"/>
      <c r="W376" s="10"/>
    </row>
    <row r="377" spans="1:23" x14ac:dyDescent="0.35">
      <c r="A377" s="14" t="s">
        <v>168</v>
      </c>
      <c r="B377" s="18">
        <v>50</v>
      </c>
      <c r="C377" s="19">
        <v>45271</v>
      </c>
      <c r="D377" s="58">
        <v>573</v>
      </c>
      <c r="E377" s="51">
        <v>131</v>
      </c>
      <c r="F377" s="51">
        <v>40</v>
      </c>
      <c r="G377" s="26">
        <v>134</v>
      </c>
      <c r="H377" s="26">
        <v>84</v>
      </c>
      <c r="I377" s="26">
        <v>11</v>
      </c>
      <c r="J377" s="51">
        <v>173</v>
      </c>
      <c r="L377" s="10"/>
      <c r="M377" s="10"/>
      <c r="N377" s="10"/>
      <c r="O377" s="10"/>
      <c r="P377" s="10"/>
      <c r="Q377" s="10"/>
      <c r="R377" s="10"/>
      <c r="S377" s="10"/>
      <c r="T377" s="10"/>
      <c r="U377" s="10"/>
      <c r="V377" s="10"/>
      <c r="W377" s="10"/>
    </row>
    <row r="378" spans="1:23" x14ac:dyDescent="0.35">
      <c r="A378" s="14" t="s">
        <v>168</v>
      </c>
      <c r="B378" s="18">
        <v>51</v>
      </c>
      <c r="C378" s="19">
        <v>45278</v>
      </c>
      <c r="D378" s="58">
        <v>641</v>
      </c>
      <c r="E378" s="51">
        <v>132</v>
      </c>
      <c r="F378" s="51">
        <v>29</v>
      </c>
      <c r="G378" s="26">
        <v>159</v>
      </c>
      <c r="H378" s="26">
        <v>96</v>
      </c>
      <c r="I378" s="26">
        <v>27</v>
      </c>
      <c r="J378" s="51">
        <v>198</v>
      </c>
      <c r="L378" s="10"/>
      <c r="M378" s="10"/>
      <c r="N378" s="10"/>
      <c r="O378" s="10"/>
      <c r="P378" s="10"/>
      <c r="Q378" s="10"/>
      <c r="R378" s="10"/>
      <c r="S378" s="10"/>
      <c r="T378" s="10"/>
      <c r="U378" s="10"/>
      <c r="V378" s="10"/>
      <c r="W378" s="10"/>
    </row>
    <row r="379" spans="1:23" x14ac:dyDescent="0.35">
      <c r="A379" s="14" t="s">
        <v>168</v>
      </c>
      <c r="B379" s="18">
        <v>52</v>
      </c>
      <c r="C379" s="19">
        <v>45285</v>
      </c>
      <c r="D379" s="58">
        <v>500</v>
      </c>
      <c r="E379" s="51">
        <v>108</v>
      </c>
      <c r="F379" s="51">
        <v>36</v>
      </c>
      <c r="G379" s="26">
        <v>116</v>
      </c>
      <c r="H379" s="26">
        <v>80</v>
      </c>
      <c r="I379" s="26">
        <v>17</v>
      </c>
      <c r="J379" s="51">
        <v>143</v>
      </c>
      <c r="L379" s="10"/>
      <c r="M379" s="10"/>
      <c r="N379" s="10"/>
      <c r="O379" s="10"/>
      <c r="P379" s="10"/>
      <c r="Q379" s="10"/>
      <c r="R379" s="10"/>
      <c r="S379" s="10"/>
      <c r="T379" s="10"/>
      <c r="U379" s="10"/>
      <c r="V379" s="10"/>
      <c r="W379" s="10"/>
    </row>
    <row r="380" spans="1:23" x14ac:dyDescent="0.35">
      <c r="A380" s="14" t="s">
        <v>177</v>
      </c>
      <c r="B380" s="18">
        <v>1</v>
      </c>
      <c r="C380" s="84">
        <v>45292</v>
      </c>
      <c r="D380" s="58">
        <v>619</v>
      </c>
      <c r="E380" s="51">
        <v>160</v>
      </c>
      <c r="F380" s="51">
        <v>37</v>
      </c>
      <c r="G380" s="26">
        <v>149</v>
      </c>
      <c r="H380" s="26">
        <v>97</v>
      </c>
      <c r="I380" s="26">
        <v>24</v>
      </c>
      <c r="J380" s="26">
        <v>152</v>
      </c>
      <c r="L380" s="10"/>
      <c r="M380" s="10"/>
      <c r="N380" s="10"/>
      <c r="O380" s="10"/>
      <c r="P380" s="10"/>
      <c r="Q380" s="10"/>
      <c r="R380" s="10"/>
      <c r="S380" s="10"/>
      <c r="T380" s="10"/>
      <c r="U380" s="10"/>
      <c r="V380" s="10"/>
      <c r="W380" s="10"/>
    </row>
    <row r="381" spans="1:23" x14ac:dyDescent="0.35">
      <c r="A381" s="14" t="s">
        <v>177</v>
      </c>
      <c r="B381" s="18">
        <v>2</v>
      </c>
      <c r="C381" s="84">
        <v>45299</v>
      </c>
      <c r="D381" s="58">
        <v>704</v>
      </c>
      <c r="E381" s="51">
        <v>162</v>
      </c>
      <c r="F381" s="51">
        <v>31</v>
      </c>
      <c r="G381" s="26">
        <v>158</v>
      </c>
      <c r="H381" s="26">
        <v>127</v>
      </c>
      <c r="I381" s="26">
        <v>25</v>
      </c>
      <c r="J381" s="26">
        <v>201</v>
      </c>
      <c r="L381" s="10"/>
      <c r="M381" s="10"/>
      <c r="N381" s="10"/>
      <c r="O381" s="10"/>
      <c r="P381" s="10"/>
      <c r="Q381" s="10"/>
      <c r="R381" s="10"/>
      <c r="S381" s="10"/>
      <c r="T381" s="10"/>
      <c r="U381" s="10"/>
      <c r="V381" s="10"/>
      <c r="W381" s="10"/>
    </row>
    <row r="382" spans="1:23" x14ac:dyDescent="0.35">
      <c r="A382" s="14" t="s">
        <v>177</v>
      </c>
      <c r="B382" s="18">
        <v>3</v>
      </c>
      <c r="C382" s="84">
        <v>45306</v>
      </c>
      <c r="D382" s="58">
        <v>623</v>
      </c>
      <c r="E382" s="51">
        <v>155</v>
      </c>
      <c r="F382" s="51">
        <v>22</v>
      </c>
      <c r="G382" s="26">
        <v>130</v>
      </c>
      <c r="H382" s="26">
        <v>113</v>
      </c>
      <c r="I382" s="26">
        <v>20</v>
      </c>
      <c r="J382" s="26">
        <v>183</v>
      </c>
      <c r="L382" s="10"/>
      <c r="M382" s="10"/>
      <c r="N382" s="10"/>
      <c r="O382" s="10"/>
      <c r="P382" s="10"/>
      <c r="Q382" s="10"/>
      <c r="R382" s="10"/>
      <c r="S382" s="10"/>
      <c r="T382" s="10"/>
      <c r="U382" s="10"/>
      <c r="V382" s="10"/>
      <c r="W382" s="10"/>
    </row>
    <row r="383" spans="1:23" x14ac:dyDescent="0.35">
      <c r="A383" s="14" t="s">
        <v>177</v>
      </c>
      <c r="B383" s="18">
        <v>4</v>
      </c>
      <c r="C383" s="84">
        <v>45313</v>
      </c>
      <c r="D383" s="58">
        <v>640</v>
      </c>
      <c r="E383" s="51">
        <v>148</v>
      </c>
      <c r="F383" s="51">
        <v>27</v>
      </c>
      <c r="G383" s="26">
        <v>140</v>
      </c>
      <c r="H383" s="26">
        <v>98</v>
      </c>
      <c r="I383" s="26">
        <v>20</v>
      </c>
      <c r="J383" s="26">
        <v>207</v>
      </c>
      <c r="L383" s="10"/>
      <c r="M383" s="10"/>
      <c r="N383" s="10"/>
      <c r="O383" s="10"/>
      <c r="P383" s="10"/>
      <c r="Q383" s="10"/>
      <c r="R383" s="10"/>
      <c r="S383" s="10"/>
      <c r="T383" s="10"/>
      <c r="U383" s="10"/>
      <c r="V383" s="10"/>
      <c r="W383" s="10"/>
    </row>
    <row r="384" spans="1:23" x14ac:dyDescent="0.35">
      <c r="A384" s="14" t="s">
        <v>177</v>
      </c>
      <c r="B384" s="18">
        <v>5</v>
      </c>
      <c r="C384" s="84">
        <v>45320</v>
      </c>
      <c r="D384" s="58">
        <v>675</v>
      </c>
      <c r="E384" s="51">
        <v>149</v>
      </c>
      <c r="F384" s="51">
        <v>30</v>
      </c>
      <c r="G384" s="26">
        <v>159</v>
      </c>
      <c r="H384" s="26">
        <v>124</v>
      </c>
      <c r="I384" s="26">
        <v>19</v>
      </c>
      <c r="J384" s="26">
        <v>194</v>
      </c>
      <c r="L384" s="10"/>
      <c r="M384" s="10"/>
      <c r="N384" s="10"/>
      <c r="O384" s="10"/>
      <c r="P384" s="10"/>
      <c r="Q384" s="10"/>
      <c r="R384" s="10"/>
      <c r="S384" s="10"/>
      <c r="T384" s="10"/>
      <c r="U384" s="10"/>
      <c r="V384" s="10"/>
      <c r="W384" s="10"/>
    </row>
    <row r="385" spans="1:23" x14ac:dyDescent="0.35">
      <c r="A385" s="14" t="s">
        <v>177</v>
      </c>
      <c r="B385" s="18">
        <v>6</v>
      </c>
      <c r="C385" s="84">
        <v>45327</v>
      </c>
      <c r="D385" s="58">
        <v>598</v>
      </c>
      <c r="E385" s="51">
        <v>141</v>
      </c>
      <c r="F385" s="51">
        <v>36</v>
      </c>
      <c r="G385" s="26">
        <v>146</v>
      </c>
      <c r="H385" s="26">
        <v>98</v>
      </c>
      <c r="I385" s="26">
        <v>13</v>
      </c>
      <c r="J385" s="26">
        <v>164</v>
      </c>
      <c r="L385" s="10"/>
      <c r="M385" s="10"/>
      <c r="N385" s="10"/>
      <c r="O385" s="10"/>
      <c r="P385" s="10"/>
      <c r="Q385" s="10"/>
      <c r="R385" s="10"/>
      <c r="S385" s="10"/>
      <c r="T385" s="10"/>
      <c r="U385" s="10"/>
      <c r="V385" s="10"/>
      <c r="W385" s="10"/>
    </row>
    <row r="386" spans="1:23" x14ac:dyDescent="0.35">
      <c r="A386" s="14" t="s">
        <v>177</v>
      </c>
      <c r="B386" s="18">
        <v>7</v>
      </c>
      <c r="C386" s="84">
        <v>45334</v>
      </c>
      <c r="D386" s="58">
        <v>649</v>
      </c>
      <c r="E386" s="51">
        <v>142</v>
      </c>
      <c r="F386" s="51">
        <v>39</v>
      </c>
      <c r="G386" s="26">
        <v>141</v>
      </c>
      <c r="H386" s="26">
        <v>109</v>
      </c>
      <c r="I386" s="26">
        <v>18</v>
      </c>
      <c r="J386" s="26">
        <v>200</v>
      </c>
      <c r="L386" s="10"/>
      <c r="M386" s="10"/>
      <c r="N386" s="10"/>
      <c r="O386" s="10"/>
      <c r="P386" s="10"/>
      <c r="Q386" s="10"/>
      <c r="R386" s="10"/>
      <c r="S386" s="10"/>
      <c r="T386" s="10"/>
      <c r="U386" s="10"/>
      <c r="V386" s="10"/>
      <c r="W386" s="10"/>
    </row>
    <row r="387" spans="1:23" x14ac:dyDescent="0.35">
      <c r="A387" s="14" t="s">
        <v>177</v>
      </c>
      <c r="B387" s="18">
        <v>8</v>
      </c>
      <c r="C387" s="84">
        <v>45341</v>
      </c>
      <c r="D387" s="58">
        <v>579</v>
      </c>
      <c r="E387" s="51">
        <v>125</v>
      </c>
      <c r="F387" s="51">
        <v>35</v>
      </c>
      <c r="G387" s="26">
        <v>133</v>
      </c>
      <c r="H387" s="26">
        <v>107</v>
      </c>
      <c r="I387" s="26">
        <v>9</v>
      </c>
      <c r="J387" s="26">
        <v>170</v>
      </c>
      <c r="L387" s="10"/>
      <c r="M387" s="10"/>
      <c r="N387" s="10"/>
      <c r="O387" s="10"/>
      <c r="P387" s="10"/>
      <c r="Q387" s="10"/>
      <c r="R387" s="10"/>
      <c r="S387" s="10"/>
      <c r="T387" s="10"/>
      <c r="U387" s="10"/>
      <c r="V387" s="10"/>
      <c r="W387" s="10"/>
    </row>
    <row r="388" spans="1:23" x14ac:dyDescent="0.35">
      <c r="A388" s="14" t="s">
        <v>177</v>
      </c>
      <c r="B388" s="18">
        <v>9</v>
      </c>
      <c r="C388" s="84">
        <v>45348</v>
      </c>
      <c r="D388" s="58">
        <v>573</v>
      </c>
      <c r="E388" s="51">
        <v>137</v>
      </c>
      <c r="F388" s="51">
        <v>30</v>
      </c>
      <c r="G388" s="26">
        <v>129</v>
      </c>
      <c r="H388" s="26">
        <v>97</v>
      </c>
      <c r="I388" s="26">
        <v>12</v>
      </c>
      <c r="J388" s="26">
        <v>168</v>
      </c>
      <c r="L388" s="10"/>
      <c r="M388" s="10"/>
      <c r="N388" s="10"/>
      <c r="O388" s="10"/>
      <c r="P388" s="10"/>
      <c r="Q388" s="10"/>
      <c r="R388" s="10"/>
      <c r="S388" s="10"/>
      <c r="T388" s="10"/>
      <c r="U388" s="10"/>
      <c r="V388" s="10"/>
      <c r="W388" s="10"/>
    </row>
    <row r="389" spans="1:23" x14ac:dyDescent="0.35">
      <c r="A389" s="14" t="s">
        <v>177</v>
      </c>
      <c r="B389" s="18">
        <v>10</v>
      </c>
      <c r="C389" s="84">
        <v>45355</v>
      </c>
      <c r="D389" s="58">
        <v>577</v>
      </c>
      <c r="E389" s="51">
        <v>142</v>
      </c>
      <c r="F389" s="51">
        <v>24</v>
      </c>
      <c r="G389" s="26">
        <v>129</v>
      </c>
      <c r="H389" s="26">
        <v>102</v>
      </c>
      <c r="I389" s="26">
        <v>4</v>
      </c>
      <c r="J389" s="26">
        <v>176</v>
      </c>
      <c r="L389" s="10"/>
      <c r="M389" s="10"/>
      <c r="N389" s="10"/>
      <c r="O389" s="10"/>
      <c r="P389" s="10"/>
      <c r="Q389" s="10"/>
      <c r="R389" s="10"/>
      <c r="S389" s="10"/>
      <c r="T389" s="10"/>
      <c r="U389" s="10"/>
      <c r="V389" s="10"/>
      <c r="W389" s="10"/>
    </row>
    <row r="390" spans="1:23" x14ac:dyDescent="0.35">
      <c r="A390" s="14" t="s">
        <v>177</v>
      </c>
      <c r="B390" s="18">
        <v>11</v>
      </c>
      <c r="C390" s="84">
        <v>45362</v>
      </c>
      <c r="D390" s="58">
        <v>574</v>
      </c>
      <c r="E390" s="51">
        <v>155</v>
      </c>
      <c r="F390" s="51">
        <v>29</v>
      </c>
      <c r="G390" s="26">
        <v>130</v>
      </c>
      <c r="H390" s="26">
        <v>91</v>
      </c>
      <c r="I390" s="26">
        <v>6</v>
      </c>
      <c r="J390" s="26">
        <v>163</v>
      </c>
      <c r="L390" s="10"/>
      <c r="M390" s="10"/>
      <c r="N390" s="10"/>
      <c r="O390" s="10"/>
      <c r="P390" s="10"/>
      <c r="Q390" s="10"/>
      <c r="R390" s="10"/>
      <c r="S390" s="10"/>
      <c r="T390" s="10"/>
      <c r="U390" s="10"/>
      <c r="V390" s="10"/>
      <c r="W390" s="10"/>
    </row>
    <row r="391" spans="1:23" x14ac:dyDescent="0.35">
      <c r="A391" s="14" t="s">
        <v>177</v>
      </c>
      <c r="B391" s="18">
        <v>12</v>
      </c>
      <c r="C391" s="84">
        <v>45369</v>
      </c>
      <c r="D391" s="58">
        <v>607</v>
      </c>
      <c r="E391" s="51">
        <v>137</v>
      </c>
      <c r="F391" s="51">
        <v>25</v>
      </c>
      <c r="G391" s="26">
        <v>139</v>
      </c>
      <c r="H391" s="26">
        <v>103</v>
      </c>
      <c r="I391" s="26">
        <v>6</v>
      </c>
      <c r="J391" s="26">
        <v>197</v>
      </c>
      <c r="L391" s="10"/>
      <c r="M391" s="10"/>
      <c r="N391" s="10"/>
      <c r="O391" s="10"/>
      <c r="P391" s="10"/>
      <c r="Q391" s="10"/>
      <c r="R391" s="10"/>
      <c r="S391" s="10"/>
      <c r="T391" s="10"/>
      <c r="U391" s="10"/>
      <c r="V391" s="10"/>
      <c r="W391" s="10"/>
    </row>
    <row r="392" spans="1:23" x14ac:dyDescent="0.35">
      <c r="A392" s="14" t="s">
        <v>177</v>
      </c>
      <c r="B392" s="18">
        <v>13</v>
      </c>
      <c r="C392" s="84">
        <v>45376</v>
      </c>
      <c r="D392" s="58">
        <v>518</v>
      </c>
      <c r="E392" s="51">
        <v>119</v>
      </c>
      <c r="F392" s="51">
        <v>20</v>
      </c>
      <c r="G392" s="26">
        <v>129</v>
      </c>
      <c r="H392" s="26">
        <v>84</v>
      </c>
      <c r="I392" s="26">
        <v>6</v>
      </c>
      <c r="J392" s="26">
        <v>160</v>
      </c>
      <c r="L392" s="10"/>
      <c r="M392" s="10"/>
      <c r="N392" s="10"/>
      <c r="O392" s="10"/>
      <c r="P392" s="10"/>
      <c r="Q392" s="10"/>
      <c r="R392" s="10"/>
      <c r="S392" s="10"/>
      <c r="T392" s="10"/>
      <c r="U392" s="10"/>
      <c r="V392" s="10"/>
      <c r="W392" s="10"/>
    </row>
    <row r="393" spans="1:23" x14ac:dyDescent="0.35">
      <c r="A393" s="14" t="s">
        <v>177</v>
      </c>
      <c r="B393" s="18">
        <v>14</v>
      </c>
      <c r="C393" s="84">
        <v>45383</v>
      </c>
      <c r="D393" s="58">
        <v>536</v>
      </c>
      <c r="E393" s="51">
        <v>137</v>
      </c>
      <c r="F393" s="51">
        <v>19</v>
      </c>
      <c r="G393" s="26">
        <v>128</v>
      </c>
      <c r="H393" s="26">
        <v>94</v>
      </c>
      <c r="I393" s="26">
        <v>3</v>
      </c>
      <c r="J393" s="26">
        <v>155</v>
      </c>
      <c r="L393" s="10"/>
      <c r="M393" s="10"/>
      <c r="N393" s="10"/>
      <c r="O393" s="10"/>
      <c r="P393" s="10"/>
      <c r="Q393" s="10"/>
      <c r="R393" s="10"/>
      <c r="S393" s="10"/>
      <c r="T393" s="10"/>
      <c r="U393" s="10"/>
      <c r="V393" s="10"/>
      <c r="W393" s="10"/>
    </row>
    <row r="394" spans="1:23" x14ac:dyDescent="0.35">
      <c r="A394" s="14" t="s">
        <v>177</v>
      </c>
      <c r="B394" s="18">
        <v>15</v>
      </c>
      <c r="C394" s="84">
        <v>45390</v>
      </c>
      <c r="D394" s="58">
        <v>605</v>
      </c>
      <c r="E394" s="51">
        <v>161</v>
      </c>
      <c r="F394" s="51">
        <v>21</v>
      </c>
      <c r="G394" s="26">
        <v>147</v>
      </c>
      <c r="H394" s="26">
        <v>94</v>
      </c>
      <c r="I394" s="26">
        <v>4</v>
      </c>
      <c r="J394" s="26">
        <v>178</v>
      </c>
      <c r="L394" s="10"/>
      <c r="M394" s="10"/>
      <c r="N394" s="10"/>
      <c r="O394" s="10"/>
      <c r="P394" s="10"/>
      <c r="Q394" s="10"/>
      <c r="R394" s="10"/>
      <c r="S394" s="10"/>
      <c r="T394" s="10"/>
      <c r="U394" s="10"/>
      <c r="V394" s="10"/>
      <c r="W394" s="10"/>
    </row>
    <row r="395" spans="1:23" x14ac:dyDescent="0.35">
      <c r="A395" s="14" t="s">
        <v>177</v>
      </c>
      <c r="B395" s="18">
        <v>16</v>
      </c>
      <c r="C395" s="84">
        <v>45397</v>
      </c>
      <c r="D395" s="58">
        <v>597</v>
      </c>
      <c r="E395" s="51">
        <v>139</v>
      </c>
      <c r="F395" s="51">
        <v>28</v>
      </c>
      <c r="G395" s="26">
        <v>151</v>
      </c>
      <c r="H395" s="26">
        <v>97</v>
      </c>
      <c r="I395" s="26">
        <v>2</v>
      </c>
      <c r="J395" s="26">
        <v>180</v>
      </c>
      <c r="L395" s="10"/>
      <c r="M395" s="10"/>
      <c r="N395" s="10"/>
      <c r="O395" s="10"/>
      <c r="P395" s="10"/>
      <c r="Q395" s="10"/>
      <c r="R395" s="10"/>
      <c r="S395" s="10"/>
      <c r="T395" s="10"/>
      <c r="U395" s="10"/>
      <c r="V395" s="10"/>
      <c r="W395" s="10"/>
    </row>
    <row r="396" spans="1:23" x14ac:dyDescent="0.35">
      <c r="A396" s="14" t="s">
        <v>177</v>
      </c>
      <c r="B396" s="18">
        <v>17</v>
      </c>
      <c r="C396" s="84">
        <v>45404</v>
      </c>
      <c r="D396" s="58" t="s">
        <v>213</v>
      </c>
      <c r="E396" s="51" t="s">
        <v>213</v>
      </c>
      <c r="F396" s="51" t="s">
        <v>213</v>
      </c>
      <c r="G396" s="26" t="s">
        <v>213</v>
      </c>
      <c r="H396" s="26" t="s">
        <v>213</v>
      </c>
      <c r="I396" s="26" t="s">
        <v>213</v>
      </c>
      <c r="J396" s="26" t="s">
        <v>213</v>
      </c>
      <c r="L396" s="10"/>
      <c r="M396" s="10"/>
      <c r="N396" s="10"/>
      <c r="O396" s="10"/>
      <c r="P396" s="10"/>
      <c r="Q396" s="10"/>
      <c r="R396" s="10"/>
      <c r="S396" s="10"/>
      <c r="T396" s="10"/>
      <c r="U396" s="10"/>
      <c r="V396" s="10"/>
      <c r="W396" s="10"/>
    </row>
    <row r="397" spans="1:23" x14ac:dyDescent="0.35">
      <c r="A397" s="14" t="s">
        <v>177</v>
      </c>
      <c r="B397" s="18">
        <v>18</v>
      </c>
      <c r="C397" s="84">
        <v>45411</v>
      </c>
      <c r="D397" s="58" t="s">
        <v>213</v>
      </c>
      <c r="E397" s="51" t="s">
        <v>213</v>
      </c>
      <c r="F397" s="51" t="s">
        <v>213</v>
      </c>
      <c r="G397" s="26" t="s">
        <v>213</v>
      </c>
      <c r="H397" s="26" t="s">
        <v>213</v>
      </c>
      <c r="I397" s="26" t="s">
        <v>213</v>
      </c>
      <c r="J397" s="26" t="s">
        <v>213</v>
      </c>
      <c r="L397" s="10"/>
      <c r="M397" s="10"/>
      <c r="N397" s="10"/>
      <c r="O397" s="10"/>
      <c r="P397" s="10"/>
      <c r="Q397" s="10"/>
      <c r="R397" s="10"/>
      <c r="S397" s="10"/>
      <c r="T397" s="10"/>
      <c r="U397" s="10"/>
      <c r="V397" s="10"/>
      <c r="W397" s="10"/>
    </row>
    <row r="398" spans="1:23" x14ac:dyDescent="0.35">
      <c r="A398" s="14" t="s">
        <v>177</v>
      </c>
      <c r="B398" s="18">
        <v>19</v>
      </c>
      <c r="C398" s="84">
        <v>45418</v>
      </c>
      <c r="D398" s="58" t="s">
        <v>213</v>
      </c>
      <c r="E398" s="51" t="s">
        <v>213</v>
      </c>
      <c r="F398" s="51" t="s">
        <v>213</v>
      </c>
      <c r="G398" s="26" t="s">
        <v>213</v>
      </c>
      <c r="H398" s="26" t="s">
        <v>213</v>
      </c>
      <c r="I398" s="26" t="s">
        <v>213</v>
      </c>
      <c r="J398" s="26" t="s">
        <v>213</v>
      </c>
      <c r="L398" s="10"/>
      <c r="M398" s="10"/>
      <c r="N398" s="10"/>
      <c r="O398" s="10"/>
      <c r="P398" s="10"/>
      <c r="Q398" s="10"/>
      <c r="R398" s="10"/>
      <c r="S398" s="10"/>
      <c r="T398" s="10"/>
      <c r="U398" s="10"/>
      <c r="V398" s="10"/>
      <c r="W398" s="10"/>
    </row>
    <row r="399" spans="1:23" x14ac:dyDescent="0.35">
      <c r="A399" s="14" t="s">
        <v>177</v>
      </c>
      <c r="B399" s="18">
        <v>20</v>
      </c>
      <c r="C399" s="84">
        <v>45425</v>
      </c>
      <c r="D399" s="58" t="s">
        <v>213</v>
      </c>
      <c r="E399" s="51" t="s">
        <v>213</v>
      </c>
      <c r="F399" s="51" t="s">
        <v>213</v>
      </c>
      <c r="G399" s="26" t="s">
        <v>213</v>
      </c>
      <c r="H399" s="26" t="s">
        <v>213</v>
      </c>
      <c r="I399" s="26" t="s">
        <v>213</v>
      </c>
      <c r="J399" s="26" t="s">
        <v>213</v>
      </c>
      <c r="L399" s="10"/>
      <c r="M399" s="10"/>
      <c r="N399" s="10"/>
      <c r="O399" s="10"/>
      <c r="P399" s="10"/>
      <c r="Q399" s="10"/>
      <c r="R399" s="10"/>
      <c r="S399" s="10"/>
      <c r="T399" s="10"/>
      <c r="U399" s="10"/>
      <c r="V399" s="10"/>
      <c r="W399" s="10"/>
    </row>
    <row r="400" spans="1:23" x14ac:dyDescent="0.35">
      <c r="A400" s="14" t="s">
        <v>177</v>
      </c>
      <c r="B400" s="18">
        <v>21</v>
      </c>
      <c r="C400" s="84">
        <v>45432</v>
      </c>
      <c r="D400" s="58" t="s">
        <v>213</v>
      </c>
      <c r="E400" s="51" t="s">
        <v>213</v>
      </c>
      <c r="F400" s="51" t="s">
        <v>213</v>
      </c>
      <c r="G400" s="26" t="s">
        <v>213</v>
      </c>
      <c r="H400" s="26" t="s">
        <v>213</v>
      </c>
      <c r="I400" s="26" t="s">
        <v>213</v>
      </c>
      <c r="J400" s="26" t="s">
        <v>213</v>
      </c>
      <c r="L400" s="10"/>
      <c r="M400" s="10"/>
      <c r="N400" s="10"/>
      <c r="O400" s="10"/>
      <c r="P400" s="10"/>
      <c r="Q400" s="10"/>
      <c r="R400" s="10"/>
      <c r="S400" s="10"/>
      <c r="T400" s="10"/>
      <c r="U400" s="10"/>
      <c r="V400" s="10"/>
      <c r="W400" s="10"/>
    </row>
    <row r="401" spans="1:23" x14ac:dyDescent="0.35">
      <c r="A401" s="14" t="s">
        <v>177</v>
      </c>
      <c r="B401" s="18">
        <v>22</v>
      </c>
      <c r="C401" s="84">
        <v>45439</v>
      </c>
      <c r="D401" s="58" t="s">
        <v>213</v>
      </c>
      <c r="E401" s="51" t="s">
        <v>213</v>
      </c>
      <c r="F401" s="51" t="s">
        <v>213</v>
      </c>
      <c r="G401" s="26" t="s">
        <v>213</v>
      </c>
      <c r="H401" s="26" t="s">
        <v>213</v>
      </c>
      <c r="I401" s="26" t="s">
        <v>213</v>
      </c>
      <c r="J401" s="26" t="s">
        <v>213</v>
      </c>
      <c r="L401" s="10"/>
      <c r="M401" s="10"/>
      <c r="N401" s="10"/>
      <c r="O401" s="10"/>
      <c r="P401" s="10"/>
      <c r="Q401" s="10"/>
      <c r="R401" s="10"/>
      <c r="S401" s="10"/>
      <c r="T401" s="10"/>
      <c r="U401" s="10"/>
      <c r="V401" s="10"/>
      <c r="W401" s="10"/>
    </row>
    <row r="402" spans="1:23" x14ac:dyDescent="0.35">
      <c r="A402" s="14" t="s">
        <v>177</v>
      </c>
      <c r="B402" s="18">
        <v>23</v>
      </c>
      <c r="C402" s="84">
        <v>45446</v>
      </c>
      <c r="D402" s="58" t="s">
        <v>213</v>
      </c>
      <c r="E402" s="51" t="s">
        <v>213</v>
      </c>
      <c r="F402" s="51" t="s">
        <v>213</v>
      </c>
      <c r="G402" s="26" t="s">
        <v>213</v>
      </c>
      <c r="H402" s="26" t="s">
        <v>213</v>
      </c>
      <c r="I402" s="26" t="s">
        <v>213</v>
      </c>
      <c r="J402" s="26" t="s">
        <v>213</v>
      </c>
      <c r="L402" s="10"/>
      <c r="M402" s="10"/>
      <c r="N402" s="10"/>
      <c r="O402" s="10"/>
      <c r="P402" s="10"/>
      <c r="Q402" s="10"/>
      <c r="R402" s="10"/>
      <c r="S402" s="10"/>
      <c r="T402" s="10"/>
      <c r="U402" s="10"/>
      <c r="V402" s="10"/>
      <c r="W402" s="10"/>
    </row>
    <row r="403" spans="1:23" x14ac:dyDescent="0.35">
      <c r="A403" s="14" t="s">
        <v>177</v>
      </c>
      <c r="B403" s="18">
        <v>24</v>
      </c>
      <c r="C403" s="84">
        <v>45453</v>
      </c>
      <c r="D403" s="58" t="s">
        <v>213</v>
      </c>
      <c r="E403" s="51" t="s">
        <v>213</v>
      </c>
      <c r="F403" s="51" t="s">
        <v>213</v>
      </c>
      <c r="G403" s="26" t="s">
        <v>213</v>
      </c>
      <c r="H403" s="26" t="s">
        <v>213</v>
      </c>
      <c r="I403" s="26" t="s">
        <v>213</v>
      </c>
      <c r="J403" s="26" t="s">
        <v>213</v>
      </c>
      <c r="L403" s="10"/>
      <c r="M403" s="10"/>
      <c r="N403" s="10"/>
      <c r="O403" s="10"/>
      <c r="P403" s="10"/>
      <c r="Q403" s="10"/>
      <c r="R403" s="10"/>
      <c r="S403" s="10"/>
      <c r="T403" s="10"/>
      <c r="U403" s="10"/>
      <c r="V403" s="10"/>
      <c r="W403" s="10"/>
    </row>
    <row r="404" spans="1:23" x14ac:dyDescent="0.35">
      <c r="A404" s="14" t="s">
        <v>177</v>
      </c>
      <c r="B404" s="18">
        <v>25</v>
      </c>
      <c r="C404" s="84">
        <v>45460</v>
      </c>
      <c r="D404" s="58" t="s">
        <v>213</v>
      </c>
      <c r="E404" s="51" t="s">
        <v>213</v>
      </c>
      <c r="F404" s="51" t="s">
        <v>213</v>
      </c>
      <c r="G404" s="26" t="s">
        <v>213</v>
      </c>
      <c r="H404" s="26" t="s">
        <v>213</v>
      </c>
      <c r="I404" s="26" t="s">
        <v>213</v>
      </c>
      <c r="J404" s="26" t="s">
        <v>213</v>
      </c>
      <c r="L404" s="10"/>
      <c r="M404" s="10"/>
      <c r="N404" s="10"/>
      <c r="O404" s="10"/>
      <c r="P404" s="10"/>
      <c r="Q404" s="10"/>
      <c r="R404" s="10"/>
      <c r="S404" s="10"/>
      <c r="T404" s="10"/>
      <c r="U404" s="10"/>
      <c r="V404" s="10"/>
      <c r="W404" s="10"/>
    </row>
    <row r="405" spans="1:23" x14ac:dyDescent="0.35">
      <c r="A405" s="14" t="s">
        <v>177</v>
      </c>
      <c r="B405" s="18">
        <v>26</v>
      </c>
      <c r="C405" s="84">
        <v>45467</v>
      </c>
      <c r="D405" s="58" t="s">
        <v>213</v>
      </c>
      <c r="E405" s="51" t="s">
        <v>213</v>
      </c>
      <c r="F405" s="51" t="s">
        <v>213</v>
      </c>
      <c r="G405" s="26" t="s">
        <v>213</v>
      </c>
      <c r="H405" s="26" t="s">
        <v>213</v>
      </c>
      <c r="I405" s="26" t="s">
        <v>213</v>
      </c>
      <c r="J405" s="26" t="s">
        <v>213</v>
      </c>
      <c r="L405" s="10"/>
      <c r="M405" s="10"/>
      <c r="N405" s="10"/>
      <c r="O405" s="10"/>
      <c r="P405" s="10"/>
      <c r="Q405" s="10"/>
      <c r="R405" s="10"/>
      <c r="S405" s="10"/>
      <c r="T405" s="10"/>
      <c r="U405" s="10"/>
      <c r="V405" s="10"/>
      <c r="W405" s="10"/>
    </row>
    <row r="406" spans="1:23" x14ac:dyDescent="0.35">
      <c r="A406" s="14" t="s">
        <v>177</v>
      </c>
      <c r="B406" s="18">
        <v>27</v>
      </c>
      <c r="C406" s="84">
        <v>45474</v>
      </c>
      <c r="D406" s="58" t="s">
        <v>213</v>
      </c>
      <c r="E406" s="51" t="s">
        <v>213</v>
      </c>
      <c r="F406" s="51" t="s">
        <v>213</v>
      </c>
      <c r="G406" s="26" t="s">
        <v>213</v>
      </c>
      <c r="H406" s="26" t="s">
        <v>213</v>
      </c>
      <c r="I406" s="26" t="s">
        <v>213</v>
      </c>
      <c r="J406" s="26" t="s">
        <v>213</v>
      </c>
      <c r="L406" s="10"/>
      <c r="M406" s="10"/>
      <c r="N406" s="10"/>
      <c r="O406" s="10"/>
      <c r="P406" s="10"/>
      <c r="Q406" s="10"/>
      <c r="R406" s="10"/>
      <c r="S406" s="10"/>
      <c r="T406" s="10"/>
      <c r="U406" s="10"/>
      <c r="V406" s="10"/>
      <c r="W406" s="10"/>
    </row>
    <row r="407" spans="1:23" x14ac:dyDescent="0.35">
      <c r="A407" s="14" t="s">
        <v>177</v>
      </c>
      <c r="B407" s="18">
        <v>28</v>
      </c>
      <c r="C407" s="84">
        <v>45481</v>
      </c>
      <c r="D407" s="58" t="s">
        <v>213</v>
      </c>
      <c r="E407" s="51" t="s">
        <v>213</v>
      </c>
      <c r="F407" s="51" t="s">
        <v>213</v>
      </c>
      <c r="G407" s="26" t="s">
        <v>213</v>
      </c>
      <c r="H407" s="26" t="s">
        <v>213</v>
      </c>
      <c r="I407" s="26" t="s">
        <v>213</v>
      </c>
      <c r="J407" s="26" t="s">
        <v>213</v>
      </c>
      <c r="L407" s="10"/>
      <c r="M407" s="10"/>
      <c r="N407" s="10"/>
      <c r="O407" s="10"/>
      <c r="P407" s="10"/>
      <c r="Q407" s="10"/>
      <c r="R407" s="10"/>
      <c r="S407" s="10"/>
      <c r="T407" s="10"/>
      <c r="U407" s="10"/>
      <c r="V407" s="10"/>
      <c r="W407" s="10"/>
    </row>
    <row r="408" spans="1:23" x14ac:dyDescent="0.35">
      <c r="A408" s="14" t="s">
        <v>177</v>
      </c>
      <c r="B408" s="18">
        <v>29</v>
      </c>
      <c r="C408" s="84">
        <v>45488</v>
      </c>
      <c r="D408" s="58" t="s">
        <v>213</v>
      </c>
      <c r="E408" s="51" t="s">
        <v>213</v>
      </c>
      <c r="F408" s="51" t="s">
        <v>213</v>
      </c>
      <c r="G408" s="26" t="s">
        <v>213</v>
      </c>
      <c r="H408" s="26" t="s">
        <v>213</v>
      </c>
      <c r="I408" s="26" t="s">
        <v>213</v>
      </c>
      <c r="J408" s="26" t="s">
        <v>213</v>
      </c>
      <c r="L408" s="10"/>
      <c r="M408" s="10"/>
      <c r="N408" s="10"/>
      <c r="O408" s="10"/>
      <c r="P408" s="10"/>
      <c r="Q408" s="10"/>
      <c r="R408" s="10"/>
      <c r="S408" s="10"/>
      <c r="T408" s="10"/>
      <c r="U408" s="10"/>
      <c r="V408" s="10"/>
      <c r="W408" s="10"/>
    </row>
    <row r="409" spans="1:23" x14ac:dyDescent="0.35">
      <c r="A409" s="14" t="s">
        <v>177</v>
      </c>
      <c r="B409" s="18">
        <v>30</v>
      </c>
      <c r="C409" s="84">
        <v>45495</v>
      </c>
      <c r="D409" s="58" t="s">
        <v>213</v>
      </c>
      <c r="E409" s="51" t="s">
        <v>213</v>
      </c>
      <c r="F409" s="51" t="s">
        <v>213</v>
      </c>
      <c r="G409" s="26" t="s">
        <v>213</v>
      </c>
      <c r="H409" s="26" t="s">
        <v>213</v>
      </c>
      <c r="I409" s="26" t="s">
        <v>213</v>
      </c>
      <c r="J409" s="26" t="s">
        <v>213</v>
      </c>
      <c r="L409" s="10"/>
      <c r="M409" s="10"/>
      <c r="N409" s="10"/>
      <c r="O409" s="10"/>
      <c r="P409" s="10"/>
      <c r="Q409" s="10"/>
      <c r="R409" s="10"/>
      <c r="S409" s="10"/>
      <c r="T409" s="10"/>
      <c r="U409" s="10"/>
      <c r="V409" s="10"/>
      <c r="W409" s="10"/>
    </row>
    <row r="410" spans="1:23" x14ac:dyDescent="0.35">
      <c r="A410" s="14" t="s">
        <v>177</v>
      </c>
      <c r="B410" s="18">
        <v>31</v>
      </c>
      <c r="C410" s="84">
        <v>45502</v>
      </c>
      <c r="D410" s="58" t="s">
        <v>213</v>
      </c>
      <c r="E410" s="51" t="s">
        <v>213</v>
      </c>
      <c r="F410" s="51" t="s">
        <v>213</v>
      </c>
      <c r="G410" s="26" t="s">
        <v>213</v>
      </c>
      <c r="H410" s="26" t="s">
        <v>213</v>
      </c>
      <c r="I410" s="26" t="s">
        <v>213</v>
      </c>
      <c r="J410" s="26" t="s">
        <v>213</v>
      </c>
      <c r="L410" s="10"/>
      <c r="M410" s="10"/>
      <c r="N410" s="10"/>
      <c r="O410" s="10"/>
      <c r="P410" s="10"/>
      <c r="Q410" s="10"/>
      <c r="R410" s="10"/>
      <c r="S410" s="10"/>
      <c r="T410" s="10"/>
      <c r="U410" s="10"/>
      <c r="V410" s="10"/>
      <c r="W410" s="10"/>
    </row>
    <row r="411" spans="1:23" x14ac:dyDescent="0.35">
      <c r="A411" s="14" t="s">
        <v>177</v>
      </c>
      <c r="B411" s="18">
        <v>32</v>
      </c>
      <c r="C411" s="84">
        <v>45509</v>
      </c>
      <c r="D411" s="58" t="s">
        <v>213</v>
      </c>
      <c r="E411" s="51" t="s">
        <v>213</v>
      </c>
      <c r="F411" s="51" t="s">
        <v>213</v>
      </c>
      <c r="G411" s="26" t="s">
        <v>213</v>
      </c>
      <c r="H411" s="26" t="s">
        <v>213</v>
      </c>
      <c r="I411" s="26" t="s">
        <v>213</v>
      </c>
      <c r="J411" s="26" t="s">
        <v>213</v>
      </c>
      <c r="L411" s="10"/>
      <c r="M411" s="10"/>
      <c r="N411" s="10"/>
      <c r="O411" s="10"/>
      <c r="P411" s="10"/>
      <c r="Q411" s="10"/>
      <c r="R411" s="10"/>
      <c r="S411" s="10"/>
      <c r="T411" s="10"/>
      <c r="U411" s="10"/>
      <c r="V411" s="10"/>
      <c r="W411" s="10"/>
    </row>
    <row r="412" spans="1:23" x14ac:dyDescent="0.35">
      <c r="A412" s="14" t="s">
        <v>177</v>
      </c>
      <c r="B412" s="18">
        <v>33</v>
      </c>
      <c r="C412" s="84">
        <v>45516</v>
      </c>
      <c r="D412" s="58" t="s">
        <v>213</v>
      </c>
      <c r="E412" s="51" t="s">
        <v>213</v>
      </c>
      <c r="F412" s="51" t="s">
        <v>213</v>
      </c>
      <c r="G412" s="26" t="s">
        <v>213</v>
      </c>
      <c r="H412" s="26" t="s">
        <v>213</v>
      </c>
      <c r="I412" s="26" t="s">
        <v>213</v>
      </c>
      <c r="J412" s="26" t="s">
        <v>213</v>
      </c>
      <c r="L412" s="10"/>
      <c r="M412" s="10"/>
      <c r="N412" s="10"/>
      <c r="O412" s="10"/>
      <c r="P412" s="10"/>
      <c r="Q412" s="10"/>
      <c r="R412" s="10"/>
      <c r="S412" s="10"/>
      <c r="T412" s="10"/>
      <c r="U412" s="10"/>
      <c r="V412" s="10"/>
      <c r="W412" s="10"/>
    </row>
    <row r="413" spans="1:23" x14ac:dyDescent="0.35">
      <c r="A413" s="14" t="s">
        <v>177</v>
      </c>
      <c r="B413" s="18">
        <v>34</v>
      </c>
      <c r="C413" s="84">
        <v>45523</v>
      </c>
      <c r="D413" s="58" t="s">
        <v>213</v>
      </c>
      <c r="E413" s="51" t="s">
        <v>213</v>
      </c>
      <c r="F413" s="51" t="s">
        <v>213</v>
      </c>
      <c r="G413" s="26" t="s">
        <v>213</v>
      </c>
      <c r="H413" s="26" t="s">
        <v>213</v>
      </c>
      <c r="I413" s="26" t="s">
        <v>213</v>
      </c>
      <c r="J413" s="26" t="s">
        <v>213</v>
      </c>
      <c r="L413" s="10"/>
      <c r="M413" s="10"/>
      <c r="N413" s="10"/>
      <c r="O413" s="10"/>
      <c r="P413" s="10"/>
      <c r="Q413" s="10"/>
      <c r="R413" s="10"/>
      <c r="S413" s="10"/>
      <c r="T413" s="10"/>
      <c r="U413" s="10"/>
      <c r="V413" s="10"/>
      <c r="W413" s="10"/>
    </row>
    <row r="414" spans="1:23" x14ac:dyDescent="0.35">
      <c r="A414" s="14" t="s">
        <v>177</v>
      </c>
      <c r="B414" s="18">
        <v>35</v>
      </c>
      <c r="C414" s="84">
        <v>45530</v>
      </c>
      <c r="D414" s="58" t="s">
        <v>213</v>
      </c>
      <c r="E414" s="51" t="s">
        <v>213</v>
      </c>
      <c r="F414" s="51" t="s">
        <v>213</v>
      </c>
      <c r="G414" s="26" t="s">
        <v>213</v>
      </c>
      <c r="H414" s="26" t="s">
        <v>213</v>
      </c>
      <c r="I414" s="26" t="s">
        <v>213</v>
      </c>
      <c r="J414" s="26" t="s">
        <v>213</v>
      </c>
      <c r="L414" s="10"/>
      <c r="M414" s="10"/>
      <c r="N414" s="10"/>
      <c r="O414" s="10"/>
      <c r="P414" s="10"/>
      <c r="Q414" s="10"/>
      <c r="R414" s="10"/>
      <c r="S414" s="10"/>
      <c r="T414" s="10"/>
      <c r="U414" s="10"/>
      <c r="V414" s="10"/>
      <c r="W414" s="10"/>
    </row>
    <row r="415" spans="1:23" x14ac:dyDescent="0.35">
      <c r="A415" s="14" t="s">
        <v>177</v>
      </c>
      <c r="B415" s="18">
        <v>36</v>
      </c>
      <c r="C415" s="84">
        <v>45537</v>
      </c>
      <c r="D415" s="58" t="s">
        <v>213</v>
      </c>
      <c r="E415" s="51" t="s">
        <v>213</v>
      </c>
      <c r="F415" s="51" t="s">
        <v>213</v>
      </c>
      <c r="G415" s="26" t="s">
        <v>213</v>
      </c>
      <c r="H415" s="26" t="s">
        <v>213</v>
      </c>
      <c r="I415" s="26" t="s">
        <v>213</v>
      </c>
      <c r="J415" s="26" t="s">
        <v>213</v>
      </c>
      <c r="L415" s="10"/>
      <c r="M415" s="10"/>
      <c r="N415" s="10"/>
      <c r="O415" s="10"/>
      <c r="P415" s="10"/>
      <c r="Q415" s="10"/>
      <c r="R415" s="10"/>
      <c r="S415" s="10"/>
      <c r="T415" s="10"/>
      <c r="U415" s="10"/>
      <c r="V415" s="10"/>
      <c r="W415" s="10"/>
    </row>
    <row r="416" spans="1:23" x14ac:dyDescent="0.35">
      <c r="A416" s="14" t="s">
        <v>177</v>
      </c>
      <c r="B416" s="18">
        <v>37</v>
      </c>
      <c r="C416" s="84">
        <v>45544</v>
      </c>
      <c r="D416" s="58" t="s">
        <v>213</v>
      </c>
      <c r="E416" s="51" t="s">
        <v>213</v>
      </c>
      <c r="F416" s="51" t="s">
        <v>213</v>
      </c>
      <c r="G416" s="26" t="s">
        <v>213</v>
      </c>
      <c r="H416" s="26" t="s">
        <v>213</v>
      </c>
      <c r="I416" s="26" t="s">
        <v>213</v>
      </c>
      <c r="J416" s="26" t="s">
        <v>213</v>
      </c>
      <c r="L416" s="10"/>
      <c r="M416" s="10"/>
      <c r="N416" s="10"/>
      <c r="O416" s="10"/>
      <c r="P416" s="10"/>
      <c r="Q416" s="10"/>
      <c r="R416" s="10"/>
      <c r="S416" s="10"/>
      <c r="T416" s="10"/>
      <c r="U416" s="10"/>
      <c r="V416" s="10"/>
      <c r="W416" s="10"/>
    </row>
    <row r="417" spans="1:23" x14ac:dyDescent="0.35">
      <c r="A417" s="14" t="s">
        <v>177</v>
      </c>
      <c r="B417" s="18">
        <v>38</v>
      </c>
      <c r="C417" s="84">
        <v>45551</v>
      </c>
      <c r="D417" s="58" t="s">
        <v>213</v>
      </c>
      <c r="E417" s="51" t="s">
        <v>213</v>
      </c>
      <c r="F417" s="51" t="s">
        <v>213</v>
      </c>
      <c r="G417" s="26" t="s">
        <v>213</v>
      </c>
      <c r="H417" s="26" t="s">
        <v>213</v>
      </c>
      <c r="I417" s="26" t="s">
        <v>213</v>
      </c>
      <c r="J417" s="26" t="s">
        <v>213</v>
      </c>
      <c r="L417" s="10"/>
      <c r="M417" s="10"/>
      <c r="N417" s="10"/>
      <c r="O417" s="10"/>
      <c r="P417" s="10"/>
      <c r="Q417" s="10"/>
      <c r="R417" s="10"/>
      <c r="S417" s="10"/>
      <c r="T417" s="10"/>
      <c r="U417" s="10"/>
      <c r="V417" s="10"/>
      <c r="W417" s="10"/>
    </row>
    <row r="418" spans="1:23" x14ac:dyDescent="0.35">
      <c r="A418" s="14" t="s">
        <v>177</v>
      </c>
      <c r="B418" s="18">
        <v>39</v>
      </c>
      <c r="C418" s="84">
        <v>45558</v>
      </c>
      <c r="D418" s="58" t="s">
        <v>213</v>
      </c>
      <c r="E418" s="51" t="s">
        <v>213</v>
      </c>
      <c r="F418" s="51" t="s">
        <v>213</v>
      </c>
      <c r="G418" s="26" t="s">
        <v>213</v>
      </c>
      <c r="H418" s="26" t="s">
        <v>213</v>
      </c>
      <c r="I418" s="26" t="s">
        <v>213</v>
      </c>
      <c r="J418" s="26" t="s">
        <v>213</v>
      </c>
      <c r="L418" s="10"/>
      <c r="M418" s="10"/>
      <c r="N418" s="10"/>
      <c r="O418" s="10"/>
      <c r="P418" s="10"/>
      <c r="Q418" s="10"/>
      <c r="R418" s="10"/>
      <c r="S418" s="10"/>
      <c r="T418" s="10"/>
      <c r="U418" s="10"/>
      <c r="V418" s="10"/>
      <c r="W418" s="10"/>
    </row>
    <row r="419" spans="1:23" x14ac:dyDescent="0.35">
      <c r="A419" s="14" t="s">
        <v>177</v>
      </c>
      <c r="B419" s="18">
        <v>40</v>
      </c>
      <c r="C419" s="84">
        <v>45565</v>
      </c>
      <c r="D419" s="58" t="s">
        <v>213</v>
      </c>
      <c r="E419" s="51" t="s">
        <v>213</v>
      </c>
      <c r="F419" s="51" t="s">
        <v>213</v>
      </c>
      <c r="G419" s="26" t="s">
        <v>213</v>
      </c>
      <c r="H419" s="26" t="s">
        <v>213</v>
      </c>
      <c r="I419" s="26" t="s">
        <v>213</v>
      </c>
      <c r="J419" s="26" t="s">
        <v>213</v>
      </c>
      <c r="L419" s="10"/>
      <c r="M419" s="10"/>
      <c r="N419" s="10"/>
      <c r="O419" s="10"/>
      <c r="P419" s="10"/>
      <c r="Q419" s="10"/>
      <c r="R419" s="10"/>
      <c r="S419" s="10"/>
      <c r="T419" s="10"/>
      <c r="U419" s="10"/>
      <c r="V419" s="10"/>
      <c r="W419" s="10"/>
    </row>
    <row r="420" spans="1:23" x14ac:dyDescent="0.35">
      <c r="A420" s="14" t="s">
        <v>177</v>
      </c>
      <c r="B420" s="18">
        <v>41</v>
      </c>
      <c r="C420" s="84">
        <v>45572</v>
      </c>
      <c r="D420" s="58" t="s">
        <v>213</v>
      </c>
      <c r="E420" s="51" t="s">
        <v>213</v>
      </c>
      <c r="F420" s="51" t="s">
        <v>213</v>
      </c>
      <c r="G420" s="26" t="s">
        <v>213</v>
      </c>
      <c r="H420" s="26" t="s">
        <v>213</v>
      </c>
      <c r="I420" s="26" t="s">
        <v>213</v>
      </c>
      <c r="J420" s="26" t="s">
        <v>213</v>
      </c>
      <c r="L420" s="10"/>
      <c r="M420" s="10"/>
      <c r="N420" s="10"/>
      <c r="O420" s="10"/>
      <c r="P420" s="10"/>
      <c r="Q420" s="10"/>
      <c r="R420" s="10"/>
      <c r="S420" s="10"/>
      <c r="T420" s="10"/>
      <c r="U420" s="10"/>
      <c r="V420" s="10"/>
      <c r="W420" s="10"/>
    </row>
    <row r="421" spans="1:23" x14ac:dyDescent="0.35">
      <c r="A421" s="14" t="s">
        <v>177</v>
      </c>
      <c r="B421" s="18">
        <v>42</v>
      </c>
      <c r="C421" s="84">
        <v>45579</v>
      </c>
      <c r="D421" s="58" t="s">
        <v>213</v>
      </c>
      <c r="E421" s="51" t="s">
        <v>213</v>
      </c>
      <c r="F421" s="51" t="s">
        <v>213</v>
      </c>
      <c r="G421" s="26" t="s">
        <v>213</v>
      </c>
      <c r="H421" s="26" t="s">
        <v>213</v>
      </c>
      <c r="I421" s="26" t="s">
        <v>213</v>
      </c>
      <c r="J421" s="26" t="s">
        <v>213</v>
      </c>
      <c r="L421" s="10"/>
      <c r="M421" s="10"/>
      <c r="N421" s="10"/>
      <c r="O421" s="10"/>
      <c r="P421" s="10"/>
      <c r="Q421" s="10"/>
      <c r="R421" s="10"/>
      <c r="S421" s="10"/>
      <c r="T421" s="10"/>
      <c r="U421" s="10"/>
      <c r="V421" s="10"/>
      <c r="W421" s="10"/>
    </row>
    <row r="422" spans="1:23" x14ac:dyDescent="0.35">
      <c r="A422" s="14" t="s">
        <v>177</v>
      </c>
      <c r="B422" s="18">
        <v>43</v>
      </c>
      <c r="C422" s="84">
        <v>45586</v>
      </c>
      <c r="D422" s="58" t="s">
        <v>213</v>
      </c>
      <c r="E422" s="51" t="s">
        <v>213</v>
      </c>
      <c r="F422" s="51" t="s">
        <v>213</v>
      </c>
      <c r="G422" s="26" t="s">
        <v>213</v>
      </c>
      <c r="H422" s="26" t="s">
        <v>213</v>
      </c>
      <c r="I422" s="26" t="s">
        <v>213</v>
      </c>
      <c r="J422" s="26" t="s">
        <v>213</v>
      </c>
      <c r="L422" s="10"/>
      <c r="M422" s="10"/>
      <c r="N422" s="10"/>
      <c r="O422" s="10"/>
      <c r="P422" s="10"/>
      <c r="Q422" s="10"/>
      <c r="R422" s="10"/>
      <c r="S422" s="10"/>
      <c r="T422" s="10"/>
      <c r="U422" s="10"/>
      <c r="V422" s="10"/>
      <c r="W422" s="10"/>
    </row>
    <row r="423" spans="1:23" x14ac:dyDescent="0.35">
      <c r="A423" s="14" t="s">
        <v>177</v>
      </c>
      <c r="B423" s="18">
        <v>44</v>
      </c>
      <c r="C423" s="84">
        <v>45593</v>
      </c>
      <c r="D423" s="58" t="s">
        <v>213</v>
      </c>
      <c r="E423" s="51" t="s">
        <v>213</v>
      </c>
      <c r="F423" s="51" t="s">
        <v>213</v>
      </c>
      <c r="G423" s="26" t="s">
        <v>213</v>
      </c>
      <c r="H423" s="26" t="s">
        <v>213</v>
      </c>
      <c r="I423" s="26" t="s">
        <v>213</v>
      </c>
      <c r="J423" s="26" t="s">
        <v>213</v>
      </c>
      <c r="L423" s="10"/>
      <c r="M423" s="10"/>
      <c r="N423" s="10"/>
      <c r="O423" s="10"/>
      <c r="P423" s="10"/>
      <c r="Q423" s="10"/>
      <c r="R423" s="10"/>
      <c r="S423" s="10"/>
      <c r="T423" s="10"/>
      <c r="U423" s="10"/>
      <c r="V423" s="10"/>
      <c r="W423" s="10"/>
    </row>
    <row r="424" spans="1:23" x14ac:dyDescent="0.35">
      <c r="A424" s="14" t="s">
        <v>177</v>
      </c>
      <c r="B424" s="18">
        <v>45</v>
      </c>
      <c r="C424" s="84">
        <v>45600</v>
      </c>
      <c r="D424" s="58" t="s">
        <v>213</v>
      </c>
      <c r="E424" s="51" t="s">
        <v>213</v>
      </c>
      <c r="F424" s="51" t="s">
        <v>213</v>
      </c>
      <c r="G424" s="26" t="s">
        <v>213</v>
      </c>
      <c r="H424" s="26" t="s">
        <v>213</v>
      </c>
      <c r="I424" s="26" t="s">
        <v>213</v>
      </c>
      <c r="J424" s="26" t="s">
        <v>213</v>
      </c>
      <c r="L424" s="10"/>
      <c r="M424" s="10"/>
      <c r="N424" s="10"/>
      <c r="O424" s="10"/>
      <c r="P424" s="10"/>
      <c r="Q424" s="10"/>
      <c r="R424" s="10"/>
      <c r="S424" s="10"/>
      <c r="T424" s="10"/>
      <c r="U424" s="10"/>
      <c r="V424" s="10"/>
      <c r="W424" s="10"/>
    </row>
    <row r="425" spans="1:23" x14ac:dyDescent="0.35">
      <c r="A425" s="14" t="s">
        <v>177</v>
      </c>
      <c r="B425" s="18">
        <v>46</v>
      </c>
      <c r="C425" s="84">
        <v>45607</v>
      </c>
      <c r="D425" s="58" t="s">
        <v>213</v>
      </c>
      <c r="E425" s="51" t="s">
        <v>213</v>
      </c>
      <c r="F425" s="51" t="s">
        <v>213</v>
      </c>
      <c r="G425" s="26" t="s">
        <v>213</v>
      </c>
      <c r="H425" s="26" t="s">
        <v>213</v>
      </c>
      <c r="I425" s="26" t="s">
        <v>213</v>
      </c>
      <c r="J425" s="26" t="s">
        <v>213</v>
      </c>
      <c r="L425" s="10"/>
      <c r="M425" s="10"/>
      <c r="N425" s="10"/>
      <c r="O425" s="10"/>
      <c r="P425" s="10"/>
      <c r="Q425" s="10"/>
      <c r="R425" s="10"/>
      <c r="S425" s="10"/>
      <c r="T425" s="10"/>
      <c r="U425" s="10"/>
      <c r="V425" s="10"/>
      <c r="W425" s="10"/>
    </row>
    <row r="426" spans="1:23" x14ac:dyDescent="0.35">
      <c r="A426" s="14" t="s">
        <v>177</v>
      </c>
      <c r="B426" s="18">
        <v>47</v>
      </c>
      <c r="C426" s="84">
        <v>45614</v>
      </c>
      <c r="D426" s="58" t="s">
        <v>213</v>
      </c>
      <c r="E426" s="51" t="s">
        <v>213</v>
      </c>
      <c r="F426" s="51" t="s">
        <v>213</v>
      </c>
      <c r="G426" s="26" t="s">
        <v>213</v>
      </c>
      <c r="H426" s="26" t="s">
        <v>213</v>
      </c>
      <c r="I426" s="26" t="s">
        <v>213</v>
      </c>
      <c r="J426" s="26" t="s">
        <v>213</v>
      </c>
      <c r="L426" s="10"/>
      <c r="M426" s="10"/>
      <c r="N426" s="10"/>
      <c r="O426" s="10"/>
      <c r="P426" s="10"/>
      <c r="Q426" s="10"/>
      <c r="R426" s="10"/>
      <c r="S426" s="10"/>
      <c r="T426" s="10"/>
      <c r="U426" s="10"/>
      <c r="V426" s="10"/>
      <c r="W426" s="10"/>
    </row>
    <row r="427" spans="1:23" x14ac:dyDescent="0.35">
      <c r="A427" s="14" t="s">
        <v>177</v>
      </c>
      <c r="B427" s="18">
        <v>48</v>
      </c>
      <c r="C427" s="84">
        <v>45621</v>
      </c>
      <c r="D427" s="58" t="s">
        <v>213</v>
      </c>
      <c r="E427" s="51" t="s">
        <v>213</v>
      </c>
      <c r="F427" s="51" t="s">
        <v>213</v>
      </c>
      <c r="G427" s="26" t="s">
        <v>213</v>
      </c>
      <c r="H427" s="26" t="s">
        <v>213</v>
      </c>
      <c r="I427" s="26" t="s">
        <v>213</v>
      </c>
      <c r="J427" s="26" t="s">
        <v>213</v>
      </c>
      <c r="L427" s="10"/>
      <c r="M427" s="10"/>
      <c r="N427" s="10"/>
      <c r="O427" s="10"/>
      <c r="P427" s="10"/>
      <c r="Q427" s="10"/>
      <c r="R427" s="10"/>
      <c r="S427" s="10"/>
      <c r="T427" s="10"/>
      <c r="U427" s="10"/>
      <c r="V427" s="10"/>
      <c r="W427" s="10"/>
    </row>
    <row r="428" spans="1:23" x14ac:dyDescent="0.35">
      <c r="A428" s="14" t="s">
        <v>177</v>
      </c>
      <c r="B428" s="18">
        <v>49</v>
      </c>
      <c r="C428" s="84">
        <v>45628</v>
      </c>
      <c r="D428" s="58" t="s">
        <v>213</v>
      </c>
      <c r="E428" s="51" t="s">
        <v>213</v>
      </c>
      <c r="F428" s="51" t="s">
        <v>213</v>
      </c>
      <c r="G428" s="26" t="s">
        <v>213</v>
      </c>
      <c r="H428" s="26" t="s">
        <v>213</v>
      </c>
      <c r="I428" s="26" t="s">
        <v>213</v>
      </c>
      <c r="J428" s="26" t="s">
        <v>213</v>
      </c>
      <c r="L428" s="10"/>
      <c r="M428" s="10"/>
      <c r="N428" s="10"/>
      <c r="O428" s="10"/>
      <c r="P428" s="10"/>
      <c r="Q428" s="10"/>
      <c r="R428" s="10"/>
      <c r="S428" s="10"/>
      <c r="T428" s="10"/>
      <c r="U428" s="10"/>
      <c r="V428" s="10"/>
      <c r="W428" s="10"/>
    </row>
    <row r="429" spans="1:23" x14ac:dyDescent="0.35">
      <c r="A429" s="14" t="s">
        <v>177</v>
      </c>
      <c r="B429" s="18">
        <v>50</v>
      </c>
      <c r="C429" s="84">
        <v>45635</v>
      </c>
      <c r="D429" s="58" t="s">
        <v>213</v>
      </c>
      <c r="E429" s="51" t="s">
        <v>213</v>
      </c>
      <c r="F429" s="51" t="s">
        <v>213</v>
      </c>
      <c r="G429" s="26" t="s">
        <v>213</v>
      </c>
      <c r="H429" s="26" t="s">
        <v>213</v>
      </c>
      <c r="I429" s="26" t="s">
        <v>213</v>
      </c>
      <c r="J429" s="26" t="s">
        <v>213</v>
      </c>
      <c r="L429" s="10"/>
      <c r="M429" s="10"/>
      <c r="N429" s="10"/>
      <c r="O429" s="10"/>
      <c r="P429" s="10"/>
      <c r="Q429" s="10"/>
      <c r="R429" s="10"/>
      <c r="S429" s="10"/>
      <c r="T429" s="10"/>
      <c r="U429" s="10"/>
      <c r="V429" s="10"/>
      <c r="W429" s="10"/>
    </row>
    <row r="430" spans="1:23" x14ac:dyDescent="0.35">
      <c r="A430" s="14" t="s">
        <v>177</v>
      </c>
      <c r="B430" s="18">
        <v>51</v>
      </c>
      <c r="C430" s="84">
        <v>45642</v>
      </c>
      <c r="D430" s="58" t="s">
        <v>213</v>
      </c>
      <c r="E430" s="51" t="s">
        <v>213</v>
      </c>
      <c r="F430" s="51" t="s">
        <v>213</v>
      </c>
      <c r="G430" s="26" t="s">
        <v>213</v>
      </c>
      <c r="H430" s="26" t="s">
        <v>213</v>
      </c>
      <c r="I430" s="26" t="s">
        <v>213</v>
      </c>
      <c r="J430" s="26" t="s">
        <v>213</v>
      </c>
      <c r="L430" s="10"/>
      <c r="M430" s="10"/>
      <c r="N430" s="10"/>
      <c r="O430" s="10"/>
      <c r="P430" s="10"/>
      <c r="Q430" s="10"/>
      <c r="R430" s="10"/>
      <c r="S430" s="10"/>
      <c r="T430" s="10"/>
      <c r="U430" s="10"/>
      <c r="V430" s="10"/>
      <c r="W430" s="10"/>
    </row>
    <row r="431" spans="1:23" x14ac:dyDescent="0.35">
      <c r="A431" s="14" t="s">
        <v>177</v>
      </c>
      <c r="B431" s="18">
        <v>52</v>
      </c>
      <c r="C431" s="84">
        <v>45649</v>
      </c>
      <c r="D431" s="58" t="s">
        <v>213</v>
      </c>
      <c r="E431" s="51" t="s">
        <v>213</v>
      </c>
      <c r="F431" s="51" t="s">
        <v>213</v>
      </c>
      <c r="G431" s="26" t="s">
        <v>213</v>
      </c>
      <c r="H431" s="26" t="s">
        <v>213</v>
      </c>
      <c r="I431" s="26" t="s">
        <v>213</v>
      </c>
      <c r="J431" s="26" t="s">
        <v>213</v>
      </c>
      <c r="L431" s="10"/>
      <c r="M431" s="10"/>
      <c r="N431" s="10"/>
      <c r="O431" s="10"/>
      <c r="P431" s="10"/>
      <c r="Q431" s="10"/>
      <c r="R431" s="10"/>
      <c r="S431" s="10"/>
      <c r="T431" s="10"/>
      <c r="U431" s="10"/>
      <c r="V431" s="10"/>
      <c r="W431" s="10"/>
    </row>
    <row r="433" spans="1:23" x14ac:dyDescent="0.35">
      <c r="A433" s="23" t="s">
        <v>95</v>
      </c>
      <c r="B433" s="24"/>
      <c r="E433" s="25"/>
      <c r="F433" s="25"/>
    </row>
    <row r="434" spans="1:23" s="62" customFormat="1" ht="47" thickBot="1" x14ac:dyDescent="0.4">
      <c r="A434" s="9" t="s">
        <v>62</v>
      </c>
      <c r="B434" s="16" t="s">
        <v>57</v>
      </c>
      <c r="C434" s="16" t="s">
        <v>110</v>
      </c>
      <c r="D434" s="8" t="s">
        <v>86</v>
      </c>
      <c r="E434" s="9" t="s">
        <v>87</v>
      </c>
      <c r="F434" s="9" t="s">
        <v>91</v>
      </c>
      <c r="G434" s="9" t="s">
        <v>166</v>
      </c>
      <c r="H434" s="9" t="s">
        <v>88</v>
      </c>
      <c r="I434" s="9" t="s">
        <v>89</v>
      </c>
      <c r="J434" s="9" t="s">
        <v>111</v>
      </c>
      <c r="K434" s="33"/>
    </row>
    <row r="435" spans="1:23" x14ac:dyDescent="0.35">
      <c r="A435" s="14" t="s">
        <v>168</v>
      </c>
      <c r="B435" s="18">
        <v>1</v>
      </c>
      <c r="C435" s="19">
        <v>44928</v>
      </c>
      <c r="D435" s="58">
        <v>4</v>
      </c>
      <c r="E435" s="51">
        <v>0</v>
      </c>
      <c r="F435" s="51">
        <v>0</v>
      </c>
      <c r="G435" s="26">
        <v>1</v>
      </c>
      <c r="H435" s="26">
        <v>0</v>
      </c>
      <c r="I435" s="26">
        <v>0</v>
      </c>
      <c r="J435" s="51">
        <v>3</v>
      </c>
      <c r="L435" s="10"/>
      <c r="M435" s="10"/>
      <c r="N435" s="10"/>
      <c r="O435" s="10"/>
      <c r="P435" s="10"/>
      <c r="Q435" s="10"/>
      <c r="R435" s="10"/>
      <c r="S435" s="10"/>
      <c r="T435" s="10"/>
      <c r="U435" s="10"/>
      <c r="V435" s="10"/>
      <c r="W435" s="10"/>
    </row>
    <row r="436" spans="1:23" x14ac:dyDescent="0.35">
      <c r="A436" s="14" t="s">
        <v>168</v>
      </c>
      <c r="B436" s="18">
        <v>2</v>
      </c>
      <c r="C436" s="19">
        <v>44935</v>
      </c>
      <c r="D436" s="58">
        <v>10</v>
      </c>
      <c r="E436" s="51">
        <v>5</v>
      </c>
      <c r="F436" s="51">
        <v>4</v>
      </c>
      <c r="G436" s="26">
        <v>1</v>
      </c>
      <c r="H436" s="26">
        <v>0</v>
      </c>
      <c r="I436" s="26">
        <v>0</v>
      </c>
      <c r="J436" s="51">
        <v>0</v>
      </c>
      <c r="L436" s="10"/>
      <c r="M436" s="10"/>
      <c r="N436" s="10"/>
      <c r="O436" s="10"/>
      <c r="P436" s="10"/>
      <c r="Q436" s="10"/>
      <c r="R436" s="10"/>
      <c r="S436" s="10"/>
      <c r="T436" s="10"/>
      <c r="U436" s="10"/>
      <c r="V436" s="10"/>
      <c r="W436" s="10"/>
    </row>
    <row r="437" spans="1:23" x14ac:dyDescent="0.35">
      <c r="A437" s="14" t="s">
        <v>168</v>
      </c>
      <c r="B437" s="18">
        <v>3</v>
      </c>
      <c r="C437" s="19">
        <v>44942</v>
      </c>
      <c r="D437" s="58">
        <v>9</v>
      </c>
      <c r="E437" s="51">
        <v>3</v>
      </c>
      <c r="F437" s="51">
        <v>2</v>
      </c>
      <c r="G437" s="26">
        <v>0</v>
      </c>
      <c r="H437" s="26">
        <v>0</v>
      </c>
      <c r="I437" s="26">
        <v>0</v>
      </c>
      <c r="J437" s="51">
        <v>4</v>
      </c>
      <c r="L437" s="10"/>
      <c r="M437" s="10"/>
      <c r="N437" s="10"/>
      <c r="O437" s="10"/>
      <c r="P437" s="10"/>
      <c r="Q437" s="10"/>
      <c r="R437" s="10"/>
      <c r="S437" s="10"/>
      <c r="T437" s="10"/>
      <c r="U437" s="10"/>
      <c r="V437" s="10"/>
      <c r="W437" s="10"/>
    </row>
    <row r="438" spans="1:23" x14ac:dyDescent="0.35">
      <c r="A438" s="14" t="s">
        <v>168</v>
      </c>
      <c r="B438" s="18">
        <v>4</v>
      </c>
      <c r="C438" s="19">
        <v>44949</v>
      </c>
      <c r="D438" s="58">
        <v>0</v>
      </c>
      <c r="E438" s="51">
        <v>0</v>
      </c>
      <c r="F438" s="51">
        <v>0</v>
      </c>
      <c r="G438" s="26">
        <v>0</v>
      </c>
      <c r="H438" s="26">
        <v>0</v>
      </c>
      <c r="I438" s="26">
        <v>0</v>
      </c>
      <c r="J438" s="51">
        <v>0</v>
      </c>
      <c r="L438" s="10"/>
      <c r="M438" s="10"/>
      <c r="N438" s="10"/>
      <c r="O438" s="10"/>
      <c r="P438" s="10"/>
      <c r="Q438" s="10"/>
      <c r="R438" s="10"/>
      <c r="S438" s="10"/>
      <c r="T438" s="10"/>
      <c r="U438" s="10"/>
      <c r="V438" s="10"/>
      <c r="W438" s="10"/>
    </row>
    <row r="439" spans="1:23" x14ac:dyDescent="0.35">
      <c r="A439" s="14" t="s">
        <v>168</v>
      </c>
      <c r="B439" s="18">
        <v>5</v>
      </c>
      <c r="C439" s="19">
        <v>44956</v>
      </c>
      <c r="D439" s="58">
        <v>3</v>
      </c>
      <c r="E439" s="51">
        <v>1</v>
      </c>
      <c r="F439" s="51">
        <v>0</v>
      </c>
      <c r="G439" s="26">
        <v>0</v>
      </c>
      <c r="H439" s="26">
        <v>0</v>
      </c>
      <c r="I439" s="26">
        <v>0</v>
      </c>
      <c r="J439" s="51">
        <v>2</v>
      </c>
      <c r="L439" s="10"/>
      <c r="M439" s="10"/>
      <c r="N439" s="10"/>
      <c r="O439" s="10"/>
      <c r="P439" s="10"/>
      <c r="Q439" s="10"/>
      <c r="R439" s="10"/>
      <c r="S439" s="10"/>
      <c r="T439" s="10"/>
      <c r="U439" s="10"/>
      <c r="V439" s="10"/>
      <c r="W439" s="10"/>
    </row>
    <row r="440" spans="1:23" x14ac:dyDescent="0.35">
      <c r="A440" s="14" t="s">
        <v>168</v>
      </c>
      <c r="B440" s="18">
        <v>6</v>
      </c>
      <c r="C440" s="19">
        <v>44963</v>
      </c>
      <c r="D440" s="58">
        <v>6</v>
      </c>
      <c r="E440" s="51">
        <v>2</v>
      </c>
      <c r="F440" s="51">
        <v>2</v>
      </c>
      <c r="G440" s="26">
        <v>1</v>
      </c>
      <c r="H440" s="26">
        <v>1</v>
      </c>
      <c r="I440" s="26">
        <v>0</v>
      </c>
      <c r="J440" s="51">
        <v>0</v>
      </c>
      <c r="L440" s="10"/>
      <c r="M440" s="10"/>
      <c r="N440" s="10"/>
      <c r="O440" s="10"/>
      <c r="P440" s="10"/>
      <c r="Q440" s="10"/>
      <c r="R440" s="10"/>
      <c r="S440" s="10"/>
      <c r="T440" s="10"/>
      <c r="U440" s="10"/>
      <c r="V440" s="10"/>
      <c r="W440" s="10"/>
    </row>
    <row r="441" spans="1:23" x14ac:dyDescent="0.35">
      <c r="A441" s="14" t="s">
        <v>168</v>
      </c>
      <c r="B441" s="18">
        <v>7</v>
      </c>
      <c r="C441" s="19">
        <v>44970</v>
      </c>
      <c r="D441" s="58">
        <v>5</v>
      </c>
      <c r="E441" s="51">
        <v>2</v>
      </c>
      <c r="F441" s="51">
        <v>0</v>
      </c>
      <c r="G441" s="26">
        <v>2</v>
      </c>
      <c r="H441" s="26">
        <v>0</v>
      </c>
      <c r="I441" s="26">
        <v>0</v>
      </c>
      <c r="J441" s="51">
        <v>1</v>
      </c>
      <c r="L441" s="10"/>
      <c r="M441" s="10"/>
      <c r="N441" s="10"/>
      <c r="O441" s="10"/>
      <c r="P441" s="10"/>
      <c r="Q441" s="10"/>
      <c r="R441" s="10"/>
      <c r="S441" s="10"/>
      <c r="T441" s="10"/>
      <c r="U441" s="10"/>
      <c r="V441" s="10"/>
      <c r="W441" s="10"/>
    </row>
    <row r="442" spans="1:23" x14ac:dyDescent="0.35">
      <c r="A442" s="14" t="s">
        <v>168</v>
      </c>
      <c r="B442" s="18">
        <v>8</v>
      </c>
      <c r="C442" s="19">
        <v>44977</v>
      </c>
      <c r="D442" s="58">
        <v>5</v>
      </c>
      <c r="E442" s="51">
        <v>2</v>
      </c>
      <c r="F442" s="51">
        <v>1</v>
      </c>
      <c r="G442" s="26">
        <v>1</v>
      </c>
      <c r="H442" s="26">
        <v>1</v>
      </c>
      <c r="I442" s="26">
        <v>0</v>
      </c>
      <c r="J442" s="51">
        <v>0</v>
      </c>
      <c r="L442" s="10"/>
      <c r="M442" s="10"/>
      <c r="N442" s="10"/>
      <c r="O442" s="10"/>
      <c r="P442" s="10"/>
      <c r="Q442" s="10"/>
      <c r="R442" s="10"/>
      <c r="S442" s="10"/>
      <c r="T442" s="10"/>
      <c r="U442" s="10"/>
      <c r="V442" s="10"/>
      <c r="W442" s="10"/>
    </row>
    <row r="443" spans="1:23" x14ac:dyDescent="0.35">
      <c r="A443" s="14" t="s">
        <v>168</v>
      </c>
      <c r="B443" s="18">
        <v>9</v>
      </c>
      <c r="C443" s="19">
        <v>44984</v>
      </c>
      <c r="D443" s="58">
        <v>8</v>
      </c>
      <c r="E443" s="51">
        <v>3</v>
      </c>
      <c r="F443" s="51">
        <v>1</v>
      </c>
      <c r="G443" s="26">
        <v>1</v>
      </c>
      <c r="H443" s="26">
        <v>0</v>
      </c>
      <c r="I443" s="26">
        <v>0</v>
      </c>
      <c r="J443" s="51">
        <v>3</v>
      </c>
      <c r="L443" s="10"/>
      <c r="M443" s="10"/>
      <c r="N443" s="10"/>
      <c r="O443" s="10"/>
      <c r="P443" s="10"/>
      <c r="Q443" s="10"/>
      <c r="R443" s="10"/>
      <c r="S443" s="10"/>
      <c r="T443" s="10"/>
      <c r="U443" s="10"/>
      <c r="V443" s="10"/>
      <c r="W443" s="10"/>
    </row>
    <row r="444" spans="1:23" x14ac:dyDescent="0.35">
      <c r="A444" s="14" t="s">
        <v>168</v>
      </c>
      <c r="B444" s="18">
        <v>10</v>
      </c>
      <c r="C444" s="19">
        <v>44991</v>
      </c>
      <c r="D444" s="58">
        <v>5</v>
      </c>
      <c r="E444" s="51">
        <v>1</v>
      </c>
      <c r="F444" s="51">
        <v>2</v>
      </c>
      <c r="G444" s="26">
        <v>1</v>
      </c>
      <c r="H444" s="26">
        <v>0</v>
      </c>
      <c r="I444" s="26">
        <v>1</v>
      </c>
      <c r="J444" s="51">
        <v>0</v>
      </c>
      <c r="L444" s="10"/>
      <c r="M444" s="10"/>
      <c r="N444" s="10"/>
      <c r="O444" s="10"/>
      <c r="P444" s="10"/>
      <c r="Q444" s="10"/>
      <c r="R444" s="10"/>
      <c r="S444" s="10"/>
      <c r="T444" s="10"/>
      <c r="U444" s="10"/>
      <c r="V444" s="10"/>
      <c r="W444" s="10"/>
    </row>
    <row r="445" spans="1:23" x14ac:dyDescent="0.35">
      <c r="A445" s="14" t="s">
        <v>168</v>
      </c>
      <c r="B445" s="18">
        <v>11</v>
      </c>
      <c r="C445" s="19">
        <v>44998</v>
      </c>
      <c r="D445" s="58">
        <v>5</v>
      </c>
      <c r="E445" s="51">
        <v>4</v>
      </c>
      <c r="F445" s="51">
        <v>0</v>
      </c>
      <c r="G445" s="26">
        <v>0</v>
      </c>
      <c r="H445" s="26">
        <v>0</v>
      </c>
      <c r="I445" s="26">
        <v>0</v>
      </c>
      <c r="J445" s="51">
        <v>1</v>
      </c>
      <c r="L445" s="10"/>
      <c r="M445" s="10"/>
      <c r="N445" s="10"/>
      <c r="O445" s="10"/>
      <c r="P445" s="10"/>
      <c r="Q445" s="10"/>
      <c r="R445" s="10"/>
      <c r="S445" s="10"/>
      <c r="T445" s="10"/>
      <c r="U445" s="10"/>
      <c r="V445" s="10"/>
      <c r="W445" s="10"/>
    </row>
    <row r="446" spans="1:23" x14ac:dyDescent="0.35">
      <c r="A446" s="14" t="s">
        <v>168</v>
      </c>
      <c r="B446" s="18">
        <v>12</v>
      </c>
      <c r="C446" s="19">
        <v>45005</v>
      </c>
      <c r="D446" s="58">
        <v>7</v>
      </c>
      <c r="E446" s="51">
        <v>2</v>
      </c>
      <c r="F446" s="51">
        <v>1</v>
      </c>
      <c r="G446" s="26">
        <v>1</v>
      </c>
      <c r="H446" s="26">
        <v>0</v>
      </c>
      <c r="I446" s="26">
        <v>0</v>
      </c>
      <c r="J446" s="51">
        <v>3</v>
      </c>
      <c r="L446" s="10"/>
      <c r="M446" s="10"/>
      <c r="N446" s="10"/>
      <c r="O446" s="10"/>
      <c r="P446" s="10"/>
      <c r="Q446" s="10"/>
      <c r="R446" s="10"/>
      <c r="S446" s="10"/>
      <c r="T446" s="10"/>
      <c r="U446" s="10"/>
      <c r="V446" s="10"/>
      <c r="W446" s="10"/>
    </row>
    <row r="447" spans="1:23" x14ac:dyDescent="0.35">
      <c r="A447" s="14" t="s">
        <v>168</v>
      </c>
      <c r="B447" s="18">
        <v>13</v>
      </c>
      <c r="C447" s="19">
        <v>45012</v>
      </c>
      <c r="D447" s="58">
        <v>3</v>
      </c>
      <c r="E447" s="51">
        <v>0</v>
      </c>
      <c r="F447" s="51">
        <v>1</v>
      </c>
      <c r="G447" s="26">
        <v>0</v>
      </c>
      <c r="H447" s="26">
        <v>0</v>
      </c>
      <c r="I447" s="26">
        <v>0</v>
      </c>
      <c r="J447" s="51">
        <v>2</v>
      </c>
      <c r="L447" s="10"/>
      <c r="M447" s="10"/>
      <c r="N447" s="10"/>
      <c r="O447" s="10"/>
      <c r="P447" s="10"/>
      <c r="Q447" s="10"/>
      <c r="R447" s="10"/>
      <c r="S447" s="10"/>
      <c r="T447" s="10"/>
      <c r="U447" s="10"/>
      <c r="V447" s="10"/>
      <c r="W447" s="10"/>
    </row>
    <row r="448" spans="1:23" x14ac:dyDescent="0.35">
      <c r="A448" s="14" t="s">
        <v>168</v>
      </c>
      <c r="B448" s="18">
        <v>14</v>
      </c>
      <c r="C448" s="19">
        <v>45019</v>
      </c>
      <c r="D448" s="58">
        <v>11</v>
      </c>
      <c r="E448" s="51">
        <v>5</v>
      </c>
      <c r="F448" s="51">
        <v>1</v>
      </c>
      <c r="G448" s="26">
        <v>1</v>
      </c>
      <c r="H448" s="26">
        <v>0</v>
      </c>
      <c r="I448" s="26">
        <v>1</v>
      </c>
      <c r="J448" s="51">
        <v>3</v>
      </c>
      <c r="L448" s="10"/>
      <c r="M448" s="10"/>
      <c r="N448" s="10"/>
      <c r="O448" s="10"/>
      <c r="P448" s="10"/>
      <c r="Q448" s="10"/>
      <c r="R448" s="10"/>
      <c r="S448" s="10"/>
      <c r="T448" s="10"/>
      <c r="U448" s="10"/>
      <c r="V448" s="10"/>
      <c r="W448" s="10"/>
    </row>
    <row r="449" spans="1:23" x14ac:dyDescent="0.35">
      <c r="A449" s="14" t="s">
        <v>168</v>
      </c>
      <c r="B449" s="18">
        <v>15</v>
      </c>
      <c r="C449" s="19">
        <v>45026</v>
      </c>
      <c r="D449" s="58">
        <v>4</v>
      </c>
      <c r="E449" s="51">
        <v>1</v>
      </c>
      <c r="F449" s="51">
        <v>1</v>
      </c>
      <c r="G449" s="26">
        <v>1</v>
      </c>
      <c r="H449" s="26">
        <v>0</v>
      </c>
      <c r="I449" s="26">
        <v>0</v>
      </c>
      <c r="J449" s="51">
        <v>1</v>
      </c>
      <c r="L449" s="10"/>
      <c r="M449" s="10"/>
      <c r="N449" s="10"/>
      <c r="O449" s="10"/>
      <c r="P449" s="10"/>
      <c r="Q449" s="10"/>
      <c r="R449" s="10"/>
      <c r="S449" s="10"/>
      <c r="T449" s="10"/>
      <c r="U449" s="10"/>
      <c r="V449" s="10"/>
      <c r="W449" s="10"/>
    </row>
    <row r="450" spans="1:23" x14ac:dyDescent="0.35">
      <c r="A450" s="14" t="s">
        <v>168</v>
      </c>
      <c r="B450" s="18">
        <v>16</v>
      </c>
      <c r="C450" s="19">
        <v>45033</v>
      </c>
      <c r="D450" s="58">
        <v>4</v>
      </c>
      <c r="E450" s="51">
        <v>2</v>
      </c>
      <c r="F450" s="51">
        <v>0</v>
      </c>
      <c r="G450" s="26">
        <v>0</v>
      </c>
      <c r="H450" s="26">
        <v>0</v>
      </c>
      <c r="I450" s="26">
        <v>1</v>
      </c>
      <c r="J450" s="51">
        <v>1</v>
      </c>
      <c r="L450" s="10"/>
      <c r="M450" s="10"/>
      <c r="N450" s="10"/>
      <c r="O450" s="10"/>
      <c r="P450" s="10"/>
      <c r="Q450" s="10"/>
      <c r="R450" s="10"/>
      <c r="S450" s="10"/>
      <c r="T450" s="10"/>
      <c r="U450" s="10"/>
      <c r="V450" s="10"/>
      <c r="W450" s="10"/>
    </row>
    <row r="451" spans="1:23" x14ac:dyDescent="0.35">
      <c r="A451" s="14" t="s">
        <v>168</v>
      </c>
      <c r="B451" s="18">
        <v>17</v>
      </c>
      <c r="C451" s="19">
        <v>45040</v>
      </c>
      <c r="D451" s="58">
        <v>5</v>
      </c>
      <c r="E451" s="51">
        <v>3</v>
      </c>
      <c r="F451" s="51">
        <v>1</v>
      </c>
      <c r="G451" s="26">
        <v>0</v>
      </c>
      <c r="H451" s="26">
        <v>0</v>
      </c>
      <c r="I451" s="26">
        <v>0</v>
      </c>
      <c r="J451" s="51">
        <v>1</v>
      </c>
      <c r="L451" s="10"/>
      <c r="M451" s="10"/>
      <c r="N451" s="10"/>
      <c r="O451" s="10"/>
      <c r="P451" s="10"/>
      <c r="Q451" s="10"/>
      <c r="R451" s="10"/>
      <c r="S451" s="10"/>
      <c r="T451" s="10"/>
      <c r="U451" s="10"/>
      <c r="V451" s="10"/>
      <c r="W451" s="10"/>
    </row>
    <row r="452" spans="1:23" x14ac:dyDescent="0.35">
      <c r="A452" s="14" t="s">
        <v>168</v>
      </c>
      <c r="B452" s="18">
        <v>18</v>
      </c>
      <c r="C452" s="19">
        <v>45047</v>
      </c>
      <c r="D452" s="58">
        <v>7</v>
      </c>
      <c r="E452" s="51">
        <v>4</v>
      </c>
      <c r="F452" s="51">
        <v>0</v>
      </c>
      <c r="G452" s="26">
        <v>2</v>
      </c>
      <c r="H452" s="26">
        <v>0</v>
      </c>
      <c r="I452" s="26">
        <v>0</v>
      </c>
      <c r="J452" s="51">
        <v>1</v>
      </c>
      <c r="L452" s="10"/>
      <c r="M452" s="10"/>
      <c r="N452" s="10"/>
      <c r="O452" s="10"/>
      <c r="P452" s="10"/>
      <c r="Q452" s="10"/>
      <c r="R452" s="10"/>
      <c r="S452" s="10"/>
      <c r="T452" s="10"/>
      <c r="U452" s="10"/>
      <c r="V452" s="10"/>
      <c r="W452" s="10"/>
    </row>
    <row r="453" spans="1:23" x14ac:dyDescent="0.35">
      <c r="A453" s="14" t="s">
        <v>168</v>
      </c>
      <c r="B453" s="18">
        <v>19</v>
      </c>
      <c r="C453" s="19">
        <v>45054</v>
      </c>
      <c r="D453" s="58">
        <v>6</v>
      </c>
      <c r="E453" s="51">
        <v>3</v>
      </c>
      <c r="F453" s="51">
        <v>2</v>
      </c>
      <c r="G453" s="26">
        <v>1</v>
      </c>
      <c r="H453" s="26">
        <v>0</v>
      </c>
      <c r="I453" s="26">
        <v>0</v>
      </c>
      <c r="J453" s="51">
        <v>0</v>
      </c>
      <c r="L453" s="10"/>
      <c r="M453" s="10"/>
      <c r="N453" s="10"/>
      <c r="O453" s="10"/>
      <c r="P453" s="10"/>
      <c r="Q453" s="10"/>
      <c r="R453" s="10"/>
      <c r="S453" s="10"/>
      <c r="T453" s="10"/>
      <c r="U453" s="10"/>
      <c r="V453" s="10"/>
      <c r="W453" s="10"/>
    </row>
    <row r="454" spans="1:23" x14ac:dyDescent="0.35">
      <c r="A454" s="14" t="s">
        <v>168</v>
      </c>
      <c r="B454" s="18">
        <v>20</v>
      </c>
      <c r="C454" s="19">
        <v>45061</v>
      </c>
      <c r="D454" s="58">
        <v>9</v>
      </c>
      <c r="E454" s="51">
        <v>4</v>
      </c>
      <c r="F454" s="51">
        <v>1</v>
      </c>
      <c r="G454" s="26">
        <v>2</v>
      </c>
      <c r="H454" s="26">
        <v>1</v>
      </c>
      <c r="I454" s="26">
        <v>0</v>
      </c>
      <c r="J454" s="51">
        <v>1</v>
      </c>
      <c r="L454" s="10"/>
      <c r="M454" s="10"/>
      <c r="N454" s="10"/>
      <c r="O454" s="10"/>
      <c r="P454" s="10"/>
      <c r="Q454" s="10"/>
      <c r="R454" s="10"/>
      <c r="S454" s="10"/>
      <c r="T454" s="10"/>
      <c r="U454" s="10"/>
      <c r="V454" s="10"/>
      <c r="W454" s="10"/>
    </row>
    <row r="455" spans="1:23" x14ac:dyDescent="0.35">
      <c r="A455" s="14" t="s">
        <v>168</v>
      </c>
      <c r="B455" s="18">
        <v>21</v>
      </c>
      <c r="C455" s="19">
        <v>45068</v>
      </c>
      <c r="D455" s="58">
        <v>6</v>
      </c>
      <c r="E455" s="51">
        <v>5</v>
      </c>
      <c r="F455" s="51">
        <v>0</v>
      </c>
      <c r="G455" s="26">
        <v>0</v>
      </c>
      <c r="H455" s="26">
        <v>1</v>
      </c>
      <c r="I455" s="26">
        <v>0</v>
      </c>
      <c r="J455" s="51">
        <v>0</v>
      </c>
      <c r="L455" s="10"/>
      <c r="M455" s="10"/>
      <c r="N455" s="10"/>
      <c r="O455" s="10"/>
      <c r="P455" s="10"/>
      <c r="Q455" s="10"/>
      <c r="R455" s="10"/>
      <c r="S455" s="10"/>
      <c r="T455" s="10"/>
      <c r="U455" s="10"/>
      <c r="V455" s="10"/>
      <c r="W455" s="10"/>
    </row>
    <row r="456" spans="1:23" x14ac:dyDescent="0.35">
      <c r="A456" s="14" t="s">
        <v>168</v>
      </c>
      <c r="B456" s="18">
        <v>22</v>
      </c>
      <c r="C456" s="19">
        <v>45075</v>
      </c>
      <c r="D456" s="58">
        <v>9</v>
      </c>
      <c r="E456" s="51">
        <v>3</v>
      </c>
      <c r="F456" s="51">
        <v>1</v>
      </c>
      <c r="G456" s="26">
        <v>1</v>
      </c>
      <c r="H456" s="26">
        <v>2</v>
      </c>
      <c r="I456" s="26">
        <v>0</v>
      </c>
      <c r="J456" s="51">
        <v>2</v>
      </c>
      <c r="L456" s="10"/>
      <c r="M456" s="10"/>
      <c r="N456" s="10"/>
      <c r="O456" s="10"/>
      <c r="P456" s="10"/>
      <c r="Q456" s="10"/>
      <c r="R456" s="10"/>
      <c r="S456" s="10"/>
      <c r="T456" s="10"/>
      <c r="U456" s="10"/>
      <c r="V456" s="10"/>
      <c r="W456" s="10"/>
    </row>
    <row r="457" spans="1:23" x14ac:dyDescent="0.35">
      <c r="A457" s="14" t="s">
        <v>168</v>
      </c>
      <c r="B457" s="18">
        <v>23</v>
      </c>
      <c r="C457" s="19">
        <v>45082</v>
      </c>
      <c r="D457" s="58">
        <v>5</v>
      </c>
      <c r="E457" s="51">
        <v>0</v>
      </c>
      <c r="F457" s="51">
        <v>3</v>
      </c>
      <c r="G457" s="26">
        <v>1</v>
      </c>
      <c r="H457" s="26">
        <v>0</v>
      </c>
      <c r="I457" s="26">
        <v>0</v>
      </c>
      <c r="J457" s="51">
        <v>1</v>
      </c>
      <c r="L457" s="10"/>
      <c r="M457" s="10"/>
      <c r="N457" s="10"/>
      <c r="O457" s="10"/>
      <c r="P457" s="10"/>
      <c r="Q457" s="10"/>
      <c r="R457" s="10"/>
      <c r="S457" s="10"/>
      <c r="T457" s="10"/>
      <c r="U457" s="10"/>
      <c r="V457" s="10"/>
      <c r="W457" s="10"/>
    </row>
    <row r="458" spans="1:23" x14ac:dyDescent="0.35">
      <c r="A458" s="14" t="s">
        <v>168</v>
      </c>
      <c r="B458" s="18">
        <v>24</v>
      </c>
      <c r="C458" s="19">
        <v>45089</v>
      </c>
      <c r="D458" s="58">
        <v>8</v>
      </c>
      <c r="E458" s="51">
        <v>3</v>
      </c>
      <c r="F458" s="51">
        <v>2</v>
      </c>
      <c r="G458" s="26">
        <v>0</v>
      </c>
      <c r="H458" s="26">
        <v>1</v>
      </c>
      <c r="I458" s="26">
        <v>0</v>
      </c>
      <c r="J458" s="51">
        <v>2</v>
      </c>
      <c r="L458" s="10"/>
      <c r="M458" s="10"/>
      <c r="N458" s="10"/>
      <c r="O458" s="10"/>
      <c r="P458" s="10"/>
      <c r="Q458" s="10"/>
      <c r="R458" s="10"/>
      <c r="S458" s="10"/>
      <c r="T458" s="10"/>
      <c r="U458" s="10"/>
      <c r="V458" s="10"/>
      <c r="W458" s="10"/>
    </row>
    <row r="459" spans="1:23" x14ac:dyDescent="0.35">
      <c r="A459" s="14" t="s">
        <v>168</v>
      </c>
      <c r="B459" s="18">
        <v>25</v>
      </c>
      <c r="C459" s="19">
        <v>45096</v>
      </c>
      <c r="D459" s="58">
        <v>7</v>
      </c>
      <c r="E459" s="51">
        <v>3</v>
      </c>
      <c r="F459" s="51">
        <v>1</v>
      </c>
      <c r="G459" s="26">
        <v>2</v>
      </c>
      <c r="H459" s="26">
        <v>0</v>
      </c>
      <c r="I459" s="26">
        <v>0</v>
      </c>
      <c r="J459" s="51">
        <v>1</v>
      </c>
      <c r="L459" s="10"/>
      <c r="M459" s="10"/>
      <c r="N459" s="10"/>
      <c r="O459" s="10"/>
      <c r="P459" s="10"/>
      <c r="Q459" s="10"/>
      <c r="R459" s="10"/>
      <c r="S459" s="10"/>
      <c r="T459" s="10"/>
      <c r="U459" s="10"/>
      <c r="V459" s="10"/>
      <c r="W459" s="10"/>
    </row>
    <row r="460" spans="1:23" x14ac:dyDescent="0.35">
      <c r="A460" s="14" t="s">
        <v>168</v>
      </c>
      <c r="B460" s="18">
        <v>26</v>
      </c>
      <c r="C460" s="19">
        <v>45103</v>
      </c>
      <c r="D460" s="58">
        <v>9</v>
      </c>
      <c r="E460" s="51">
        <v>5</v>
      </c>
      <c r="F460" s="51">
        <v>2</v>
      </c>
      <c r="G460" s="26">
        <v>0</v>
      </c>
      <c r="H460" s="26">
        <v>0</v>
      </c>
      <c r="I460" s="26">
        <v>0</v>
      </c>
      <c r="J460" s="51">
        <v>2</v>
      </c>
      <c r="L460" s="10"/>
      <c r="M460" s="10"/>
      <c r="N460" s="10"/>
      <c r="O460" s="10"/>
      <c r="P460" s="10"/>
      <c r="Q460" s="10"/>
      <c r="R460" s="10"/>
      <c r="S460" s="10"/>
      <c r="T460" s="10"/>
      <c r="U460" s="10"/>
      <c r="V460" s="10"/>
      <c r="W460" s="10"/>
    </row>
    <row r="461" spans="1:23" x14ac:dyDescent="0.35">
      <c r="A461" s="14" t="s">
        <v>168</v>
      </c>
      <c r="B461" s="18">
        <v>27</v>
      </c>
      <c r="C461" s="19">
        <v>45110</v>
      </c>
      <c r="D461" s="58">
        <v>4</v>
      </c>
      <c r="E461" s="51">
        <v>1</v>
      </c>
      <c r="F461" s="51">
        <v>0</v>
      </c>
      <c r="G461" s="26">
        <v>1</v>
      </c>
      <c r="H461" s="26">
        <v>2</v>
      </c>
      <c r="I461" s="26">
        <v>0</v>
      </c>
      <c r="J461" s="51">
        <v>0</v>
      </c>
      <c r="L461" s="10"/>
      <c r="M461" s="10"/>
      <c r="N461" s="10"/>
      <c r="O461" s="10"/>
      <c r="P461" s="10"/>
      <c r="Q461" s="10"/>
      <c r="R461" s="10"/>
      <c r="S461" s="10"/>
      <c r="T461" s="10"/>
      <c r="U461" s="10"/>
      <c r="V461" s="10"/>
      <c r="W461" s="10"/>
    </row>
    <row r="462" spans="1:23" x14ac:dyDescent="0.35">
      <c r="A462" s="14" t="s">
        <v>168</v>
      </c>
      <c r="B462" s="18">
        <v>28</v>
      </c>
      <c r="C462" s="19">
        <v>45117</v>
      </c>
      <c r="D462" s="58">
        <v>8</v>
      </c>
      <c r="E462" s="51">
        <v>3</v>
      </c>
      <c r="F462" s="51">
        <v>1</v>
      </c>
      <c r="G462" s="26">
        <v>2</v>
      </c>
      <c r="H462" s="26">
        <v>0</v>
      </c>
      <c r="I462" s="26">
        <v>0</v>
      </c>
      <c r="J462" s="51">
        <v>2</v>
      </c>
      <c r="L462" s="10"/>
      <c r="M462" s="10"/>
      <c r="N462" s="10"/>
      <c r="O462" s="10"/>
      <c r="P462" s="10"/>
      <c r="Q462" s="10"/>
      <c r="R462" s="10"/>
      <c r="S462" s="10"/>
      <c r="T462" s="10"/>
      <c r="U462" s="10"/>
      <c r="V462" s="10"/>
      <c r="W462" s="10"/>
    </row>
    <row r="463" spans="1:23" x14ac:dyDescent="0.35">
      <c r="A463" s="14" t="s">
        <v>168</v>
      </c>
      <c r="B463" s="18">
        <v>29</v>
      </c>
      <c r="C463" s="19">
        <v>45124</v>
      </c>
      <c r="D463" s="58">
        <v>8</v>
      </c>
      <c r="E463" s="51">
        <v>3</v>
      </c>
      <c r="F463" s="51">
        <v>1</v>
      </c>
      <c r="G463" s="26">
        <v>3</v>
      </c>
      <c r="H463" s="26">
        <v>0</v>
      </c>
      <c r="I463" s="26">
        <v>0</v>
      </c>
      <c r="J463" s="51">
        <v>1</v>
      </c>
      <c r="L463" s="10"/>
      <c r="M463" s="10"/>
      <c r="N463" s="10"/>
      <c r="O463" s="10"/>
      <c r="P463" s="10"/>
      <c r="Q463" s="10"/>
      <c r="R463" s="10"/>
      <c r="S463" s="10"/>
      <c r="T463" s="10"/>
      <c r="U463" s="10"/>
      <c r="V463" s="10"/>
      <c r="W463" s="10"/>
    </row>
    <row r="464" spans="1:23" x14ac:dyDescent="0.35">
      <c r="A464" s="14" t="s">
        <v>168</v>
      </c>
      <c r="B464" s="18">
        <v>30</v>
      </c>
      <c r="C464" s="19">
        <v>45131</v>
      </c>
      <c r="D464" s="58">
        <v>5</v>
      </c>
      <c r="E464" s="51">
        <v>0</v>
      </c>
      <c r="F464" s="51">
        <v>2</v>
      </c>
      <c r="G464" s="26">
        <v>2</v>
      </c>
      <c r="H464" s="26">
        <v>0</v>
      </c>
      <c r="I464" s="26">
        <v>0</v>
      </c>
      <c r="J464" s="51">
        <v>1</v>
      </c>
      <c r="L464" s="10"/>
      <c r="M464" s="10"/>
      <c r="N464" s="10"/>
      <c r="O464" s="10"/>
      <c r="P464" s="10"/>
      <c r="Q464" s="10"/>
      <c r="R464" s="10"/>
      <c r="S464" s="10"/>
      <c r="T464" s="10"/>
      <c r="U464" s="10"/>
      <c r="V464" s="10"/>
      <c r="W464" s="10"/>
    </row>
    <row r="465" spans="1:23" x14ac:dyDescent="0.35">
      <c r="A465" s="14" t="s">
        <v>168</v>
      </c>
      <c r="B465" s="18">
        <v>31</v>
      </c>
      <c r="C465" s="19">
        <v>45138</v>
      </c>
      <c r="D465" s="58">
        <v>6</v>
      </c>
      <c r="E465" s="51">
        <v>3</v>
      </c>
      <c r="F465" s="51">
        <v>1</v>
      </c>
      <c r="G465" s="26">
        <v>1</v>
      </c>
      <c r="H465" s="26">
        <v>1</v>
      </c>
      <c r="I465" s="26">
        <v>0</v>
      </c>
      <c r="J465" s="51">
        <v>0</v>
      </c>
      <c r="L465" s="10"/>
      <c r="M465" s="10"/>
      <c r="N465" s="10"/>
      <c r="O465" s="10"/>
      <c r="P465" s="10"/>
      <c r="Q465" s="10"/>
      <c r="R465" s="10"/>
      <c r="S465" s="10"/>
      <c r="T465" s="10"/>
      <c r="U465" s="10"/>
      <c r="V465" s="10"/>
      <c r="W465" s="10"/>
    </row>
    <row r="466" spans="1:23" x14ac:dyDescent="0.35">
      <c r="A466" s="14" t="s">
        <v>168</v>
      </c>
      <c r="B466" s="18">
        <v>32</v>
      </c>
      <c r="C466" s="19">
        <v>45145</v>
      </c>
      <c r="D466" s="58">
        <v>4</v>
      </c>
      <c r="E466" s="51">
        <v>3</v>
      </c>
      <c r="F466" s="51">
        <v>1</v>
      </c>
      <c r="G466" s="26">
        <v>0</v>
      </c>
      <c r="H466" s="26">
        <v>0</v>
      </c>
      <c r="I466" s="26">
        <v>0</v>
      </c>
      <c r="J466" s="51">
        <v>0</v>
      </c>
      <c r="L466" s="10"/>
      <c r="M466" s="10"/>
      <c r="N466" s="10"/>
      <c r="O466" s="10"/>
      <c r="P466" s="10"/>
      <c r="Q466" s="10"/>
      <c r="R466" s="10"/>
      <c r="S466" s="10"/>
      <c r="T466" s="10"/>
      <c r="U466" s="10"/>
      <c r="V466" s="10"/>
      <c r="W466" s="10"/>
    </row>
    <row r="467" spans="1:23" x14ac:dyDescent="0.35">
      <c r="A467" s="14" t="s">
        <v>168</v>
      </c>
      <c r="B467" s="18">
        <v>33</v>
      </c>
      <c r="C467" s="19">
        <v>45152</v>
      </c>
      <c r="D467" s="58">
        <v>7</v>
      </c>
      <c r="E467" s="51">
        <v>4</v>
      </c>
      <c r="F467" s="51">
        <v>0</v>
      </c>
      <c r="G467" s="26">
        <v>0</v>
      </c>
      <c r="H467" s="26">
        <v>1</v>
      </c>
      <c r="I467" s="26">
        <v>0</v>
      </c>
      <c r="J467" s="51">
        <v>2</v>
      </c>
      <c r="L467" s="10"/>
      <c r="M467" s="10"/>
      <c r="N467" s="10"/>
      <c r="O467" s="10"/>
      <c r="P467" s="10"/>
      <c r="Q467" s="10"/>
      <c r="R467" s="10"/>
      <c r="S467" s="10"/>
      <c r="T467" s="10"/>
      <c r="U467" s="10"/>
      <c r="V467" s="10"/>
      <c r="W467" s="10"/>
    </row>
    <row r="468" spans="1:23" x14ac:dyDescent="0.35">
      <c r="A468" s="14" t="s">
        <v>168</v>
      </c>
      <c r="B468" s="18">
        <v>34</v>
      </c>
      <c r="C468" s="19">
        <v>45159</v>
      </c>
      <c r="D468" s="58">
        <v>6</v>
      </c>
      <c r="E468" s="51">
        <v>2</v>
      </c>
      <c r="F468" s="51">
        <v>1</v>
      </c>
      <c r="G468" s="26">
        <v>1</v>
      </c>
      <c r="H468" s="26">
        <v>1</v>
      </c>
      <c r="I468" s="26">
        <v>0</v>
      </c>
      <c r="J468" s="51">
        <v>1</v>
      </c>
      <c r="L468" s="10"/>
      <c r="M468" s="10"/>
      <c r="N468" s="10"/>
      <c r="O468" s="10"/>
      <c r="P468" s="10"/>
      <c r="Q468" s="10"/>
      <c r="R468" s="10"/>
      <c r="S468" s="10"/>
      <c r="T468" s="10"/>
      <c r="U468" s="10"/>
      <c r="V468" s="10"/>
      <c r="W468" s="10"/>
    </row>
    <row r="469" spans="1:23" x14ac:dyDescent="0.35">
      <c r="A469" s="14" t="s">
        <v>168</v>
      </c>
      <c r="B469" s="18">
        <v>35</v>
      </c>
      <c r="C469" s="19">
        <v>45166</v>
      </c>
      <c r="D469" s="58">
        <v>5</v>
      </c>
      <c r="E469" s="51">
        <v>0</v>
      </c>
      <c r="F469" s="51">
        <v>0</v>
      </c>
      <c r="G469" s="26">
        <v>2</v>
      </c>
      <c r="H469" s="26">
        <v>1</v>
      </c>
      <c r="I469" s="26">
        <v>0</v>
      </c>
      <c r="J469" s="51">
        <v>2</v>
      </c>
      <c r="L469" s="10"/>
      <c r="M469" s="10"/>
      <c r="N469" s="10"/>
      <c r="O469" s="10"/>
      <c r="P469" s="10"/>
      <c r="Q469" s="10"/>
      <c r="R469" s="10"/>
      <c r="S469" s="10"/>
      <c r="T469" s="10"/>
      <c r="U469" s="10"/>
      <c r="V469" s="10"/>
      <c r="W469" s="10"/>
    </row>
    <row r="470" spans="1:23" x14ac:dyDescent="0.35">
      <c r="A470" s="14" t="s">
        <v>168</v>
      </c>
      <c r="B470" s="18">
        <v>36</v>
      </c>
      <c r="C470" s="19">
        <v>45173</v>
      </c>
      <c r="D470" s="58">
        <v>7</v>
      </c>
      <c r="E470" s="51">
        <v>2</v>
      </c>
      <c r="F470" s="51">
        <v>1</v>
      </c>
      <c r="G470" s="26">
        <v>0</v>
      </c>
      <c r="H470" s="26">
        <v>1</v>
      </c>
      <c r="I470" s="26">
        <v>0</v>
      </c>
      <c r="J470" s="51">
        <v>3</v>
      </c>
      <c r="L470" s="10"/>
      <c r="M470" s="10"/>
      <c r="N470" s="10"/>
      <c r="O470" s="10"/>
      <c r="P470" s="10"/>
      <c r="Q470" s="10"/>
      <c r="R470" s="10"/>
      <c r="S470" s="10"/>
      <c r="T470" s="10"/>
      <c r="U470" s="10"/>
      <c r="V470" s="10"/>
      <c r="W470" s="10"/>
    </row>
    <row r="471" spans="1:23" x14ac:dyDescent="0.35">
      <c r="A471" s="14" t="s">
        <v>168</v>
      </c>
      <c r="B471" s="18">
        <v>37</v>
      </c>
      <c r="C471" s="19">
        <v>45180</v>
      </c>
      <c r="D471" s="58">
        <v>4</v>
      </c>
      <c r="E471" s="51">
        <v>0</v>
      </c>
      <c r="F471" s="51">
        <v>0</v>
      </c>
      <c r="G471" s="26">
        <v>0</v>
      </c>
      <c r="H471" s="26">
        <v>1</v>
      </c>
      <c r="I471" s="26">
        <v>0</v>
      </c>
      <c r="J471" s="51">
        <v>3</v>
      </c>
      <c r="L471" s="10"/>
      <c r="M471" s="10"/>
      <c r="N471" s="10"/>
      <c r="O471" s="10"/>
      <c r="P471" s="10"/>
      <c r="Q471" s="10"/>
      <c r="R471" s="10"/>
      <c r="S471" s="10"/>
      <c r="T471" s="10"/>
      <c r="U471" s="10"/>
      <c r="V471" s="10"/>
      <c r="W471" s="10"/>
    </row>
    <row r="472" spans="1:23" x14ac:dyDescent="0.35">
      <c r="A472" s="14" t="s">
        <v>168</v>
      </c>
      <c r="B472" s="18">
        <v>38</v>
      </c>
      <c r="C472" s="19">
        <v>45187</v>
      </c>
      <c r="D472" s="58">
        <v>6</v>
      </c>
      <c r="E472" s="51">
        <v>1</v>
      </c>
      <c r="F472" s="51">
        <v>1</v>
      </c>
      <c r="G472" s="26">
        <v>2</v>
      </c>
      <c r="H472" s="26">
        <v>0</v>
      </c>
      <c r="I472" s="26">
        <v>0</v>
      </c>
      <c r="J472" s="51">
        <v>2</v>
      </c>
      <c r="L472" s="10"/>
      <c r="M472" s="10"/>
      <c r="N472" s="10"/>
      <c r="O472" s="10"/>
      <c r="P472" s="10"/>
      <c r="Q472" s="10"/>
      <c r="R472" s="10"/>
      <c r="S472" s="10"/>
      <c r="T472" s="10"/>
      <c r="U472" s="10"/>
      <c r="V472" s="10"/>
      <c r="W472" s="10"/>
    </row>
    <row r="473" spans="1:23" x14ac:dyDescent="0.35">
      <c r="A473" s="14" t="s">
        <v>168</v>
      </c>
      <c r="B473" s="18">
        <v>39</v>
      </c>
      <c r="C473" s="19">
        <v>45194</v>
      </c>
      <c r="D473" s="58">
        <v>8</v>
      </c>
      <c r="E473" s="51">
        <v>2</v>
      </c>
      <c r="F473" s="51">
        <v>1</v>
      </c>
      <c r="G473" s="26">
        <v>1</v>
      </c>
      <c r="H473" s="26">
        <v>0</v>
      </c>
      <c r="I473" s="26">
        <v>0</v>
      </c>
      <c r="J473" s="51">
        <v>4</v>
      </c>
      <c r="L473" s="10"/>
      <c r="M473" s="10"/>
      <c r="N473" s="10"/>
      <c r="O473" s="10"/>
      <c r="P473" s="10"/>
      <c r="Q473" s="10"/>
      <c r="R473" s="10"/>
      <c r="S473" s="10"/>
      <c r="T473" s="10"/>
      <c r="U473" s="10"/>
      <c r="V473" s="10"/>
      <c r="W473" s="10"/>
    </row>
    <row r="474" spans="1:23" x14ac:dyDescent="0.35">
      <c r="A474" s="14" t="s">
        <v>168</v>
      </c>
      <c r="B474" s="18">
        <v>40</v>
      </c>
      <c r="C474" s="19">
        <v>45201</v>
      </c>
      <c r="D474" s="58">
        <v>1</v>
      </c>
      <c r="E474" s="51">
        <v>1</v>
      </c>
      <c r="F474" s="51">
        <v>0</v>
      </c>
      <c r="G474" s="26">
        <v>0</v>
      </c>
      <c r="H474" s="26">
        <v>0</v>
      </c>
      <c r="I474" s="26">
        <v>0</v>
      </c>
      <c r="J474" s="51">
        <v>0</v>
      </c>
      <c r="L474" s="10"/>
      <c r="M474" s="10"/>
      <c r="N474" s="10"/>
      <c r="O474" s="10"/>
      <c r="P474" s="10"/>
      <c r="Q474" s="10"/>
      <c r="R474" s="10"/>
      <c r="S474" s="10"/>
      <c r="T474" s="10"/>
      <c r="U474" s="10"/>
      <c r="V474" s="10"/>
      <c r="W474" s="10"/>
    </row>
    <row r="475" spans="1:23" x14ac:dyDescent="0.35">
      <c r="A475" s="14" t="s">
        <v>168</v>
      </c>
      <c r="B475" s="18">
        <v>41</v>
      </c>
      <c r="C475" s="19">
        <v>45208</v>
      </c>
      <c r="D475" s="58">
        <v>4</v>
      </c>
      <c r="E475" s="51">
        <v>2</v>
      </c>
      <c r="F475" s="51">
        <v>1</v>
      </c>
      <c r="G475" s="26">
        <v>0</v>
      </c>
      <c r="H475" s="26">
        <v>0</v>
      </c>
      <c r="I475" s="26">
        <v>0</v>
      </c>
      <c r="J475" s="51">
        <v>1</v>
      </c>
      <c r="L475" s="10"/>
      <c r="M475" s="10"/>
      <c r="N475" s="10"/>
      <c r="O475" s="10"/>
      <c r="P475" s="10"/>
      <c r="Q475" s="10"/>
      <c r="R475" s="10"/>
      <c r="S475" s="10"/>
      <c r="T475" s="10"/>
      <c r="U475" s="10"/>
      <c r="V475" s="10"/>
      <c r="W475" s="10"/>
    </row>
    <row r="476" spans="1:23" x14ac:dyDescent="0.35">
      <c r="A476" s="14" t="s">
        <v>168</v>
      </c>
      <c r="B476" s="18">
        <v>42</v>
      </c>
      <c r="C476" s="19">
        <v>45215</v>
      </c>
      <c r="D476" s="58">
        <v>4</v>
      </c>
      <c r="E476" s="51">
        <v>0</v>
      </c>
      <c r="F476" s="51">
        <v>1</v>
      </c>
      <c r="G476" s="26">
        <v>1</v>
      </c>
      <c r="H476" s="26">
        <v>1</v>
      </c>
      <c r="I476" s="26">
        <v>0</v>
      </c>
      <c r="J476" s="51">
        <v>1</v>
      </c>
      <c r="L476" s="10"/>
      <c r="M476" s="10"/>
      <c r="N476" s="10"/>
      <c r="O476" s="10"/>
      <c r="P476" s="10"/>
      <c r="Q476" s="10"/>
      <c r="R476" s="10"/>
      <c r="S476" s="10"/>
      <c r="T476" s="10"/>
      <c r="U476" s="10"/>
      <c r="V476" s="10"/>
      <c r="W476" s="10"/>
    </row>
    <row r="477" spans="1:23" x14ac:dyDescent="0.35">
      <c r="A477" s="14" t="s">
        <v>168</v>
      </c>
      <c r="B477" s="18">
        <v>43</v>
      </c>
      <c r="C477" s="19">
        <v>45222</v>
      </c>
      <c r="D477" s="58">
        <v>10</v>
      </c>
      <c r="E477" s="51">
        <v>5</v>
      </c>
      <c r="F477" s="51">
        <v>2</v>
      </c>
      <c r="G477" s="26">
        <v>0</v>
      </c>
      <c r="H477" s="26">
        <v>2</v>
      </c>
      <c r="I477" s="26">
        <v>0</v>
      </c>
      <c r="J477" s="51">
        <v>1</v>
      </c>
      <c r="L477" s="10"/>
      <c r="M477" s="10"/>
      <c r="N477" s="10"/>
      <c r="O477" s="10"/>
      <c r="P477" s="10"/>
      <c r="Q477" s="10"/>
      <c r="R477" s="10"/>
      <c r="S477" s="10"/>
      <c r="T477" s="10"/>
      <c r="U477" s="10"/>
      <c r="V477" s="10"/>
      <c r="W477" s="10"/>
    </row>
    <row r="478" spans="1:23" x14ac:dyDescent="0.35">
      <c r="A478" s="14" t="s">
        <v>168</v>
      </c>
      <c r="B478" s="18">
        <v>44</v>
      </c>
      <c r="C478" s="19">
        <v>45229</v>
      </c>
      <c r="D478" s="58">
        <v>12</v>
      </c>
      <c r="E478" s="51">
        <v>6</v>
      </c>
      <c r="F478" s="51">
        <v>0</v>
      </c>
      <c r="G478" s="26">
        <v>2</v>
      </c>
      <c r="H478" s="26">
        <v>3</v>
      </c>
      <c r="I478" s="26">
        <v>0</v>
      </c>
      <c r="J478" s="51">
        <v>1</v>
      </c>
      <c r="L478" s="10"/>
      <c r="M478" s="10"/>
      <c r="N478" s="10"/>
      <c r="O478" s="10"/>
      <c r="P478" s="10"/>
      <c r="Q478" s="10"/>
      <c r="R478" s="10"/>
      <c r="S478" s="10"/>
      <c r="T478" s="10"/>
      <c r="U478" s="10"/>
      <c r="V478" s="10"/>
      <c r="W478" s="10"/>
    </row>
    <row r="479" spans="1:23" x14ac:dyDescent="0.35">
      <c r="A479" s="14" t="s">
        <v>168</v>
      </c>
      <c r="B479" s="18">
        <v>45</v>
      </c>
      <c r="C479" s="19">
        <v>45236</v>
      </c>
      <c r="D479" s="58">
        <v>6</v>
      </c>
      <c r="E479" s="51">
        <v>2</v>
      </c>
      <c r="F479" s="51">
        <v>2</v>
      </c>
      <c r="G479" s="26">
        <v>2</v>
      </c>
      <c r="H479" s="26">
        <v>0</v>
      </c>
      <c r="I479" s="26">
        <v>0</v>
      </c>
      <c r="J479" s="51">
        <v>0</v>
      </c>
      <c r="L479" s="10"/>
      <c r="M479" s="10"/>
      <c r="N479" s="10"/>
      <c r="O479" s="10"/>
      <c r="P479" s="10"/>
      <c r="Q479" s="10"/>
      <c r="R479" s="10"/>
      <c r="S479" s="10"/>
      <c r="T479" s="10"/>
      <c r="U479" s="10"/>
      <c r="V479" s="10"/>
      <c r="W479" s="10"/>
    </row>
    <row r="480" spans="1:23" x14ac:dyDescent="0.35">
      <c r="A480" s="14" t="s">
        <v>168</v>
      </c>
      <c r="B480" s="18">
        <v>46</v>
      </c>
      <c r="C480" s="19">
        <v>45243</v>
      </c>
      <c r="D480" s="58">
        <v>9</v>
      </c>
      <c r="E480" s="51">
        <v>2</v>
      </c>
      <c r="F480" s="51">
        <v>1</v>
      </c>
      <c r="G480" s="26">
        <v>1</v>
      </c>
      <c r="H480" s="26">
        <v>1</v>
      </c>
      <c r="I480" s="26">
        <v>1</v>
      </c>
      <c r="J480" s="51">
        <v>3</v>
      </c>
      <c r="L480" s="10"/>
      <c r="M480" s="10"/>
      <c r="N480" s="10"/>
      <c r="O480" s="10"/>
      <c r="P480" s="10"/>
      <c r="Q480" s="10"/>
      <c r="R480" s="10"/>
      <c r="S480" s="10"/>
      <c r="T480" s="10"/>
      <c r="U480" s="10"/>
      <c r="V480" s="10"/>
      <c r="W480" s="10"/>
    </row>
    <row r="481" spans="1:23" x14ac:dyDescent="0.35">
      <c r="A481" s="14" t="s">
        <v>168</v>
      </c>
      <c r="B481" s="18">
        <v>47</v>
      </c>
      <c r="C481" s="19">
        <v>45250</v>
      </c>
      <c r="D481" s="58">
        <v>4</v>
      </c>
      <c r="E481" s="51">
        <v>2</v>
      </c>
      <c r="F481" s="51">
        <v>0</v>
      </c>
      <c r="G481" s="26">
        <v>1</v>
      </c>
      <c r="H481" s="26">
        <v>0</v>
      </c>
      <c r="I481" s="26">
        <v>0</v>
      </c>
      <c r="J481" s="51">
        <v>1</v>
      </c>
      <c r="L481" s="10"/>
      <c r="M481" s="10"/>
      <c r="N481" s="10"/>
      <c r="O481" s="10"/>
      <c r="P481" s="10"/>
      <c r="Q481" s="10"/>
      <c r="R481" s="10"/>
      <c r="S481" s="10"/>
      <c r="T481" s="10"/>
      <c r="U481" s="10"/>
      <c r="V481" s="10"/>
      <c r="W481" s="10"/>
    </row>
    <row r="482" spans="1:23" x14ac:dyDescent="0.35">
      <c r="A482" s="14" t="s">
        <v>168</v>
      </c>
      <c r="B482" s="18">
        <v>48</v>
      </c>
      <c r="C482" s="19">
        <v>45257</v>
      </c>
      <c r="D482" s="58">
        <v>8</v>
      </c>
      <c r="E482" s="51">
        <v>2</v>
      </c>
      <c r="F482" s="51">
        <v>3</v>
      </c>
      <c r="G482" s="26">
        <v>0</v>
      </c>
      <c r="H482" s="26">
        <v>1</v>
      </c>
      <c r="I482" s="26">
        <v>1</v>
      </c>
      <c r="J482" s="51">
        <v>1</v>
      </c>
      <c r="L482" s="10"/>
      <c r="M482" s="10"/>
      <c r="N482" s="10"/>
      <c r="O482" s="10"/>
      <c r="P482" s="10"/>
      <c r="Q482" s="10"/>
      <c r="R482" s="10"/>
      <c r="S482" s="10"/>
      <c r="T482" s="10"/>
      <c r="U482" s="10"/>
      <c r="V482" s="10"/>
      <c r="W482" s="10"/>
    </row>
    <row r="483" spans="1:23" x14ac:dyDescent="0.35">
      <c r="A483" s="14" t="s">
        <v>168</v>
      </c>
      <c r="B483" s="18">
        <v>49</v>
      </c>
      <c r="C483" s="19">
        <v>45264</v>
      </c>
      <c r="D483" s="58">
        <v>2</v>
      </c>
      <c r="E483" s="51">
        <v>2</v>
      </c>
      <c r="F483" s="51">
        <v>0</v>
      </c>
      <c r="G483" s="26">
        <v>0</v>
      </c>
      <c r="H483" s="26">
        <v>0</v>
      </c>
      <c r="I483" s="26">
        <v>0</v>
      </c>
      <c r="J483" s="51">
        <v>0</v>
      </c>
      <c r="L483" s="10"/>
      <c r="M483" s="10"/>
      <c r="N483" s="10"/>
      <c r="O483" s="10"/>
      <c r="P483" s="10"/>
      <c r="Q483" s="10"/>
      <c r="R483" s="10"/>
      <c r="S483" s="10"/>
      <c r="T483" s="10"/>
      <c r="U483" s="10"/>
      <c r="V483" s="10"/>
      <c r="W483" s="10"/>
    </row>
    <row r="484" spans="1:23" x14ac:dyDescent="0.35">
      <c r="A484" s="14" t="s">
        <v>168</v>
      </c>
      <c r="B484" s="18">
        <v>50</v>
      </c>
      <c r="C484" s="19">
        <v>45271</v>
      </c>
      <c r="D484" s="58">
        <v>7</v>
      </c>
      <c r="E484" s="51">
        <v>3</v>
      </c>
      <c r="F484" s="51">
        <v>1</v>
      </c>
      <c r="G484" s="26">
        <v>2</v>
      </c>
      <c r="H484" s="26">
        <v>1</v>
      </c>
      <c r="I484" s="26">
        <v>0</v>
      </c>
      <c r="J484" s="51">
        <v>0</v>
      </c>
      <c r="L484" s="10"/>
      <c r="M484" s="10"/>
      <c r="N484" s="10"/>
      <c r="O484" s="10"/>
      <c r="P484" s="10"/>
      <c r="Q484" s="10"/>
      <c r="R484" s="10"/>
      <c r="S484" s="10"/>
      <c r="T484" s="10"/>
      <c r="U484" s="10"/>
      <c r="V484" s="10"/>
      <c r="W484" s="10"/>
    </row>
    <row r="485" spans="1:23" x14ac:dyDescent="0.35">
      <c r="A485" s="14" t="s">
        <v>168</v>
      </c>
      <c r="B485" s="18">
        <v>51</v>
      </c>
      <c r="C485" s="19">
        <v>45278</v>
      </c>
      <c r="D485" s="58">
        <v>5</v>
      </c>
      <c r="E485" s="51">
        <v>2</v>
      </c>
      <c r="F485" s="51">
        <v>0</v>
      </c>
      <c r="G485" s="26">
        <v>0</v>
      </c>
      <c r="H485" s="26">
        <v>1</v>
      </c>
      <c r="I485" s="26">
        <v>0</v>
      </c>
      <c r="J485" s="51">
        <v>2</v>
      </c>
      <c r="L485" s="10"/>
      <c r="M485" s="10"/>
      <c r="N485" s="10"/>
      <c r="O485" s="10"/>
      <c r="P485" s="10"/>
      <c r="Q485" s="10"/>
      <c r="R485" s="10"/>
      <c r="S485" s="10"/>
      <c r="T485" s="10"/>
      <c r="U485" s="10"/>
      <c r="V485" s="10"/>
      <c r="W485" s="10"/>
    </row>
    <row r="486" spans="1:23" x14ac:dyDescent="0.35">
      <c r="A486" s="14" t="s">
        <v>168</v>
      </c>
      <c r="B486" s="18">
        <v>52</v>
      </c>
      <c r="C486" s="19">
        <v>45285</v>
      </c>
      <c r="D486" s="58">
        <v>4</v>
      </c>
      <c r="E486" s="51">
        <v>1</v>
      </c>
      <c r="F486" s="51">
        <v>0</v>
      </c>
      <c r="G486" s="26">
        <v>1</v>
      </c>
      <c r="H486" s="26">
        <v>1</v>
      </c>
      <c r="I486" s="26">
        <v>0</v>
      </c>
      <c r="J486" s="51">
        <v>1</v>
      </c>
      <c r="L486" s="10"/>
      <c r="M486" s="10"/>
      <c r="N486" s="10"/>
      <c r="O486" s="10"/>
      <c r="P486" s="10"/>
      <c r="Q486" s="10"/>
      <c r="R486" s="10"/>
      <c r="S486" s="10"/>
      <c r="T486" s="10"/>
      <c r="U486" s="10"/>
      <c r="V486" s="10"/>
      <c r="W486" s="10"/>
    </row>
    <row r="487" spans="1:23" x14ac:dyDescent="0.35">
      <c r="A487" s="14" t="s">
        <v>177</v>
      </c>
      <c r="B487" s="18">
        <v>1</v>
      </c>
      <c r="C487" s="84">
        <v>45292</v>
      </c>
      <c r="D487" s="58">
        <v>6</v>
      </c>
      <c r="E487" s="51">
        <v>3</v>
      </c>
      <c r="F487" s="51">
        <v>0</v>
      </c>
      <c r="G487" s="26">
        <v>2</v>
      </c>
      <c r="H487" s="26">
        <v>1</v>
      </c>
      <c r="I487" s="26">
        <v>0</v>
      </c>
      <c r="J487" s="26">
        <v>0</v>
      </c>
      <c r="L487" s="10"/>
      <c r="M487" s="10"/>
      <c r="N487" s="10"/>
      <c r="O487" s="10"/>
      <c r="P487" s="10"/>
      <c r="Q487" s="10"/>
      <c r="R487" s="10"/>
      <c r="S487" s="10"/>
      <c r="T487" s="10"/>
      <c r="U487" s="10"/>
      <c r="V487" s="10"/>
      <c r="W487" s="10"/>
    </row>
    <row r="488" spans="1:23" x14ac:dyDescent="0.35">
      <c r="A488" s="14" t="s">
        <v>177</v>
      </c>
      <c r="B488" s="18">
        <v>2</v>
      </c>
      <c r="C488" s="84">
        <v>45299</v>
      </c>
      <c r="D488" s="58">
        <v>8</v>
      </c>
      <c r="E488" s="51">
        <v>4</v>
      </c>
      <c r="F488" s="51">
        <v>0</v>
      </c>
      <c r="G488" s="26">
        <v>3</v>
      </c>
      <c r="H488" s="26">
        <v>0</v>
      </c>
      <c r="I488" s="26">
        <v>0</v>
      </c>
      <c r="J488" s="26">
        <v>1</v>
      </c>
      <c r="L488" s="10"/>
      <c r="M488" s="10"/>
      <c r="N488" s="10"/>
      <c r="O488" s="10"/>
      <c r="P488" s="10"/>
      <c r="Q488" s="10"/>
      <c r="R488" s="10"/>
      <c r="S488" s="10"/>
      <c r="T488" s="10"/>
      <c r="U488" s="10"/>
      <c r="V488" s="10"/>
      <c r="W488" s="10"/>
    </row>
    <row r="489" spans="1:23" x14ac:dyDescent="0.35">
      <c r="A489" s="14" t="s">
        <v>177</v>
      </c>
      <c r="B489" s="18">
        <v>3</v>
      </c>
      <c r="C489" s="84">
        <v>45306</v>
      </c>
      <c r="D489" s="58">
        <v>4</v>
      </c>
      <c r="E489" s="51">
        <v>1</v>
      </c>
      <c r="F489" s="51">
        <v>1</v>
      </c>
      <c r="G489" s="26">
        <v>1</v>
      </c>
      <c r="H489" s="26">
        <v>0</v>
      </c>
      <c r="I489" s="26">
        <v>0</v>
      </c>
      <c r="J489" s="26">
        <v>1</v>
      </c>
      <c r="L489" s="10"/>
      <c r="M489" s="10"/>
      <c r="N489" s="10"/>
      <c r="O489" s="10"/>
      <c r="P489" s="10"/>
      <c r="Q489" s="10"/>
      <c r="R489" s="10"/>
      <c r="S489" s="10"/>
      <c r="T489" s="10"/>
      <c r="U489" s="10"/>
      <c r="V489" s="10"/>
      <c r="W489" s="10"/>
    </row>
    <row r="490" spans="1:23" x14ac:dyDescent="0.35">
      <c r="A490" s="14" t="s">
        <v>177</v>
      </c>
      <c r="B490" s="18">
        <v>4</v>
      </c>
      <c r="C490" s="84">
        <v>45313</v>
      </c>
      <c r="D490" s="58">
        <v>9</v>
      </c>
      <c r="E490" s="51">
        <v>4</v>
      </c>
      <c r="F490" s="51">
        <v>2</v>
      </c>
      <c r="G490" s="26">
        <v>1</v>
      </c>
      <c r="H490" s="26">
        <v>1</v>
      </c>
      <c r="I490" s="26">
        <v>0</v>
      </c>
      <c r="J490" s="26">
        <v>1</v>
      </c>
      <c r="L490" s="10"/>
      <c r="M490" s="10"/>
      <c r="N490" s="10"/>
      <c r="O490" s="10"/>
      <c r="P490" s="10"/>
      <c r="Q490" s="10"/>
      <c r="R490" s="10"/>
      <c r="S490" s="10"/>
      <c r="T490" s="10"/>
      <c r="U490" s="10"/>
      <c r="V490" s="10"/>
      <c r="W490" s="10"/>
    </row>
    <row r="491" spans="1:23" x14ac:dyDescent="0.35">
      <c r="A491" s="14" t="s">
        <v>177</v>
      </c>
      <c r="B491" s="18">
        <v>5</v>
      </c>
      <c r="C491" s="84">
        <v>45320</v>
      </c>
      <c r="D491" s="58">
        <v>5</v>
      </c>
      <c r="E491" s="51">
        <v>1</v>
      </c>
      <c r="F491" s="51">
        <v>1</v>
      </c>
      <c r="G491" s="26">
        <v>3</v>
      </c>
      <c r="H491" s="26">
        <v>0</v>
      </c>
      <c r="I491" s="26">
        <v>0</v>
      </c>
      <c r="J491" s="26">
        <v>0</v>
      </c>
      <c r="L491" s="10"/>
      <c r="M491" s="10"/>
      <c r="N491" s="10"/>
      <c r="O491" s="10"/>
      <c r="P491" s="10"/>
      <c r="Q491" s="10"/>
      <c r="R491" s="10"/>
      <c r="S491" s="10"/>
      <c r="T491" s="10"/>
      <c r="U491" s="10"/>
      <c r="V491" s="10"/>
      <c r="W491" s="10"/>
    </row>
    <row r="492" spans="1:23" x14ac:dyDescent="0.35">
      <c r="A492" s="14" t="s">
        <v>177</v>
      </c>
      <c r="B492" s="18">
        <v>6</v>
      </c>
      <c r="C492" s="84">
        <v>45327</v>
      </c>
      <c r="D492" s="58">
        <v>3</v>
      </c>
      <c r="E492" s="51">
        <v>1</v>
      </c>
      <c r="F492" s="51">
        <v>0</v>
      </c>
      <c r="G492" s="26">
        <v>1</v>
      </c>
      <c r="H492" s="26">
        <v>1</v>
      </c>
      <c r="I492" s="26">
        <v>0</v>
      </c>
      <c r="J492" s="26">
        <v>0</v>
      </c>
      <c r="L492" s="10"/>
      <c r="M492" s="10"/>
      <c r="N492" s="10"/>
      <c r="O492" s="10"/>
      <c r="P492" s="10"/>
      <c r="Q492" s="10"/>
      <c r="R492" s="10"/>
      <c r="S492" s="10"/>
      <c r="T492" s="10"/>
      <c r="U492" s="10"/>
      <c r="V492" s="10"/>
      <c r="W492" s="10"/>
    </row>
    <row r="493" spans="1:23" x14ac:dyDescent="0.35">
      <c r="A493" s="14" t="s">
        <v>177</v>
      </c>
      <c r="B493" s="18">
        <v>7</v>
      </c>
      <c r="C493" s="84">
        <v>45334</v>
      </c>
      <c r="D493" s="58">
        <v>10</v>
      </c>
      <c r="E493" s="51">
        <v>5</v>
      </c>
      <c r="F493" s="51">
        <v>1</v>
      </c>
      <c r="G493" s="26">
        <v>2</v>
      </c>
      <c r="H493" s="26">
        <v>1</v>
      </c>
      <c r="I493" s="26">
        <v>0</v>
      </c>
      <c r="J493" s="26">
        <v>1</v>
      </c>
      <c r="L493" s="10"/>
      <c r="M493" s="10"/>
      <c r="N493" s="10"/>
      <c r="O493" s="10"/>
      <c r="P493" s="10"/>
      <c r="Q493" s="10"/>
      <c r="R493" s="10"/>
      <c r="S493" s="10"/>
      <c r="T493" s="10"/>
      <c r="U493" s="10"/>
      <c r="V493" s="10"/>
      <c r="W493" s="10"/>
    </row>
    <row r="494" spans="1:23" x14ac:dyDescent="0.35">
      <c r="A494" s="14" t="s">
        <v>177</v>
      </c>
      <c r="B494" s="18">
        <v>8</v>
      </c>
      <c r="C494" s="84">
        <v>45341</v>
      </c>
      <c r="D494" s="58">
        <v>8</v>
      </c>
      <c r="E494" s="51">
        <v>4</v>
      </c>
      <c r="F494" s="51">
        <v>1</v>
      </c>
      <c r="G494" s="26">
        <v>1</v>
      </c>
      <c r="H494" s="26">
        <v>0</v>
      </c>
      <c r="I494" s="26">
        <v>0</v>
      </c>
      <c r="J494" s="26">
        <v>2</v>
      </c>
      <c r="L494" s="10"/>
      <c r="M494" s="10"/>
      <c r="N494" s="10"/>
      <c r="O494" s="10"/>
      <c r="P494" s="10"/>
      <c r="Q494" s="10"/>
      <c r="R494" s="10"/>
      <c r="S494" s="10"/>
      <c r="T494" s="10"/>
      <c r="U494" s="10"/>
      <c r="V494" s="10"/>
      <c r="W494" s="10"/>
    </row>
    <row r="495" spans="1:23" x14ac:dyDescent="0.35">
      <c r="A495" s="14" t="s">
        <v>177</v>
      </c>
      <c r="B495" s="18">
        <v>9</v>
      </c>
      <c r="C495" s="84">
        <v>45348</v>
      </c>
      <c r="D495" s="58">
        <v>7</v>
      </c>
      <c r="E495" s="51">
        <v>3</v>
      </c>
      <c r="F495" s="51">
        <v>2</v>
      </c>
      <c r="G495" s="26">
        <v>0</v>
      </c>
      <c r="H495" s="26">
        <v>1</v>
      </c>
      <c r="I495" s="26">
        <v>0</v>
      </c>
      <c r="J495" s="26">
        <v>1</v>
      </c>
      <c r="L495" s="10"/>
      <c r="M495" s="10"/>
      <c r="N495" s="10"/>
      <c r="O495" s="10"/>
      <c r="P495" s="10"/>
      <c r="Q495" s="10"/>
      <c r="R495" s="10"/>
      <c r="S495" s="10"/>
      <c r="T495" s="10"/>
      <c r="U495" s="10"/>
      <c r="V495" s="10"/>
      <c r="W495" s="10"/>
    </row>
    <row r="496" spans="1:23" x14ac:dyDescent="0.35">
      <c r="A496" s="14" t="s">
        <v>177</v>
      </c>
      <c r="B496" s="18">
        <v>10</v>
      </c>
      <c r="C496" s="84">
        <v>45355</v>
      </c>
      <c r="D496" s="58">
        <v>8</v>
      </c>
      <c r="E496" s="51">
        <v>4</v>
      </c>
      <c r="F496" s="51">
        <v>0</v>
      </c>
      <c r="G496" s="26">
        <v>2</v>
      </c>
      <c r="H496" s="26">
        <v>0</v>
      </c>
      <c r="I496" s="26">
        <v>0</v>
      </c>
      <c r="J496" s="26">
        <v>2</v>
      </c>
      <c r="L496" s="10"/>
      <c r="M496" s="10"/>
      <c r="N496" s="10"/>
      <c r="O496" s="10"/>
      <c r="P496" s="10"/>
      <c r="Q496" s="10"/>
      <c r="R496" s="10"/>
      <c r="S496" s="10"/>
      <c r="T496" s="10"/>
      <c r="U496" s="10"/>
      <c r="V496" s="10"/>
      <c r="W496" s="10"/>
    </row>
    <row r="497" spans="1:23" x14ac:dyDescent="0.35">
      <c r="A497" s="14" t="s">
        <v>177</v>
      </c>
      <c r="B497" s="18">
        <v>11</v>
      </c>
      <c r="C497" s="84">
        <v>45362</v>
      </c>
      <c r="D497" s="58">
        <v>8</v>
      </c>
      <c r="E497" s="51">
        <v>2</v>
      </c>
      <c r="F497" s="51">
        <v>2</v>
      </c>
      <c r="G497" s="26">
        <v>1</v>
      </c>
      <c r="H497" s="26">
        <v>1</v>
      </c>
      <c r="I497" s="26">
        <v>0</v>
      </c>
      <c r="J497" s="26">
        <v>2</v>
      </c>
      <c r="L497" s="10"/>
      <c r="M497" s="10"/>
      <c r="N497" s="10"/>
      <c r="O497" s="10"/>
      <c r="P497" s="10"/>
      <c r="Q497" s="10"/>
      <c r="R497" s="10"/>
      <c r="S497" s="10"/>
      <c r="T497" s="10"/>
      <c r="U497" s="10"/>
      <c r="V497" s="10"/>
      <c r="W497" s="10"/>
    </row>
    <row r="498" spans="1:23" x14ac:dyDescent="0.35">
      <c r="A498" s="14" t="s">
        <v>177</v>
      </c>
      <c r="B498" s="18">
        <v>12</v>
      </c>
      <c r="C498" s="84">
        <v>45369</v>
      </c>
      <c r="D498" s="58">
        <v>5</v>
      </c>
      <c r="E498" s="51">
        <v>1</v>
      </c>
      <c r="F498" s="51">
        <v>1</v>
      </c>
      <c r="G498" s="26">
        <v>2</v>
      </c>
      <c r="H498" s="26">
        <v>0</v>
      </c>
      <c r="I498" s="26">
        <v>0</v>
      </c>
      <c r="J498" s="26">
        <v>1</v>
      </c>
      <c r="L498" s="10"/>
      <c r="M498" s="10"/>
      <c r="N498" s="10"/>
      <c r="O498" s="10"/>
      <c r="P498" s="10"/>
      <c r="Q498" s="10"/>
      <c r="R498" s="10"/>
      <c r="S498" s="10"/>
      <c r="T498" s="10"/>
      <c r="U498" s="10"/>
      <c r="V498" s="10"/>
      <c r="W498" s="10"/>
    </row>
    <row r="499" spans="1:23" x14ac:dyDescent="0.35">
      <c r="A499" s="14" t="s">
        <v>177</v>
      </c>
      <c r="B499" s="18">
        <v>13</v>
      </c>
      <c r="C499" s="84">
        <v>45376</v>
      </c>
      <c r="D499" s="58">
        <v>7</v>
      </c>
      <c r="E499" s="51">
        <v>3</v>
      </c>
      <c r="F499" s="51">
        <v>2</v>
      </c>
      <c r="G499" s="26">
        <v>2</v>
      </c>
      <c r="H499" s="26">
        <v>0</v>
      </c>
      <c r="I499" s="26">
        <v>0</v>
      </c>
      <c r="J499" s="26">
        <v>0</v>
      </c>
      <c r="L499" s="10"/>
      <c r="M499" s="10"/>
      <c r="N499" s="10"/>
      <c r="O499" s="10"/>
      <c r="P499" s="10"/>
      <c r="Q499" s="10"/>
      <c r="R499" s="10"/>
      <c r="S499" s="10"/>
      <c r="T499" s="10"/>
      <c r="U499" s="10"/>
      <c r="V499" s="10"/>
      <c r="W499" s="10"/>
    </row>
    <row r="500" spans="1:23" x14ac:dyDescent="0.35">
      <c r="A500" s="14" t="s">
        <v>177</v>
      </c>
      <c r="B500" s="18">
        <v>14</v>
      </c>
      <c r="C500" s="84">
        <v>45383</v>
      </c>
      <c r="D500" s="58">
        <v>4</v>
      </c>
      <c r="E500" s="51">
        <v>2</v>
      </c>
      <c r="F500" s="51">
        <v>0</v>
      </c>
      <c r="G500" s="26">
        <v>1</v>
      </c>
      <c r="H500" s="26">
        <v>0</v>
      </c>
      <c r="I500" s="26">
        <v>0</v>
      </c>
      <c r="J500" s="26">
        <v>1</v>
      </c>
      <c r="L500" s="10"/>
      <c r="M500" s="10"/>
      <c r="N500" s="10"/>
      <c r="O500" s="10"/>
      <c r="P500" s="10"/>
      <c r="Q500" s="10"/>
      <c r="R500" s="10"/>
      <c r="S500" s="10"/>
      <c r="T500" s="10"/>
      <c r="U500" s="10"/>
      <c r="V500" s="10"/>
      <c r="W500" s="10"/>
    </row>
    <row r="501" spans="1:23" x14ac:dyDescent="0.35">
      <c r="A501" s="14" t="s">
        <v>177</v>
      </c>
      <c r="B501" s="18">
        <v>15</v>
      </c>
      <c r="C501" s="84">
        <v>45390</v>
      </c>
      <c r="D501" s="58">
        <v>8</v>
      </c>
      <c r="E501" s="51">
        <v>4</v>
      </c>
      <c r="F501" s="51">
        <v>0</v>
      </c>
      <c r="G501" s="26">
        <v>1</v>
      </c>
      <c r="H501" s="26">
        <v>0</v>
      </c>
      <c r="I501" s="26">
        <v>0</v>
      </c>
      <c r="J501" s="26">
        <v>3</v>
      </c>
      <c r="L501" s="10"/>
      <c r="M501" s="10"/>
      <c r="N501" s="10"/>
      <c r="O501" s="10"/>
      <c r="P501" s="10"/>
      <c r="Q501" s="10"/>
      <c r="R501" s="10"/>
      <c r="S501" s="10"/>
      <c r="T501" s="10"/>
      <c r="U501" s="10"/>
      <c r="V501" s="10"/>
      <c r="W501" s="10"/>
    </row>
    <row r="502" spans="1:23" x14ac:dyDescent="0.35">
      <c r="A502" s="14" t="s">
        <v>177</v>
      </c>
      <c r="B502" s="18">
        <v>16</v>
      </c>
      <c r="C502" s="84">
        <v>45397</v>
      </c>
      <c r="D502" s="58">
        <v>8</v>
      </c>
      <c r="E502" s="51">
        <v>4</v>
      </c>
      <c r="F502" s="51">
        <v>1</v>
      </c>
      <c r="G502" s="26">
        <v>0</v>
      </c>
      <c r="H502" s="26">
        <v>0</v>
      </c>
      <c r="I502" s="26">
        <v>0</v>
      </c>
      <c r="J502" s="26">
        <v>3</v>
      </c>
      <c r="L502" s="10"/>
      <c r="M502" s="10"/>
      <c r="N502" s="10"/>
      <c r="O502" s="10"/>
      <c r="P502" s="10"/>
      <c r="Q502" s="10"/>
      <c r="R502" s="10"/>
      <c r="S502" s="10"/>
      <c r="T502" s="10"/>
      <c r="U502" s="10"/>
      <c r="V502" s="10"/>
      <c r="W502" s="10"/>
    </row>
    <row r="503" spans="1:23" x14ac:dyDescent="0.35">
      <c r="A503" s="14" t="s">
        <v>177</v>
      </c>
      <c r="B503" s="18">
        <v>17</v>
      </c>
      <c r="C503" s="84">
        <v>45404</v>
      </c>
      <c r="D503" s="58" t="s">
        <v>213</v>
      </c>
      <c r="E503" s="51" t="s">
        <v>213</v>
      </c>
      <c r="F503" s="51" t="s">
        <v>213</v>
      </c>
      <c r="G503" s="26" t="s">
        <v>213</v>
      </c>
      <c r="H503" s="26" t="s">
        <v>213</v>
      </c>
      <c r="I503" s="26" t="s">
        <v>213</v>
      </c>
      <c r="J503" s="26" t="s">
        <v>213</v>
      </c>
      <c r="L503" s="10"/>
      <c r="M503" s="10"/>
      <c r="N503" s="10"/>
      <c r="O503" s="10"/>
      <c r="P503" s="10"/>
      <c r="Q503" s="10"/>
      <c r="R503" s="10"/>
      <c r="S503" s="10"/>
      <c r="T503" s="10"/>
      <c r="U503" s="10"/>
      <c r="V503" s="10"/>
      <c r="W503" s="10"/>
    </row>
    <row r="504" spans="1:23" x14ac:dyDescent="0.35">
      <c r="A504" s="14" t="s">
        <v>177</v>
      </c>
      <c r="B504" s="18">
        <v>18</v>
      </c>
      <c r="C504" s="84">
        <v>45411</v>
      </c>
      <c r="D504" s="58" t="s">
        <v>213</v>
      </c>
      <c r="E504" s="51" t="s">
        <v>213</v>
      </c>
      <c r="F504" s="51" t="s">
        <v>213</v>
      </c>
      <c r="G504" s="26" t="s">
        <v>213</v>
      </c>
      <c r="H504" s="26" t="s">
        <v>213</v>
      </c>
      <c r="I504" s="26" t="s">
        <v>213</v>
      </c>
      <c r="J504" s="26" t="s">
        <v>213</v>
      </c>
      <c r="L504" s="10"/>
      <c r="M504" s="10"/>
      <c r="N504" s="10"/>
      <c r="O504" s="10"/>
      <c r="P504" s="10"/>
      <c r="Q504" s="10"/>
      <c r="R504" s="10"/>
      <c r="S504" s="10"/>
      <c r="T504" s="10"/>
      <c r="U504" s="10"/>
      <c r="V504" s="10"/>
      <c r="W504" s="10"/>
    </row>
    <row r="505" spans="1:23" x14ac:dyDescent="0.35">
      <c r="A505" s="14" t="s">
        <v>177</v>
      </c>
      <c r="B505" s="18">
        <v>19</v>
      </c>
      <c r="C505" s="84">
        <v>45418</v>
      </c>
      <c r="D505" s="58" t="s">
        <v>213</v>
      </c>
      <c r="E505" s="51" t="s">
        <v>213</v>
      </c>
      <c r="F505" s="51" t="s">
        <v>213</v>
      </c>
      <c r="G505" s="26" t="s">
        <v>213</v>
      </c>
      <c r="H505" s="26" t="s">
        <v>213</v>
      </c>
      <c r="I505" s="26" t="s">
        <v>213</v>
      </c>
      <c r="J505" s="26" t="s">
        <v>213</v>
      </c>
      <c r="L505" s="10"/>
      <c r="M505" s="10"/>
      <c r="N505" s="10"/>
      <c r="O505" s="10"/>
      <c r="P505" s="10"/>
      <c r="Q505" s="10"/>
      <c r="R505" s="10"/>
      <c r="S505" s="10"/>
      <c r="T505" s="10"/>
      <c r="U505" s="10"/>
      <c r="V505" s="10"/>
      <c r="W505" s="10"/>
    </row>
    <row r="506" spans="1:23" x14ac:dyDescent="0.35">
      <c r="A506" s="14" t="s">
        <v>177</v>
      </c>
      <c r="B506" s="18">
        <v>20</v>
      </c>
      <c r="C506" s="84">
        <v>45425</v>
      </c>
      <c r="D506" s="58" t="s">
        <v>213</v>
      </c>
      <c r="E506" s="51" t="s">
        <v>213</v>
      </c>
      <c r="F506" s="51" t="s">
        <v>213</v>
      </c>
      <c r="G506" s="26" t="s">
        <v>213</v>
      </c>
      <c r="H506" s="26" t="s">
        <v>213</v>
      </c>
      <c r="I506" s="26" t="s">
        <v>213</v>
      </c>
      <c r="J506" s="26" t="s">
        <v>213</v>
      </c>
      <c r="L506" s="10"/>
      <c r="M506" s="10"/>
      <c r="N506" s="10"/>
      <c r="O506" s="10"/>
      <c r="P506" s="10"/>
      <c r="Q506" s="10"/>
      <c r="R506" s="10"/>
      <c r="S506" s="10"/>
      <c r="T506" s="10"/>
      <c r="U506" s="10"/>
      <c r="V506" s="10"/>
      <c r="W506" s="10"/>
    </row>
    <row r="507" spans="1:23" x14ac:dyDescent="0.35">
      <c r="A507" s="14" t="s">
        <v>177</v>
      </c>
      <c r="B507" s="18">
        <v>21</v>
      </c>
      <c r="C507" s="84">
        <v>45432</v>
      </c>
      <c r="D507" s="58" t="s">
        <v>213</v>
      </c>
      <c r="E507" s="51" t="s">
        <v>213</v>
      </c>
      <c r="F507" s="51" t="s">
        <v>213</v>
      </c>
      <c r="G507" s="26" t="s">
        <v>213</v>
      </c>
      <c r="H507" s="26" t="s">
        <v>213</v>
      </c>
      <c r="I507" s="26" t="s">
        <v>213</v>
      </c>
      <c r="J507" s="26" t="s">
        <v>213</v>
      </c>
      <c r="L507" s="10"/>
      <c r="M507" s="10"/>
      <c r="N507" s="10"/>
      <c r="O507" s="10"/>
      <c r="P507" s="10"/>
      <c r="Q507" s="10"/>
      <c r="R507" s="10"/>
      <c r="S507" s="10"/>
      <c r="T507" s="10"/>
      <c r="U507" s="10"/>
      <c r="V507" s="10"/>
      <c r="W507" s="10"/>
    </row>
    <row r="508" spans="1:23" x14ac:dyDescent="0.35">
      <c r="A508" s="14" t="s">
        <v>177</v>
      </c>
      <c r="B508" s="18">
        <v>22</v>
      </c>
      <c r="C508" s="84">
        <v>45439</v>
      </c>
      <c r="D508" s="58" t="s">
        <v>213</v>
      </c>
      <c r="E508" s="51" t="s">
        <v>213</v>
      </c>
      <c r="F508" s="51" t="s">
        <v>213</v>
      </c>
      <c r="G508" s="26" t="s">
        <v>213</v>
      </c>
      <c r="H508" s="26" t="s">
        <v>213</v>
      </c>
      <c r="I508" s="26" t="s">
        <v>213</v>
      </c>
      <c r="J508" s="26" t="s">
        <v>213</v>
      </c>
      <c r="L508" s="10"/>
      <c r="M508" s="10"/>
      <c r="N508" s="10"/>
      <c r="O508" s="10"/>
      <c r="P508" s="10"/>
      <c r="Q508" s="10"/>
      <c r="R508" s="10"/>
      <c r="S508" s="10"/>
      <c r="T508" s="10"/>
      <c r="U508" s="10"/>
      <c r="V508" s="10"/>
      <c r="W508" s="10"/>
    </row>
    <row r="509" spans="1:23" x14ac:dyDescent="0.35">
      <c r="A509" s="14" t="s">
        <v>177</v>
      </c>
      <c r="B509" s="18">
        <v>23</v>
      </c>
      <c r="C509" s="84">
        <v>45446</v>
      </c>
      <c r="D509" s="58" t="s">
        <v>213</v>
      </c>
      <c r="E509" s="51" t="s">
        <v>213</v>
      </c>
      <c r="F509" s="51" t="s">
        <v>213</v>
      </c>
      <c r="G509" s="26" t="s">
        <v>213</v>
      </c>
      <c r="H509" s="26" t="s">
        <v>213</v>
      </c>
      <c r="I509" s="26" t="s">
        <v>213</v>
      </c>
      <c r="J509" s="26" t="s">
        <v>213</v>
      </c>
      <c r="L509" s="10"/>
      <c r="M509" s="10"/>
      <c r="N509" s="10"/>
      <c r="O509" s="10"/>
      <c r="P509" s="10"/>
      <c r="Q509" s="10"/>
      <c r="R509" s="10"/>
      <c r="S509" s="10"/>
      <c r="T509" s="10"/>
      <c r="U509" s="10"/>
      <c r="V509" s="10"/>
      <c r="W509" s="10"/>
    </row>
    <row r="510" spans="1:23" x14ac:dyDescent="0.35">
      <c r="A510" s="14" t="s">
        <v>177</v>
      </c>
      <c r="B510" s="18">
        <v>24</v>
      </c>
      <c r="C510" s="84">
        <v>45453</v>
      </c>
      <c r="D510" s="58" t="s">
        <v>213</v>
      </c>
      <c r="E510" s="51" t="s">
        <v>213</v>
      </c>
      <c r="F510" s="51" t="s">
        <v>213</v>
      </c>
      <c r="G510" s="26" t="s">
        <v>213</v>
      </c>
      <c r="H510" s="26" t="s">
        <v>213</v>
      </c>
      <c r="I510" s="26" t="s">
        <v>213</v>
      </c>
      <c r="J510" s="26" t="s">
        <v>213</v>
      </c>
      <c r="L510" s="10"/>
      <c r="M510" s="10"/>
      <c r="N510" s="10"/>
      <c r="O510" s="10"/>
      <c r="P510" s="10"/>
      <c r="Q510" s="10"/>
      <c r="R510" s="10"/>
      <c r="S510" s="10"/>
      <c r="T510" s="10"/>
      <c r="U510" s="10"/>
      <c r="V510" s="10"/>
      <c r="W510" s="10"/>
    </row>
    <row r="511" spans="1:23" x14ac:dyDescent="0.35">
      <c r="A511" s="14" t="s">
        <v>177</v>
      </c>
      <c r="B511" s="18">
        <v>25</v>
      </c>
      <c r="C511" s="84">
        <v>45460</v>
      </c>
      <c r="D511" s="58" t="s">
        <v>213</v>
      </c>
      <c r="E511" s="51" t="s">
        <v>213</v>
      </c>
      <c r="F511" s="51" t="s">
        <v>213</v>
      </c>
      <c r="G511" s="26" t="s">
        <v>213</v>
      </c>
      <c r="H511" s="26" t="s">
        <v>213</v>
      </c>
      <c r="I511" s="26" t="s">
        <v>213</v>
      </c>
      <c r="J511" s="26" t="s">
        <v>213</v>
      </c>
      <c r="L511" s="10"/>
      <c r="M511" s="10"/>
      <c r="N511" s="10"/>
      <c r="O511" s="10"/>
      <c r="P511" s="10"/>
      <c r="Q511" s="10"/>
      <c r="R511" s="10"/>
      <c r="S511" s="10"/>
      <c r="T511" s="10"/>
      <c r="U511" s="10"/>
      <c r="V511" s="10"/>
      <c r="W511" s="10"/>
    </row>
    <row r="512" spans="1:23" x14ac:dyDescent="0.35">
      <c r="A512" s="14" t="s">
        <v>177</v>
      </c>
      <c r="B512" s="18">
        <v>26</v>
      </c>
      <c r="C512" s="84">
        <v>45467</v>
      </c>
      <c r="D512" s="58" t="s">
        <v>213</v>
      </c>
      <c r="E512" s="51" t="s">
        <v>213</v>
      </c>
      <c r="F512" s="51" t="s">
        <v>213</v>
      </c>
      <c r="G512" s="26" t="s">
        <v>213</v>
      </c>
      <c r="H512" s="26" t="s">
        <v>213</v>
      </c>
      <c r="I512" s="26" t="s">
        <v>213</v>
      </c>
      <c r="J512" s="26" t="s">
        <v>213</v>
      </c>
      <c r="L512" s="10"/>
      <c r="M512" s="10"/>
      <c r="N512" s="10"/>
      <c r="O512" s="10"/>
      <c r="P512" s="10"/>
      <c r="Q512" s="10"/>
      <c r="R512" s="10"/>
      <c r="S512" s="10"/>
      <c r="T512" s="10"/>
      <c r="U512" s="10"/>
      <c r="V512" s="10"/>
      <c r="W512" s="10"/>
    </row>
    <row r="513" spans="1:23" x14ac:dyDescent="0.35">
      <c r="A513" s="14" t="s">
        <v>177</v>
      </c>
      <c r="B513" s="18">
        <v>27</v>
      </c>
      <c r="C513" s="84">
        <v>45474</v>
      </c>
      <c r="D513" s="58" t="s">
        <v>213</v>
      </c>
      <c r="E513" s="51" t="s">
        <v>213</v>
      </c>
      <c r="F513" s="51" t="s">
        <v>213</v>
      </c>
      <c r="G513" s="26" t="s">
        <v>213</v>
      </c>
      <c r="H513" s="26" t="s">
        <v>213</v>
      </c>
      <c r="I513" s="26" t="s">
        <v>213</v>
      </c>
      <c r="J513" s="26" t="s">
        <v>213</v>
      </c>
      <c r="L513" s="10"/>
      <c r="M513" s="10"/>
      <c r="N513" s="10"/>
      <c r="O513" s="10"/>
      <c r="P513" s="10"/>
      <c r="Q513" s="10"/>
      <c r="R513" s="10"/>
      <c r="S513" s="10"/>
      <c r="T513" s="10"/>
      <c r="U513" s="10"/>
      <c r="V513" s="10"/>
      <c r="W513" s="10"/>
    </row>
    <row r="514" spans="1:23" x14ac:dyDescent="0.35">
      <c r="A514" s="14" t="s">
        <v>177</v>
      </c>
      <c r="B514" s="18">
        <v>28</v>
      </c>
      <c r="C514" s="84">
        <v>45481</v>
      </c>
      <c r="D514" s="58" t="s">
        <v>213</v>
      </c>
      <c r="E514" s="51" t="s">
        <v>213</v>
      </c>
      <c r="F514" s="51" t="s">
        <v>213</v>
      </c>
      <c r="G514" s="26" t="s">
        <v>213</v>
      </c>
      <c r="H514" s="26" t="s">
        <v>213</v>
      </c>
      <c r="I514" s="26" t="s">
        <v>213</v>
      </c>
      <c r="J514" s="26" t="s">
        <v>213</v>
      </c>
      <c r="L514" s="10"/>
      <c r="M514" s="10"/>
      <c r="N514" s="10"/>
      <c r="O514" s="10"/>
      <c r="P514" s="10"/>
      <c r="Q514" s="10"/>
      <c r="R514" s="10"/>
      <c r="S514" s="10"/>
      <c r="T514" s="10"/>
      <c r="U514" s="10"/>
      <c r="V514" s="10"/>
      <c r="W514" s="10"/>
    </row>
    <row r="515" spans="1:23" x14ac:dyDescent="0.35">
      <c r="A515" s="14" t="s">
        <v>177</v>
      </c>
      <c r="B515" s="18">
        <v>29</v>
      </c>
      <c r="C515" s="84">
        <v>45488</v>
      </c>
      <c r="D515" s="58" t="s">
        <v>213</v>
      </c>
      <c r="E515" s="51" t="s">
        <v>213</v>
      </c>
      <c r="F515" s="51" t="s">
        <v>213</v>
      </c>
      <c r="G515" s="26" t="s">
        <v>213</v>
      </c>
      <c r="H515" s="26" t="s">
        <v>213</v>
      </c>
      <c r="I515" s="26" t="s">
        <v>213</v>
      </c>
      <c r="J515" s="26" t="s">
        <v>213</v>
      </c>
      <c r="L515" s="10"/>
      <c r="M515" s="10"/>
      <c r="N515" s="10"/>
      <c r="O515" s="10"/>
      <c r="P515" s="10"/>
      <c r="Q515" s="10"/>
      <c r="R515" s="10"/>
      <c r="S515" s="10"/>
      <c r="T515" s="10"/>
      <c r="U515" s="10"/>
      <c r="V515" s="10"/>
      <c r="W515" s="10"/>
    </row>
    <row r="516" spans="1:23" x14ac:dyDescent="0.35">
      <c r="A516" s="14" t="s">
        <v>177</v>
      </c>
      <c r="B516" s="18">
        <v>30</v>
      </c>
      <c r="C516" s="84">
        <v>45495</v>
      </c>
      <c r="D516" s="58" t="s">
        <v>213</v>
      </c>
      <c r="E516" s="51" t="s">
        <v>213</v>
      </c>
      <c r="F516" s="51" t="s">
        <v>213</v>
      </c>
      <c r="G516" s="26" t="s">
        <v>213</v>
      </c>
      <c r="H516" s="26" t="s">
        <v>213</v>
      </c>
      <c r="I516" s="26" t="s">
        <v>213</v>
      </c>
      <c r="J516" s="26" t="s">
        <v>213</v>
      </c>
      <c r="L516" s="10"/>
      <c r="M516" s="10"/>
      <c r="N516" s="10"/>
      <c r="O516" s="10"/>
      <c r="P516" s="10"/>
      <c r="Q516" s="10"/>
      <c r="R516" s="10"/>
      <c r="S516" s="10"/>
      <c r="T516" s="10"/>
      <c r="U516" s="10"/>
      <c r="V516" s="10"/>
      <c r="W516" s="10"/>
    </row>
    <row r="517" spans="1:23" x14ac:dyDescent="0.35">
      <c r="A517" s="14" t="s">
        <v>177</v>
      </c>
      <c r="B517" s="18">
        <v>31</v>
      </c>
      <c r="C517" s="84">
        <v>45502</v>
      </c>
      <c r="D517" s="58" t="s">
        <v>213</v>
      </c>
      <c r="E517" s="51" t="s">
        <v>213</v>
      </c>
      <c r="F517" s="51" t="s">
        <v>213</v>
      </c>
      <c r="G517" s="26" t="s">
        <v>213</v>
      </c>
      <c r="H517" s="26" t="s">
        <v>213</v>
      </c>
      <c r="I517" s="26" t="s">
        <v>213</v>
      </c>
      <c r="J517" s="26" t="s">
        <v>213</v>
      </c>
      <c r="L517" s="10"/>
      <c r="M517" s="10"/>
      <c r="N517" s="10"/>
      <c r="O517" s="10"/>
      <c r="P517" s="10"/>
      <c r="Q517" s="10"/>
      <c r="R517" s="10"/>
      <c r="S517" s="10"/>
      <c r="T517" s="10"/>
      <c r="U517" s="10"/>
      <c r="V517" s="10"/>
      <c r="W517" s="10"/>
    </row>
    <row r="518" spans="1:23" x14ac:dyDescent="0.35">
      <c r="A518" s="14" t="s">
        <v>177</v>
      </c>
      <c r="B518" s="18">
        <v>32</v>
      </c>
      <c r="C518" s="84">
        <v>45509</v>
      </c>
      <c r="D518" s="58" t="s">
        <v>213</v>
      </c>
      <c r="E518" s="51" t="s">
        <v>213</v>
      </c>
      <c r="F518" s="51" t="s">
        <v>213</v>
      </c>
      <c r="G518" s="26" t="s">
        <v>213</v>
      </c>
      <c r="H518" s="26" t="s">
        <v>213</v>
      </c>
      <c r="I518" s="26" t="s">
        <v>213</v>
      </c>
      <c r="J518" s="26" t="s">
        <v>213</v>
      </c>
      <c r="L518" s="10"/>
      <c r="M518" s="10"/>
      <c r="N518" s="10"/>
      <c r="O518" s="10"/>
      <c r="P518" s="10"/>
      <c r="Q518" s="10"/>
      <c r="R518" s="10"/>
      <c r="S518" s="10"/>
      <c r="T518" s="10"/>
      <c r="U518" s="10"/>
      <c r="V518" s="10"/>
      <c r="W518" s="10"/>
    </row>
    <row r="519" spans="1:23" x14ac:dyDescent="0.35">
      <c r="A519" s="14" t="s">
        <v>177</v>
      </c>
      <c r="B519" s="18">
        <v>33</v>
      </c>
      <c r="C519" s="84">
        <v>45516</v>
      </c>
      <c r="D519" s="58" t="s">
        <v>213</v>
      </c>
      <c r="E519" s="51" t="s">
        <v>213</v>
      </c>
      <c r="F519" s="51" t="s">
        <v>213</v>
      </c>
      <c r="G519" s="26" t="s">
        <v>213</v>
      </c>
      <c r="H519" s="26" t="s">
        <v>213</v>
      </c>
      <c r="I519" s="26" t="s">
        <v>213</v>
      </c>
      <c r="J519" s="26" t="s">
        <v>213</v>
      </c>
      <c r="L519" s="10"/>
      <c r="M519" s="10"/>
      <c r="N519" s="10"/>
      <c r="O519" s="10"/>
      <c r="P519" s="10"/>
      <c r="Q519" s="10"/>
      <c r="R519" s="10"/>
      <c r="S519" s="10"/>
      <c r="T519" s="10"/>
      <c r="U519" s="10"/>
      <c r="V519" s="10"/>
      <c r="W519" s="10"/>
    </row>
    <row r="520" spans="1:23" x14ac:dyDescent="0.35">
      <c r="A520" s="14" t="s">
        <v>177</v>
      </c>
      <c r="B520" s="18">
        <v>34</v>
      </c>
      <c r="C520" s="84">
        <v>45523</v>
      </c>
      <c r="D520" s="58" t="s">
        <v>213</v>
      </c>
      <c r="E520" s="51" t="s">
        <v>213</v>
      </c>
      <c r="F520" s="51" t="s">
        <v>213</v>
      </c>
      <c r="G520" s="26" t="s">
        <v>213</v>
      </c>
      <c r="H520" s="26" t="s">
        <v>213</v>
      </c>
      <c r="I520" s="26" t="s">
        <v>213</v>
      </c>
      <c r="J520" s="26" t="s">
        <v>213</v>
      </c>
      <c r="L520" s="10"/>
      <c r="M520" s="10"/>
      <c r="N520" s="10"/>
      <c r="O520" s="10"/>
      <c r="P520" s="10"/>
      <c r="Q520" s="10"/>
      <c r="R520" s="10"/>
      <c r="S520" s="10"/>
      <c r="T520" s="10"/>
      <c r="U520" s="10"/>
      <c r="V520" s="10"/>
      <c r="W520" s="10"/>
    </row>
    <row r="521" spans="1:23" x14ac:dyDescent="0.35">
      <c r="A521" s="14" t="s">
        <v>177</v>
      </c>
      <c r="B521" s="18">
        <v>35</v>
      </c>
      <c r="C521" s="84">
        <v>45530</v>
      </c>
      <c r="D521" s="58" t="s">
        <v>213</v>
      </c>
      <c r="E521" s="51" t="s">
        <v>213</v>
      </c>
      <c r="F521" s="51" t="s">
        <v>213</v>
      </c>
      <c r="G521" s="26" t="s">
        <v>213</v>
      </c>
      <c r="H521" s="26" t="s">
        <v>213</v>
      </c>
      <c r="I521" s="26" t="s">
        <v>213</v>
      </c>
      <c r="J521" s="26" t="s">
        <v>213</v>
      </c>
      <c r="L521" s="10"/>
      <c r="M521" s="10"/>
      <c r="N521" s="10"/>
      <c r="O521" s="10"/>
      <c r="P521" s="10"/>
      <c r="Q521" s="10"/>
      <c r="R521" s="10"/>
      <c r="S521" s="10"/>
      <c r="T521" s="10"/>
      <c r="U521" s="10"/>
      <c r="V521" s="10"/>
      <c r="W521" s="10"/>
    </row>
    <row r="522" spans="1:23" x14ac:dyDescent="0.35">
      <c r="A522" s="14" t="s">
        <v>177</v>
      </c>
      <c r="B522" s="18">
        <v>36</v>
      </c>
      <c r="C522" s="84">
        <v>45537</v>
      </c>
      <c r="D522" s="58" t="s">
        <v>213</v>
      </c>
      <c r="E522" s="51" t="s">
        <v>213</v>
      </c>
      <c r="F522" s="51" t="s">
        <v>213</v>
      </c>
      <c r="G522" s="26" t="s">
        <v>213</v>
      </c>
      <c r="H522" s="26" t="s">
        <v>213</v>
      </c>
      <c r="I522" s="26" t="s">
        <v>213</v>
      </c>
      <c r="J522" s="26" t="s">
        <v>213</v>
      </c>
      <c r="L522" s="10"/>
      <c r="M522" s="10"/>
      <c r="N522" s="10"/>
      <c r="O522" s="10"/>
      <c r="P522" s="10"/>
      <c r="Q522" s="10"/>
      <c r="R522" s="10"/>
      <c r="S522" s="10"/>
      <c r="T522" s="10"/>
      <c r="U522" s="10"/>
      <c r="V522" s="10"/>
      <c r="W522" s="10"/>
    </row>
    <row r="523" spans="1:23" x14ac:dyDescent="0.35">
      <c r="A523" s="14" t="s">
        <v>177</v>
      </c>
      <c r="B523" s="18">
        <v>37</v>
      </c>
      <c r="C523" s="84">
        <v>45544</v>
      </c>
      <c r="D523" s="58" t="s">
        <v>213</v>
      </c>
      <c r="E523" s="51" t="s">
        <v>213</v>
      </c>
      <c r="F523" s="51" t="s">
        <v>213</v>
      </c>
      <c r="G523" s="26" t="s">
        <v>213</v>
      </c>
      <c r="H523" s="26" t="s">
        <v>213</v>
      </c>
      <c r="I523" s="26" t="s">
        <v>213</v>
      </c>
      <c r="J523" s="26" t="s">
        <v>213</v>
      </c>
      <c r="L523" s="10"/>
      <c r="M523" s="10"/>
      <c r="N523" s="10"/>
      <c r="O523" s="10"/>
      <c r="P523" s="10"/>
      <c r="Q523" s="10"/>
      <c r="R523" s="10"/>
      <c r="S523" s="10"/>
      <c r="T523" s="10"/>
      <c r="U523" s="10"/>
      <c r="V523" s="10"/>
      <c r="W523" s="10"/>
    </row>
    <row r="524" spans="1:23" x14ac:dyDescent="0.35">
      <c r="A524" s="14" t="s">
        <v>177</v>
      </c>
      <c r="B524" s="18">
        <v>38</v>
      </c>
      <c r="C524" s="84">
        <v>45551</v>
      </c>
      <c r="D524" s="58" t="s">
        <v>213</v>
      </c>
      <c r="E524" s="51" t="s">
        <v>213</v>
      </c>
      <c r="F524" s="51" t="s">
        <v>213</v>
      </c>
      <c r="G524" s="26" t="s">
        <v>213</v>
      </c>
      <c r="H524" s="26" t="s">
        <v>213</v>
      </c>
      <c r="I524" s="26" t="s">
        <v>213</v>
      </c>
      <c r="J524" s="26" t="s">
        <v>213</v>
      </c>
      <c r="L524" s="10"/>
      <c r="M524" s="10"/>
      <c r="N524" s="10"/>
      <c r="O524" s="10"/>
      <c r="P524" s="10"/>
      <c r="Q524" s="10"/>
      <c r="R524" s="10"/>
      <c r="S524" s="10"/>
      <c r="T524" s="10"/>
      <c r="U524" s="10"/>
      <c r="V524" s="10"/>
      <c r="W524" s="10"/>
    </row>
    <row r="525" spans="1:23" x14ac:dyDescent="0.35">
      <c r="A525" s="14" t="s">
        <v>177</v>
      </c>
      <c r="B525" s="18">
        <v>39</v>
      </c>
      <c r="C525" s="84">
        <v>45558</v>
      </c>
      <c r="D525" s="58" t="s">
        <v>213</v>
      </c>
      <c r="E525" s="51" t="s">
        <v>213</v>
      </c>
      <c r="F525" s="51" t="s">
        <v>213</v>
      </c>
      <c r="G525" s="26" t="s">
        <v>213</v>
      </c>
      <c r="H525" s="26" t="s">
        <v>213</v>
      </c>
      <c r="I525" s="26" t="s">
        <v>213</v>
      </c>
      <c r="J525" s="26" t="s">
        <v>213</v>
      </c>
      <c r="L525" s="10"/>
      <c r="M525" s="10"/>
      <c r="N525" s="10"/>
      <c r="O525" s="10"/>
      <c r="P525" s="10"/>
      <c r="Q525" s="10"/>
      <c r="R525" s="10"/>
      <c r="S525" s="10"/>
      <c r="T525" s="10"/>
      <c r="U525" s="10"/>
      <c r="V525" s="10"/>
      <c r="W525" s="10"/>
    </row>
    <row r="526" spans="1:23" x14ac:dyDescent="0.35">
      <c r="A526" s="14" t="s">
        <v>177</v>
      </c>
      <c r="B526" s="18">
        <v>40</v>
      </c>
      <c r="C526" s="84">
        <v>45565</v>
      </c>
      <c r="D526" s="58" t="s">
        <v>213</v>
      </c>
      <c r="E526" s="51" t="s">
        <v>213</v>
      </c>
      <c r="F526" s="51" t="s">
        <v>213</v>
      </c>
      <c r="G526" s="26" t="s">
        <v>213</v>
      </c>
      <c r="H526" s="26" t="s">
        <v>213</v>
      </c>
      <c r="I526" s="26" t="s">
        <v>213</v>
      </c>
      <c r="J526" s="26" t="s">
        <v>213</v>
      </c>
      <c r="L526" s="10"/>
      <c r="M526" s="10"/>
      <c r="N526" s="10"/>
      <c r="O526" s="10"/>
      <c r="P526" s="10"/>
      <c r="Q526" s="10"/>
      <c r="R526" s="10"/>
      <c r="S526" s="10"/>
      <c r="T526" s="10"/>
      <c r="U526" s="10"/>
      <c r="V526" s="10"/>
      <c r="W526" s="10"/>
    </row>
    <row r="527" spans="1:23" x14ac:dyDescent="0.35">
      <c r="A527" s="14" t="s">
        <v>177</v>
      </c>
      <c r="B527" s="18">
        <v>41</v>
      </c>
      <c r="C527" s="84">
        <v>45572</v>
      </c>
      <c r="D527" s="58" t="s">
        <v>213</v>
      </c>
      <c r="E527" s="51" t="s">
        <v>213</v>
      </c>
      <c r="F527" s="51" t="s">
        <v>213</v>
      </c>
      <c r="G527" s="26" t="s">
        <v>213</v>
      </c>
      <c r="H527" s="26" t="s">
        <v>213</v>
      </c>
      <c r="I527" s="26" t="s">
        <v>213</v>
      </c>
      <c r="J527" s="26" t="s">
        <v>213</v>
      </c>
      <c r="L527" s="10"/>
      <c r="M527" s="10"/>
      <c r="N527" s="10"/>
      <c r="O527" s="10"/>
      <c r="P527" s="10"/>
      <c r="Q527" s="10"/>
      <c r="R527" s="10"/>
      <c r="S527" s="10"/>
      <c r="T527" s="10"/>
      <c r="U527" s="10"/>
      <c r="V527" s="10"/>
      <c r="W527" s="10"/>
    </row>
    <row r="528" spans="1:23" x14ac:dyDescent="0.35">
      <c r="A528" s="14" t="s">
        <v>177</v>
      </c>
      <c r="B528" s="18">
        <v>42</v>
      </c>
      <c r="C528" s="84">
        <v>45579</v>
      </c>
      <c r="D528" s="58" t="s">
        <v>213</v>
      </c>
      <c r="E528" s="51" t="s">
        <v>213</v>
      </c>
      <c r="F528" s="51" t="s">
        <v>213</v>
      </c>
      <c r="G528" s="26" t="s">
        <v>213</v>
      </c>
      <c r="H528" s="26" t="s">
        <v>213</v>
      </c>
      <c r="I528" s="26" t="s">
        <v>213</v>
      </c>
      <c r="J528" s="26" t="s">
        <v>213</v>
      </c>
      <c r="L528" s="10"/>
      <c r="M528" s="10"/>
      <c r="N528" s="10"/>
      <c r="O528" s="10"/>
      <c r="P528" s="10"/>
      <c r="Q528" s="10"/>
      <c r="R528" s="10"/>
      <c r="S528" s="10"/>
      <c r="T528" s="10"/>
      <c r="U528" s="10"/>
      <c r="V528" s="10"/>
      <c r="W528" s="10"/>
    </row>
    <row r="529" spans="1:23" x14ac:dyDescent="0.35">
      <c r="A529" s="14" t="s">
        <v>177</v>
      </c>
      <c r="B529" s="18">
        <v>43</v>
      </c>
      <c r="C529" s="84">
        <v>45586</v>
      </c>
      <c r="D529" s="58" t="s">
        <v>213</v>
      </c>
      <c r="E529" s="51" t="s">
        <v>213</v>
      </c>
      <c r="F529" s="51" t="s">
        <v>213</v>
      </c>
      <c r="G529" s="26" t="s">
        <v>213</v>
      </c>
      <c r="H529" s="26" t="s">
        <v>213</v>
      </c>
      <c r="I529" s="26" t="s">
        <v>213</v>
      </c>
      <c r="J529" s="26" t="s">
        <v>213</v>
      </c>
      <c r="L529" s="10"/>
      <c r="M529" s="10"/>
      <c r="N529" s="10"/>
      <c r="O529" s="10"/>
      <c r="P529" s="10"/>
      <c r="Q529" s="10"/>
      <c r="R529" s="10"/>
      <c r="S529" s="10"/>
      <c r="T529" s="10"/>
      <c r="U529" s="10"/>
      <c r="V529" s="10"/>
      <c r="W529" s="10"/>
    </row>
    <row r="530" spans="1:23" x14ac:dyDescent="0.35">
      <c r="A530" s="14" t="s">
        <v>177</v>
      </c>
      <c r="B530" s="18">
        <v>44</v>
      </c>
      <c r="C530" s="84">
        <v>45593</v>
      </c>
      <c r="D530" s="58" t="s">
        <v>213</v>
      </c>
      <c r="E530" s="51" t="s">
        <v>213</v>
      </c>
      <c r="F530" s="51" t="s">
        <v>213</v>
      </c>
      <c r="G530" s="26" t="s">
        <v>213</v>
      </c>
      <c r="H530" s="26" t="s">
        <v>213</v>
      </c>
      <c r="I530" s="26" t="s">
        <v>213</v>
      </c>
      <c r="J530" s="26" t="s">
        <v>213</v>
      </c>
      <c r="L530" s="10"/>
      <c r="M530" s="10"/>
      <c r="N530" s="10"/>
      <c r="O530" s="10"/>
      <c r="P530" s="10"/>
      <c r="Q530" s="10"/>
      <c r="R530" s="10"/>
      <c r="S530" s="10"/>
      <c r="T530" s="10"/>
      <c r="U530" s="10"/>
      <c r="V530" s="10"/>
      <c r="W530" s="10"/>
    </row>
    <row r="531" spans="1:23" x14ac:dyDescent="0.35">
      <c r="A531" s="14" t="s">
        <v>177</v>
      </c>
      <c r="B531" s="18">
        <v>45</v>
      </c>
      <c r="C531" s="84">
        <v>45600</v>
      </c>
      <c r="D531" s="58" t="s">
        <v>213</v>
      </c>
      <c r="E531" s="51" t="s">
        <v>213</v>
      </c>
      <c r="F531" s="51" t="s">
        <v>213</v>
      </c>
      <c r="G531" s="26" t="s">
        <v>213</v>
      </c>
      <c r="H531" s="26" t="s">
        <v>213</v>
      </c>
      <c r="I531" s="26" t="s">
        <v>213</v>
      </c>
      <c r="J531" s="26" t="s">
        <v>213</v>
      </c>
      <c r="L531" s="10"/>
      <c r="M531" s="10"/>
      <c r="N531" s="10"/>
      <c r="O531" s="10"/>
      <c r="P531" s="10"/>
      <c r="Q531" s="10"/>
      <c r="R531" s="10"/>
      <c r="S531" s="10"/>
      <c r="T531" s="10"/>
      <c r="U531" s="10"/>
      <c r="V531" s="10"/>
      <c r="W531" s="10"/>
    </row>
    <row r="532" spans="1:23" x14ac:dyDescent="0.35">
      <c r="A532" s="14" t="s">
        <v>177</v>
      </c>
      <c r="B532" s="18">
        <v>46</v>
      </c>
      <c r="C532" s="84">
        <v>45607</v>
      </c>
      <c r="D532" s="58" t="s">
        <v>213</v>
      </c>
      <c r="E532" s="51" t="s">
        <v>213</v>
      </c>
      <c r="F532" s="51" t="s">
        <v>213</v>
      </c>
      <c r="G532" s="26" t="s">
        <v>213</v>
      </c>
      <c r="H532" s="26" t="s">
        <v>213</v>
      </c>
      <c r="I532" s="26" t="s">
        <v>213</v>
      </c>
      <c r="J532" s="26" t="s">
        <v>213</v>
      </c>
      <c r="L532" s="10"/>
      <c r="M532" s="10"/>
      <c r="N532" s="10"/>
      <c r="O532" s="10"/>
      <c r="P532" s="10"/>
      <c r="Q532" s="10"/>
      <c r="R532" s="10"/>
      <c r="S532" s="10"/>
      <c r="T532" s="10"/>
      <c r="U532" s="10"/>
      <c r="V532" s="10"/>
      <c r="W532" s="10"/>
    </row>
    <row r="533" spans="1:23" x14ac:dyDescent="0.35">
      <c r="A533" s="14" t="s">
        <v>177</v>
      </c>
      <c r="B533" s="18">
        <v>47</v>
      </c>
      <c r="C533" s="84">
        <v>45614</v>
      </c>
      <c r="D533" s="58" t="s">
        <v>213</v>
      </c>
      <c r="E533" s="51" t="s">
        <v>213</v>
      </c>
      <c r="F533" s="51" t="s">
        <v>213</v>
      </c>
      <c r="G533" s="26" t="s">
        <v>213</v>
      </c>
      <c r="H533" s="26" t="s">
        <v>213</v>
      </c>
      <c r="I533" s="26" t="s">
        <v>213</v>
      </c>
      <c r="J533" s="26" t="s">
        <v>213</v>
      </c>
      <c r="L533" s="10"/>
      <c r="M533" s="10"/>
      <c r="N533" s="10"/>
      <c r="O533" s="10"/>
      <c r="P533" s="10"/>
      <c r="Q533" s="10"/>
      <c r="R533" s="10"/>
      <c r="S533" s="10"/>
      <c r="T533" s="10"/>
      <c r="U533" s="10"/>
      <c r="V533" s="10"/>
      <c r="W533" s="10"/>
    </row>
    <row r="534" spans="1:23" x14ac:dyDescent="0.35">
      <c r="A534" s="14" t="s">
        <v>177</v>
      </c>
      <c r="B534" s="18">
        <v>48</v>
      </c>
      <c r="C534" s="84">
        <v>45621</v>
      </c>
      <c r="D534" s="58" t="s">
        <v>213</v>
      </c>
      <c r="E534" s="51" t="s">
        <v>213</v>
      </c>
      <c r="F534" s="51" t="s">
        <v>213</v>
      </c>
      <c r="G534" s="26" t="s">
        <v>213</v>
      </c>
      <c r="H534" s="26" t="s">
        <v>213</v>
      </c>
      <c r="I534" s="26" t="s">
        <v>213</v>
      </c>
      <c r="J534" s="26" t="s">
        <v>213</v>
      </c>
      <c r="L534" s="10"/>
      <c r="M534" s="10"/>
      <c r="N534" s="10"/>
      <c r="O534" s="10"/>
      <c r="P534" s="10"/>
      <c r="Q534" s="10"/>
      <c r="R534" s="10"/>
      <c r="S534" s="10"/>
      <c r="T534" s="10"/>
      <c r="U534" s="10"/>
      <c r="V534" s="10"/>
      <c r="W534" s="10"/>
    </row>
    <row r="535" spans="1:23" x14ac:dyDescent="0.35">
      <c r="A535" s="14" t="s">
        <v>177</v>
      </c>
      <c r="B535" s="18">
        <v>49</v>
      </c>
      <c r="C535" s="84">
        <v>45628</v>
      </c>
      <c r="D535" s="58" t="s">
        <v>213</v>
      </c>
      <c r="E535" s="51" t="s">
        <v>213</v>
      </c>
      <c r="F535" s="51" t="s">
        <v>213</v>
      </c>
      <c r="G535" s="26" t="s">
        <v>213</v>
      </c>
      <c r="H535" s="26" t="s">
        <v>213</v>
      </c>
      <c r="I535" s="26" t="s">
        <v>213</v>
      </c>
      <c r="J535" s="26" t="s">
        <v>213</v>
      </c>
      <c r="L535" s="10"/>
      <c r="M535" s="10"/>
      <c r="N535" s="10"/>
      <c r="O535" s="10"/>
      <c r="P535" s="10"/>
      <c r="Q535" s="10"/>
      <c r="R535" s="10"/>
      <c r="S535" s="10"/>
      <c r="T535" s="10"/>
      <c r="U535" s="10"/>
      <c r="V535" s="10"/>
      <c r="W535" s="10"/>
    </row>
    <row r="536" spans="1:23" x14ac:dyDescent="0.35">
      <c r="A536" s="14" t="s">
        <v>177</v>
      </c>
      <c r="B536" s="18">
        <v>50</v>
      </c>
      <c r="C536" s="84">
        <v>45635</v>
      </c>
      <c r="D536" s="58" t="s">
        <v>213</v>
      </c>
      <c r="E536" s="51" t="s">
        <v>213</v>
      </c>
      <c r="F536" s="51" t="s">
        <v>213</v>
      </c>
      <c r="G536" s="26" t="s">
        <v>213</v>
      </c>
      <c r="H536" s="26" t="s">
        <v>213</v>
      </c>
      <c r="I536" s="26" t="s">
        <v>213</v>
      </c>
      <c r="J536" s="26" t="s">
        <v>213</v>
      </c>
      <c r="L536" s="10"/>
      <c r="M536" s="10"/>
      <c r="N536" s="10"/>
      <c r="O536" s="10"/>
      <c r="P536" s="10"/>
      <c r="Q536" s="10"/>
      <c r="R536" s="10"/>
      <c r="S536" s="10"/>
      <c r="T536" s="10"/>
      <c r="U536" s="10"/>
      <c r="V536" s="10"/>
      <c r="W536" s="10"/>
    </row>
    <row r="537" spans="1:23" x14ac:dyDescent="0.35">
      <c r="A537" s="14" t="s">
        <v>177</v>
      </c>
      <c r="B537" s="18">
        <v>51</v>
      </c>
      <c r="C537" s="84">
        <v>45642</v>
      </c>
      <c r="D537" s="58" t="s">
        <v>213</v>
      </c>
      <c r="E537" s="51" t="s">
        <v>213</v>
      </c>
      <c r="F537" s="51" t="s">
        <v>213</v>
      </c>
      <c r="G537" s="26" t="s">
        <v>213</v>
      </c>
      <c r="H537" s="26" t="s">
        <v>213</v>
      </c>
      <c r="I537" s="26" t="s">
        <v>213</v>
      </c>
      <c r="J537" s="26" t="s">
        <v>213</v>
      </c>
      <c r="L537" s="10"/>
      <c r="M537" s="10"/>
      <c r="N537" s="10"/>
      <c r="O537" s="10"/>
      <c r="P537" s="10"/>
      <c r="Q537" s="10"/>
      <c r="R537" s="10"/>
      <c r="S537" s="10"/>
      <c r="T537" s="10"/>
      <c r="U537" s="10"/>
      <c r="V537" s="10"/>
      <c r="W537" s="10"/>
    </row>
    <row r="538" spans="1:23" x14ac:dyDescent="0.35">
      <c r="A538" s="14" t="s">
        <v>177</v>
      </c>
      <c r="B538" s="18">
        <v>52</v>
      </c>
      <c r="C538" s="84">
        <v>45649</v>
      </c>
      <c r="D538" s="58" t="s">
        <v>213</v>
      </c>
      <c r="E538" s="51" t="s">
        <v>213</v>
      </c>
      <c r="F538" s="51" t="s">
        <v>213</v>
      </c>
      <c r="G538" s="26" t="s">
        <v>213</v>
      </c>
      <c r="H538" s="26" t="s">
        <v>213</v>
      </c>
      <c r="I538" s="26" t="s">
        <v>213</v>
      </c>
      <c r="J538" s="26" t="s">
        <v>213</v>
      </c>
      <c r="L538" s="10"/>
      <c r="M538" s="10"/>
      <c r="N538" s="10"/>
      <c r="O538" s="10"/>
      <c r="P538" s="10"/>
      <c r="Q538" s="10"/>
      <c r="R538" s="10"/>
      <c r="S538" s="10"/>
      <c r="T538" s="10"/>
      <c r="U538" s="10"/>
      <c r="V538" s="10"/>
      <c r="W538" s="10"/>
    </row>
  </sheetData>
  <hyperlinks>
    <hyperlink ref="A4" location="Contents!A1" display="Back to table of contents" xr:uid="{00000000-0004-0000-0A00-000000000000}"/>
  </hyperlinks>
  <pageMargins left="0.7" right="0.7" top="0.75" bottom="0.75" header="0.3" footer="0.3"/>
  <pageSetup paperSize="9" orientation="portrait" horizontalDpi="90" verticalDpi="90" r:id="rId1"/>
  <tableParts count="5">
    <tablePart r:id="rId2"/>
    <tablePart r:id="rId3"/>
    <tablePart r:id="rId4"/>
    <tablePart r:id="rId5"/>
    <tablePart r:id="rId6"/>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231"/>
  <sheetViews>
    <sheetView zoomScaleNormal="100" workbookViewId="0"/>
  </sheetViews>
  <sheetFormatPr defaultColWidth="9.1796875" defaultRowHeight="15.5" x14ac:dyDescent="0.35"/>
  <cols>
    <col min="1" max="12" width="16.7265625" style="10" customWidth="1"/>
    <col min="13" max="16384" width="9.1796875" style="10"/>
  </cols>
  <sheetData>
    <row r="1" spans="1:12" s="4" customFormat="1" ht="20" x14ac:dyDescent="0.4">
      <c r="A1" s="100" t="s">
        <v>210</v>
      </c>
    </row>
    <row r="2" spans="1:12" s="4" customFormat="1" x14ac:dyDescent="0.35">
      <c r="A2" s="5" t="s">
        <v>202</v>
      </c>
    </row>
    <row r="3" spans="1:12" s="4" customFormat="1" x14ac:dyDescent="0.35">
      <c r="A3" s="5" t="s">
        <v>49</v>
      </c>
    </row>
    <row r="4" spans="1:12" s="4" customFormat="1" ht="30" customHeight="1" x14ac:dyDescent="0.35">
      <c r="A4" s="6" t="s">
        <v>53</v>
      </c>
    </row>
    <row r="5" spans="1:12" ht="93.5" thickBot="1" x14ac:dyDescent="0.4">
      <c r="A5" s="15" t="s">
        <v>62</v>
      </c>
      <c r="B5" s="16" t="s">
        <v>57</v>
      </c>
      <c r="C5" s="16" t="s">
        <v>110</v>
      </c>
      <c r="D5" s="8" t="s">
        <v>97</v>
      </c>
      <c r="E5" s="96" t="s">
        <v>182</v>
      </c>
      <c r="F5" s="97" t="s">
        <v>183</v>
      </c>
      <c r="G5" s="97" t="s">
        <v>184</v>
      </c>
      <c r="H5" s="98" t="s">
        <v>162</v>
      </c>
      <c r="I5" s="98" t="s">
        <v>185</v>
      </c>
      <c r="J5" s="98" t="s">
        <v>186</v>
      </c>
      <c r="K5" s="9" t="s">
        <v>99</v>
      </c>
      <c r="L5" s="9" t="s">
        <v>98</v>
      </c>
    </row>
    <row r="6" spans="1:12" ht="30" customHeight="1" x14ac:dyDescent="0.35">
      <c r="A6" s="17" t="s">
        <v>96</v>
      </c>
      <c r="B6" s="18">
        <v>1</v>
      </c>
      <c r="C6" s="19">
        <v>43829</v>
      </c>
      <c r="D6" s="55">
        <v>1161</v>
      </c>
      <c r="E6" s="92">
        <v>1334</v>
      </c>
      <c r="F6" s="92">
        <v>1310</v>
      </c>
      <c r="G6" s="92">
        <v>1359</v>
      </c>
      <c r="H6" s="83">
        <v>-173</v>
      </c>
      <c r="I6" s="83">
        <v>-198</v>
      </c>
      <c r="J6" s="83">
        <v>-149</v>
      </c>
      <c r="K6" s="1">
        <v>0</v>
      </c>
      <c r="L6" s="1">
        <v>0</v>
      </c>
    </row>
    <row r="7" spans="1:12" ht="16" customHeight="1" x14ac:dyDescent="0.35">
      <c r="A7" s="17" t="s">
        <v>96</v>
      </c>
      <c r="B7" s="18">
        <v>2</v>
      </c>
      <c r="C7" s="19">
        <v>43836</v>
      </c>
      <c r="D7" s="56">
        <v>1567</v>
      </c>
      <c r="E7" s="83">
        <v>1624</v>
      </c>
      <c r="F7" s="83">
        <v>1597</v>
      </c>
      <c r="G7" s="83">
        <v>1651</v>
      </c>
      <c r="H7" s="83">
        <v>-57</v>
      </c>
      <c r="I7" s="83">
        <v>-84</v>
      </c>
      <c r="J7" s="83">
        <v>-30</v>
      </c>
      <c r="K7" s="2">
        <v>0</v>
      </c>
      <c r="L7" s="2">
        <v>0</v>
      </c>
    </row>
    <row r="8" spans="1:12" ht="16" customHeight="1" x14ac:dyDescent="0.35">
      <c r="A8" s="17" t="s">
        <v>96</v>
      </c>
      <c r="B8" s="18">
        <v>3</v>
      </c>
      <c r="C8" s="19">
        <v>43843</v>
      </c>
      <c r="D8" s="56">
        <v>1322</v>
      </c>
      <c r="E8" s="83">
        <v>1435</v>
      </c>
      <c r="F8" s="83">
        <v>1410</v>
      </c>
      <c r="G8" s="83">
        <v>1461</v>
      </c>
      <c r="H8" s="83">
        <v>-113</v>
      </c>
      <c r="I8" s="83">
        <v>-139</v>
      </c>
      <c r="J8" s="83">
        <v>-88</v>
      </c>
      <c r="K8" s="2">
        <v>0</v>
      </c>
      <c r="L8" s="2">
        <v>0</v>
      </c>
    </row>
    <row r="9" spans="1:12" ht="16" customHeight="1" x14ac:dyDescent="0.35">
      <c r="A9" s="17" t="s">
        <v>96</v>
      </c>
      <c r="B9" s="18">
        <v>4</v>
      </c>
      <c r="C9" s="19">
        <v>43850</v>
      </c>
      <c r="D9" s="56">
        <v>1226</v>
      </c>
      <c r="E9" s="83">
        <v>1362</v>
      </c>
      <c r="F9" s="83">
        <v>1338</v>
      </c>
      <c r="G9" s="83">
        <v>1386</v>
      </c>
      <c r="H9" s="83">
        <v>-136</v>
      </c>
      <c r="I9" s="83">
        <v>-160</v>
      </c>
      <c r="J9" s="83">
        <v>-112</v>
      </c>
      <c r="K9" s="2">
        <v>0</v>
      </c>
      <c r="L9" s="2">
        <v>0</v>
      </c>
    </row>
    <row r="10" spans="1:12" ht="16" customHeight="1" x14ac:dyDescent="0.35">
      <c r="A10" s="17" t="s">
        <v>96</v>
      </c>
      <c r="B10" s="18">
        <v>5</v>
      </c>
      <c r="C10" s="19">
        <v>43857</v>
      </c>
      <c r="D10" s="56">
        <v>1188</v>
      </c>
      <c r="E10" s="83">
        <v>1319</v>
      </c>
      <c r="F10" s="83">
        <v>1295</v>
      </c>
      <c r="G10" s="83">
        <v>1343</v>
      </c>
      <c r="H10" s="83">
        <v>-131</v>
      </c>
      <c r="I10" s="83">
        <v>-155</v>
      </c>
      <c r="J10" s="83">
        <v>-107</v>
      </c>
      <c r="K10" s="2">
        <v>0</v>
      </c>
      <c r="L10" s="2">
        <v>0</v>
      </c>
    </row>
    <row r="11" spans="1:12" ht="16" customHeight="1" x14ac:dyDescent="0.35">
      <c r="A11" s="17" t="s">
        <v>96</v>
      </c>
      <c r="B11" s="18">
        <v>6</v>
      </c>
      <c r="C11" s="19">
        <v>43864</v>
      </c>
      <c r="D11" s="56">
        <v>1216</v>
      </c>
      <c r="E11" s="83">
        <v>1290</v>
      </c>
      <c r="F11" s="83">
        <v>1266</v>
      </c>
      <c r="G11" s="83">
        <v>1313</v>
      </c>
      <c r="H11" s="83">
        <v>-74</v>
      </c>
      <c r="I11" s="83">
        <v>-97</v>
      </c>
      <c r="J11" s="83">
        <v>-50</v>
      </c>
      <c r="K11" s="2">
        <v>0</v>
      </c>
      <c r="L11" s="2">
        <v>0</v>
      </c>
    </row>
    <row r="12" spans="1:12" ht="16" customHeight="1" x14ac:dyDescent="0.35">
      <c r="A12" s="17" t="s">
        <v>96</v>
      </c>
      <c r="B12" s="18">
        <v>7</v>
      </c>
      <c r="C12" s="19">
        <v>43871</v>
      </c>
      <c r="D12" s="56">
        <v>1162</v>
      </c>
      <c r="E12" s="83">
        <v>1291</v>
      </c>
      <c r="F12" s="83">
        <v>1267</v>
      </c>
      <c r="G12" s="83">
        <v>1314</v>
      </c>
      <c r="H12" s="83">
        <v>-129</v>
      </c>
      <c r="I12" s="83">
        <v>-152</v>
      </c>
      <c r="J12" s="83">
        <v>-105</v>
      </c>
      <c r="K12" s="2">
        <v>0</v>
      </c>
      <c r="L12" s="2">
        <v>0</v>
      </c>
    </row>
    <row r="13" spans="1:12" ht="16" customHeight="1" x14ac:dyDescent="0.35">
      <c r="A13" s="17" t="s">
        <v>96</v>
      </c>
      <c r="B13" s="18">
        <v>8</v>
      </c>
      <c r="C13" s="19">
        <v>43878</v>
      </c>
      <c r="D13" s="56">
        <v>1162</v>
      </c>
      <c r="E13" s="83">
        <v>1276</v>
      </c>
      <c r="F13" s="83">
        <v>1253</v>
      </c>
      <c r="G13" s="83">
        <v>1299</v>
      </c>
      <c r="H13" s="83">
        <v>-114</v>
      </c>
      <c r="I13" s="83">
        <v>-137</v>
      </c>
      <c r="J13" s="83">
        <v>-91</v>
      </c>
      <c r="K13" s="2">
        <v>0</v>
      </c>
      <c r="L13" s="2">
        <v>0</v>
      </c>
    </row>
    <row r="14" spans="1:12" ht="16" customHeight="1" x14ac:dyDescent="0.35">
      <c r="A14" s="17" t="s">
        <v>96</v>
      </c>
      <c r="B14" s="18">
        <v>9</v>
      </c>
      <c r="C14" s="19">
        <v>43885</v>
      </c>
      <c r="D14" s="56">
        <v>1171</v>
      </c>
      <c r="E14" s="83">
        <v>1189</v>
      </c>
      <c r="F14" s="83">
        <v>1167</v>
      </c>
      <c r="G14" s="83">
        <v>1211</v>
      </c>
      <c r="H14" s="83">
        <v>-18</v>
      </c>
      <c r="I14" s="83">
        <v>-40</v>
      </c>
      <c r="J14" s="83">
        <v>4</v>
      </c>
      <c r="K14" s="2">
        <v>0</v>
      </c>
      <c r="L14" s="2">
        <v>0</v>
      </c>
    </row>
    <row r="15" spans="1:12" ht="16" customHeight="1" x14ac:dyDescent="0.35">
      <c r="A15" s="17" t="s">
        <v>96</v>
      </c>
      <c r="B15" s="18">
        <v>10</v>
      </c>
      <c r="C15" s="19">
        <v>43892</v>
      </c>
      <c r="D15" s="56">
        <v>1208</v>
      </c>
      <c r="E15" s="83">
        <v>1250</v>
      </c>
      <c r="F15" s="83">
        <v>1228</v>
      </c>
      <c r="G15" s="83">
        <v>1273</v>
      </c>
      <c r="H15" s="83">
        <v>-42</v>
      </c>
      <c r="I15" s="83">
        <v>-65</v>
      </c>
      <c r="J15" s="83">
        <v>-20</v>
      </c>
      <c r="K15" s="2">
        <v>0</v>
      </c>
      <c r="L15" s="2">
        <v>0</v>
      </c>
    </row>
    <row r="16" spans="1:12" ht="16" customHeight="1" x14ac:dyDescent="0.35">
      <c r="A16" s="17" t="s">
        <v>96</v>
      </c>
      <c r="B16" s="18">
        <v>11</v>
      </c>
      <c r="C16" s="19">
        <v>43899</v>
      </c>
      <c r="D16" s="56">
        <v>1198</v>
      </c>
      <c r="E16" s="83">
        <v>1187</v>
      </c>
      <c r="F16" s="83">
        <v>1165</v>
      </c>
      <c r="G16" s="83">
        <v>1210</v>
      </c>
      <c r="H16" s="83">
        <v>11</v>
      </c>
      <c r="I16" s="83">
        <v>-12</v>
      </c>
      <c r="J16" s="83">
        <v>33</v>
      </c>
      <c r="K16" s="2">
        <v>0</v>
      </c>
      <c r="L16" s="2">
        <v>0</v>
      </c>
    </row>
    <row r="17" spans="1:12" ht="16" customHeight="1" x14ac:dyDescent="0.35">
      <c r="A17" s="17" t="s">
        <v>96</v>
      </c>
      <c r="B17" s="18">
        <v>12</v>
      </c>
      <c r="C17" s="19">
        <v>43906</v>
      </c>
      <c r="D17" s="56">
        <v>1196</v>
      </c>
      <c r="E17" s="83">
        <v>1136</v>
      </c>
      <c r="F17" s="83">
        <v>1115</v>
      </c>
      <c r="G17" s="83">
        <v>1158</v>
      </c>
      <c r="H17" s="83">
        <v>60</v>
      </c>
      <c r="I17" s="83">
        <v>38</v>
      </c>
      <c r="J17" s="83">
        <v>81</v>
      </c>
      <c r="K17" s="2">
        <v>11</v>
      </c>
      <c r="L17" s="2">
        <v>10</v>
      </c>
    </row>
    <row r="18" spans="1:12" ht="16" customHeight="1" x14ac:dyDescent="0.35">
      <c r="A18" s="17" t="s">
        <v>96</v>
      </c>
      <c r="B18" s="18">
        <v>13</v>
      </c>
      <c r="C18" s="19">
        <v>43913</v>
      </c>
      <c r="D18" s="56">
        <v>1079</v>
      </c>
      <c r="E18" s="83">
        <v>1132</v>
      </c>
      <c r="F18" s="83">
        <v>1111</v>
      </c>
      <c r="G18" s="83">
        <v>1154</v>
      </c>
      <c r="H18" s="83">
        <v>-53</v>
      </c>
      <c r="I18" s="83">
        <v>-75</v>
      </c>
      <c r="J18" s="83">
        <v>-32</v>
      </c>
      <c r="K18" s="2">
        <v>62</v>
      </c>
      <c r="L18" s="2">
        <v>53</v>
      </c>
    </row>
    <row r="19" spans="1:12" ht="16" customHeight="1" x14ac:dyDescent="0.35">
      <c r="A19" s="17" t="s">
        <v>96</v>
      </c>
      <c r="B19" s="18">
        <v>14</v>
      </c>
      <c r="C19" s="19">
        <v>43920</v>
      </c>
      <c r="D19" s="56">
        <v>1744</v>
      </c>
      <c r="E19" s="83">
        <v>1110</v>
      </c>
      <c r="F19" s="83">
        <v>1089</v>
      </c>
      <c r="G19" s="83">
        <v>1131</v>
      </c>
      <c r="H19" s="83">
        <v>634</v>
      </c>
      <c r="I19" s="83">
        <v>613</v>
      </c>
      <c r="J19" s="83">
        <v>655</v>
      </c>
      <c r="K19" s="26">
        <v>282</v>
      </c>
      <c r="L19" s="20">
        <v>256</v>
      </c>
    </row>
    <row r="20" spans="1:12" ht="16" customHeight="1" x14ac:dyDescent="0.35">
      <c r="A20" s="17" t="s">
        <v>96</v>
      </c>
      <c r="B20" s="18">
        <v>15</v>
      </c>
      <c r="C20" s="19">
        <v>43927</v>
      </c>
      <c r="D20" s="56">
        <v>1978</v>
      </c>
      <c r="E20" s="83">
        <v>1110</v>
      </c>
      <c r="F20" s="83">
        <v>1089</v>
      </c>
      <c r="G20" s="83">
        <v>1131</v>
      </c>
      <c r="H20" s="83">
        <v>868</v>
      </c>
      <c r="I20" s="83">
        <v>847</v>
      </c>
      <c r="J20" s="83">
        <v>889</v>
      </c>
      <c r="K20" s="21">
        <v>609</v>
      </c>
      <c r="L20" s="21">
        <v>587</v>
      </c>
    </row>
    <row r="21" spans="1:12" ht="16" customHeight="1" x14ac:dyDescent="0.35">
      <c r="A21" s="17" t="s">
        <v>96</v>
      </c>
      <c r="B21" s="18">
        <v>16</v>
      </c>
      <c r="C21" s="19">
        <v>43934</v>
      </c>
      <c r="D21" s="56">
        <v>1916</v>
      </c>
      <c r="E21" s="83">
        <v>1073</v>
      </c>
      <c r="F21" s="83">
        <v>1053</v>
      </c>
      <c r="G21" s="83">
        <v>1094</v>
      </c>
      <c r="H21" s="83">
        <v>843</v>
      </c>
      <c r="I21" s="83">
        <v>822</v>
      </c>
      <c r="J21" s="83">
        <v>863</v>
      </c>
      <c r="K21" s="21">
        <v>650</v>
      </c>
      <c r="L21" s="21">
        <v>638</v>
      </c>
    </row>
    <row r="22" spans="1:12" ht="16" customHeight="1" x14ac:dyDescent="0.35">
      <c r="A22" s="17" t="s">
        <v>96</v>
      </c>
      <c r="B22" s="18">
        <v>17</v>
      </c>
      <c r="C22" s="19">
        <v>43941</v>
      </c>
      <c r="D22" s="56">
        <v>1836</v>
      </c>
      <c r="E22" s="83">
        <v>1092</v>
      </c>
      <c r="F22" s="83">
        <v>1071</v>
      </c>
      <c r="G22" s="83">
        <v>1113</v>
      </c>
      <c r="H22" s="83">
        <v>744</v>
      </c>
      <c r="I22" s="83">
        <v>723</v>
      </c>
      <c r="J22" s="83">
        <v>765</v>
      </c>
      <c r="K22" s="21">
        <v>663</v>
      </c>
      <c r="L22" s="21">
        <v>636</v>
      </c>
    </row>
    <row r="23" spans="1:12" ht="16" customHeight="1" x14ac:dyDescent="0.35">
      <c r="A23" s="17" t="s">
        <v>96</v>
      </c>
      <c r="B23" s="18">
        <v>18</v>
      </c>
      <c r="C23" s="19">
        <v>43948</v>
      </c>
      <c r="D23" s="57">
        <v>1678</v>
      </c>
      <c r="E23" s="93">
        <v>1085</v>
      </c>
      <c r="F23" s="93">
        <v>1064</v>
      </c>
      <c r="G23" s="93">
        <v>1106</v>
      </c>
      <c r="H23" s="83">
        <v>593</v>
      </c>
      <c r="I23" s="83">
        <v>572</v>
      </c>
      <c r="J23" s="83">
        <v>614</v>
      </c>
      <c r="K23" s="21">
        <v>527</v>
      </c>
      <c r="L23" s="21">
        <v>499</v>
      </c>
    </row>
    <row r="24" spans="1:12" ht="16" customHeight="1" x14ac:dyDescent="0.35">
      <c r="A24" s="17" t="s">
        <v>96</v>
      </c>
      <c r="B24" s="18">
        <v>19</v>
      </c>
      <c r="C24" s="19">
        <v>43955</v>
      </c>
      <c r="D24" s="57">
        <v>1435</v>
      </c>
      <c r="E24" s="93">
        <v>1039</v>
      </c>
      <c r="F24" s="93">
        <v>1019</v>
      </c>
      <c r="G24" s="93">
        <v>1059</v>
      </c>
      <c r="H24" s="83">
        <v>396</v>
      </c>
      <c r="I24" s="83">
        <v>376</v>
      </c>
      <c r="J24" s="83">
        <v>416</v>
      </c>
      <c r="K24" s="21">
        <v>414</v>
      </c>
      <c r="L24" s="21">
        <v>388</v>
      </c>
    </row>
    <row r="25" spans="1:12" ht="16" customHeight="1" x14ac:dyDescent="0.35">
      <c r="A25" s="17" t="s">
        <v>96</v>
      </c>
      <c r="B25" s="18">
        <v>20</v>
      </c>
      <c r="C25" s="19">
        <v>43962</v>
      </c>
      <c r="D25" s="57">
        <v>1421</v>
      </c>
      <c r="E25" s="93">
        <v>1069</v>
      </c>
      <c r="F25" s="93">
        <v>1048</v>
      </c>
      <c r="G25" s="93">
        <v>1090</v>
      </c>
      <c r="H25" s="83">
        <v>352</v>
      </c>
      <c r="I25" s="83">
        <v>331</v>
      </c>
      <c r="J25" s="83">
        <v>373</v>
      </c>
      <c r="K25" s="21">
        <v>336</v>
      </c>
      <c r="L25" s="21">
        <v>302</v>
      </c>
    </row>
    <row r="26" spans="1:12" ht="16" customHeight="1" x14ac:dyDescent="0.35">
      <c r="A26" s="17" t="s">
        <v>96</v>
      </c>
      <c r="B26" s="18">
        <v>21</v>
      </c>
      <c r="C26" s="19">
        <v>43969</v>
      </c>
      <c r="D26" s="57">
        <v>1226</v>
      </c>
      <c r="E26" s="93">
        <v>1049</v>
      </c>
      <c r="F26" s="93">
        <v>1029</v>
      </c>
      <c r="G26" s="93">
        <v>1070</v>
      </c>
      <c r="H26" s="83">
        <v>177</v>
      </c>
      <c r="I26" s="83">
        <v>156</v>
      </c>
      <c r="J26" s="83">
        <v>197</v>
      </c>
      <c r="K26" s="21">
        <v>230</v>
      </c>
      <c r="L26" s="21">
        <v>211</v>
      </c>
    </row>
    <row r="27" spans="1:12" ht="16" customHeight="1" x14ac:dyDescent="0.35">
      <c r="A27" s="17" t="s">
        <v>96</v>
      </c>
      <c r="B27" s="18">
        <v>22</v>
      </c>
      <c r="C27" s="19">
        <v>43976</v>
      </c>
      <c r="D27" s="58">
        <v>1128</v>
      </c>
      <c r="E27" s="51">
        <v>1020</v>
      </c>
      <c r="F27" s="51">
        <v>1000</v>
      </c>
      <c r="G27" s="51">
        <v>1040</v>
      </c>
      <c r="H27" s="83">
        <v>108</v>
      </c>
      <c r="I27" s="83">
        <v>88</v>
      </c>
      <c r="J27" s="83">
        <v>128</v>
      </c>
      <c r="K27" s="21">
        <v>131</v>
      </c>
      <c r="L27" s="21">
        <v>111</v>
      </c>
    </row>
    <row r="28" spans="1:12" ht="16" customHeight="1" x14ac:dyDescent="0.35">
      <c r="A28" s="17" t="s">
        <v>96</v>
      </c>
      <c r="B28" s="18">
        <v>23</v>
      </c>
      <c r="C28" s="19">
        <v>43983</v>
      </c>
      <c r="D28" s="57">
        <v>1093</v>
      </c>
      <c r="E28" s="93">
        <v>1058</v>
      </c>
      <c r="F28" s="93">
        <v>1038</v>
      </c>
      <c r="G28" s="93">
        <v>1078</v>
      </c>
      <c r="H28" s="83">
        <v>35</v>
      </c>
      <c r="I28" s="83">
        <v>15</v>
      </c>
      <c r="J28" s="83">
        <v>55</v>
      </c>
      <c r="K28" s="21">
        <v>91</v>
      </c>
      <c r="L28" s="21">
        <v>75</v>
      </c>
    </row>
    <row r="29" spans="1:12" ht="16" customHeight="1" x14ac:dyDescent="0.35">
      <c r="A29" s="17" t="s">
        <v>96</v>
      </c>
      <c r="B29" s="18">
        <v>24</v>
      </c>
      <c r="C29" s="19">
        <v>43990</v>
      </c>
      <c r="D29" s="57">
        <v>1034</v>
      </c>
      <c r="E29" s="93">
        <v>1002</v>
      </c>
      <c r="F29" s="93">
        <v>983</v>
      </c>
      <c r="G29" s="93">
        <v>1022</v>
      </c>
      <c r="H29" s="83">
        <v>32</v>
      </c>
      <c r="I29" s="83">
        <v>12</v>
      </c>
      <c r="J29" s="83">
        <v>51</v>
      </c>
      <c r="K29" s="21">
        <v>67</v>
      </c>
      <c r="L29" s="21">
        <v>48</v>
      </c>
    </row>
    <row r="30" spans="1:12" ht="16" customHeight="1" x14ac:dyDescent="0.35">
      <c r="A30" s="17" t="s">
        <v>96</v>
      </c>
      <c r="B30" s="18">
        <v>25</v>
      </c>
      <c r="C30" s="19">
        <v>43997</v>
      </c>
      <c r="D30" s="57">
        <v>1065</v>
      </c>
      <c r="E30" s="93">
        <v>1021</v>
      </c>
      <c r="F30" s="93">
        <v>1001</v>
      </c>
      <c r="G30" s="93">
        <v>1041</v>
      </c>
      <c r="H30" s="83">
        <v>44</v>
      </c>
      <c r="I30" s="83">
        <v>24</v>
      </c>
      <c r="J30" s="83">
        <v>64</v>
      </c>
      <c r="K30" s="21">
        <v>49</v>
      </c>
      <c r="L30" s="21">
        <v>41</v>
      </c>
    </row>
    <row r="31" spans="1:12" ht="16" customHeight="1" x14ac:dyDescent="0.35">
      <c r="A31" s="17" t="s">
        <v>96</v>
      </c>
      <c r="B31" s="18">
        <v>26</v>
      </c>
      <c r="C31" s="19">
        <v>44004</v>
      </c>
      <c r="D31" s="56">
        <v>1008</v>
      </c>
      <c r="E31" s="83">
        <v>1027</v>
      </c>
      <c r="F31" s="83">
        <v>1007</v>
      </c>
      <c r="G31" s="83">
        <v>1048</v>
      </c>
      <c r="H31" s="83">
        <v>-19</v>
      </c>
      <c r="I31" s="83">
        <v>-40</v>
      </c>
      <c r="J31" s="83">
        <v>1</v>
      </c>
      <c r="K31" s="21">
        <v>36</v>
      </c>
      <c r="L31" s="21">
        <v>28</v>
      </c>
    </row>
    <row r="32" spans="1:12" ht="16" customHeight="1" x14ac:dyDescent="0.35">
      <c r="A32" s="17" t="s">
        <v>96</v>
      </c>
      <c r="B32" s="18">
        <v>27</v>
      </c>
      <c r="C32" s="19">
        <v>44011</v>
      </c>
      <c r="D32" s="57">
        <v>983</v>
      </c>
      <c r="E32" s="93">
        <v>1018</v>
      </c>
      <c r="F32" s="93">
        <v>998</v>
      </c>
      <c r="G32" s="93">
        <v>1038</v>
      </c>
      <c r="H32" s="83">
        <v>-35</v>
      </c>
      <c r="I32" s="83">
        <v>-55</v>
      </c>
      <c r="J32" s="83">
        <v>-15</v>
      </c>
      <c r="K32" s="21">
        <v>19</v>
      </c>
      <c r="L32" s="21">
        <v>10</v>
      </c>
    </row>
    <row r="33" spans="1:12" ht="16" customHeight="1" x14ac:dyDescent="0.35">
      <c r="A33" s="17" t="s">
        <v>96</v>
      </c>
      <c r="B33" s="18">
        <v>28</v>
      </c>
      <c r="C33" s="19">
        <v>44018</v>
      </c>
      <c r="D33" s="57">
        <v>977</v>
      </c>
      <c r="E33" s="93">
        <v>1025</v>
      </c>
      <c r="F33" s="93">
        <v>1005</v>
      </c>
      <c r="G33" s="93">
        <v>1045</v>
      </c>
      <c r="H33" s="83">
        <v>-48</v>
      </c>
      <c r="I33" s="83">
        <v>-68</v>
      </c>
      <c r="J33" s="83">
        <v>-28</v>
      </c>
      <c r="K33" s="21">
        <v>13</v>
      </c>
      <c r="L33" s="21">
        <v>7</v>
      </c>
    </row>
    <row r="34" spans="1:12" ht="16" customHeight="1" x14ac:dyDescent="0.35">
      <c r="A34" s="17" t="s">
        <v>96</v>
      </c>
      <c r="B34" s="18">
        <v>29</v>
      </c>
      <c r="C34" s="19">
        <v>44025</v>
      </c>
      <c r="D34" s="56">
        <v>1033</v>
      </c>
      <c r="E34" s="83">
        <v>995</v>
      </c>
      <c r="F34" s="83">
        <v>975</v>
      </c>
      <c r="G34" s="83">
        <v>1015</v>
      </c>
      <c r="H34" s="83">
        <v>38</v>
      </c>
      <c r="I34" s="83">
        <v>18</v>
      </c>
      <c r="J34" s="83">
        <v>58</v>
      </c>
      <c r="K34" s="21">
        <v>6</v>
      </c>
      <c r="L34" s="21">
        <v>3</v>
      </c>
    </row>
    <row r="35" spans="1:12" ht="16" customHeight="1" x14ac:dyDescent="0.35">
      <c r="A35" s="17" t="s">
        <v>96</v>
      </c>
      <c r="B35" s="18">
        <v>30</v>
      </c>
      <c r="C35" s="19">
        <v>44032</v>
      </c>
      <c r="D35" s="56">
        <v>962</v>
      </c>
      <c r="E35" s="83">
        <v>977</v>
      </c>
      <c r="F35" s="83">
        <v>958</v>
      </c>
      <c r="G35" s="83">
        <v>997</v>
      </c>
      <c r="H35" s="83">
        <v>-15</v>
      </c>
      <c r="I35" s="83">
        <v>-35</v>
      </c>
      <c r="J35" s="83">
        <v>4</v>
      </c>
      <c r="K35" s="21">
        <v>8</v>
      </c>
      <c r="L35" s="21">
        <v>4</v>
      </c>
    </row>
    <row r="36" spans="1:12" ht="16" customHeight="1" x14ac:dyDescent="0.35">
      <c r="A36" s="17" t="s">
        <v>96</v>
      </c>
      <c r="B36" s="18">
        <v>31</v>
      </c>
      <c r="C36" s="19">
        <v>44039</v>
      </c>
      <c r="D36" s="57">
        <v>1043</v>
      </c>
      <c r="E36" s="93">
        <v>994</v>
      </c>
      <c r="F36" s="93">
        <v>975</v>
      </c>
      <c r="G36" s="93">
        <v>1014</v>
      </c>
      <c r="H36" s="83">
        <v>49</v>
      </c>
      <c r="I36" s="83">
        <v>29</v>
      </c>
      <c r="J36" s="83">
        <v>68</v>
      </c>
      <c r="K36" s="21">
        <v>6</v>
      </c>
      <c r="L36" s="21">
        <v>3</v>
      </c>
    </row>
    <row r="37" spans="1:12" ht="16" customHeight="1" x14ac:dyDescent="0.35">
      <c r="A37" s="17" t="s">
        <v>96</v>
      </c>
      <c r="B37" s="18">
        <v>32</v>
      </c>
      <c r="C37" s="19">
        <v>44046</v>
      </c>
      <c r="D37" s="57">
        <v>1011</v>
      </c>
      <c r="E37" s="93">
        <v>1003</v>
      </c>
      <c r="F37" s="93">
        <v>983</v>
      </c>
      <c r="G37" s="93">
        <v>1023</v>
      </c>
      <c r="H37" s="83">
        <v>8</v>
      </c>
      <c r="I37" s="83">
        <v>-12</v>
      </c>
      <c r="J37" s="83">
        <v>28</v>
      </c>
      <c r="K37" s="21">
        <v>5</v>
      </c>
      <c r="L37" s="21">
        <v>1</v>
      </c>
    </row>
    <row r="38" spans="1:12" ht="16" customHeight="1" x14ac:dyDescent="0.35">
      <c r="A38" s="17" t="s">
        <v>96</v>
      </c>
      <c r="B38" s="18">
        <v>33</v>
      </c>
      <c r="C38" s="19">
        <v>44053</v>
      </c>
      <c r="D38" s="57">
        <v>928</v>
      </c>
      <c r="E38" s="93">
        <v>993</v>
      </c>
      <c r="F38" s="93">
        <v>973</v>
      </c>
      <c r="G38" s="93">
        <v>1013</v>
      </c>
      <c r="H38" s="83">
        <v>-65</v>
      </c>
      <c r="I38" s="83">
        <v>-85</v>
      </c>
      <c r="J38" s="83">
        <v>-45</v>
      </c>
      <c r="K38" s="21">
        <v>3</v>
      </c>
      <c r="L38" s="21">
        <v>0</v>
      </c>
    </row>
    <row r="39" spans="1:12" ht="16" customHeight="1" x14ac:dyDescent="0.35">
      <c r="A39" s="17" t="s">
        <v>96</v>
      </c>
      <c r="B39" s="18">
        <v>34</v>
      </c>
      <c r="C39" s="19">
        <v>44060</v>
      </c>
      <c r="D39" s="57">
        <v>1046</v>
      </c>
      <c r="E39" s="93">
        <v>1000</v>
      </c>
      <c r="F39" s="93">
        <v>980</v>
      </c>
      <c r="G39" s="93">
        <v>1020</v>
      </c>
      <c r="H39" s="83">
        <v>46</v>
      </c>
      <c r="I39" s="83">
        <v>26</v>
      </c>
      <c r="J39" s="83">
        <v>66</v>
      </c>
      <c r="K39" s="21">
        <v>5</v>
      </c>
      <c r="L39" s="21">
        <v>3</v>
      </c>
    </row>
    <row r="40" spans="1:12" ht="16" customHeight="1" x14ac:dyDescent="0.35">
      <c r="A40" s="17" t="s">
        <v>96</v>
      </c>
      <c r="B40" s="18">
        <v>35</v>
      </c>
      <c r="C40" s="19">
        <v>44067</v>
      </c>
      <c r="D40" s="57">
        <v>1030</v>
      </c>
      <c r="E40" s="93">
        <v>984</v>
      </c>
      <c r="F40" s="93">
        <v>965</v>
      </c>
      <c r="G40" s="93">
        <v>1004</v>
      </c>
      <c r="H40" s="83">
        <v>46</v>
      </c>
      <c r="I40" s="83">
        <v>26</v>
      </c>
      <c r="J40" s="83">
        <v>65</v>
      </c>
      <c r="K40" s="21">
        <v>7</v>
      </c>
      <c r="L40" s="21">
        <v>3</v>
      </c>
    </row>
    <row r="41" spans="1:12" ht="16" customHeight="1" x14ac:dyDescent="0.35">
      <c r="A41" s="17" t="s">
        <v>96</v>
      </c>
      <c r="B41" s="18">
        <v>36</v>
      </c>
      <c r="C41" s="19">
        <v>44074</v>
      </c>
      <c r="D41" s="57">
        <v>1050</v>
      </c>
      <c r="E41" s="93">
        <v>990</v>
      </c>
      <c r="F41" s="93">
        <v>970</v>
      </c>
      <c r="G41" s="93">
        <v>1009</v>
      </c>
      <c r="H41" s="83">
        <v>60</v>
      </c>
      <c r="I41" s="83">
        <v>41</v>
      </c>
      <c r="J41" s="83">
        <v>80</v>
      </c>
      <c r="K41" s="21">
        <v>2</v>
      </c>
      <c r="L41" s="21">
        <v>2</v>
      </c>
    </row>
    <row r="42" spans="1:12" ht="16" customHeight="1" x14ac:dyDescent="0.35">
      <c r="A42" s="17" t="s">
        <v>96</v>
      </c>
      <c r="B42" s="18">
        <v>37</v>
      </c>
      <c r="C42" s="19">
        <v>44081</v>
      </c>
      <c r="D42" s="57">
        <v>1069</v>
      </c>
      <c r="E42" s="93">
        <v>1010</v>
      </c>
      <c r="F42" s="93">
        <v>990</v>
      </c>
      <c r="G42" s="93">
        <v>1030</v>
      </c>
      <c r="H42" s="83">
        <v>59</v>
      </c>
      <c r="I42" s="83">
        <v>39</v>
      </c>
      <c r="J42" s="83">
        <v>79</v>
      </c>
      <c r="K42" s="21">
        <v>5</v>
      </c>
      <c r="L42" s="21">
        <v>2</v>
      </c>
    </row>
    <row r="43" spans="1:12" ht="16" customHeight="1" x14ac:dyDescent="0.35">
      <c r="A43" s="17" t="s">
        <v>96</v>
      </c>
      <c r="B43" s="18">
        <v>38</v>
      </c>
      <c r="C43" s="19">
        <v>44088</v>
      </c>
      <c r="D43" s="58">
        <v>952</v>
      </c>
      <c r="E43" s="51">
        <v>1009</v>
      </c>
      <c r="F43" s="51">
        <v>989</v>
      </c>
      <c r="G43" s="51">
        <v>1029</v>
      </c>
      <c r="H43" s="83">
        <v>-57</v>
      </c>
      <c r="I43" s="83">
        <v>-77</v>
      </c>
      <c r="J43" s="83">
        <v>-37</v>
      </c>
      <c r="K43" s="21">
        <v>11</v>
      </c>
      <c r="L43" s="21">
        <v>7</v>
      </c>
    </row>
    <row r="44" spans="1:12" ht="16" customHeight="1" x14ac:dyDescent="0.35">
      <c r="A44" s="17" t="s">
        <v>96</v>
      </c>
      <c r="B44" s="18">
        <v>39</v>
      </c>
      <c r="C44" s="19">
        <v>44095</v>
      </c>
      <c r="D44" s="57">
        <v>933</v>
      </c>
      <c r="E44" s="93">
        <v>1049</v>
      </c>
      <c r="F44" s="93">
        <v>1028</v>
      </c>
      <c r="G44" s="93">
        <v>1069</v>
      </c>
      <c r="H44" s="83">
        <v>-116</v>
      </c>
      <c r="I44" s="83">
        <v>-136</v>
      </c>
      <c r="J44" s="83">
        <v>-95</v>
      </c>
      <c r="K44" s="21">
        <v>10</v>
      </c>
      <c r="L44" s="21">
        <v>9</v>
      </c>
    </row>
    <row r="45" spans="1:12" ht="16" customHeight="1" x14ac:dyDescent="0.35">
      <c r="A45" s="17" t="s">
        <v>96</v>
      </c>
      <c r="B45" s="18">
        <v>40</v>
      </c>
      <c r="C45" s="19">
        <v>44102</v>
      </c>
      <c r="D45" s="57">
        <v>1196</v>
      </c>
      <c r="E45" s="93">
        <v>1040</v>
      </c>
      <c r="F45" s="93">
        <v>1020</v>
      </c>
      <c r="G45" s="93">
        <v>1061</v>
      </c>
      <c r="H45" s="83">
        <v>156</v>
      </c>
      <c r="I45" s="83">
        <v>135</v>
      </c>
      <c r="J45" s="83">
        <v>176</v>
      </c>
      <c r="K45" s="21">
        <v>20</v>
      </c>
      <c r="L45" s="21">
        <v>19</v>
      </c>
    </row>
    <row r="46" spans="1:12" ht="16" customHeight="1" x14ac:dyDescent="0.35">
      <c r="A46" s="17" t="s">
        <v>96</v>
      </c>
      <c r="B46" s="18">
        <v>41</v>
      </c>
      <c r="C46" s="19">
        <v>44109</v>
      </c>
      <c r="D46" s="57">
        <v>1072</v>
      </c>
      <c r="E46" s="93">
        <v>1082</v>
      </c>
      <c r="F46" s="93">
        <v>1061</v>
      </c>
      <c r="G46" s="93">
        <v>1103</v>
      </c>
      <c r="H46" s="83">
        <v>-10</v>
      </c>
      <c r="I46" s="83">
        <v>-31</v>
      </c>
      <c r="J46" s="83">
        <v>11</v>
      </c>
      <c r="K46" s="21">
        <v>25</v>
      </c>
      <c r="L46" s="21">
        <v>24</v>
      </c>
    </row>
    <row r="47" spans="1:12" ht="16" customHeight="1" x14ac:dyDescent="0.35">
      <c r="A47" s="17" t="s">
        <v>96</v>
      </c>
      <c r="B47" s="18">
        <v>42</v>
      </c>
      <c r="C47" s="19">
        <v>44116</v>
      </c>
      <c r="D47" s="57">
        <v>1134</v>
      </c>
      <c r="E47" s="93">
        <v>1066</v>
      </c>
      <c r="F47" s="93">
        <v>1046</v>
      </c>
      <c r="G47" s="93">
        <v>1087</v>
      </c>
      <c r="H47" s="83">
        <v>68</v>
      </c>
      <c r="I47" s="83">
        <v>47</v>
      </c>
      <c r="J47" s="83">
        <v>88</v>
      </c>
      <c r="K47" s="21">
        <v>76</v>
      </c>
      <c r="L47" s="21">
        <v>66</v>
      </c>
    </row>
    <row r="48" spans="1:12" ht="16" customHeight="1" x14ac:dyDescent="0.35">
      <c r="A48" s="17" t="s">
        <v>96</v>
      </c>
      <c r="B48" s="18">
        <v>43</v>
      </c>
      <c r="C48" s="19">
        <v>44123</v>
      </c>
      <c r="D48" s="57">
        <v>1187</v>
      </c>
      <c r="E48" s="93">
        <v>1059</v>
      </c>
      <c r="F48" s="93">
        <v>1038</v>
      </c>
      <c r="G48" s="93">
        <v>1079</v>
      </c>
      <c r="H48" s="83">
        <v>128</v>
      </c>
      <c r="I48" s="83">
        <v>108</v>
      </c>
      <c r="J48" s="83">
        <v>149</v>
      </c>
      <c r="K48" s="21">
        <v>107</v>
      </c>
      <c r="L48" s="21">
        <v>93</v>
      </c>
    </row>
    <row r="49" spans="1:12" ht="16" customHeight="1" x14ac:dyDescent="0.35">
      <c r="A49" s="17" t="s">
        <v>96</v>
      </c>
      <c r="B49" s="18">
        <v>44</v>
      </c>
      <c r="C49" s="19">
        <v>44130</v>
      </c>
      <c r="D49" s="58">
        <v>1262</v>
      </c>
      <c r="E49" s="51">
        <v>1085</v>
      </c>
      <c r="F49" s="51">
        <v>1064</v>
      </c>
      <c r="G49" s="51">
        <v>1106</v>
      </c>
      <c r="H49" s="83">
        <v>177</v>
      </c>
      <c r="I49" s="83">
        <v>156</v>
      </c>
      <c r="J49" s="83">
        <v>198</v>
      </c>
      <c r="K49" s="26">
        <v>168</v>
      </c>
      <c r="L49" s="20">
        <v>157</v>
      </c>
    </row>
    <row r="50" spans="1:12" ht="16" customHeight="1" x14ac:dyDescent="0.35">
      <c r="A50" s="17" t="s">
        <v>96</v>
      </c>
      <c r="B50" s="18">
        <v>45</v>
      </c>
      <c r="C50" s="19">
        <v>44137</v>
      </c>
      <c r="D50" s="57">
        <v>1250</v>
      </c>
      <c r="E50" s="93">
        <v>1112</v>
      </c>
      <c r="F50" s="93">
        <v>1091</v>
      </c>
      <c r="G50" s="93">
        <v>1133</v>
      </c>
      <c r="H50" s="83">
        <v>138</v>
      </c>
      <c r="I50" s="83">
        <v>117</v>
      </c>
      <c r="J50" s="83">
        <v>159</v>
      </c>
      <c r="K50" s="21">
        <v>209</v>
      </c>
      <c r="L50" s="21">
        <v>184</v>
      </c>
    </row>
    <row r="51" spans="1:12" ht="16" customHeight="1" x14ac:dyDescent="0.35">
      <c r="A51" s="17" t="s">
        <v>96</v>
      </c>
      <c r="B51" s="18">
        <v>46</v>
      </c>
      <c r="C51" s="19">
        <v>44144</v>
      </c>
      <c r="D51" s="56">
        <v>1338</v>
      </c>
      <c r="E51" s="83">
        <v>1146</v>
      </c>
      <c r="F51" s="83">
        <v>1125</v>
      </c>
      <c r="G51" s="83">
        <v>1168</v>
      </c>
      <c r="H51" s="83">
        <v>192</v>
      </c>
      <c r="I51" s="83">
        <v>170</v>
      </c>
      <c r="J51" s="83">
        <v>213</v>
      </c>
      <c r="K51" s="21">
        <v>280</v>
      </c>
      <c r="L51" s="21">
        <v>248</v>
      </c>
    </row>
    <row r="52" spans="1:12" ht="16" customHeight="1" x14ac:dyDescent="0.35">
      <c r="A52" s="17" t="s">
        <v>96</v>
      </c>
      <c r="B52" s="18">
        <v>47</v>
      </c>
      <c r="C52" s="19">
        <v>44151</v>
      </c>
      <c r="D52" s="58">
        <v>1360</v>
      </c>
      <c r="E52" s="51">
        <v>1138</v>
      </c>
      <c r="F52" s="51">
        <v>1117</v>
      </c>
      <c r="G52" s="51">
        <v>1160</v>
      </c>
      <c r="H52" s="83">
        <v>222</v>
      </c>
      <c r="I52" s="83">
        <v>200</v>
      </c>
      <c r="J52" s="83">
        <v>243</v>
      </c>
      <c r="K52" s="26">
        <v>249</v>
      </c>
      <c r="L52" s="20">
        <v>215</v>
      </c>
    </row>
    <row r="53" spans="1:12" ht="16" customHeight="1" x14ac:dyDescent="0.35">
      <c r="A53" s="17" t="s">
        <v>96</v>
      </c>
      <c r="B53" s="18">
        <v>48</v>
      </c>
      <c r="C53" s="19">
        <v>44158</v>
      </c>
      <c r="D53" s="58">
        <v>1329</v>
      </c>
      <c r="E53" s="51">
        <v>1137</v>
      </c>
      <c r="F53" s="51">
        <v>1116</v>
      </c>
      <c r="G53" s="51">
        <v>1159</v>
      </c>
      <c r="H53" s="83">
        <v>192</v>
      </c>
      <c r="I53" s="83">
        <v>170</v>
      </c>
      <c r="J53" s="83">
        <v>213</v>
      </c>
      <c r="K53" s="51">
        <v>252</v>
      </c>
      <c r="L53" s="4">
        <v>215</v>
      </c>
    </row>
    <row r="54" spans="1:12" ht="16" customHeight="1" x14ac:dyDescent="0.35">
      <c r="A54" s="17" t="s">
        <v>96</v>
      </c>
      <c r="B54" s="18">
        <v>49</v>
      </c>
      <c r="C54" s="19">
        <v>44165</v>
      </c>
      <c r="D54" s="58">
        <v>1296</v>
      </c>
      <c r="E54" s="51">
        <v>1145</v>
      </c>
      <c r="F54" s="51">
        <v>1124</v>
      </c>
      <c r="G54" s="51">
        <v>1167</v>
      </c>
      <c r="H54" s="83">
        <v>151</v>
      </c>
      <c r="I54" s="83">
        <v>129</v>
      </c>
      <c r="J54" s="83">
        <v>172</v>
      </c>
      <c r="K54" s="51">
        <v>233</v>
      </c>
      <c r="L54" s="4">
        <v>204</v>
      </c>
    </row>
    <row r="55" spans="1:12" ht="16" customHeight="1" x14ac:dyDescent="0.35">
      <c r="A55" s="17" t="s">
        <v>96</v>
      </c>
      <c r="B55" s="18">
        <v>50</v>
      </c>
      <c r="C55" s="19">
        <v>44172</v>
      </c>
      <c r="D55" s="58">
        <v>1284</v>
      </c>
      <c r="E55" s="51">
        <v>1243</v>
      </c>
      <c r="F55" s="51">
        <v>1220</v>
      </c>
      <c r="G55" s="51">
        <v>1265</v>
      </c>
      <c r="H55" s="83">
        <v>41</v>
      </c>
      <c r="I55" s="83">
        <v>19</v>
      </c>
      <c r="J55" s="83">
        <v>64</v>
      </c>
      <c r="K55" s="51">
        <v>227</v>
      </c>
      <c r="L55" s="4">
        <v>197</v>
      </c>
    </row>
    <row r="56" spans="1:12" ht="16" customHeight="1" x14ac:dyDescent="0.35">
      <c r="A56" s="17" t="s">
        <v>96</v>
      </c>
      <c r="B56" s="18">
        <v>51</v>
      </c>
      <c r="C56" s="19">
        <v>44179</v>
      </c>
      <c r="D56" s="58">
        <v>1297</v>
      </c>
      <c r="E56" s="51">
        <v>1279</v>
      </c>
      <c r="F56" s="51">
        <v>1256</v>
      </c>
      <c r="G56" s="51">
        <v>1302</v>
      </c>
      <c r="H56" s="83">
        <v>18</v>
      </c>
      <c r="I56" s="83">
        <v>-5</v>
      </c>
      <c r="J56" s="83">
        <v>41</v>
      </c>
      <c r="K56" s="51">
        <v>208</v>
      </c>
      <c r="L56" s="4">
        <v>172</v>
      </c>
    </row>
    <row r="57" spans="1:12" ht="16" customHeight="1" x14ac:dyDescent="0.35">
      <c r="A57" s="17" t="s">
        <v>96</v>
      </c>
      <c r="B57" s="18">
        <v>52</v>
      </c>
      <c r="C57" s="19">
        <v>44186</v>
      </c>
      <c r="D57" s="58">
        <v>1205</v>
      </c>
      <c r="E57" s="51">
        <v>1069</v>
      </c>
      <c r="F57" s="51">
        <v>1051</v>
      </c>
      <c r="G57" s="51">
        <v>1087</v>
      </c>
      <c r="H57" s="83">
        <v>136</v>
      </c>
      <c r="I57" s="83">
        <v>118</v>
      </c>
      <c r="J57" s="83">
        <v>154</v>
      </c>
      <c r="K57" s="51">
        <v>203</v>
      </c>
      <c r="L57" s="4">
        <v>163</v>
      </c>
    </row>
    <row r="58" spans="1:12" ht="16" customHeight="1" x14ac:dyDescent="0.35">
      <c r="A58" s="17" t="s">
        <v>96</v>
      </c>
      <c r="B58" s="18">
        <v>53</v>
      </c>
      <c r="C58" s="19">
        <v>44193</v>
      </c>
      <c r="D58" s="58">
        <v>1178</v>
      </c>
      <c r="E58" s="51">
        <v>1069</v>
      </c>
      <c r="F58" s="51">
        <v>1051</v>
      </c>
      <c r="G58" s="51">
        <v>1088</v>
      </c>
      <c r="H58" s="83">
        <v>109</v>
      </c>
      <c r="I58" s="83">
        <v>90</v>
      </c>
      <c r="J58" s="83">
        <v>127</v>
      </c>
      <c r="K58" s="51">
        <v>187</v>
      </c>
      <c r="L58" s="4">
        <v>154</v>
      </c>
    </row>
    <row r="59" spans="1:12" ht="16" customHeight="1" x14ac:dyDescent="0.35">
      <c r="A59" s="14" t="s">
        <v>63</v>
      </c>
      <c r="B59" s="18">
        <v>1</v>
      </c>
      <c r="C59" s="19">
        <v>44200</v>
      </c>
      <c r="D59" s="58">
        <v>1720</v>
      </c>
      <c r="E59" s="51">
        <v>1278</v>
      </c>
      <c r="F59" s="51">
        <v>1255</v>
      </c>
      <c r="G59" s="51">
        <v>1302</v>
      </c>
      <c r="H59" s="83">
        <v>442</v>
      </c>
      <c r="I59" s="83">
        <v>418</v>
      </c>
      <c r="J59" s="83">
        <v>465</v>
      </c>
      <c r="K59" s="51">
        <v>392</v>
      </c>
      <c r="L59" s="51">
        <v>334</v>
      </c>
    </row>
    <row r="60" spans="1:12" ht="16" customHeight="1" x14ac:dyDescent="0.35">
      <c r="A60" s="14" t="s">
        <v>63</v>
      </c>
      <c r="B60" s="18">
        <v>2</v>
      </c>
      <c r="C60" s="19">
        <v>44207</v>
      </c>
      <c r="D60" s="58">
        <v>1550</v>
      </c>
      <c r="E60" s="51">
        <v>1535</v>
      </c>
      <c r="F60" s="51">
        <v>1510</v>
      </c>
      <c r="G60" s="51">
        <v>1561</v>
      </c>
      <c r="H60" s="83">
        <v>15</v>
      </c>
      <c r="I60" s="83">
        <v>-11</v>
      </c>
      <c r="J60" s="83">
        <v>40</v>
      </c>
      <c r="K60" s="51">
        <v>375</v>
      </c>
      <c r="L60" s="51">
        <v>333</v>
      </c>
    </row>
    <row r="61" spans="1:12" ht="16" customHeight="1" x14ac:dyDescent="0.35">
      <c r="A61" s="14" t="s">
        <v>63</v>
      </c>
      <c r="B61" s="18">
        <v>3</v>
      </c>
      <c r="C61" s="19">
        <v>44214</v>
      </c>
      <c r="D61" s="58">
        <v>1559</v>
      </c>
      <c r="E61" s="51">
        <v>1353</v>
      </c>
      <c r="F61" s="51">
        <v>1329</v>
      </c>
      <c r="G61" s="51">
        <v>1377</v>
      </c>
      <c r="H61" s="83">
        <v>206</v>
      </c>
      <c r="I61" s="83">
        <v>182</v>
      </c>
      <c r="J61" s="83">
        <v>230</v>
      </c>
      <c r="K61" s="51">
        <v>452</v>
      </c>
      <c r="L61" s="51">
        <v>397</v>
      </c>
    </row>
    <row r="62" spans="1:12" ht="16" customHeight="1" x14ac:dyDescent="0.35">
      <c r="A62" s="14" t="s">
        <v>63</v>
      </c>
      <c r="B62" s="18">
        <v>4</v>
      </c>
      <c r="C62" s="19">
        <v>44221</v>
      </c>
      <c r="D62" s="58">
        <v>1604</v>
      </c>
      <c r="E62" s="51">
        <v>1290</v>
      </c>
      <c r="F62" s="51">
        <v>1267</v>
      </c>
      <c r="G62" s="51">
        <v>1313</v>
      </c>
      <c r="H62" s="83">
        <v>314</v>
      </c>
      <c r="I62" s="83">
        <v>291</v>
      </c>
      <c r="J62" s="83">
        <v>337</v>
      </c>
      <c r="K62" s="51">
        <v>446</v>
      </c>
      <c r="L62" s="51">
        <v>388</v>
      </c>
    </row>
    <row r="63" spans="1:12" ht="16" customHeight="1" x14ac:dyDescent="0.35">
      <c r="A63" s="14" t="s">
        <v>63</v>
      </c>
      <c r="B63" s="18">
        <v>5</v>
      </c>
      <c r="C63" s="19">
        <v>44228</v>
      </c>
      <c r="D63" s="58">
        <v>1506</v>
      </c>
      <c r="E63" s="51">
        <v>1263</v>
      </c>
      <c r="F63" s="51">
        <v>1240</v>
      </c>
      <c r="G63" s="51">
        <v>1286</v>
      </c>
      <c r="H63" s="83">
        <v>243</v>
      </c>
      <c r="I63" s="83">
        <v>220</v>
      </c>
      <c r="J63" s="83">
        <v>266</v>
      </c>
      <c r="K63" s="51">
        <v>380</v>
      </c>
      <c r="L63" s="51">
        <v>325</v>
      </c>
    </row>
    <row r="64" spans="1:12" ht="16" customHeight="1" x14ac:dyDescent="0.35">
      <c r="A64" s="14" t="s">
        <v>63</v>
      </c>
      <c r="B64" s="18">
        <v>6</v>
      </c>
      <c r="C64" s="19">
        <v>44235</v>
      </c>
      <c r="D64" s="58">
        <v>1412</v>
      </c>
      <c r="E64" s="51">
        <v>1233</v>
      </c>
      <c r="F64" s="51">
        <v>1210</v>
      </c>
      <c r="G64" s="51">
        <v>1255</v>
      </c>
      <c r="H64" s="83">
        <v>179</v>
      </c>
      <c r="I64" s="83">
        <v>157</v>
      </c>
      <c r="J64" s="83">
        <v>202</v>
      </c>
      <c r="K64" s="51">
        <v>326</v>
      </c>
      <c r="L64" s="51">
        <v>270</v>
      </c>
    </row>
    <row r="65" spans="1:12" ht="16" customHeight="1" x14ac:dyDescent="0.35">
      <c r="A65" s="14" t="s">
        <v>63</v>
      </c>
      <c r="B65" s="18">
        <v>7</v>
      </c>
      <c r="C65" s="19">
        <v>44242</v>
      </c>
      <c r="D65" s="58">
        <v>1422</v>
      </c>
      <c r="E65" s="51">
        <v>1225</v>
      </c>
      <c r="F65" s="51">
        <v>1202</v>
      </c>
      <c r="G65" s="51">
        <v>1247</v>
      </c>
      <c r="H65" s="83">
        <v>197</v>
      </c>
      <c r="I65" s="83">
        <v>175</v>
      </c>
      <c r="J65" s="83">
        <v>220</v>
      </c>
      <c r="K65" s="51">
        <v>295</v>
      </c>
      <c r="L65" s="51">
        <v>245</v>
      </c>
    </row>
    <row r="66" spans="1:12" ht="16" customHeight="1" x14ac:dyDescent="0.35">
      <c r="A66" s="14" t="s">
        <v>63</v>
      </c>
      <c r="B66" s="18">
        <v>8</v>
      </c>
      <c r="C66" s="19">
        <v>44249</v>
      </c>
      <c r="D66" s="58">
        <v>1325</v>
      </c>
      <c r="E66" s="51">
        <v>1221</v>
      </c>
      <c r="F66" s="51">
        <v>1199</v>
      </c>
      <c r="G66" s="51">
        <v>1243</v>
      </c>
      <c r="H66" s="83">
        <v>104</v>
      </c>
      <c r="I66" s="83">
        <v>82</v>
      </c>
      <c r="J66" s="83">
        <v>126</v>
      </c>
      <c r="K66" s="51">
        <v>233</v>
      </c>
      <c r="L66" s="51">
        <v>191</v>
      </c>
    </row>
    <row r="67" spans="1:12" ht="16" customHeight="1" x14ac:dyDescent="0.35">
      <c r="A67" s="14" t="s">
        <v>63</v>
      </c>
      <c r="B67" s="18">
        <v>9</v>
      </c>
      <c r="C67" s="19">
        <v>44256</v>
      </c>
      <c r="D67" s="58">
        <v>1204</v>
      </c>
      <c r="E67" s="51">
        <v>1145</v>
      </c>
      <c r="F67" s="51">
        <v>1124</v>
      </c>
      <c r="G67" s="51">
        <v>1167</v>
      </c>
      <c r="H67" s="83">
        <v>59</v>
      </c>
      <c r="I67" s="83">
        <v>37</v>
      </c>
      <c r="J67" s="83">
        <v>80</v>
      </c>
      <c r="K67" s="51">
        <v>142</v>
      </c>
      <c r="L67" s="51">
        <v>121</v>
      </c>
    </row>
    <row r="68" spans="1:12" ht="16" customHeight="1" x14ac:dyDescent="0.35">
      <c r="A68" s="14" t="s">
        <v>63</v>
      </c>
      <c r="B68" s="18">
        <v>10</v>
      </c>
      <c r="C68" s="19">
        <v>44263</v>
      </c>
      <c r="D68" s="58">
        <v>1145</v>
      </c>
      <c r="E68" s="51">
        <v>1239</v>
      </c>
      <c r="F68" s="51">
        <v>1217</v>
      </c>
      <c r="G68" s="51">
        <v>1262</v>
      </c>
      <c r="H68" s="83">
        <v>-94</v>
      </c>
      <c r="I68" s="83">
        <v>-117</v>
      </c>
      <c r="J68" s="83">
        <v>-72</v>
      </c>
      <c r="K68" s="51">
        <v>105</v>
      </c>
      <c r="L68" s="51">
        <v>81</v>
      </c>
    </row>
    <row r="69" spans="1:12" ht="16" customHeight="1" x14ac:dyDescent="0.35">
      <c r="A69" s="14" t="s">
        <v>63</v>
      </c>
      <c r="B69" s="18">
        <v>11</v>
      </c>
      <c r="C69" s="19">
        <v>44270</v>
      </c>
      <c r="D69" s="58">
        <v>1114</v>
      </c>
      <c r="E69" s="51">
        <v>1177</v>
      </c>
      <c r="F69" s="51">
        <v>1155</v>
      </c>
      <c r="G69" s="51">
        <v>1199</v>
      </c>
      <c r="H69" s="83">
        <v>-63</v>
      </c>
      <c r="I69" s="83">
        <v>-85</v>
      </c>
      <c r="J69" s="83">
        <v>-41</v>
      </c>
      <c r="K69" s="51">
        <v>69</v>
      </c>
      <c r="L69" s="51">
        <v>46</v>
      </c>
    </row>
    <row r="70" spans="1:12" ht="16" customHeight="1" x14ac:dyDescent="0.35">
      <c r="A70" s="14" t="s">
        <v>63</v>
      </c>
      <c r="B70" s="18">
        <v>12</v>
      </c>
      <c r="C70" s="19">
        <v>44277</v>
      </c>
      <c r="D70" s="58">
        <v>1097</v>
      </c>
      <c r="E70" s="51">
        <v>1139</v>
      </c>
      <c r="F70" s="51">
        <v>1118</v>
      </c>
      <c r="G70" s="51">
        <v>1161</v>
      </c>
      <c r="H70" s="83">
        <v>-42</v>
      </c>
      <c r="I70" s="83">
        <v>-64</v>
      </c>
      <c r="J70" s="83">
        <v>-21</v>
      </c>
      <c r="K70" s="51">
        <v>62</v>
      </c>
      <c r="L70" s="51">
        <v>48</v>
      </c>
    </row>
    <row r="71" spans="1:12" ht="16" customHeight="1" x14ac:dyDescent="0.35">
      <c r="A71" s="14" t="s">
        <v>63</v>
      </c>
      <c r="B71" s="18">
        <v>13</v>
      </c>
      <c r="C71" s="19">
        <v>44284</v>
      </c>
      <c r="D71" s="58">
        <v>972</v>
      </c>
      <c r="E71" s="51">
        <v>1109</v>
      </c>
      <c r="F71" s="51">
        <v>1088</v>
      </c>
      <c r="G71" s="51">
        <v>1131</v>
      </c>
      <c r="H71" s="83">
        <v>-137</v>
      </c>
      <c r="I71" s="83">
        <v>-159</v>
      </c>
      <c r="J71" s="83">
        <v>-116</v>
      </c>
      <c r="K71" s="51">
        <v>38</v>
      </c>
      <c r="L71" s="51">
        <v>27</v>
      </c>
    </row>
    <row r="72" spans="1:12" ht="16" customHeight="1" x14ac:dyDescent="0.35">
      <c r="A72" s="14" t="s">
        <v>63</v>
      </c>
      <c r="B72" s="18">
        <v>14</v>
      </c>
      <c r="C72" s="19">
        <v>44291</v>
      </c>
      <c r="D72" s="58">
        <v>1058</v>
      </c>
      <c r="E72" s="51">
        <v>1123</v>
      </c>
      <c r="F72" s="51">
        <v>1099</v>
      </c>
      <c r="G72" s="51">
        <v>1147</v>
      </c>
      <c r="H72" s="83">
        <v>-65</v>
      </c>
      <c r="I72" s="83">
        <v>-89</v>
      </c>
      <c r="J72" s="83">
        <v>-41</v>
      </c>
      <c r="K72" s="51">
        <v>34</v>
      </c>
      <c r="L72" s="51">
        <v>20</v>
      </c>
    </row>
    <row r="73" spans="1:12" ht="16" customHeight="1" x14ac:dyDescent="0.35">
      <c r="A73" s="14" t="s">
        <v>63</v>
      </c>
      <c r="B73" s="18">
        <v>15</v>
      </c>
      <c r="C73" s="19">
        <v>44298</v>
      </c>
      <c r="D73" s="58">
        <v>1131</v>
      </c>
      <c r="E73" s="51">
        <v>1088</v>
      </c>
      <c r="F73" s="51">
        <v>1065</v>
      </c>
      <c r="G73" s="51">
        <v>1112</v>
      </c>
      <c r="H73" s="83">
        <v>43</v>
      </c>
      <c r="I73" s="83">
        <v>19</v>
      </c>
      <c r="J73" s="83">
        <v>66</v>
      </c>
      <c r="K73" s="51">
        <v>24</v>
      </c>
      <c r="L73" s="51">
        <v>15</v>
      </c>
    </row>
    <row r="74" spans="1:12" ht="16" customHeight="1" x14ac:dyDescent="0.35">
      <c r="A74" s="14" t="s">
        <v>63</v>
      </c>
      <c r="B74" s="18">
        <v>16</v>
      </c>
      <c r="C74" s="19">
        <v>44305</v>
      </c>
      <c r="D74" s="58">
        <v>1112</v>
      </c>
      <c r="E74" s="51">
        <v>1073</v>
      </c>
      <c r="F74" s="51">
        <v>1050</v>
      </c>
      <c r="G74" s="51">
        <v>1096</v>
      </c>
      <c r="H74" s="83">
        <v>39</v>
      </c>
      <c r="I74" s="83">
        <v>16</v>
      </c>
      <c r="J74" s="83">
        <v>62</v>
      </c>
      <c r="K74" s="51">
        <v>23</v>
      </c>
      <c r="L74" s="51">
        <v>15</v>
      </c>
    </row>
    <row r="75" spans="1:12" ht="16" customHeight="1" x14ac:dyDescent="0.35">
      <c r="A75" s="14" t="s">
        <v>63</v>
      </c>
      <c r="B75" s="18">
        <v>17</v>
      </c>
      <c r="C75" s="19">
        <v>44312</v>
      </c>
      <c r="D75" s="58">
        <v>1040</v>
      </c>
      <c r="E75" s="51">
        <v>1095</v>
      </c>
      <c r="F75" s="51">
        <v>1071</v>
      </c>
      <c r="G75" s="51">
        <v>1118</v>
      </c>
      <c r="H75" s="83">
        <v>-55</v>
      </c>
      <c r="I75" s="83">
        <v>-78</v>
      </c>
      <c r="J75" s="83">
        <v>-31</v>
      </c>
      <c r="K75" s="51">
        <v>19</v>
      </c>
      <c r="L75" s="51">
        <v>9</v>
      </c>
    </row>
    <row r="76" spans="1:12" ht="16" customHeight="1" x14ac:dyDescent="0.35">
      <c r="A76" s="14" t="s">
        <v>63</v>
      </c>
      <c r="B76" s="18">
        <v>18</v>
      </c>
      <c r="C76" s="19">
        <v>44319</v>
      </c>
      <c r="D76" s="58">
        <v>954</v>
      </c>
      <c r="E76" s="51">
        <v>1084</v>
      </c>
      <c r="F76" s="51">
        <v>1060</v>
      </c>
      <c r="G76" s="51">
        <v>1107</v>
      </c>
      <c r="H76" s="83">
        <v>-130</v>
      </c>
      <c r="I76" s="83">
        <v>-153</v>
      </c>
      <c r="J76" s="83">
        <v>-106</v>
      </c>
      <c r="K76" s="51">
        <v>8</v>
      </c>
      <c r="L76" s="51">
        <v>4</v>
      </c>
    </row>
    <row r="77" spans="1:12" ht="16" customHeight="1" x14ac:dyDescent="0.35">
      <c r="A77" s="14" t="s">
        <v>63</v>
      </c>
      <c r="B77" s="18">
        <v>19</v>
      </c>
      <c r="C77" s="19">
        <v>44326</v>
      </c>
      <c r="D77" s="58">
        <v>1076</v>
      </c>
      <c r="E77" s="51">
        <v>1051</v>
      </c>
      <c r="F77" s="51">
        <v>1028</v>
      </c>
      <c r="G77" s="51">
        <v>1074</v>
      </c>
      <c r="H77" s="83">
        <v>25</v>
      </c>
      <c r="I77" s="83">
        <v>2</v>
      </c>
      <c r="J77" s="83">
        <v>48</v>
      </c>
      <c r="K77" s="51">
        <v>6</v>
      </c>
      <c r="L77" s="51">
        <v>5</v>
      </c>
    </row>
    <row r="78" spans="1:12" ht="16" customHeight="1" x14ac:dyDescent="0.35">
      <c r="A78" s="14" t="s">
        <v>63</v>
      </c>
      <c r="B78" s="18">
        <v>20</v>
      </c>
      <c r="C78" s="19">
        <v>44333</v>
      </c>
      <c r="D78" s="58">
        <v>1042</v>
      </c>
      <c r="E78" s="51">
        <v>1069</v>
      </c>
      <c r="F78" s="51">
        <v>1045</v>
      </c>
      <c r="G78" s="51">
        <v>1092</v>
      </c>
      <c r="H78" s="83">
        <v>-27</v>
      </c>
      <c r="I78" s="83">
        <v>-50</v>
      </c>
      <c r="J78" s="83">
        <v>-3</v>
      </c>
      <c r="K78" s="51">
        <v>4</v>
      </c>
      <c r="L78" s="51">
        <v>2</v>
      </c>
    </row>
    <row r="79" spans="1:12" ht="16" customHeight="1" x14ac:dyDescent="0.35">
      <c r="A79" s="14" t="s">
        <v>63</v>
      </c>
      <c r="B79" s="18">
        <v>21</v>
      </c>
      <c r="C79" s="19">
        <v>44340</v>
      </c>
      <c r="D79" s="58">
        <v>1098</v>
      </c>
      <c r="E79" s="51">
        <v>1061</v>
      </c>
      <c r="F79" s="51">
        <v>1038</v>
      </c>
      <c r="G79" s="51">
        <v>1085</v>
      </c>
      <c r="H79" s="83">
        <v>37</v>
      </c>
      <c r="I79" s="83">
        <v>13</v>
      </c>
      <c r="J79" s="83">
        <v>60</v>
      </c>
      <c r="K79" s="51">
        <v>8</v>
      </c>
      <c r="L79" s="51">
        <v>6</v>
      </c>
    </row>
    <row r="80" spans="1:12" ht="16" customHeight="1" x14ac:dyDescent="0.35">
      <c r="A80" s="14" t="s">
        <v>63</v>
      </c>
      <c r="B80" s="18">
        <v>22</v>
      </c>
      <c r="C80" s="19">
        <v>44347</v>
      </c>
      <c r="D80" s="58">
        <v>1055</v>
      </c>
      <c r="E80" s="51">
        <v>1025</v>
      </c>
      <c r="F80" s="51">
        <v>1002</v>
      </c>
      <c r="G80" s="51">
        <v>1048</v>
      </c>
      <c r="H80" s="83">
        <v>30</v>
      </c>
      <c r="I80" s="83">
        <v>7</v>
      </c>
      <c r="J80" s="83">
        <v>53</v>
      </c>
      <c r="K80" s="51">
        <v>8</v>
      </c>
      <c r="L80" s="51">
        <v>7</v>
      </c>
    </row>
    <row r="81" spans="1:12" ht="16" customHeight="1" x14ac:dyDescent="0.35">
      <c r="A81" s="14" t="s">
        <v>63</v>
      </c>
      <c r="B81" s="18">
        <v>23</v>
      </c>
      <c r="C81" s="19">
        <v>44354</v>
      </c>
      <c r="D81" s="58">
        <v>1150</v>
      </c>
      <c r="E81" s="51">
        <v>1068</v>
      </c>
      <c r="F81" s="51">
        <v>1047</v>
      </c>
      <c r="G81" s="51">
        <v>1089</v>
      </c>
      <c r="H81" s="83">
        <v>82</v>
      </c>
      <c r="I81" s="83">
        <v>61</v>
      </c>
      <c r="J81" s="83">
        <v>103</v>
      </c>
      <c r="K81" s="51">
        <v>7</v>
      </c>
      <c r="L81" s="51">
        <v>4</v>
      </c>
    </row>
    <row r="82" spans="1:12" ht="16" customHeight="1" x14ac:dyDescent="0.35">
      <c r="A82" s="14" t="s">
        <v>63</v>
      </c>
      <c r="B82" s="18">
        <v>24</v>
      </c>
      <c r="C82" s="19">
        <v>44361</v>
      </c>
      <c r="D82" s="58">
        <v>1054</v>
      </c>
      <c r="E82" s="51">
        <v>1013</v>
      </c>
      <c r="F82" s="51">
        <v>993</v>
      </c>
      <c r="G82" s="51">
        <v>1034</v>
      </c>
      <c r="H82" s="83">
        <v>41</v>
      </c>
      <c r="I82" s="83">
        <v>20</v>
      </c>
      <c r="J82" s="83">
        <v>61</v>
      </c>
      <c r="K82" s="51">
        <v>13</v>
      </c>
      <c r="L82" s="51">
        <v>10</v>
      </c>
    </row>
    <row r="83" spans="1:12" ht="16" customHeight="1" x14ac:dyDescent="0.35">
      <c r="A83" s="14" t="s">
        <v>63</v>
      </c>
      <c r="B83" s="18">
        <v>25</v>
      </c>
      <c r="C83" s="19">
        <v>44368</v>
      </c>
      <c r="D83" s="58">
        <v>1055</v>
      </c>
      <c r="E83" s="51">
        <v>1043</v>
      </c>
      <c r="F83" s="51">
        <v>1023</v>
      </c>
      <c r="G83" s="51">
        <v>1064</v>
      </c>
      <c r="H83" s="83">
        <v>12</v>
      </c>
      <c r="I83" s="83">
        <v>-9</v>
      </c>
      <c r="J83" s="83">
        <v>32</v>
      </c>
      <c r="K83" s="51">
        <v>17</v>
      </c>
      <c r="L83" s="51">
        <v>15</v>
      </c>
    </row>
    <row r="84" spans="1:12" ht="16" customHeight="1" x14ac:dyDescent="0.35">
      <c r="A84" s="14" t="s">
        <v>63</v>
      </c>
      <c r="B84" s="18">
        <v>26</v>
      </c>
      <c r="C84" s="19">
        <v>44375</v>
      </c>
      <c r="D84" s="58">
        <v>1095</v>
      </c>
      <c r="E84" s="51">
        <v>1037</v>
      </c>
      <c r="F84" s="51">
        <v>1016</v>
      </c>
      <c r="G84" s="51">
        <v>1058</v>
      </c>
      <c r="H84" s="83">
        <v>58</v>
      </c>
      <c r="I84" s="83">
        <v>37</v>
      </c>
      <c r="J84" s="83">
        <v>79</v>
      </c>
      <c r="K84" s="51">
        <v>22</v>
      </c>
      <c r="L84" s="51">
        <v>17</v>
      </c>
    </row>
    <row r="85" spans="1:12" ht="16" customHeight="1" x14ac:dyDescent="0.35">
      <c r="A85" s="14" t="s">
        <v>63</v>
      </c>
      <c r="B85" s="18">
        <v>27</v>
      </c>
      <c r="C85" s="19">
        <v>44382</v>
      </c>
      <c r="D85" s="58">
        <v>1087</v>
      </c>
      <c r="E85" s="51">
        <v>1022</v>
      </c>
      <c r="F85" s="51">
        <v>1002</v>
      </c>
      <c r="G85" s="51">
        <v>1042</v>
      </c>
      <c r="H85" s="83">
        <v>65</v>
      </c>
      <c r="I85" s="83">
        <v>45</v>
      </c>
      <c r="J85" s="83">
        <v>85</v>
      </c>
      <c r="K85" s="51">
        <v>31</v>
      </c>
      <c r="L85" s="51">
        <v>26</v>
      </c>
    </row>
    <row r="86" spans="1:12" ht="16" customHeight="1" x14ac:dyDescent="0.35">
      <c r="A86" s="14" t="s">
        <v>63</v>
      </c>
      <c r="B86" s="18">
        <v>28</v>
      </c>
      <c r="C86" s="19">
        <v>44389</v>
      </c>
      <c r="D86" s="58">
        <v>1127</v>
      </c>
      <c r="E86" s="51">
        <v>1034</v>
      </c>
      <c r="F86" s="51">
        <v>1013</v>
      </c>
      <c r="G86" s="51">
        <v>1054</v>
      </c>
      <c r="H86" s="83">
        <v>93</v>
      </c>
      <c r="I86" s="83">
        <v>73</v>
      </c>
      <c r="J86" s="83">
        <v>114</v>
      </c>
      <c r="K86" s="51">
        <v>48</v>
      </c>
      <c r="L86" s="51">
        <v>39</v>
      </c>
    </row>
    <row r="87" spans="1:12" ht="16" customHeight="1" x14ac:dyDescent="0.35">
      <c r="A87" s="14" t="s">
        <v>63</v>
      </c>
      <c r="B87" s="18">
        <v>29</v>
      </c>
      <c r="C87" s="19">
        <v>44396</v>
      </c>
      <c r="D87" s="58">
        <v>1126</v>
      </c>
      <c r="E87" s="51">
        <v>1014</v>
      </c>
      <c r="F87" s="51">
        <v>994</v>
      </c>
      <c r="G87" s="51">
        <v>1034</v>
      </c>
      <c r="H87" s="83">
        <v>112</v>
      </c>
      <c r="I87" s="83">
        <v>92</v>
      </c>
      <c r="J87" s="83">
        <v>132</v>
      </c>
      <c r="K87" s="51">
        <v>55</v>
      </c>
      <c r="L87" s="51">
        <v>48</v>
      </c>
    </row>
    <row r="88" spans="1:12" ht="16" customHeight="1" x14ac:dyDescent="0.35">
      <c r="A88" s="14" t="s">
        <v>63</v>
      </c>
      <c r="B88" s="18">
        <v>30</v>
      </c>
      <c r="C88" s="19">
        <v>44403</v>
      </c>
      <c r="D88" s="58">
        <v>1155</v>
      </c>
      <c r="E88" s="51">
        <v>994</v>
      </c>
      <c r="F88" s="51">
        <v>974</v>
      </c>
      <c r="G88" s="51">
        <v>1014</v>
      </c>
      <c r="H88" s="83">
        <v>161</v>
      </c>
      <c r="I88" s="83">
        <v>141</v>
      </c>
      <c r="J88" s="83">
        <v>181</v>
      </c>
      <c r="K88" s="51">
        <v>46</v>
      </c>
      <c r="L88" s="51">
        <v>36</v>
      </c>
    </row>
    <row r="89" spans="1:12" ht="16" customHeight="1" x14ac:dyDescent="0.35">
      <c r="A89" s="14" t="s">
        <v>63</v>
      </c>
      <c r="B89" s="18">
        <v>31</v>
      </c>
      <c r="C89" s="19">
        <v>44410</v>
      </c>
      <c r="D89" s="58">
        <v>1073</v>
      </c>
      <c r="E89" s="51">
        <v>1021</v>
      </c>
      <c r="F89" s="51">
        <v>1001</v>
      </c>
      <c r="G89" s="51">
        <v>1041</v>
      </c>
      <c r="H89" s="83">
        <v>52</v>
      </c>
      <c r="I89" s="83">
        <v>32</v>
      </c>
      <c r="J89" s="83">
        <v>72</v>
      </c>
      <c r="K89" s="51">
        <v>55</v>
      </c>
      <c r="L89" s="51">
        <v>48</v>
      </c>
    </row>
    <row r="90" spans="1:12" ht="16" customHeight="1" x14ac:dyDescent="0.35">
      <c r="A90" s="14" t="s">
        <v>63</v>
      </c>
      <c r="B90" s="18">
        <v>32</v>
      </c>
      <c r="C90" s="19">
        <v>44417</v>
      </c>
      <c r="D90" s="58">
        <v>1099</v>
      </c>
      <c r="E90" s="51">
        <v>1012</v>
      </c>
      <c r="F90" s="51">
        <v>992</v>
      </c>
      <c r="G90" s="51">
        <v>1032</v>
      </c>
      <c r="H90" s="83">
        <v>87</v>
      </c>
      <c r="I90" s="83">
        <v>67</v>
      </c>
      <c r="J90" s="83">
        <v>107</v>
      </c>
      <c r="K90" s="51">
        <v>40</v>
      </c>
      <c r="L90" s="51">
        <v>38</v>
      </c>
    </row>
    <row r="91" spans="1:12" ht="16" customHeight="1" x14ac:dyDescent="0.35">
      <c r="A91" s="14" t="s">
        <v>63</v>
      </c>
      <c r="B91" s="18">
        <v>33</v>
      </c>
      <c r="C91" s="19">
        <v>44424</v>
      </c>
      <c r="D91" s="58">
        <v>1171</v>
      </c>
      <c r="E91" s="51">
        <v>999</v>
      </c>
      <c r="F91" s="51">
        <v>979</v>
      </c>
      <c r="G91" s="51">
        <v>1019</v>
      </c>
      <c r="H91" s="83">
        <v>172</v>
      </c>
      <c r="I91" s="83">
        <v>152</v>
      </c>
      <c r="J91" s="83">
        <v>192</v>
      </c>
      <c r="K91" s="51">
        <v>43</v>
      </c>
      <c r="L91" s="51">
        <v>35</v>
      </c>
    </row>
    <row r="92" spans="1:12" ht="16" customHeight="1" x14ac:dyDescent="0.35">
      <c r="A92" s="14" t="s">
        <v>63</v>
      </c>
      <c r="B92" s="18">
        <v>34</v>
      </c>
      <c r="C92" s="19">
        <v>44431</v>
      </c>
      <c r="D92" s="58">
        <v>1129</v>
      </c>
      <c r="E92" s="51">
        <v>1028</v>
      </c>
      <c r="F92" s="51">
        <v>1007</v>
      </c>
      <c r="G92" s="51">
        <v>1049</v>
      </c>
      <c r="H92" s="83">
        <v>101</v>
      </c>
      <c r="I92" s="83">
        <v>80</v>
      </c>
      <c r="J92" s="83">
        <v>122</v>
      </c>
      <c r="K92" s="51">
        <v>50</v>
      </c>
      <c r="L92" s="51">
        <v>39</v>
      </c>
    </row>
    <row r="93" spans="1:12" ht="16" customHeight="1" x14ac:dyDescent="0.35">
      <c r="A93" s="14" t="s">
        <v>63</v>
      </c>
      <c r="B93" s="18">
        <v>35</v>
      </c>
      <c r="C93" s="19">
        <v>44438</v>
      </c>
      <c r="D93" s="58">
        <v>1180</v>
      </c>
      <c r="E93" s="51">
        <v>1014</v>
      </c>
      <c r="F93" s="51">
        <v>994</v>
      </c>
      <c r="G93" s="51">
        <v>1034</v>
      </c>
      <c r="H93" s="83">
        <v>166</v>
      </c>
      <c r="I93" s="83">
        <v>146</v>
      </c>
      <c r="J93" s="83">
        <v>186</v>
      </c>
      <c r="K93" s="51">
        <v>60</v>
      </c>
      <c r="L93" s="51">
        <v>48</v>
      </c>
    </row>
    <row r="94" spans="1:12" ht="16" customHeight="1" x14ac:dyDescent="0.35">
      <c r="A94" s="14" t="s">
        <v>63</v>
      </c>
      <c r="B94" s="18">
        <v>36</v>
      </c>
      <c r="C94" s="19">
        <v>44445</v>
      </c>
      <c r="D94" s="58">
        <v>1130</v>
      </c>
      <c r="E94" s="51">
        <v>1019</v>
      </c>
      <c r="F94" s="51">
        <v>999</v>
      </c>
      <c r="G94" s="51">
        <v>1039</v>
      </c>
      <c r="H94" s="83">
        <v>111</v>
      </c>
      <c r="I94" s="83">
        <v>91</v>
      </c>
      <c r="J94" s="83">
        <v>131</v>
      </c>
      <c r="K94" s="51">
        <v>80</v>
      </c>
      <c r="L94" s="51">
        <v>65</v>
      </c>
    </row>
    <row r="95" spans="1:12" ht="16" customHeight="1" x14ac:dyDescent="0.35">
      <c r="A95" s="14" t="s">
        <v>63</v>
      </c>
      <c r="B95" s="18">
        <v>37</v>
      </c>
      <c r="C95" s="19">
        <v>44452</v>
      </c>
      <c r="D95" s="58">
        <v>1259</v>
      </c>
      <c r="E95" s="51">
        <v>1041</v>
      </c>
      <c r="F95" s="51">
        <v>1020</v>
      </c>
      <c r="G95" s="51">
        <v>1062</v>
      </c>
      <c r="H95" s="83">
        <v>218</v>
      </c>
      <c r="I95" s="83">
        <v>197</v>
      </c>
      <c r="J95" s="83">
        <v>239</v>
      </c>
      <c r="K95" s="51">
        <v>136</v>
      </c>
      <c r="L95" s="51">
        <v>123</v>
      </c>
    </row>
    <row r="96" spans="1:12" ht="16" customHeight="1" x14ac:dyDescent="0.35">
      <c r="A96" s="14" t="s">
        <v>63</v>
      </c>
      <c r="B96" s="18">
        <v>38</v>
      </c>
      <c r="C96" s="19">
        <v>44459</v>
      </c>
      <c r="D96" s="58">
        <v>1228</v>
      </c>
      <c r="E96" s="51">
        <v>1012</v>
      </c>
      <c r="F96" s="51">
        <v>992</v>
      </c>
      <c r="G96" s="51">
        <v>1033</v>
      </c>
      <c r="H96" s="83">
        <v>216</v>
      </c>
      <c r="I96" s="83">
        <v>195</v>
      </c>
      <c r="J96" s="83">
        <v>236</v>
      </c>
      <c r="K96" s="51">
        <v>168</v>
      </c>
      <c r="L96" s="51">
        <v>146</v>
      </c>
    </row>
    <row r="97" spans="1:12" ht="16" customHeight="1" x14ac:dyDescent="0.35">
      <c r="A97" s="14" t="s">
        <v>63</v>
      </c>
      <c r="B97" s="18">
        <v>39</v>
      </c>
      <c r="C97" s="19">
        <v>44466</v>
      </c>
      <c r="D97" s="58">
        <v>1255</v>
      </c>
      <c r="E97" s="51">
        <v>1046</v>
      </c>
      <c r="F97" s="51">
        <v>1025</v>
      </c>
      <c r="G97" s="51">
        <v>1067</v>
      </c>
      <c r="H97" s="83">
        <v>209</v>
      </c>
      <c r="I97" s="83">
        <v>188</v>
      </c>
      <c r="J97" s="83">
        <v>230</v>
      </c>
      <c r="K97" s="51">
        <v>144</v>
      </c>
      <c r="L97" s="51">
        <v>117</v>
      </c>
    </row>
    <row r="98" spans="1:12" ht="16" customHeight="1" x14ac:dyDescent="0.35">
      <c r="A98" s="14" t="s">
        <v>63</v>
      </c>
      <c r="B98" s="18">
        <v>40</v>
      </c>
      <c r="C98" s="19">
        <v>44473</v>
      </c>
      <c r="D98" s="58">
        <v>1368</v>
      </c>
      <c r="E98" s="51">
        <v>1092</v>
      </c>
      <c r="F98" s="51">
        <v>1071</v>
      </c>
      <c r="G98" s="51">
        <v>1113</v>
      </c>
      <c r="H98" s="83">
        <v>276</v>
      </c>
      <c r="I98" s="83">
        <v>255</v>
      </c>
      <c r="J98" s="83">
        <v>297</v>
      </c>
      <c r="K98" s="51">
        <v>133</v>
      </c>
      <c r="L98" s="51">
        <v>113</v>
      </c>
    </row>
    <row r="99" spans="1:12" ht="16" customHeight="1" x14ac:dyDescent="0.35">
      <c r="A99" s="14" t="s">
        <v>63</v>
      </c>
      <c r="B99" s="18">
        <v>41</v>
      </c>
      <c r="C99" s="19">
        <v>44480</v>
      </c>
      <c r="D99" s="58">
        <v>1345</v>
      </c>
      <c r="E99" s="51">
        <v>1104</v>
      </c>
      <c r="F99" s="51">
        <v>1082</v>
      </c>
      <c r="G99" s="51">
        <v>1125</v>
      </c>
      <c r="H99" s="83">
        <v>241</v>
      </c>
      <c r="I99" s="83">
        <v>220</v>
      </c>
      <c r="J99" s="83">
        <v>263</v>
      </c>
      <c r="K99" s="51">
        <v>141</v>
      </c>
      <c r="L99" s="51">
        <v>123</v>
      </c>
    </row>
    <row r="100" spans="1:12" ht="16" customHeight="1" x14ac:dyDescent="0.35">
      <c r="A100" s="14" t="s">
        <v>63</v>
      </c>
      <c r="B100" s="18">
        <v>42</v>
      </c>
      <c r="C100" s="19">
        <v>44487</v>
      </c>
      <c r="D100" s="58">
        <v>1323</v>
      </c>
      <c r="E100" s="51">
        <v>1107</v>
      </c>
      <c r="F100" s="51">
        <v>1086</v>
      </c>
      <c r="G100" s="51">
        <v>1129</v>
      </c>
      <c r="H100" s="83">
        <v>216</v>
      </c>
      <c r="I100" s="83">
        <v>194</v>
      </c>
      <c r="J100" s="83">
        <v>237</v>
      </c>
      <c r="K100" s="51">
        <v>131</v>
      </c>
      <c r="L100" s="51">
        <v>115</v>
      </c>
    </row>
    <row r="101" spans="1:12" ht="16" customHeight="1" x14ac:dyDescent="0.35">
      <c r="A101" s="14" t="s">
        <v>63</v>
      </c>
      <c r="B101" s="18">
        <v>43</v>
      </c>
      <c r="C101" s="19">
        <v>44494</v>
      </c>
      <c r="D101" s="58">
        <v>1342</v>
      </c>
      <c r="E101" s="51">
        <v>1109</v>
      </c>
      <c r="F101" s="51">
        <v>1088</v>
      </c>
      <c r="G101" s="51">
        <v>1131</v>
      </c>
      <c r="H101" s="83">
        <v>233</v>
      </c>
      <c r="I101" s="83">
        <v>211</v>
      </c>
      <c r="J101" s="83">
        <v>254</v>
      </c>
      <c r="K101" s="51">
        <v>135</v>
      </c>
      <c r="L101" s="51">
        <v>117</v>
      </c>
    </row>
    <row r="102" spans="1:12" ht="16" customHeight="1" x14ac:dyDescent="0.35">
      <c r="A102" s="14" t="s">
        <v>63</v>
      </c>
      <c r="B102" s="18">
        <v>44</v>
      </c>
      <c r="C102" s="19">
        <v>44501</v>
      </c>
      <c r="D102" s="58">
        <v>1298</v>
      </c>
      <c r="E102" s="51">
        <v>1128</v>
      </c>
      <c r="F102" s="51">
        <v>1106</v>
      </c>
      <c r="G102" s="51">
        <v>1150</v>
      </c>
      <c r="H102" s="83">
        <v>170</v>
      </c>
      <c r="I102" s="83">
        <v>148</v>
      </c>
      <c r="J102" s="83">
        <v>192</v>
      </c>
      <c r="K102" s="51">
        <v>145</v>
      </c>
      <c r="L102" s="51">
        <v>112</v>
      </c>
    </row>
    <row r="103" spans="1:12" ht="16" customHeight="1" x14ac:dyDescent="0.35">
      <c r="A103" s="14" t="s">
        <v>63</v>
      </c>
      <c r="B103" s="18">
        <v>45</v>
      </c>
      <c r="C103" s="19">
        <v>44508</v>
      </c>
      <c r="D103" s="58">
        <v>1338</v>
      </c>
      <c r="E103" s="51">
        <v>1146</v>
      </c>
      <c r="F103" s="51">
        <v>1121</v>
      </c>
      <c r="G103" s="51">
        <v>1171</v>
      </c>
      <c r="H103" s="83">
        <v>192</v>
      </c>
      <c r="I103" s="83">
        <v>167</v>
      </c>
      <c r="J103" s="83">
        <v>217</v>
      </c>
      <c r="K103" s="51">
        <v>121</v>
      </c>
      <c r="L103" s="51">
        <v>95</v>
      </c>
    </row>
    <row r="104" spans="1:12" ht="16" customHeight="1" x14ac:dyDescent="0.35">
      <c r="A104" s="14" t="s">
        <v>63</v>
      </c>
      <c r="B104" s="18">
        <v>46</v>
      </c>
      <c r="C104" s="19">
        <v>44515</v>
      </c>
      <c r="D104" s="58">
        <v>1277</v>
      </c>
      <c r="E104" s="51">
        <v>1170</v>
      </c>
      <c r="F104" s="51">
        <v>1145</v>
      </c>
      <c r="G104" s="51">
        <v>1195</v>
      </c>
      <c r="H104" s="83">
        <v>107</v>
      </c>
      <c r="I104" s="83">
        <v>82</v>
      </c>
      <c r="J104" s="83">
        <v>132</v>
      </c>
      <c r="K104" s="51">
        <v>97</v>
      </c>
      <c r="L104" s="51">
        <v>78</v>
      </c>
    </row>
    <row r="105" spans="1:12" ht="16" customHeight="1" x14ac:dyDescent="0.35">
      <c r="A105" s="14" t="s">
        <v>63</v>
      </c>
      <c r="B105" s="18">
        <v>47</v>
      </c>
      <c r="C105" s="19">
        <v>44522</v>
      </c>
      <c r="D105" s="58">
        <v>1286</v>
      </c>
      <c r="E105" s="51">
        <v>1171</v>
      </c>
      <c r="F105" s="51">
        <v>1146</v>
      </c>
      <c r="G105" s="51">
        <v>1196</v>
      </c>
      <c r="H105" s="83">
        <v>115</v>
      </c>
      <c r="I105" s="83">
        <v>90</v>
      </c>
      <c r="J105" s="83">
        <v>140</v>
      </c>
      <c r="K105" s="51">
        <v>99</v>
      </c>
      <c r="L105" s="51">
        <v>73</v>
      </c>
    </row>
    <row r="106" spans="1:12" ht="16" customHeight="1" x14ac:dyDescent="0.35">
      <c r="A106" s="14" t="s">
        <v>63</v>
      </c>
      <c r="B106" s="18">
        <v>48</v>
      </c>
      <c r="C106" s="19">
        <v>44529</v>
      </c>
      <c r="D106" s="58">
        <v>1333</v>
      </c>
      <c r="E106" s="51">
        <v>1154</v>
      </c>
      <c r="F106" s="51">
        <v>1129</v>
      </c>
      <c r="G106" s="51">
        <v>1178</v>
      </c>
      <c r="H106" s="83">
        <v>179</v>
      </c>
      <c r="I106" s="83">
        <v>155</v>
      </c>
      <c r="J106" s="83">
        <v>204</v>
      </c>
      <c r="K106" s="51">
        <v>91</v>
      </c>
      <c r="L106" s="51">
        <v>67</v>
      </c>
    </row>
    <row r="107" spans="1:12" ht="16" customHeight="1" x14ac:dyDescent="0.35">
      <c r="A107" s="14" t="s">
        <v>63</v>
      </c>
      <c r="B107" s="18">
        <v>49</v>
      </c>
      <c r="C107" s="19">
        <v>44536</v>
      </c>
      <c r="D107" s="58">
        <v>1326</v>
      </c>
      <c r="E107" s="51">
        <v>1172</v>
      </c>
      <c r="F107" s="51">
        <v>1147</v>
      </c>
      <c r="G107" s="51">
        <v>1197</v>
      </c>
      <c r="H107" s="83">
        <v>154</v>
      </c>
      <c r="I107" s="83">
        <v>129</v>
      </c>
      <c r="J107" s="83">
        <v>179</v>
      </c>
      <c r="K107" s="51">
        <v>86</v>
      </c>
      <c r="L107" s="51">
        <v>63</v>
      </c>
    </row>
    <row r="108" spans="1:12" ht="16" customHeight="1" x14ac:dyDescent="0.35">
      <c r="A108" s="14" t="s">
        <v>63</v>
      </c>
      <c r="B108" s="18">
        <v>50</v>
      </c>
      <c r="C108" s="19">
        <v>44543</v>
      </c>
      <c r="D108" s="58">
        <v>1359</v>
      </c>
      <c r="E108" s="51">
        <v>1288</v>
      </c>
      <c r="F108" s="51">
        <v>1262</v>
      </c>
      <c r="G108" s="51">
        <v>1314</v>
      </c>
      <c r="H108" s="83">
        <v>71</v>
      </c>
      <c r="I108" s="83">
        <v>45</v>
      </c>
      <c r="J108" s="83">
        <v>97</v>
      </c>
      <c r="K108" s="51">
        <v>73</v>
      </c>
      <c r="L108" s="51">
        <v>54</v>
      </c>
    </row>
    <row r="109" spans="1:12" ht="16" customHeight="1" x14ac:dyDescent="0.35">
      <c r="A109" s="14" t="s">
        <v>63</v>
      </c>
      <c r="B109" s="18">
        <v>51</v>
      </c>
      <c r="C109" s="19">
        <v>44550</v>
      </c>
      <c r="D109" s="58">
        <v>1337</v>
      </c>
      <c r="E109" s="51">
        <v>1320</v>
      </c>
      <c r="F109" s="51">
        <v>1293</v>
      </c>
      <c r="G109" s="51">
        <v>1347</v>
      </c>
      <c r="H109" s="83">
        <v>17</v>
      </c>
      <c r="I109" s="83">
        <v>-10</v>
      </c>
      <c r="J109" s="83">
        <v>44</v>
      </c>
      <c r="K109" s="51">
        <v>55</v>
      </c>
      <c r="L109" s="51">
        <v>43</v>
      </c>
    </row>
    <row r="110" spans="1:12" ht="16" customHeight="1" x14ac:dyDescent="0.35">
      <c r="A110" s="14" t="s">
        <v>63</v>
      </c>
      <c r="B110" s="18">
        <v>52</v>
      </c>
      <c r="C110" s="19">
        <v>44557</v>
      </c>
      <c r="D110" s="58">
        <v>1085</v>
      </c>
      <c r="E110" s="51">
        <v>1057</v>
      </c>
      <c r="F110" s="51">
        <v>1038</v>
      </c>
      <c r="G110" s="51">
        <v>1077</v>
      </c>
      <c r="H110" s="83">
        <v>28</v>
      </c>
      <c r="I110" s="83">
        <v>8</v>
      </c>
      <c r="J110" s="83">
        <v>47</v>
      </c>
      <c r="K110" s="51">
        <v>47</v>
      </c>
      <c r="L110" s="51">
        <v>36</v>
      </c>
    </row>
    <row r="111" spans="1:12" ht="16" customHeight="1" x14ac:dyDescent="0.35">
      <c r="A111" s="14" t="s">
        <v>64</v>
      </c>
      <c r="B111" s="18">
        <v>1</v>
      </c>
      <c r="C111" s="19">
        <v>44564</v>
      </c>
      <c r="D111" s="58">
        <v>1231</v>
      </c>
      <c r="E111" s="51">
        <v>1267</v>
      </c>
      <c r="F111" s="51">
        <v>1240</v>
      </c>
      <c r="G111" s="51">
        <v>1293</v>
      </c>
      <c r="H111" s="83">
        <v>-36</v>
      </c>
      <c r="I111" s="83">
        <v>-62</v>
      </c>
      <c r="J111" s="83">
        <v>-9</v>
      </c>
      <c r="K111" s="51">
        <v>73</v>
      </c>
      <c r="L111" s="51">
        <v>54</v>
      </c>
    </row>
    <row r="112" spans="1:12" ht="16" customHeight="1" x14ac:dyDescent="0.35">
      <c r="A112" s="14" t="s">
        <v>64</v>
      </c>
      <c r="B112" s="18">
        <v>2</v>
      </c>
      <c r="C112" s="19">
        <v>44571</v>
      </c>
      <c r="D112" s="58">
        <v>1517</v>
      </c>
      <c r="E112" s="51">
        <v>1603</v>
      </c>
      <c r="F112" s="51">
        <v>1573</v>
      </c>
      <c r="G112" s="51">
        <v>1633</v>
      </c>
      <c r="H112" s="83">
        <v>-86</v>
      </c>
      <c r="I112" s="83">
        <v>-116</v>
      </c>
      <c r="J112" s="83">
        <v>-56</v>
      </c>
      <c r="K112" s="51">
        <v>138</v>
      </c>
      <c r="L112" s="51">
        <v>100</v>
      </c>
    </row>
    <row r="113" spans="1:12" ht="16" customHeight="1" x14ac:dyDescent="0.35">
      <c r="A113" s="14" t="s">
        <v>64</v>
      </c>
      <c r="B113" s="18">
        <v>3</v>
      </c>
      <c r="C113" s="19">
        <v>44578</v>
      </c>
      <c r="D113" s="58">
        <v>1347</v>
      </c>
      <c r="E113" s="51">
        <v>1391</v>
      </c>
      <c r="F113" s="51">
        <v>1363</v>
      </c>
      <c r="G113" s="51">
        <v>1418</v>
      </c>
      <c r="H113" s="83">
        <v>-44</v>
      </c>
      <c r="I113" s="83">
        <v>-71</v>
      </c>
      <c r="J113" s="83">
        <v>-16</v>
      </c>
      <c r="K113" s="51">
        <v>146</v>
      </c>
      <c r="L113" s="51">
        <v>102</v>
      </c>
    </row>
    <row r="114" spans="1:12" ht="16" customHeight="1" x14ac:dyDescent="0.35">
      <c r="A114" s="14" t="s">
        <v>64</v>
      </c>
      <c r="B114" s="18">
        <v>4</v>
      </c>
      <c r="C114" s="19">
        <v>44585</v>
      </c>
      <c r="D114" s="58">
        <v>1261</v>
      </c>
      <c r="E114" s="51">
        <v>1316</v>
      </c>
      <c r="F114" s="51">
        <v>1289</v>
      </c>
      <c r="G114" s="51">
        <v>1342</v>
      </c>
      <c r="H114" s="83">
        <v>-55</v>
      </c>
      <c r="I114" s="83">
        <v>-81</v>
      </c>
      <c r="J114" s="83">
        <v>-28</v>
      </c>
      <c r="K114" s="51">
        <v>122</v>
      </c>
      <c r="L114" s="51">
        <v>79</v>
      </c>
    </row>
    <row r="115" spans="1:12" ht="16" customHeight="1" x14ac:dyDescent="0.35">
      <c r="A115" s="14" t="s">
        <v>64</v>
      </c>
      <c r="B115" s="18">
        <v>5</v>
      </c>
      <c r="C115" s="19">
        <v>44592</v>
      </c>
      <c r="D115" s="58">
        <v>1260</v>
      </c>
      <c r="E115" s="51">
        <v>1279</v>
      </c>
      <c r="F115" s="51">
        <v>1252</v>
      </c>
      <c r="G115" s="51">
        <v>1305</v>
      </c>
      <c r="H115" s="83">
        <v>-19</v>
      </c>
      <c r="I115" s="83">
        <v>-45</v>
      </c>
      <c r="J115" s="83">
        <v>8</v>
      </c>
      <c r="K115" s="51">
        <v>119</v>
      </c>
      <c r="L115" s="51">
        <v>76</v>
      </c>
    </row>
    <row r="116" spans="1:12" ht="16" customHeight="1" x14ac:dyDescent="0.35">
      <c r="A116" s="14" t="s">
        <v>64</v>
      </c>
      <c r="B116" s="18">
        <v>6</v>
      </c>
      <c r="C116" s="19">
        <v>44599</v>
      </c>
      <c r="D116" s="58">
        <v>1238</v>
      </c>
      <c r="E116" s="51">
        <v>1236</v>
      </c>
      <c r="F116" s="51">
        <v>1211</v>
      </c>
      <c r="G116" s="51">
        <v>1262</v>
      </c>
      <c r="H116" s="83">
        <v>2</v>
      </c>
      <c r="I116" s="83">
        <v>-24</v>
      </c>
      <c r="J116" s="83">
        <v>27</v>
      </c>
      <c r="K116" s="51">
        <v>82</v>
      </c>
      <c r="L116" s="51">
        <v>44</v>
      </c>
    </row>
    <row r="117" spans="1:12" ht="16" customHeight="1" x14ac:dyDescent="0.35">
      <c r="A117" s="14" t="s">
        <v>64</v>
      </c>
      <c r="B117" s="18">
        <v>7</v>
      </c>
      <c r="C117" s="19">
        <v>44606</v>
      </c>
      <c r="D117" s="58">
        <v>1158</v>
      </c>
      <c r="E117" s="51">
        <v>1227</v>
      </c>
      <c r="F117" s="51">
        <v>1201</v>
      </c>
      <c r="G117" s="51">
        <v>1252</v>
      </c>
      <c r="H117" s="83">
        <v>-69</v>
      </c>
      <c r="I117" s="83">
        <v>-94</v>
      </c>
      <c r="J117" s="83">
        <v>-43</v>
      </c>
      <c r="K117" s="51">
        <v>76</v>
      </c>
      <c r="L117" s="51">
        <v>48</v>
      </c>
    </row>
    <row r="118" spans="1:12" ht="16" customHeight="1" x14ac:dyDescent="0.35">
      <c r="A118" s="14" t="s">
        <v>64</v>
      </c>
      <c r="B118" s="18">
        <v>8</v>
      </c>
      <c r="C118" s="19">
        <v>44613</v>
      </c>
      <c r="D118" s="58">
        <v>1190</v>
      </c>
      <c r="E118" s="51">
        <v>1216</v>
      </c>
      <c r="F118" s="51">
        <v>1191</v>
      </c>
      <c r="G118" s="51">
        <v>1241</v>
      </c>
      <c r="H118" s="83">
        <v>-26</v>
      </c>
      <c r="I118" s="83">
        <v>-51</v>
      </c>
      <c r="J118" s="83">
        <v>-1</v>
      </c>
      <c r="K118" s="51">
        <v>80</v>
      </c>
      <c r="L118" s="51">
        <v>48</v>
      </c>
    </row>
    <row r="119" spans="1:12" ht="16" customHeight="1" x14ac:dyDescent="0.35">
      <c r="A119" s="14" t="s">
        <v>64</v>
      </c>
      <c r="B119" s="18">
        <v>9</v>
      </c>
      <c r="C119" s="19">
        <v>44620</v>
      </c>
      <c r="D119" s="58">
        <v>1192</v>
      </c>
      <c r="E119" s="51">
        <v>1154</v>
      </c>
      <c r="F119" s="51">
        <v>1133</v>
      </c>
      <c r="G119" s="51">
        <v>1176</v>
      </c>
      <c r="H119" s="83">
        <v>38</v>
      </c>
      <c r="I119" s="83">
        <v>16</v>
      </c>
      <c r="J119" s="83">
        <v>59</v>
      </c>
      <c r="K119" s="51">
        <v>113</v>
      </c>
      <c r="L119" s="51">
        <v>65</v>
      </c>
    </row>
    <row r="120" spans="1:12" ht="16" customHeight="1" x14ac:dyDescent="0.35">
      <c r="A120" s="14" t="s">
        <v>64</v>
      </c>
      <c r="B120" s="18">
        <v>10</v>
      </c>
      <c r="C120" s="19">
        <v>44627</v>
      </c>
      <c r="D120" s="58">
        <v>1222</v>
      </c>
      <c r="E120" s="51">
        <v>1229</v>
      </c>
      <c r="F120" s="51">
        <v>1207</v>
      </c>
      <c r="G120" s="51">
        <v>1252</v>
      </c>
      <c r="H120" s="83">
        <v>-7</v>
      </c>
      <c r="I120" s="83">
        <v>-30</v>
      </c>
      <c r="J120" s="83">
        <v>15</v>
      </c>
      <c r="K120" s="51">
        <v>118</v>
      </c>
      <c r="L120" s="51">
        <v>65</v>
      </c>
    </row>
    <row r="121" spans="1:12" ht="16" customHeight="1" x14ac:dyDescent="0.35">
      <c r="A121" s="14" t="s">
        <v>64</v>
      </c>
      <c r="B121" s="18">
        <v>11</v>
      </c>
      <c r="C121" s="19">
        <v>44634</v>
      </c>
      <c r="D121" s="58">
        <v>1267</v>
      </c>
      <c r="E121" s="51">
        <v>1159</v>
      </c>
      <c r="F121" s="51">
        <v>1137</v>
      </c>
      <c r="G121" s="51">
        <v>1181</v>
      </c>
      <c r="H121" s="83">
        <v>108</v>
      </c>
      <c r="I121" s="83">
        <v>86</v>
      </c>
      <c r="J121" s="83">
        <v>130</v>
      </c>
      <c r="K121" s="51">
        <v>124</v>
      </c>
      <c r="L121" s="51">
        <v>78</v>
      </c>
    </row>
    <row r="122" spans="1:12" ht="16" customHeight="1" x14ac:dyDescent="0.35">
      <c r="A122" s="14" t="s">
        <v>64</v>
      </c>
      <c r="B122" s="18">
        <v>12</v>
      </c>
      <c r="C122" s="19">
        <v>44641</v>
      </c>
      <c r="D122" s="58">
        <v>1248</v>
      </c>
      <c r="E122" s="51">
        <v>1142</v>
      </c>
      <c r="F122" s="51">
        <v>1120</v>
      </c>
      <c r="G122" s="51">
        <v>1163</v>
      </c>
      <c r="H122" s="83">
        <v>106</v>
      </c>
      <c r="I122" s="83">
        <v>85</v>
      </c>
      <c r="J122" s="83">
        <v>128</v>
      </c>
      <c r="K122" s="51">
        <v>194</v>
      </c>
      <c r="L122" s="51">
        <v>120</v>
      </c>
    </row>
    <row r="123" spans="1:12" ht="16" customHeight="1" x14ac:dyDescent="0.35">
      <c r="A123" s="14" t="s">
        <v>64</v>
      </c>
      <c r="B123" s="18">
        <v>13</v>
      </c>
      <c r="C123" s="19">
        <v>44648</v>
      </c>
      <c r="D123" s="58">
        <v>1271</v>
      </c>
      <c r="E123" s="51">
        <v>1059</v>
      </c>
      <c r="F123" s="51">
        <v>1038</v>
      </c>
      <c r="G123" s="51">
        <v>1080</v>
      </c>
      <c r="H123" s="83">
        <v>212</v>
      </c>
      <c r="I123" s="83">
        <v>191</v>
      </c>
      <c r="J123" s="83">
        <v>233</v>
      </c>
      <c r="K123" s="51">
        <v>174</v>
      </c>
      <c r="L123" s="51">
        <v>99</v>
      </c>
    </row>
    <row r="124" spans="1:12" ht="16" customHeight="1" x14ac:dyDescent="0.35">
      <c r="A124" s="14" t="s">
        <v>64</v>
      </c>
      <c r="B124" s="18">
        <v>14</v>
      </c>
      <c r="C124" s="19">
        <v>44655</v>
      </c>
      <c r="D124" s="58">
        <v>1236</v>
      </c>
      <c r="E124" s="51">
        <v>1087</v>
      </c>
      <c r="F124" s="51">
        <v>1064</v>
      </c>
      <c r="G124" s="51">
        <v>1110</v>
      </c>
      <c r="H124" s="83">
        <v>149</v>
      </c>
      <c r="I124" s="83">
        <v>126</v>
      </c>
      <c r="J124" s="83">
        <v>172</v>
      </c>
      <c r="K124" s="51">
        <v>143</v>
      </c>
      <c r="L124" s="51">
        <v>87</v>
      </c>
    </row>
    <row r="125" spans="1:12" ht="16" customHeight="1" x14ac:dyDescent="0.35">
      <c r="A125" s="14" t="s">
        <v>64</v>
      </c>
      <c r="B125" s="18">
        <v>15</v>
      </c>
      <c r="C125" s="19">
        <v>44662</v>
      </c>
      <c r="D125" s="58">
        <v>1051</v>
      </c>
      <c r="E125" s="51">
        <v>1097</v>
      </c>
      <c r="F125" s="51">
        <v>1074</v>
      </c>
      <c r="G125" s="51">
        <v>1121</v>
      </c>
      <c r="H125" s="83">
        <v>-46</v>
      </c>
      <c r="I125" s="83">
        <v>-70</v>
      </c>
      <c r="J125" s="83">
        <v>-23</v>
      </c>
      <c r="K125" s="51">
        <v>131</v>
      </c>
      <c r="L125" s="51">
        <v>71</v>
      </c>
    </row>
    <row r="126" spans="1:12" ht="16" customHeight="1" x14ac:dyDescent="0.35">
      <c r="A126" s="14" t="s">
        <v>64</v>
      </c>
      <c r="B126" s="18">
        <v>16</v>
      </c>
      <c r="C126" s="19">
        <v>44669</v>
      </c>
      <c r="D126" s="58">
        <v>1256</v>
      </c>
      <c r="E126" s="51">
        <v>1068</v>
      </c>
      <c r="F126" s="51">
        <v>1045</v>
      </c>
      <c r="G126" s="51">
        <v>1091</v>
      </c>
      <c r="H126" s="83">
        <v>188</v>
      </c>
      <c r="I126" s="83">
        <v>165</v>
      </c>
      <c r="J126" s="83">
        <v>211</v>
      </c>
      <c r="K126" s="51">
        <v>124</v>
      </c>
      <c r="L126" s="51">
        <v>75</v>
      </c>
    </row>
    <row r="127" spans="1:12" ht="16" customHeight="1" x14ac:dyDescent="0.35">
      <c r="A127" s="14" t="s">
        <v>64</v>
      </c>
      <c r="B127" s="18">
        <v>17</v>
      </c>
      <c r="C127" s="19">
        <v>44676</v>
      </c>
      <c r="D127" s="58">
        <v>1268</v>
      </c>
      <c r="E127" s="51">
        <v>1075</v>
      </c>
      <c r="F127" s="51">
        <v>1052</v>
      </c>
      <c r="G127" s="51">
        <v>1098</v>
      </c>
      <c r="H127" s="83">
        <v>193</v>
      </c>
      <c r="I127" s="83">
        <v>170</v>
      </c>
      <c r="J127" s="83">
        <v>216</v>
      </c>
      <c r="K127" s="51">
        <v>97</v>
      </c>
      <c r="L127" s="51">
        <v>50</v>
      </c>
    </row>
    <row r="128" spans="1:12" ht="16" customHeight="1" x14ac:dyDescent="0.35">
      <c r="A128" s="14" t="s">
        <v>64</v>
      </c>
      <c r="B128" s="18">
        <v>18</v>
      </c>
      <c r="C128" s="19">
        <v>44683</v>
      </c>
      <c r="D128" s="58">
        <v>1093</v>
      </c>
      <c r="E128" s="51">
        <v>1056</v>
      </c>
      <c r="F128" s="51">
        <v>1033</v>
      </c>
      <c r="G128" s="51">
        <v>1078</v>
      </c>
      <c r="H128" s="83">
        <v>37</v>
      </c>
      <c r="I128" s="83">
        <v>15</v>
      </c>
      <c r="J128" s="83">
        <v>60</v>
      </c>
      <c r="K128" s="51">
        <v>89</v>
      </c>
      <c r="L128" s="51">
        <v>44</v>
      </c>
    </row>
    <row r="129" spans="1:12" ht="16" customHeight="1" x14ac:dyDescent="0.35">
      <c r="A129" s="14" t="s">
        <v>64</v>
      </c>
      <c r="B129" s="18">
        <v>19</v>
      </c>
      <c r="C129" s="19">
        <v>44690</v>
      </c>
      <c r="D129" s="58">
        <v>1244</v>
      </c>
      <c r="E129" s="51">
        <v>1044</v>
      </c>
      <c r="F129" s="51">
        <v>1021</v>
      </c>
      <c r="G129" s="51">
        <v>1066</v>
      </c>
      <c r="H129" s="83">
        <v>200</v>
      </c>
      <c r="I129" s="83">
        <v>178</v>
      </c>
      <c r="J129" s="83">
        <v>223</v>
      </c>
      <c r="K129" s="51">
        <v>63</v>
      </c>
      <c r="L129" s="51">
        <v>34</v>
      </c>
    </row>
    <row r="130" spans="1:12" ht="16" customHeight="1" x14ac:dyDescent="0.35">
      <c r="A130" s="14" t="s">
        <v>64</v>
      </c>
      <c r="B130" s="18">
        <v>20</v>
      </c>
      <c r="C130" s="19">
        <v>44697</v>
      </c>
      <c r="D130" s="58">
        <v>1214</v>
      </c>
      <c r="E130" s="51">
        <v>1061</v>
      </c>
      <c r="F130" s="51">
        <v>1038</v>
      </c>
      <c r="G130" s="51">
        <v>1084</v>
      </c>
      <c r="H130" s="83">
        <v>153</v>
      </c>
      <c r="I130" s="83">
        <v>130</v>
      </c>
      <c r="J130" s="83">
        <v>176</v>
      </c>
      <c r="K130" s="51">
        <v>53</v>
      </c>
      <c r="L130" s="51">
        <v>31</v>
      </c>
    </row>
    <row r="131" spans="1:12" ht="16" customHeight="1" x14ac:dyDescent="0.35">
      <c r="A131" s="14" t="s">
        <v>64</v>
      </c>
      <c r="B131" s="18">
        <v>21</v>
      </c>
      <c r="C131" s="19">
        <v>44704</v>
      </c>
      <c r="D131" s="58">
        <v>1100</v>
      </c>
      <c r="E131" s="51">
        <v>1070</v>
      </c>
      <c r="F131" s="51">
        <v>1047</v>
      </c>
      <c r="G131" s="51">
        <v>1093</v>
      </c>
      <c r="H131" s="83">
        <v>30</v>
      </c>
      <c r="I131" s="83">
        <v>7</v>
      </c>
      <c r="J131" s="83">
        <v>53</v>
      </c>
      <c r="K131" s="51">
        <v>46</v>
      </c>
      <c r="L131" s="51">
        <v>26</v>
      </c>
    </row>
    <row r="132" spans="1:12" ht="16" customHeight="1" x14ac:dyDescent="0.35">
      <c r="A132" s="14" t="s">
        <v>64</v>
      </c>
      <c r="B132" s="18">
        <v>22</v>
      </c>
      <c r="C132" s="19">
        <v>44711</v>
      </c>
      <c r="D132" s="58">
        <v>848</v>
      </c>
      <c r="E132" s="51">
        <v>1022</v>
      </c>
      <c r="F132" s="51">
        <v>1000</v>
      </c>
      <c r="G132" s="51">
        <v>1045</v>
      </c>
      <c r="H132" s="83">
        <v>-174</v>
      </c>
      <c r="I132" s="83">
        <v>-197</v>
      </c>
      <c r="J132" s="83">
        <v>-152</v>
      </c>
      <c r="K132" s="51">
        <v>20</v>
      </c>
      <c r="L132" s="51">
        <v>13</v>
      </c>
    </row>
    <row r="133" spans="1:12" ht="16" customHeight="1" x14ac:dyDescent="0.35">
      <c r="A133" s="14" t="s">
        <v>64</v>
      </c>
      <c r="B133" s="18">
        <v>23</v>
      </c>
      <c r="C133" s="19">
        <v>44718</v>
      </c>
      <c r="D133" s="58">
        <v>1207</v>
      </c>
      <c r="E133" s="51">
        <v>1080</v>
      </c>
      <c r="F133" s="51">
        <v>1059</v>
      </c>
      <c r="G133" s="51">
        <v>1101</v>
      </c>
      <c r="H133" s="83">
        <v>127</v>
      </c>
      <c r="I133" s="83">
        <v>106</v>
      </c>
      <c r="J133" s="83">
        <v>148</v>
      </c>
      <c r="K133" s="51">
        <v>39</v>
      </c>
      <c r="L133" s="51">
        <v>23</v>
      </c>
    </row>
    <row r="134" spans="1:12" ht="16" customHeight="1" x14ac:dyDescent="0.35">
      <c r="A134" s="14" t="s">
        <v>64</v>
      </c>
      <c r="B134" s="18">
        <v>24</v>
      </c>
      <c r="C134" s="19">
        <v>44725</v>
      </c>
      <c r="D134" s="58">
        <v>1186</v>
      </c>
      <c r="E134" s="51">
        <v>1013</v>
      </c>
      <c r="F134" s="51">
        <v>993</v>
      </c>
      <c r="G134" s="51">
        <v>1033</v>
      </c>
      <c r="H134" s="83">
        <v>173</v>
      </c>
      <c r="I134" s="83">
        <v>153</v>
      </c>
      <c r="J134" s="83">
        <v>193</v>
      </c>
      <c r="K134" s="51">
        <v>41</v>
      </c>
      <c r="L134" s="51">
        <v>22</v>
      </c>
    </row>
    <row r="135" spans="1:12" ht="16" customHeight="1" x14ac:dyDescent="0.35">
      <c r="A135" s="14" t="s">
        <v>64</v>
      </c>
      <c r="B135" s="18">
        <v>25</v>
      </c>
      <c r="C135" s="19">
        <v>44732</v>
      </c>
      <c r="D135" s="58">
        <v>1136</v>
      </c>
      <c r="E135" s="51">
        <v>1040</v>
      </c>
      <c r="F135" s="51">
        <v>1020</v>
      </c>
      <c r="G135" s="51">
        <v>1060</v>
      </c>
      <c r="H135" s="83">
        <v>96</v>
      </c>
      <c r="I135" s="83">
        <v>76</v>
      </c>
      <c r="J135" s="83">
        <v>116</v>
      </c>
      <c r="K135" s="51">
        <v>53</v>
      </c>
      <c r="L135" s="51">
        <v>32</v>
      </c>
    </row>
    <row r="136" spans="1:12" ht="16" customHeight="1" x14ac:dyDescent="0.35">
      <c r="A136" s="14" t="s">
        <v>64</v>
      </c>
      <c r="B136" s="18">
        <v>26</v>
      </c>
      <c r="C136" s="19">
        <v>44739</v>
      </c>
      <c r="D136" s="58">
        <v>1137</v>
      </c>
      <c r="E136" s="51">
        <v>1040</v>
      </c>
      <c r="F136" s="51">
        <v>1020</v>
      </c>
      <c r="G136" s="51">
        <v>1061</v>
      </c>
      <c r="H136" s="83">
        <v>97</v>
      </c>
      <c r="I136" s="83">
        <v>76</v>
      </c>
      <c r="J136" s="83">
        <v>117</v>
      </c>
      <c r="K136" s="51">
        <v>66</v>
      </c>
      <c r="L136" s="51">
        <v>43</v>
      </c>
    </row>
    <row r="137" spans="1:12" ht="16" customHeight="1" x14ac:dyDescent="0.35">
      <c r="A137" s="14" t="s">
        <v>64</v>
      </c>
      <c r="B137" s="18">
        <v>27</v>
      </c>
      <c r="C137" s="19">
        <v>44746</v>
      </c>
      <c r="D137" s="58">
        <v>1102</v>
      </c>
      <c r="E137" s="51">
        <v>1029</v>
      </c>
      <c r="F137" s="51">
        <v>1009</v>
      </c>
      <c r="G137" s="51">
        <v>1050</v>
      </c>
      <c r="H137" s="83">
        <v>73</v>
      </c>
      <c r="I137" s="83">
        <v>52</v>
      </c>
      <c r="J137" s="83">
        <v>93</v>
      </c>
      <c r="K137" s="51">
        <v>83</v>
      </c>
      <c r="L137" s="51">
        <v>47</v>
      </c>
    </row>
    <row r="138" spans="1:12" ht="16" customHeight="1" x14ac:dyDescent="0.35">
      <c r="A138" s="14" t="s">
        <v>64</v>
      </c>
      <c r="B138" s="18">
        <v>28</v>
      </c>
      <c r="C138" s="19">
        <v>44753</v>
      </c>
      <c r="D138" s="58">
        <v>1184</v>
      </c>
      <c r="E138" s="51">
        <v>1043</v>
      </c>
      <c r="F138" s="51">
        <v>1022</v>
      </c>
      <c r="G138" s="51">
        <v>1063</v>
      </c>
      <c r="H138" s="83">
        <v>141</v>
      </c>
      <c r="I138" s="83">
        <v>121</v>
      </c>
      <c r="J138" s="83">
        <v>162</v>
      </c>
      <c r="K138" s="51">
        <v>88</v>
      </c>
      <c r="L138" s="51">
        <v>50</v>
      </c>
    </row>
    <row r="139" spans="1:12" ht="16" customHeight="1" x14ac:dyDescent="0.35">
      <c r="A139" s="14" t="s">
        <v>64</v>
      </c>
      <c r="B139" s="18">
        <v>29</v>
      </c>
      <c r="C139" s="19">
        <v>44760</v>
      </c>
      <c r="D139" s="58">
        <v>1138</v>
      </c>
      <c r="E139" s="51">
        <v>1020</v>
      </c>
      <c r="F139" s="51">
        <v>1000</v>
      </c>
      <c r="G139" s="51">
        <v>1041</v>
      </c>
      <c r="H139" s="83">
        <v>118</v>
      </c>
      <c r="I139" s="83">
        <v>97</v>
      </c>
      <c r="J139" s="83">
        <v>138</v>
      </c>
      <c r="K139" s="51">
        <v>99</v>
      </c>
      <c r="L139" s="51">
        <v>49</v>
      </c>
    </row>
    <row r="140" spans="1:12" ht="16" customHeight="1" x14ac:dyDescent="0.35">
      <c r="A140" s="14" t="s">
        <v>64</v>
      </c>
      <c r="B140" s="18">
        <v>30</v>
      </c>
      <c r="C140" s="19">
        <v>44767</v>
      </c>
      <c r="D140" s="58">
        <v>1183</v>
      </c>
      <c r="E140" s="51">
        <v>1023</v>
      </c>
      <c r="F140" s="51">
        <v>1003</v>
      </c>
      <c r="G140" s="51">
        <v>1043</v>
      </c>
      <c r="H140" s="83">
        <v>160</v>
      </c>
      <c r="I140" s="83">
        <v>140</v>
      </c>
      <c r="J140" s="83">
        <v>180</v>
      </c>
      <c r="K140" s="51">
        <v>95</v>
      </c>
      <c r="L140" s="51">
        <v>52</v>
      </c>
    </row>
    <row r="141" spans="1:12" ht="16" customHeight="1" x14ac:dyDescent="0.35">
      <c r="A141" s="14" t="s">
        <v>64</v>
      </c>
      <c r="B141" s="18">
        <v>31</v>
      </c>
      <c r="C141" s="19">
        <v>44774</v>
      </c>
      <c r="D141" s="58">
        <v>1125</v>
      </c>
      <c r="E141" s="51">
        <v>1033</v>
      </c>
      <c r="F141" s="51">
        <v>1013</v>
      </c>
      <c r="G141" s="51">
        <v>1053</v>
      </c>
      <c r="H141" s="83">
        <v>92</v>
      </c>
      <c r="I141" s="83">
        <v>72</v>
      </c>
      <c r="J141" s="83">
        <v>112</v>
      </c>
      <c r="K141" s="51">
        <v>63</v>
      </c>
      <c r="L141" s="51">
        <v>42</v>
      </c>
    </row>
    <row r="142" spans="1:12" ht="16" customHeight="1" x14ac:dyDescent="0.35">
      <c r="A142" s="14" t="s">
        <v>64</v>
      </c>
      <c r="B142" s="18">
        <v>32</v>
      </c>
      <c r="C142" s="19">
        <v>44781</v>
      </c>
      <c r="D142" s="58">
        <v>1138</v>
      </c>
      <c r="E142" s="51">
        <v>1028</v>
      </c>
      <c r="F142" s="51">
        <v>1008</v>
      </c>
      <c r="G142" s="51">
        <v>1048</v>
      </c>
      <c r="H142" s="83">
        <v>110</v>
      </c>
      <c r="I142" s="83">
        <v>90</v>
      </c>
      <c r="J142" s="83">
        <v>130</v>
      </c>
      <c r="K142" s="51">
        <v>70</v>
      </c>
      <c r="L142" s="51">
        <v>45</v>
      </c>
    </row>
    <row r="143" spans="1:12" ht="16" customHeight="1" x14ac:dyDescent="0.35">
      <c r="A143" s="14" t="s">
        <v>64</v>
      </c>
      <c r="B143" s="18">
        <v>33</v>
      </c>
      <c r="C143" s="19">
        <v>44788</v>
      </c>
      <c r="D143" s="58">
        <v>1175</v>
      </c>
      <c r="E143" s="51">
        <v>1035</v>
      </c>
      <c r="F143" s="51">
        <v>1015</v>
      </c>
      <c r="G143" s="51">
        <v>1056</v>
      </c>
      <c r="H143" s="83">
        <v>140</v>
      </c>
      <c r="I143" s="83">
        <v>119</v>
      </c>
      <c r="J143" s="83">
        <v>160</v>
      </c>
      <c r="K143" s="51">
        <v>61</v>
      </c>
      <c r="L143" s="51">
        <v>23</v>
      </c>
    </row>
    <row r="144" spans="1:12" ht="16" customHeight="1" x14ac:dyDescent="0.35">
      <c r="A144" s="14" t="s">
        <v>64</v>
      </c>
      <c r="B144" s="18">
        <v>34</v>
      </c>
      <c r="C144" s="19">
        <v>44795</v>
      </c>
      <c r="D144" s="58">
        <v>1086</v>
      </c>
      <c r="E144" s="51">
        <v>1049</v>
      </c>
      <c r="F144" s="51">
        <v>1029</v>
      </c>
      <c r="G144" s="51">
        <v>1070</v>
      </c>
      <c r="H144" s="83">
        <v>37</v>
      </c>
      <c r="I144" s="83">
        <v>16</v>
      </c>
      <c r="J144" s="83">
        <v>57</v>
      </c>
      <c r="K144" s="51">
        <v>40</v>
      </c>
      <c r="L144" s="51">
        <v>20</v>
      </c>
    </row>
    <row r="145" spans="1:12" ht="16" customHeight="1" x14ac:dyDescent="0.35">
      <c r="A145" s="14" t="s">
        <v>64</v>
      </c>
      <c r="B145" s="18">
        <v>35</v>
      </c>
      <c r="C145" s="19">
        <v>44802</v>
      </c>
      <c r="D145" s="58">
        <v>1071</v>
      </c>
      <c r="E145" s="51">
        <v>1044</v>
      </c>
      <c r="F145" s="51">
        <v>1023</v>
      </c>
      <c r="G145" s="51">
        <v>1065</v>
      </c>
      <c r="H145" s="83">
        <v>27</v>
      </c>
      <c r="I145" s="83">
        <v>6</v>
      </c>
      <c r="J145" s="83">
        <v>48</v>
      </c>
      <c r="K145" s="51">
        <v>31</v>
      </c>
      <c r="L145" s="51">
        <v>14</v>
      </c>
    </row>
    <row r="146" spans="1:12" ht="16" customHeight="1" x14ac:dyDescent="0.35">
      <c r="A146" s="14" t="s">
        <v>64</v>
      </c>
      <c r="B146" s="18">
        <v>36</v>
      </c>
      <c r="C146" s="19">
        <v>44809</v>
      </c>
      <c r="D146" s="58">
        <v>1129</v>
      </c>
      <c r="E146" s="51">
        <v>1047</v>
      </c>
      <c r="F146" s="51">
        <v>1026</v>
      </c>
      <c r="G146" s="51">
        <v>1068</v>
      </c>
      <c r="H146" s="83">
        <v>82</v>
      </c>
      <c r="I146" s="83">
        <v>61</v>
      </c>
      <c r="J146" s="83">
        <v>103</v>
      </c>
      <c r="K146" s="51">
        <v>42</v>
      </c>
      <c r="L146" s="51">
        <v>21</v>
      </c>
    </row>
    <row r="147" spans="1:12" ht="16" customHeight="1" x14ac:dyDescent="0.35">
      <c r="A147" s="14" t="s">
        <v>64</v>
      </c>
      <c r="B147" s="18">
        <v>37</v>
      </c>
      <c r="C147" s="19">
        <v>44816</v>
      </c>
      <c r="D147" s="58">
        <v>1135</v>
      </c>
      <c r="E147" s="51">
        <v>1102</v>
      </c>
      <c r="F147" s="51">
        <v>1080</v>
      </c>
      <c r="G147" s="51">
        <v>1123</v>
      </c>
      <c r="H147" s="83">
        <v>33</v>
      </c>
      <c r="I147" s="83">
        <v>12</v>
      </c>
      <c r="J147" s="83">
        <v>55</v>
      </c>
      <c r="K147" s="51">
        <v>41</v>
      </c>
      <c r="L147" s="51">
        <v>18</v>
      </c>
    </row>
    <row r="148" spans="1:12" ht="16" customHeight="1" x14ac:dyDescent="0.35">
      <c r="A148" s="14" t="s">
        <v>64</v>
      </c>
      <c r="B148" s="18">
        <v>38</v>
      </c>
      <c r="C148" s="19">
        <v>44823</v>
      </c>
      <c r="D148" s="58">
        <v>1001</v>
      </c>
      <c r="E148" s="51">
        <v>1072</v>
      </c>
      <c r="F148" s="51">
        <v>1051</v>
      </c>
      <c r="G148" s="51">
        <v>1094</v>
      </c>
      <c r="H148" s="83">
        <v>-71</v>
      </c>
      <c r="I148" s="83">
        <v>-93</v>
      </c>
      <c r="J148" s="83">
        <v>-50</v>
      </c>
      <c r="K148" s="51">
        <v>35</v>
      </c>
      <c r="L148" s="51">
        <v>13</v>
      </c>
    </row>
    <row r="149" spans="1:12" ht="16" customHeight="1" x14ac:dyDescent="0.35">
      <c r="A149" s="14" t="s">
        <v>64</v>
      </c>
      <c r="B149" s="18">
        <v>39</v>
      </c>
      <c r="C149" s="19">
        <v>44830</v>
      </c>
      <c r="D149" s="58">
        <v>1250</v>
      </c>
      <c r="E149" s="51">
        <v>1108</v>
      </c>
      <c r="F149" s="51">
        <v>1087</v>
      </c>
      <c r="G149" s="51">
        <v>1130</v>
      </c>
      <c r="H149" s="83">
        <v>142</v>
      </c>
      <c r="I149" s="83">
        <v>120</v>
      </c>
      <c r="J149" s="83">
        <v>163</v>
      </c>
      <c r="K149" s="51">
        <v>45</v>
      </c>
      <c r="L149" s="51">
        <v>20</v>
      </c>
    </row>
    <row r="150" spans="1:12" ht="16" customHeight="1" x14ac:dyDescent="0.35">
      <c r="A150" s="14" t="s">
        <v>64</v>
      </c>
      <c r="B150" s="18">
        <v>40</v>
      </c>
      <c r="C150" s="19">
        <v>44837</v>
      </c>
      <c r="D150" s="58">
        <v>1296</v>
      </c>
      <c r="E150" s="51">
        <v>1168</v>
      </c>
      <c r="F150" s="51">
        <v>1145</v>
      </c>
      <c r="G150" s="51">
        <v>1190</v>
      </c>
      <c r="H150" s="83">
        <v>128</v>
      </c>
      <c r="I150" s="83">
        <v>106</v>
      </c>
      <c r="J150" s="83">
        <v>151</v>
      </c>
      <c r="K150" s="51">
        <v>37</v>
      </c>
      <c r="L150" s="51">
        <v>19</v>
      </c>
    </row>
    <row r="151" spans="1:12" ht="16" customHeight="1" x14ac:dyDescent="0.35">
      <c r="A151" s="14" t="s">
        <v>64</v>
      </c>
      <c r="B151" s="18">
        <v>41</v>
      </c>
      <c r="C151" s="19">
        <v>44844</v>
      </c>
      <c r="D151" s="58">
        <v>1264</v>
      </c>
      <c r="E151" s="51">
        <v>1191</v>
      </c>
      <c r="F151" s="51">
        <v>1168</v>
      </c>
      <c r="G151" s="51">
        <v>1213</v>
      </c>
      <c r="H151" s="83">
        <v>73</v>
      </c>
      <c r="I151" s="83">
        <v>51</v>
      </c>
      <c r="J151" s="83">
        <v>96</v>
      </c>
      <c r="K151" s="51">
        <v>52</v>
      </c>
      <c r="L151" s="51">
        <v>39</v>
      </c>
    </row>
    <row r="152" spans="1:12" ht="16" customHeight="1" x14ac:dyDescent="0.35">
      <c r="A152" s="14" t="s">
        <v>64</v>
      </c>
      <c r="B152" s="18">
        <v>42</v>
      </c>
      <c r="C152" s="19">
        <v>44851</v>
      </c>
      <c r="D152" s="58">
        <v>1243</v>
      </c>
      <c r="E152" s="51">
        <v>1180</v>
      </c>
      <c r="F152" s="51">
        <v>1158</v>
      </c>
      <c r="G152" s="51">
        <v>1203</v>
      </c>
      <c r="H152" s="83">
        <v>63</v>
      </c>
      <c r="I152" s="83">
        <v>40</v>
      </c>
      <c r="J152" s="83">
        <v>85</v>
      </c>
      <c r="K152" s="51">
        <v>42</v>
      </c>
      <c r="L152" s="51">
        <v>26</v>
      </c>
    </row>
    <row r="153" spans="1:12" ht="16" customHeight="1" x14ac:dyDescent="0.35">
      <c r="A153" s="14" t="s">
        <v>64</v>
      </c>
      <c r="B153" s="18">
        <v>43</v>
      </c>
      <c r="C153" s="19">
        <v>44858</v>
      </c>
      <c r="D153" s="58">
        <v>1290</v>
      </c>
      <c r="E153" s="51">
        <v>1194</v>
      </c>
      <c r="F153" s="51">
        <v>1171</v>
      </c>
      <c r="G153" s="51">
        <v>1216</v>
      </c>
      <c r="H153" s="83">
        <v>96</v>
      </c>
      <c r="I153" s="83">
        <v>74</v>
      </c>
      <c r="J153" s="83">
        <v>119</v>
      </c>
      <c r="K153" s="51">
        <v>49</v>
      </c>
      <c r="L153" s="51">
        <v>26</v>
      </c>
    </row>
    <row r="154" spans="1:12" ht="16" customHeight="1" x14ac:dyDescent="0.35">
      <c r="A154" s="14" t="s">
        <v>64</v>
      </c>
      <c r="B154" s="18">
        <v>44</v>
      </c>
      <c r="C154" s="19">
        <v>44865</v>
      </c>
      <c r="D154" s="58">
        <v>1278</v>
      </c>
      <c r="E154" s="51">
        <v>1206</v>
      </c>
      <c r="F154" s="51">
        <v>1183</v>
      </c>
      <c r="G154" s="51">
        <v>1229</v>
      </c>
      <c r="H154" s="83">
        <v>72</v>
      </c>
      <c r="I154" s="83">
        <v>49</v>
      </c>
      <c r="J154" s="83">
        <v>95</v>
      </c>
      <c r="K154" s="51">
        <v>47</v>
      </c>
      <c r="L154" s="51">
        <v>26</v>
      </c>
    </row>
    <row r="155" spans="1:12" ht="16" customHeight="1" x14ac:dyDescent="0.35">
      <c r="A155" s="14" t="s">
        <v>64</v>
      </c>
      <c r="B155" s="18">
        <v>45</v>
      </c>
      <c r="C155" s="19">
        <v>44872</v>
      </c>
      <c r="D155" s="58">
        <v>1235</v>
      </c>
      <c r="E155" s="51">
        <v>1248</v>
      </c>
      <c r="F155" s="51">
        <v>1221</v>
      </c>
      <c r="G155" s="51">
        <v>1274</v>
      </c>
      <c r="H155" s="83">
        <v>-13</v>
      </c>
      <c r="I155" s="83">
        <v>-39</v>
      </c>
      <c r="J155" s="83">
        <v>14</v>
      </c>
      <c r="K155" s="51">
        <v>48</v>
      </c>
      <c r="L155" s="51">
        <v>27</v>
      </c>
    </row>
    <row r="156" spans="1:12" ht="16" customHeight="1" x14ac:dyDescent="0.35">
      <c r="A156" s="14" t="s">
        <v>64</v>
      </c>
      <c r="B156" s="18">
        <v>46</v>
      </c>
      <c r="C156" s="19">
        <v>44879</v>
      </c>
      <c r="D156" s="58">
        <v>1291</v>
      </c>
      <c r="E156" s="51">
        <v>1226</v>
      </c>
      <c r="F156" s="51">
        <v>1200</v>
      </c>
      <c r="G156" s="51">
        <v>1252</v>
      </c>
      <c r="H156" s="83">
        <v>65</v>
      </c>
      <c r="I156" s="83">
        <v>39</v>
      </c>
      <c r="J156" s="83">
        <v>91</v>
      </c>
      <c r="K156" s="51">
        <v>42</v>
      </c>
      <c r="L156" s="51">
        <v>21</v>
      </c>
    </row>
    <row r="157" spans="1:12" ht="16" customHeight="1" x14ac:dyDescent="0.35">
      <c r="A157" s="14" t="s">
        <v>64</v>
      </c>
      <c r="B157" s="18">
        <v>47</v>
      </c>
      <c r="C157" s="19">
        <v>44886</v>
      </c>
      <c r="D157" s="58">
        <v>1271</v>
      </c>
      <c r="E157" s="51">
        <v>1241</v>
      </c>
      <c r="F157" s="51">
        <v>1215</v>
      </c>
      <c r="G157" s="51">
        <v>1267</v>
      </c>
      <c r="H157" s="83">
        <v>30</v>
      </c>
      <c r="I157" s="83">
        <v>4</v>
      </c>
      <c r="J157" s="83">
        <v>56</v>
      </c>
      <c r="K157" s="51">
        <v>40</v>
      </c>
      <c r="L157" s="51">
        <v>26</v>
      </c>
    </row>
    <row r="158" spans="1:12" ht="16" customHeight="1" x14ac:dyDescent="0.35">
      <c r="A158" s="14" t="s">
        <v>64</v>
      </c>
      <c r="B158" s="18">
        <v>48</v>
      </c>
      <c r="C158" s="19">
        <v>44893</v>
      </c>
      <c r="D158" s="58">
        <v>1239</v>
      </c>
      <c r="E158" s="51">
        <v>1235</v>
      </c>
      <c r="F158" s="51">
        <v>1209</v>
      </c>
      <c r="G158" s="51">
        <v>1261</v>
      </c>
      <c r="H158" s="83">
        <v>4</v>
      </c>
      <c r="I158" s="83">
        <v>-22</v>
      </c>
      <c r="J158" s="83">
        <v>30</v>
      </c>
      <c r="K158" s="51">
        <v>44</v>
      </c>
      <c r="L158" s="51">
        <v>28</v>
      </c>
    </row>
    <row r="159" spans="1:12" ht="16" customHeight="1" x14ac:dyDescent="0.35">
      <c r="A159" s="14" t="s">
        <v>64</v>
      </c>
      <c r="B159" s="18">
        <v>49</v>
      </c>
      <c r="C159" s="19">
        <v>44900</v>
      </c>
      <c r="D159" s="58">
        <v>1301</v>
      </c>
      <c r="E159" s="51">
        <v>1246</v>
      </c>
      <c r="F159" s="51">
        <v>1219</v>
      </c>
      <c r="G159" s="51">
        <v>1272</v>
      </c>
      <c r="H159" s="83">
        <v>55</v>
      </c>
      <c r="I159" s="83">
        <v>29</v>
      </c>
      <c r="J159" s="83">
        <v>82</v>
      </c>
      <c r="K159" s="51">
        <v>42</v>
      </c>
      <c r="L159" s="51">
        <v>23</v>
      </c>
    </row>
    <row r="160" spans="1:12" ht="16" customHeight="1" x14ac:dyDescent="0.35">
      <c r="A160" s="14" t="s">
        <v>64</v>
      </c>
      <c r="B160" s="18">
        <v>50</v>
      </c>
      <c r="C160" s="19">
        <v>44907</v>
      </c>
      <c r="D160" s="58">
        <v>1321</v>
      </c>
      <c r="E160" s="51">
        <v>1371</v>
      </c>
      <c r="F160" s="51">
        <v>1343</v>
      </c>
      <c r="G160" s="51">
        <v>1398</v>
      </c>
      <c r="H160" s="83">
        <v>-50</v>
      </c>
      <c r="I160" s="83">
        <v>-77</v>
      </c>
      <c r="J160" s="83">
        <v>-22</v>
      </c>
      <c r="K160" s="51">
        <v>39</v>
      </c>
      <c r="L160" s="51">
        <v>22</v>
      </c>
    </row>
    <row r="161" spans="1:12" ht="16" customHeight="1" x14ac:dyDescent="0.35">
      <c r="A161" s="14" t="s">
        <v>64</v>
      </c>
      <c r="B161" s="18">
        <v>51</v>
      </c>
      <c r="C161" s="19">
        <v>44914</v>
      </c>
      <c r="D161" s="58">
        <v>1611</v>
      </c>
      <c r="E161" s="51">
        <v>1382</v>
      </c>
      <c r="F161" s="51">
        <v>1354</v>
      </c>
      <c r="G161" s="51">
        <v>1410</v>
      </c>
      <c r="H161" s="83">
        <v>229</v>
      </c>
      <c r="I161" s="83">
        <v>201</v>
      </c>
      <c r="J161" s="83">
        <v>257</v>
      </c>
      <c r="K161" s="51">
        <v>65</v>
      </c>
      <c r="L161" s="51">
        <v>42</v>
      </c>
    </row>
    <row r="162" spans="1:12" ht="16" customHeight="1" x14ac:dyDescent="0.35">
      <c r="A162" s="14" t="s">
        <v>64</v>
      </c>
      <c r="B162" s="18">
        <v>52</v>
      </c>
      <c r="C162" s="19">
        <v>44921</v>
      </c>
      <c r="D162" s="58">
        <v>1198</v>
      </c>
      <c r="E162" s="51">
        <v>1147</v>
      </c>
      <c r="F162" s="51">
        <v>1124</v>
      </c>
      <c r="G162" s="51">
        <v>1170</v>
      </c>
      <c r="H162" s="83">
        <v>51</v>
      </c>
      <c r="I162" s="83">
        <v>28</v>
      </c>
      <c r="J162" s="83">
        <v>74</v>
      </c>
      <c r="K162" s="51">
        <v>69</v>
      </c>
      <c r="L162" s="51">
        <v>47</v>
      </c>
    </row>
    <row r="163" spans="1:12" x14ac:dyDescent="0.35">
      <c r="A163" s="63" t="s">
        <v>168</v>
      </c>
      <c r="B163" s="64">
        <v>1</v>
      </c>
      <c r="C163" s="65">
        <v>44928</v>
      </c>
      <c r="D163" s="58">
        <f>'4'!D7</f>
        <v>1536</v>
      </c>
      <c r="E163" s="51">
        <v>1316</v>
      </c>
      <c r="F163" s="51">
        <v>1289</v>
      </c>
      <c r="G163" s="51">
        <v>1344</v>
      </c>
      <c r="H163" s="83">
        <f>IFERROR(fig1_data_weekly_covid_deaths_excess_and_ULC[[#This Row],[All cause deaths]]-fig1_data_weekly_covid_deaths_excess_and_ULC[[#This Row],[Expected deaths]],"")</f>
        <v>220</v>
      </c>
      <c r="I163" s="83">
        <f>IFERROR(fig1_data_weekly_covid_deaths_excess_and_ULC[[#This Row],[All cause deaths]]-fig1_data_weekly_covid_deaths_excess_and_ULC[[#This Row],[Expected deaths
Upper confidence interval]],"")</f>
        <v>192</v>
      </c>
      <c r="J163" s="83">
        <f>IFERROR(fig1_data_weekly_covid_deaths_excess_and_ULC[[#This Row],[All cause deaths]]-fig1_data_weekly_covid_deaths_excess_and_ULC[[#This Row],[Expected deaths
Lower confidence interval]],"")</f>
        <v>247</v>
      </c>
      <c r="K163" s="51">
        <f>'1'!D7</f>
        <v>84</v>
      </c>
      <c r="L163" s="51">
        <f>'8'!I7</f>
        <v>60</v>
      </c>
    </row>
    <row r="164" spans="1:12" x14ac:dyDescent="0.35">
      <c r="A164" s="63" t="s">
        <v>168</v>
      </c>
      <c r="B164" s="64">
        <v>2</v>
      </c>
      <c r="C164" s="65">
        <v>44935</v>
      </c>
      <c r="D164" s="58">
        <f>'4'!D8</f>
        <v>2052</v>
      </c>
      <c r="E164" s="51">
        <v>1693</v>
      </c>
      <c r="F164" s="51">
        <v>1662</v>
      </c>
      <c r="G164" s="51">
        <v>1724</v>
      </c>
      <c r="H164" s="83">
        <f>IFERROR(fig1_data_weekly_covid_deaths_excess_and_ULC[[#This Row],[All cause deaths]]-fig1_data_weekly_covid_deaths_excess_and_ULC[[#This Row],[Expected deaths]],"")</f>
        <v>359</v>
      </c>
      <c r="I164" s="83">
        <f>IFERROR(fig1_data_weekly_covid_deaths_excess_and_ULC[[#This Row],[All cause deaths]]-fig1_data_weekly_covid_deaths_excess_and_ULC[[#This Row],[Expected deaths
Upper confidence interval]],"")</f>
        <v>328</v>
      </c>
      <c r="J164" s="83">
        <f>IFERROR(fig1_data_weekly_covid_deaths_excess_and_ULC[[#This Row],[All cause deaths]]-fig1_data_weekly_covid_deaths_excess_and_ULC[[#This Row],[Expected deaths
Lower confidence interval]],"")</f>
        <v>390</v>
      </c>
      <c r="K164" s="51">
        <f>'1'!D8</f>
        <v>102</v>
      </c>
      <c r="L164" s="51">
        <f>'8'!I8</f>
        <v>74</v>
      </c>
    </row>
    <row r="165" spans="1:12" x14ac:dyDescent="0.35">
      <c r="A165" s="63" t="s">
        <v>168</v>
      </c>
      <c r="B165" s="64">
        <v>3</v>
      </c>
      <c r="C165" s="65">
        <v>44942</v>
      </c>
      <c r="D165" s="58">
        <f>'4'!D9</f>
        <v>1733</v>
      </c>
      <c r="E165" s="51">
        <v>1468</v>
      </c>
      <c r="F165" s="51">
        <v>1439</v>
      </c>
      <c r="G165" s="51">
        <v>1497</v>
      </c>
      <c r="H165" s="83">
        <f>IFERROR(fig1_data_weekly_covid_deaths_excess_and_ULC[[#This Row],[All cause deaths]]-fig1_data_weekly_covid_deaths_excess_and_ULC[[#This Row],[Expected deaths]],"")</f>
        <v>265</v>
      </c>
      <c r="I165" s="83">
        <f>IFERROR(fig1_data_weekly_covid_deaths_excess_and_ULC[[#This Row],[All cause deaths]]-fig1_data_weekly_covid_deaths_excess_and_ULC[[#This Row],[Expected deaths
Upper confidence interval]],"")</f>
        <v>236</v>
      </c>
      <c r="J165" s="83">
        <f>IFERROR(fig1_data_weekly_covid_deaths_excess_and_ULC[[#This Row],[All cause deaths]]-fig1_data_weekly_covid_deaths_excess_and_ULC[[#This Row],[Expected deaths
Lower confidence interval]],"")</f>
        <v>294</v>
      </c>
      <c r="K165" s="51">
        <f>'1'!D9</f>
        <v>85</v>
      </c>
      <c r="L165" s="51">
        <f>'8'!I9</f>
        <v>54</v>
      </c>
    </row>
    <row r="166" spans="1:12" x14ac:dyDescent="0.35">
      <c r="A166" s="63" t="s">
        <v>168</v>
      </c>
      <c r="B166" s="64">
        <v>4</v>
      </c>
      <c r="C166" s="65">
        <v>44949</v>
      </c>
      <c r="D166" s="58">
        <f>'4'!D10</f>
        <v>1440</v>
      </c>
      <c r="E166" s="51">
        <v>1374</v>
      </c>
      <c r="F166" s="51">
        <v>1346</v>
      </c>
      <c r="G166" s="51">
        <v>1401</v>
      </c>
      <c r="H166" s="83">
        <f>IFERROR(fig1_data_weekly_covid_deaths_excess_and_ULC[[#This Row],[All cause deaths]]-fig1_data_weekly_covid_deaths_excess_and_ULC[[#This Row],[Expected deaths]],"")</f>
        <v>66</v>
      </c>
      <c r="I166" s="83">
        <f>IFERROR(fig1_data_weekly_covid_deaths_excess_and_ULC[[#This Row],[All cause deaths]]-fig1_data_weekly_covid_deaths_excess_and_ULC[[#This Row],[Expected deaths
Upper confidence interval]],"")</f>
        <v>39</v>
      </c>
      <c r="J166" s="83">
        <f>IFERROR(fig1_data_weekly_covid_deaths_excess_and_ULC[[#This Row],[All cause deaths]]-fig1_data_weekly_covid_deaths_excess_and_ULC[[#This Row],[Expected deaths
Lower confidence interval]],"")</f>
        <v>94</v>
      </c>
      <c r="K166" s="51">
        <f>'1'!D10</f>
        <v>56</v>
      </c>
      <c r="L166" s="51">
        <f>'8'!I10</f>
        <v>42</v>
      </c>
    </row>
    <row r="167" spans="1:12" x14ac:dyDescent="0.35">
      <c r="A167" s="63" t="s">
        <v>168</v>
      </c>
      <c r="B167" s="64">
        <v>5</v>
      </c>
      <c r="C167" s="65">
        <v>44956</v>
      </c>
      <c r="D167" s="58">
        <f>'4'!D11</f>
        <v>1351</v>
      </c>
      <c r="E167" s="51">
        <v>1303</v>
      </c>
      <c r="F167" s="51">
        <v>1277</v>
      </c>
      <c r="G167" s="51">
        <v>1330</v>
      </c>
      <c r="H167" s="83">
        <f>IFERROR(fig1_data_weekly_covid_deaths_excess_and_ULC[[#This Row],[All cause deaths]]-fig1_data_weekly_covid_deaths_excess_and_ULC[[#This Row],[Expected deaths]],"")</f>
        <v>48</v>
      </c>
      <c r="I167" s="83">
        <f>IFERROR(fig1_data_weekly_covid_deaths_excess_and_ULC[[#This Row],[All cause deaths]]-fig1_data_weekly_covid_deaths_excess_and_ULC[[#This Row],[Expected deaths
Upper confidence interval]],"")</f>
        <v>21</v>
      </c>
      <c r="J167" s="83">
        <f>IFERROR(fig1_data_weekly_covid_deaths_excess_and_ULC[[#This Row],[All cause deaths]]-fig1_data_weekly_covid_deaths_excess_and_ULC[[#This Row],[Expected deaths
Lower confidence interval]],"")</f>
        <v>74</v>
      </c>
      <c r="K167" s="51">
        <f>'1'!D11</f>
        <v>33</v>
      </c>
      <c r="L167" s="51">
        <f>'8'!I11</f>
        <v>20</v>
      </c>
    </row>
    <row r="168" spans="1:12" x14ac:dyDescent="0.35">
      <c r="A168" s="63" t="s">
        <v>168</v>
      </c>
      <c r="B168" s="64">
        <v>6</v>
      </c>
      <c r="C168" s="65">
        <v>44963</v>
      </c>
      <c r="D168" s="58">
        <f>'4'!D12</f>
        <v>1330</v>
      </c>
      <c r="E168" s="51">
        <v>1288</v>
      </c>
      <c r="F168" s="51">
        <v>1262</v>
      </c>
      <c r="G168" s="51">
        <v>1314</v>
      </c>
      <c r="H168" s="83">
        <f>IFERROR(fig1_data_weekly_covid_deaths_excess_and_ULC[[#This Row],[All cause deaths]]-fig1_data_weekly_covid_deaths_excess_and_ULC[[#This Row],[Expected deaths]],"")</f>
        <v>42</v>
      </c>
      <c r="I168" s="83">
        <f>IFERROR(fig1_data_weekly_covid_deaths_excess_and_ULC[[#This Row],[All cause deaths]]-fig1_data_weekly_covid_deaths_excess_and_ULC[[#This Row],[Expected deaths
Upper confidence interval]],"")</f>
        <v>16</v>
      </c>
      <c r="J168" s="83">
        <f>IFERROR(fig1_data_weekly_covid_deaths_excess_and_ULC[[#This Row],[All cause deaths]]-fig1_data_weekly_covid_deaths_excess_and_ULC[[#This Row],[Expected deaths
Lower confidence interval]],"")</f>
        <v>68</v>
      </c>
      <c r="K168" s="51">
        <f>'1'!D12</f>
        <v>36</v>
      </c>
      <c r="L168" s="51">
        <f>'8'!I12</f>
        <v>23</v>
      </c>
    </row>
    <row r="169" spans="1:12" x14ac:dyDescent="0.35">
      <c r="A169" s="63" t="s">
        <v>168</v>
      </c>
      <c r="B169" s="64">
        <v>7</v>
      </c>
      <c r="C169" s="65">
        <v>44970</v>
      </c>
      <c r="D169" s="58">
        <f>'4'!D13</f>
        <v>1289</v>
      </c>
      <c r="E169" s="51">
        <v>1248</v>
      </c>
      <c r="F169" s="51">
        <v>1223</v>
      </c>
      <c r="G169" s="51">
        <v>1274</v>
      </c>
      <c r="H169" s="83">
        <f>IFERROR(fig1_data_weekly_covid_deaths_excess_and_ULC[[#This Row],[All cause deaths]]-fig1_data_weekly_covid_deaths_excess_and_ULC[[#This Row],[Expected deaths]],"")</f>
        <v>41</v>
      </c>
      <c r="I169" s="83">
        <f>IFERROR(fig1_data_weekly_covid_deaths_excess_and_ULC[[#This Row],[All cause deaths]]-fig1_data_weekly_covid_deaths_excess_and_ULC[[#This Row],[Expected deaths
Upper confidence interval]],"")</f>
        <v>15</v>
      </c>
      <c r="J169" s="83">
        <f>IFERROR(fig1_data_weekly_covid_deaths_excess_and_ULC[[#This Row],[All cause deaths]]-fig1_data_weekly_covid_deaths_excess_and_ULC[[#This Row],[Expected deaths
Lower confidence interval]],"")</f>
        <v>66</v>
      </c>
      <c r="K169" s="51">
        <f>'1'!D13</f>
        <v>49</v>
      </c>
      <c r="L169" s="51">
        <f>'8'!I13</f>
        <v>27</v>
      </c>
    </row>
    <row r="170" spans="1:12" x14ac:dyDescent="0.35">
      <c r="A170" s="63" t="s">
        <v>168</v>
      </c>
      <c r="B170" s="64">
        <v>8</v>
      </c>
      <c r="C170" s="65">
        <v>44977</v>
      </c>
      <c r="D170" s="58">
        <f>'4'!D14</f>
        <v>1314</v>
      </c>
      <c r="E170" s="51">
        <v>1255</v>
      </c>
      <c r="F170" s="51">
        <v>1229</v>
      </c>
      <c r="G170" s="51">
        <v>1281</v>
      </c>
      <c r="H170" s="83">
        <f>IFERROR(fig1_data_weekly_covid_deaths_excess_and_ULC[[#This Row],[All cause deaths]]-fig1_data_weekly_covid_deaths_excess_and_ULC[[#This Row],[Expected deaths]],"")</f>
        <v>59</v>
      </c>
      <c r="I170" s="83">
        <f>IFERROR(fig1_data_weekly_covid_deaths_excess_and_ULC[[#This Row],[All cause deaths]]-fig1_data_weekly_covid_deaths_excess_and_ULC[[#This Row],[Expected deaths
Upper confidence interval]],"")</f>
        <v>33</v>
      </c>
      <c r="J170" s="83">
        <f>IFERROR(fig1_data_weekly_covid_deaths_excess_and_ULC[[#This Row],[All cause deaths]]-fig1_data_weekly_covid_deaths_excess_and_ULC[[#This Row],[Expected deaths
Lower confidence interval]],"")</f>
        <v>85</v>
      </c>
      <c r="K170" s="51">
        <f>'1'!D14</f>
        <v>47</v>
      </c>
      <c r="L170" s="51">
        <f>'8'!I14</f>
        <v>31</v>
      </c>
    </row>
    <row r="171" spans="1:12" x14ac:dyDescent="0.35">
      <c r="A171" s="63" t="s">
        <v>168</v>
      </c>
      <c r="B171" s="64">
        <v>9</v>
      </c>
      <c r="C171" s="65">
        <v>44984</v>
      </c>
      <c r="D171" s="58">
        <f>'4'!D15</f>
        <v>1245</v>
      </c>
      <c r="E171" s="51">
        <v>1183</v>
      </c>
      <c r="F171" s="51">
        <v>1160</v>
      </c>
      <c r="G171" s="51">
        <v>1205</v>
      </c>
      <c r="H171" s="83">
        <f>IFERROR(fig1_data_weekly_covid_deaths_excess_and_ULC[[#This Row],[All cause deaths]]-fig1_data_weekly_covid_deaths_excess_and_ULC[[#This Row],[Expected deaths]],"")</f>
        <v>62</v>
      </c>
      <c r="I171" s="83">
        <f>IFERROR(fig1_data_weekly_covid_deaths_excess_and_ULC[[#This Row],[All cause deaths]]-fig1_data_weekly_covid_deaths_excess_and_ULC[[#This Row],[Expected deaths
Upper confidence interval]],"")</f>
        <v>40</v>
      </c>
      <c r="J171" s="83">
        <f>IFERROR(fig1_data_weekly_covid_deaths_excess_and_ULC[[#This Row],[All cause deaths]]-fig1_data_weekly_covid_deaths_excess_and_ULC[[#This Row],[Expected deaths
Lower confidence interval]],"")</f>
        <v>85</v>
      </c>
      <c r="K171" s="51">
        <f>'1'!D15</f>
        <v>42</v>
      </c>
      <c r="L171" s="51">
        <f>'8'!I15</f>
        <v>28</v>
      </c>
    </row>
    <row r="172" spans="1:12" x14ac:dyDescent="0.35">
      <c r="A172" s="63" t="s">
        <v>168</v>
      </c>
      <c r="B172" s="64">
        <v>10</v>
      </c>
      <c r="C172" s="65">
        <v>44991</v>
      </c>
      <c r="D172" s="58">
        <f>'4'!D16</f>
        <v>1304</v>
      </c>
      <c r="E172" s="51">
        <v>1283</v>
      </c>
      <c r="F172" s="51">
        <v>1259</v>
      </c>
      <c r="G172" s="51">
        <v>1306</v>
      </c>
      <c r="H172" s="83">
        <f>IFERROR(fig1_data_weekly_covid_deaths_excess_and_ULC[[#This Row],[All cause deaths]]-fig1_data_weekly_covid_deaths_excess_and_ULC[[#This Row],[Expected deaths]],"")</f>
        <v>21</v>
      </c>
      <c r="I172" s="83">
        <f>IFERROR(fig1_data_weekly_covid_deaths_excess_and_ULC[[#This Row],[All cause deaths]]-fig1_data_weekly_covid_deaths_excess_and_ULC[[#This Row],[Expected deaths
Upper confidence interval]],"")</f>
        <v>-2</v>
      </c>
      <c r="J172" s="83">
        <f>IFERROR(fig1_data_weekly_covid_deaths_excess_and_ULC[[#This Row],[All cause deaths]]-fig1_data_weekly_covid_deaths_excess_and_ULC[[#This Row],[Expected deaths
Lower confidence interval]],"")</f>
        <v>45</v>
      </c>
      <c r="K172" s="51">
        <f>'1'!D16</f>
        <v>64</v>
      </c>
      <c r="L172" s="51">
        <f>'8'!I16</f>
        <v>47</v>
      </c>
    </row>
    <row r="173" spans="1:12" x14ac:dyDescent="0.35">
      <c r="A173" s="63" t="s">
        <v>168</v>
      </c>
      <c r="B173" s="64">
        <v>11</v>
      </c>
      <c r="C173" s="65">
        <v>44998</v>
      </c>
      <c r="D173" s="58">
        <f>'4'!D17</f>
        <v>1311</v>
      </c>
      <c r="E173" s="51">
        <v>1222</v>
      </c>
      <c r="F173" s="51">
        <v>1199</v>
      </c>
      <c r="G173" s="51">
        <v>1245</v>
      </c>
      <c r="H173" s="83">
        <f>IFERROR(fig1_data_weekly_covid_deaths_excess_and_ULC[[#This Row],[All cause deaths]]-fig1_data_weekly_covid_deaths_excess_and_ULC[[#This Row],[Expected deaths]],"")</f>
        <v>89</v>
      </c>
      <c r="I173" s="83">
        <f>IFERROR(fig1_data_weekly_covid_deaths_excess_and_ULC[[#This Row],[All cause deaths]]-fig1_data_weekly_covid_deaths_excess_and_ULC[[#This Row],[Expected deaths
Upper confidence interval]],"")</f>
        <v>66</v>
      </c>
      <c r="J173" s="83">
        <f>IFERROR(fig1_data_weekly_covid_deaths_excess_and_ULC[[#This Row],[All cause deaths]]-fig1_data_weekly_covid_deaths_excess_and_ULC[[#This Row],[Expected deaths
Lower confidence interval]],"")</f>
        <v>112</v>
      </c>
      <c r="K173" s="51">
        <f>'1'!D17</f>
        <v>56</v>
      </c>
      <c r="L173" s="51">
        <f>'8'!I17</f>
        <v>37</v>
      </c>
    </row>
    <row r="174" spans="1:12" x14ac:dyDescent="0.35">
      <c r="A174" s="63" t="s">
        <v>168</v>
      </c>
      <c r="B174" s="64">
        <v>12</v>
      </c>
      <c r="C174" s="65">
        <v>45005</v>
      </c>
      <c r="D174" s="58">
        <f>'4'!D18</f>
        <v>1374</v>
      </c>
      <c r="E174" s="51">
        <v>1202</v>
      </c>
      <c r="F174" s="51">
        <v>1179</v>
      </c>
      <c r="G174" s="51">
        <v>1225</v>
      </c>
      <c r="H174" s="83">
        <f>IFERROR(fig1_data_weekly_covid_deaths_excess_and_ULC[[#This Row],[All cause deaths]]-fig1_data_weekly_covid_deaths_excess_and_ULC[[#This Row],[Expected deaths]],"")</f>
        <v>172</v>
      </c>
      <c r="I174" s="83">
        <f>IFERROR(fig1_data_weekly_covid_deaths_excess_and_ULC[[#This Row],[All cause deaths]]-fig1_data_weekly_covid_deaths_excess_and_ULC[[#This Row],[Expected deaths
Upper confidence interval]],"")</f>
        <v>149</v>
      </c>
      <c r="J174" s="83">
        <f>IFERROR(fig1_data_weekly_covid_deaths_excess_and_ULC[[#This Row],[All cause deaths]]-fig1_data_weekly_covid_deaths_excess_and_ULC[[#This Row],[Expected deaths
Lower confidence interval]],"")</f>
        <v>195</v>
      </c>
      <c r="K174" s="51">
        <f>'1'!D18</f>
        <v>75</v>
      </c>
      <c r="L174" s="51">
        <f>'8'!I18</f>
        <v>58</v>
      </c>
    </row>
    <row r="175" spans="1:12" x14ac:dyDescent="0.35">
      <c r="A175" s="63" t="s">
        <v>168</v>
      </c>
      <c r="B175" s="64">
        <v>13</v>
      </c>
      <c r="C175" s="65">
        <v>45012</v>
      </c>
      <c r="D175" s="58">
        <f>'4'!D19</f>
        <v>1263</v>
      </c>
      <c r="E175" s="51">
        <v>1134</v>
      </c>
      <c r="F175" s="51">
        <v>1112</v>
      </c>
      <c r="G175" s="51">
        <v>1156</v>
      </c>
      <c r="H175" s="83">
        <f>IFERROR(fig1_data_weekly_covid_deaths_excess_and_ULC[[#This Row],[All cause deaths]]-fig1_data_weekly_covid_deaths_excess_and_ULC[[#This Row],[Expected deaths]],"")</f>
        <v>129</v>
      </c>
      <c r="I175" s="83">
        <f>IFERROR(fig1_data_weekly_covid_deaths_excess_and_ULC[[#This Row],[All cause deaths]]-fig1_data_weekly_covid_deaths_excess_and_ULC[[#This Row],[Expected deaths
Upper confidence interval]],"")</f>
        <v>107</v>
      </c>
      <c r="J175" s="83">
        <f>IFERROR(fig1_data_weekly_covid_deaths_excess_and_ULC[[#This Row],[All cause deaths]]-fig1_data_weekly_covid_deaths_excess_and_ULC[[#This Row],[Expected deaths
Lower confidence interval]],"")</f>
        <v>151</v>
      </c>
      <c r="K175" s="51">
        <f>'1'!D19</f>
        <v>81</v>
      </c>
      <c r="L175" s="51">
        <f>'8'!I19</f>
        <v>50</v>
      </c>
    </row>
    <row r="176" spans="1:12" x14ac:dyDescent="0.35">
      <c r="A176" s="63" t="s">
        <v>168</v>
      </c>
      <c r="B176" s="64">
        <v>14</v>
      </c>
      <c r="C176" s="65">
        <v>45019</v>
      </c>
      <c r="D176" s="58">
        <f>'4'!D20</f>
        <v>1125</v>
      </c>
      <c r="E176" s="51">
        <v>1175</v>
      </c>
      <c r="F176" s="51">
        <v>1150</v>
      </c>
      <c r="G176" s="51">
        <v>1200</v>
      </c>
      <c r="H176" s="83">
        <f>IFERROR(fig1_data_weekly_covid_deaths_excess_and_ULC[[#This Row],[All cause deaths]]-fig1_data_weekly_covid_deaths_excess_and_ULC[[#This Row],[Expected deaths]],"")</f>
        <v>-50</v>
      </c>
      <c r="I176" s="83">
        <f>IFERROR(fig1_data_weekly_covid_deaths_excess_and_ULC[[#This Row],[All cause deaths]]-fig1_data_weekly_covid_deaths_excess_and_ULC[[#This Row],[Expected deaths
Upper confidence interval]],"")</f>
        <v>-75</v>
      </c>
      <c r="J176" s="83">
        <f>IFERROR(fig1_data_weekly_covid_deaths_excess_and_ULC[[#This Row],[All cause deaths]]-fig1_data_weekly_covid_deaths_excess_and_ULC[[#This Row],[Expected deaths
Lower confidence interval]],"")</f>
        <v>-25</v>
      </c>
      <c r="K176" s="51">
        <f>'1'!D20</f>
        <v>70</v>
      </c>
      <c r="L176" s="51">
        <f>'8'!I20</f>
        <v>50</v>
      </c>
    </row>
    <row r="177" spans="1:12" x14ac:dyDescent="0.35">
      <c r="A177" s="63" t="s">
        <v>168</v>
      </c>
      <c r="B177" s="64">
        <v>15</v>
      </c>
      <c r="C177" s="65">
        <v>45026</v>
      </c>
      <c r="D177" s="58">
        <f>'4'!D21</f>
        <v>1267</v>
      </c>
      <c r="E177" s="51">
        <v>1152</v>
      </c>
      <c r="F177" s="51">
        <v>1128</v>
      </c>
      <c r="G177" s="51">
        <v>1177</v>
      </c>
      <c r="H177" s="83">
        <f>IFERROR(fig1_data_weekly_covid_deaths_excess_and_ULC[[#This Row],[All cause deaths]]-fig1_data_weekly_covid_deaths_excess_and_ULC[[#This Row],[Expected deaths]],"")</f>
        <v>115</v>
      </c>
      <c r="I177" s="83">
        <f>IFERROR(fig1_data_weekly_covid_deaths_excess_and_ULC[[#This Row],[All cause deaths]]-fig1_data_weekly_covid_deaths_excess_and_ULC[[#This Row],[Expected deaths
Upper confidence interval]],"")</f>
        <v>90</v>
      </c>
      <c r="J177" s="83">
        <f>IFERROR(fig1_data_weekly_covid_deaths_excess_and_ULC[[#This Row],[All cause deaths]]-fig1_data_weekly_covid_deaths_excess_and_ULC[[#This Row],[Expected deaths
Lower confidence interval]],"")</f>
        <v>139</v>
      </c>
      <c r="K177" s="51">
        <f>'1'!D21</f>
        <v>73</v>
      </c>
      <c r="L177" s="51">
        <f>'8'!I21</f>
        <v>56</v>
      </c>
    </row>
    <row r="178" spans="1:12" x14ac:dyDescent="0.35">
      <c r="A178" s="63" t="s">
        <v>168</v>
      </c>
      <c r="B178" s="64">
        <v>16</v>
      </c>
      <c r="C178" s="65">
        <v>45033</v>
      </c>
      <c r="D178" s="58">
        <f>'4'!D22</f>
        <v>1263</v>
      </c>
      <c r="E178" s="51">
        <v>1147</v>
      </c>
      <c r="F178" s="51">
        <v>1122</v>
      </c>
      <c r="G178" s="51">
        <v>1171</v>
      </c>
      <c r="H178" s="83">
        <f>IFERROR(fig1_data_weekly_covid_deaths_excess_and_ULC[[#This Row],[All cause deaths]]-fig1_data_weekly_covid_deaths_excess_and_ULC[[#This Row],[Expected deaths]],"")</f>
        <v>116</v>
      </c>
      <c r="I178" s="83">
        <f>IFERROR(fig1_data_weekly_covid_deaths_excess_and_ULC[[#This Row],[All cause deaths]]-fig1_data_weekly_covid_deaths_excess_and_ULC[[#This Row],[Expected deaths
Upper confidence interval]],"")</f>
        <v>92</v>
      </c>
      <c r="J178" s="83">
        <f>IFERROR(fig1_data_weekly_covid_deaths_excess_and_ULC[[#This Row],[All cause deaths]]-fig1_data_weekly_covid_deaths_excess_and_ULC[[#This Row],[Expected deaths
Lower confidence interval]],"")</f>
        <v>141</v>
      </c>
      <c r="K178" s="51">
        <f>'1'!D22</f>
        <v>69</v>
      </c>
      <c r="L178" s="51">
        <f>'8'!I22</f>
        <v>47</v>
      </c>
    </row>
    <row r="179" spans="1:12" x14ac:dyDescent="0.35">
      <c r="A179" s="63" t="s">
        <v>168</v>
      </c>
      <c r="B179" s="64">
        <v>17</v>
      </c>
      <c r="C179" s="65">
        <v>45040</v>
      </c>
      <c r="D179" s="58">
        <f>'4'!D23</f>
        <v>1205</v>
      </c>
      <c r="E179" s="51">
        <v>1158</v>
      </c>
      <c r="F179" s="51">
        <v>1133</v>
      </c>
      <c r="G179" s="51">
        <v>1183</v>
      </c>
      <c r="H179" s="83">
        <f>IFERROR(fig1_data_weekly_covid_deaths_excess_and_ULC[[#This Row],[All cause deaths]]-fig1_data_weekly_covid_deaths_excess_and_ULC[[#This Row],[Expected deaths]],"")</f>
        <v>47</v>
      </c>
      <c r="I179" s="83">
        <f>IFERROR(fig1_data_weekly_covid_deaths_excess_and_ULC[[#This Row],[All cause deaths]]-fig1_data_weekly_covid_deaths_excess_and_ULC[[#This Row],[Expected deaths
Upper confidence interval]],"")</f>
        <v>22</v>
      </c>
      <c r="J179" s="83">
        <f>IFERROR(fig1_data_weekly_covid_deaths_excess_and_ULC[[#This Row],[All cause deaths]]-fig1_data_weekly_covid_deaths_excess_and_ULC[[#This Row],[Expected deaths
Lower confidence interval]],"")</f>
        <v>72</v>
      </c>
      <c r="K179" s="51">
        <f>'1'!D23</f>
        <v>59</v>
      </c>
      <c r="L179" s="51">
        <f>'8'!I23</f>
        <v>38</v>
      </c>
    </row>
    <row r="180" spans="1:12" x14ac:dyDescent="0.35">
      <c r="A180" s="63" t="s">
        <v>168</v>
      </c>
      <c r="B180" s="64">
        <v>18</v>
      </c>
      <c r="C180" s="65">
        <v>45047</v>
      </c>
      <c r="D180" s="58">
        <f>'4'!D24</f>
        <v>1166</v>
      </c>
      <c r="E180" s="51">
        <v>1115</v>
      </c>
      <c r="F180" s="51">
        <v>1091</v>
      </c>
      <c r="G180" s="51">
        <v>1139</v>
      </c>
      <c r="H180" s="83">
        <f>IFERROR(fig1_data_weekly_covid_deaths_excess_and_ULC[[#This Row],[All cause deaths]]-fig1_data_weekly_covid_deaths_excess_and_ULC[[#This Row],[Expected deaths]],"")</f>
        <v>51</v>
      </c>
      <c r="I180" s="83">
        <f>IFERROR(fig1_data_weekly_covid_deaths_excess_and_ULC[[#This Row],[All cause deaths]]-fig1_data_weekly_covid_deaths_excess_and_ULC[[#This Row],[Expected deaths
Upper confidence interval]],"")</f>
        <v>27</v>
      </c>
      <c r="J180" s="83">
        <f>IFERROR(fig1_data_weekly_covid_deaths_excess_and_ULC[[#This Row],[All cause deaths]]-fig1_data_weekly_covid_deaths_excess_and_ULC[[#This Row],[Expected deaths
Lower confidence interval]],"")</f>
        <v>75</v>
      </c>
      <c r="K180" s="51">
        <f>'1'!D24</f>
        <v>45</v>
      </c>
      <c r="L180" s="51">
        <f>'8'!I24</f>
        <v>28</v>
      </c>
    </row>
    <row r="181" spans="1:12" x14ac:dyDescent="0.35">
      <c r="A181" s="63" t="s">
        <v>168</v>
      </c>
      <c r="B181" s="64">
        <v>19</v>
      </c>
      <c r="C181" s="65">
        <v>45054</v>
      </c>
      <c r="D181" s="58">
        <f>'4'!D25</f>
        <v>1083</v>
      </c>
      <c r="E181" s="51">
        <v>1127</v>
      </c>
      <c r="F181" s="51">
        <v>1103</v>
      </c>
      <c r="G181" s="51">
        <v>1151</v>
      </c>
      <c r="H181" s="83">
        <f>IFERROR(fig1_data_weekly_covid_deaths_excess_and_ULC[[#This Row],[All cause deaths]]-fig1_data_weekly_covid_deaths_excess_and_ULC[[#This Row],[Expected deaths]],"")</f>
        <v>-44</v>
      </c>
      <c r="I181" s="83">
        <f>IFERROR(fig1_data_weekly_covid_deaths_excess_and_ULC[[#This Row],[All cause deaths]]-fig1_data_weekly_covid_deaths_excess_and_ULC[[#This Row],[Expected deaths
Upper confidence interval]],"")</f>
        <v>-68</v>
      </c>
      <c r="J181" s="83">
        <f>IFERROR(fig1_data_weekly_covid_deaths_excess_and_ULC[[#This Row],[All cause deaths]]-fig1_data_weekly_covid_deaths_excess_and_ULC[[#This Row],[Expected deaths
Lower confidence interval]],"")</f>
        <v>-20</v>
      </c>
      <c r="K181" s="51">
        <f>'1'!D25</f>
        <v>30</v>
      </c>
      <c r="L181" s="51">
        <f>'8'!I25</f>
        <v>19</v>
      </c>
    </row>
    <row r="182" spans="1:12" x14ac:dyDescent="0.35">
      <c r="A182" s="63" t="s">
        <v>168</v>
      </c>
      <c r="B182" s="64">
        <v>20</v>
      </c>
      <c r="C182" s="65">
        <v>45061</v>
      </c>
      <c r="D182" s="58">
        <f>'4'!D26</f>
        <v>1228</v>
      </c>
      <c r="E182" s="51">
        <v>1140</v>
      </c>
      <c r="F182" s="51">
        <v>1116</v>
      </c>
      <c r="G182" s="51">
        <v>1165</v>
      </c>
      <c r="H182" s="83">
        <f>IFERROR(fig1_data_weekly_covid_deaths_excess_and_ULC[[#This Row],[All cause deaths]]-fig1_data_weekly_covid_deaths_excess_and_ULC[[#This Row],[Expected deaths]],"")</f>
        <v>88</v>
      </c>
      <c r="I182" s="83">
        <f>IFERROR(fig1_data_weekly_covid_deaths_excess_and_ULC[[#This Row],[All cause deaths]]-fig1_data_weekly_covid_deaths_excess_and_ULC[[#This Row],[Expected deaths
Upper confidence interval]],"")</f>
        <v>63</v>
      </c>
      <c r="J182" s="83">
        <f>IFERROR(fig1_data_weekly_covid_deaths_excess_and_ULC[[#This Row],[All cause deaths]]-fig1_data_weekly_covid_deaths_excess_and_ULC[[#This Row],[Expected deaths
Lower confidence interval]],"")</f>
        <v>112</v>
      </c>
      <c r="K182" s="51">
        <f>'1'!D26</f>
        <v>25</v>
      </c>
      <c r="L182" s="51">
        <f>'8'!I26</f>
        <v>13</v>
      </c>
    </row>
    <row r="183" spans="1:12" x14ac:dyDescent="0.35">
      <c r="A183" s="63" t="s">
        <v>168</v>
      </c>
      <c r="B183" s="64">
        <v>21</v>
      </c>
      <c r="C183" s="65">
        <v>45068</v>
      </c>
      <c r="D183" s="58">
        <f>'4'!D27</f>
        <v>1086</v>
      </c>
      <c r="E183" s="51">
        <v>1135</v>
      </c>
      <c r="F183" s="51">
        <v>1111</v>
      </c>
      <c r="G183" s="51">
        <v>1160</v>
      </c>
      <c r="H183" s="83">
        <f>IFERROR(fig1_data_weekly_covid_deaths_excess_and_ULC[[#This Row],[All cause deaths]]-fig1_data_weekly_covid_deaths_excess_and_ULC[[#This Row],[Expected deaths]],"")</f>
        <v>-49</v>
      </c>
      <c r="I183" s="83">
        <f>IFERROR(fig1_data_weekly_covid_deaths_excess_and_ULC[[#This Row],[All cause deaths]]-fig1_data_weekly_covid_deaths_excess_and_ULC[[#This Row],[Expected deaths
Upper confidence interval]],"")</f>
        <v>-74</v>
      </c>
      <c r="J183" s="83">
        <f>IFERROR(fig1_data_weekly_covid_deaths_excess_and_ULC[[#This Row],[All cause deaths]]-fig1_data_weekly_covid_deaths_excess_and_ULC[[#This Row],[Expected deaths
Lower confidence interval]],"")</f>
        <v>-25</v>
      </c>
      <c r="K183" s="51">
        <f>'1'!D27</f>
        <v>13</v>
      </c>
      <c r="L183" s="51">
        <f>'8'!I27</f>
        <v>9</v>
      </c>
    </row>
    <row r="184" spans="1:12" x14ac:dyDescent="0.35">
      <c r="A184" s="63" t="s">
        <v>168</v>
      </c>
      <c r="B184" s="64">
        <v>22</v>
      </c>
      <c r="C184" s="65">
        <v>45075</v>
      </c>
      <c r="D184" s="58">
        <f>'4'!D28</f>
        <v>1086</v>
      </c>
      <c r="E184" s="51">
        <v>1029</v>
      </c>
      <c r="F184" s="51">
        <v>1006</v>
      </c>
      <c r="G184" s="51">
        <v>1053</v>
      </c>
      <c r="H184" s="83">
        <f>IFERROR(fig1_data_weekly_covid_deaths_excess_and_ULC[[#This Row],[All cause deaths]]-fig1_data_weekly_covid_deaths_excess_and_ULC[[#This Row],[Expected deaths]],"")</f>
        <v>57</v>
      </c>
      <c r="I184" s="83">
        <f>IFERROR(fig1_data_weekly_covid_deaths_excess_and_ULC[[#This Row],[All cause deaths]]-fig1_data_weekly_covid_deaths_excess_and_ULC[[#This Row],[Expected deaths
Upper confidence interval]],"")</f>
        <v>33</v>
      </c>
      <c r="J184" s="83">
        <f>IFERROR(fig1_data_weekly_covid_deaths_excess_and_ULC[[#This Row],[All cause deaths]]-fig1_data_weekly_covid_deaths_excess_and_ULC[[#This Row],[Expected deaths
Lower confidence interval]],"")</f>
        <v>80</v>
      </c>
      <c r="K184" s="51">
        <f>'1'!D28</f>
        <v>16</v>
      </c>
      <c r="L184" s="51">
        <f>'8'!I28</f>
        <v>11</v>
      </c>
    </row>
    <row r="185" spans="1:12" x14ac:dyDescent="0.35">
      <c r="A185" s="63" t="s">
        <v>168</v>
      </c>
      <c r="B185" s="64">
        <v>23</v>
      </c>
      <c r="C185" s="65">
        <v>45082</v>
      </c>
      <c r="D185" s="58">
        <f>'4'!D29</f>
        <v>1145</v>
      </c>
      <c r="E185" s="51">
        <v>1160</v>
      </c>
      <c r="F185" s="51">
        <v>1137</v>
      </c>
      <c r="G185" s="51">
        <v>1182</v>
      </c>
      <c r="H185" s="83">
        <f>IFERROR(fig1_data_weekly_covid_deaths_excess_and_ULC[[#This Row],[All cause deaths]]-fig1_data_weekly_covid_deaths_excess_and_ULC[[#This Row],[Expected deaths]],"")</f>
        <v>-15</v>
      </c>
      <c r="I185" s="83">
        <f>IFERROR(fig1_data_weekly_covid_deaths_excess_and_ULC[[#This Row],[All cause deaths]]-fig1_data_weekly_covid_deaths_excess_and_ULC[[#This Row],[Expected deaths
Upper confidence interval]],"")</f>
        <v>-37</v>
      </c>
      <c r="J185" s="83">
        <f>IFERROR(fig1_data_weekly_covid_deaths_excess_and_ULC[[#This Row],[All cause deaths]]-fig1_data_weekly_covid_deaths_excess_and_ULC[[#This Row],[Expected deaths
Lower confidence interval]],"")</f>
        <v>8</v>
      </c>
      <c r="K185" s="51">
        <f>'1'!D29</f>
        <v>15</v>
      </c>
      <c r="L185" s="51">
        <f>'8'!I29</f>
        <v>11</v>
      </c>
    </row>
    <row r="186" spans="1:12" x14ac:dyDescent="0.35">
      <c r="A186" s="63" t="s">
        <v>168</v>
      </c>
      <c r="B186" s="64">
        <v>24</v>
      </c>
      <c r="C186" s="65">
        <v>45089</v>
      </c>
      <c r="D186" s="58">
        <f>'4'!D30</f>
        <v>1161</v>
      </c>
      <c r="E186" s="51">
        <v>1097</v>
      </c>
      <c r="F186" s="51">
        <v>1075</v>
      </c>
      <c r="G186" s="51">
        <v>1119</v>
      </c>
      <c r="H186" s="83">
        <f>IFERROR(fig1_data_weekly_covid_deaths_excess_and_ULC[[#This Row],[All cause deaths]]-fig1_data_weekly_covid_deaths_excess_and_ULC[[#This Row],[Expected deaths]],"")</f>
        <v>64</v>
      </c>
      <c r="I186" s="83">
        <f>IFERROR(fig1_data_weekly_covid_deaths_excess_and_ULC[[#This Row],[All cause deaths]]-fig1_data_weekly_covid_deaths_excess_and_ULC[[#This Row],[Expected deaths
Upper confidence interval]],"")</f>
        <v>42</v>
      </c>
      <c r="J186" s="83">
        <f>IFERROR(fig1_data_weekly_covid_deaths_excess_and_ULC[[#This Row],[All cause deaths]]-fig1_data_weekly_covid_deaths_excess_and_ULC[[#This Row],[Expected deaths
Lower confidence interval]],"")</f>
        <v>86</v>
      </c>
      <c r="K186" s="51">
        <f>'1'!D30</f>
        <v>15</v>
      </c>
      <c r="L186" s="51">
        <f>'8'!I30</f>
        <v>9</v>
      </c>
    </row>
    <row r="187" spans="1:12" x14ac:dyDescent="0.35">
      <c r="A187" s="63" t="s">
        <v>168</v>
      </c>
      <c r="B187" s="64">
        <v>25</v>
      </c>
      <c r="C187" s="65">
        <v>45096</v>
      </c>
      <c r="D187" s="58">
        <f>'4'!D31</f>
        <v>1054</v>
      </c>
      <c r="E187" s="51">
        <v>1116</v>
      </c>
      <c r="F187" s="51">
        <v>1094</v>
      </c>
      <c r="G187" s="51">
        <v>1138</v>
      </c>
      <c r="H187" s="83">
        <f>IFERROR(fig1_data_weekly_covid_deaths_excess_and_ULC[[#This Row],[All cause deaths]]-fig1_data_weekly_covid_deaths_excess_and_ULC[[#This Row],[Expected deaths]],"")</f>
        <v>-62</v>
      </c>
      <c r="I187" s="83">
        <f>IFERROR(fig1_data_weekly_covid_deaths_excess_and_ULC[[#This Row],[All cause deaths]]-fig1_data_weekly_covid_deaths_excess_and_ULC[[#This Row],[Expected deaths
Upper confidence interval]],"")</f>
        <v>-84</v>
      </c>
      <c r="J187" s="83">
        <f>IFERROR(fig1_data_weekly_covid_deaths_excess_and_ULC[[#This Row],[All cause deaths]]-fig1_data_weekly_covid_deaths_excess_and_ULC[[#This Row],[Expected deaths
Lower confidence interval]],"")</f>
        <v>-40</v>
      </c>
      <c r="K187" s="51">
        <f>'1'!D31</f>
        <v>13</v>
      </c>
      <c r="L187" s="51">
        <f>'8'!I31</f>
        <v>5</v>
      </c>
    </row>
    <row r="188" spans="1:12" x14ac:dyDescent="0.35">
      <c r="A188" s="63" t="s">
        <v>168</v>
      </c>
      <c r="B188" s="64">
        <v>26</v>
      </c>
      <c r="C188" s="65">
        <v>45103</v>
      </c>
      <c r="D188" s="58">
        <f>'4'!D32</f>
        <v>1128</v>
      </c>
      <c r="E188" s="51">
        <v>1124</v>
      </c>
      <c r="F188" s="51">
        <v>1102</v>
      </c>
      <c r="G188" s="51">
        <v>1146</v>
      </c>
      <c r="H188" s="83">
        <f>IFERROR(fig1_data_weekly_covid_deaths_excess_and_ULC[[#This Row],[All cause deaths]]-fig1_data_weekly_covid_deaths_excess_and_ULC[[#This Row],[Expected deaths]],"")</f>
        <v>4</v>
      </c>
      <c r="I188" s="83">
        <f>IFERROR(fig1_data_weekly_covid_deaths_excess_and_ULC[[#This Row],[All cause deaths]]-fig1_data_weekly_covid_deaths_excess_and_ULC[[#This Row],[Expected deaths
Upper confidence interval]],"")</f>
        <v>-18</v>
      </c>
      <c r="J188" s="83">
        <f>IFERROR(fig1_data_weekly_covid_deaths_excess_and_ULC[[#This Row],[All cause deaths]]-fig1_data_weekly_covid_deaths_excess_and_ULC[[#This Row],[Expected deaths
Lower confidence interval]],"")</f>
        <v>26</v>
      </c>
      <c r="K188" s="51">
        <f>'1'!D32</f>
        <v>10</v>
      </c>
      <c r="L188" s="51">
        <f>'8'!I32</f>
        <v>6</v>
      </c>
    </row>
    <row r="189" spans="1:12" x14ac:dyDescent="0.35">
      <c r="A189" s="63" t="s">
        <v>168</v>
      </c>
      <c r="B189" s="64">
        <v>27</v>
      </c>
      <c r="C189" s="65">
        <v>45110</v>
      </c>
      <c r="D189" s="58">
        <f>'4'!D33</f>
        <v>1068</v>
      </c>
      <c r="E189" s="51">
        <v>1096</v>
      </c>
      <c r="F189" s="51">
        <v>1074</v>
      </c>
      <c r="G189" s="51">
        <v>1118</v>
      </c>
      <c r="H189" s="83">
        <f>IFERROR(fig1_data_weekly_covid_deaths_excess_and_ULC[[#This Row],[All cause deaths]]-fig1_data_weekly_covid_deaths_excess_and_ULC[[#This Row],[Expected deaths]],"")</f>
        <v>-28</v>
      </c>
      <c r="I189" s="83">
        <f>IFERROR(fig1_data_weekly_covid_deaths_excess_and_ULC[[#This Row],[All cause deaths]]-fig1_data_weekly_covid_deaths_excess_and_ULC[[#This Row],[Expected deaths
Upper confidence interval]],"")</f>
        <v>-50</v>
      </c>
      <c r="J189" s="83">
        <f>IFERROR(fig1_data_weekly_covid_deaths_excess_and_ULC[[#This Row],[All cause deaths]]-fig1_data_weekly_covid_deaths_excess_and_ULC[[#This Row],[Expected deaths
Lower confidence interval]],"")</f>
        <v>-6</v>
      </c>
      <c r="K189" s="51">
        <f>'1'!D33</f>
        <v>8</v>
      </c>
      <c r="L189" s="51">
        <f>'8'!I33</f>
        <v>7</v>
      </c>
    </row>
    <row r="190" spans="1:12" x14ac:dyDescent="0.35">
      <c r="A190" s="63" t="s">
        <v>168</v>
      </c>
      <c r="B190" s="64">
        <v>28</v>
      </c>
      <c r="C190" s="65">
        <v>45117</v>
      </c>
      <c r="D190" s="58">
        <f>'4'!D34</f>
        <v>1095</v>
      </c>
      <c r="E190" s="51">
        <v>1133</v>
      </c>
      <c r="F190" s="51">
        <v>1110</v>
      </c>
      <c r="G190" s="51">
        <v>1155</v>
      </c>
      <c r="H190" s="83">
        <f>IFERROR(fig1_data_weekly_covid_deaths_excess_and_ULC[[#This Row],[All cause deaths]]-fig1_data_weekly_covid_deaths_excess_and_ULC[[#This Row],[Expected deaths]],"")</f>
        <v>-38</v>
      </c>
      <c r="I190" s="83">
        <f>IFERROR(fig1_data_weekly_covid_deaths_excess_and_ULC[[#This Row],[All cause deaths]]-fig1_data_weekly_covid_deaths_excess_and_ULC[[#This Row],[Expected deaths
Upper confidence interval]],"")</f>
        <v>-60</v>
      </c>
      <c r="J190" s="83">
        <f>IFERROR(fig1_data_weekly_covid_deaths_excess_and_ULC[[#This Row],[All cause deaths]]-fig1_data_weekly_covid_deaths_excess_and_ULC[[#This Row],[Expected deaths
Lower confidence interval]],"")</f>
        <v>-15</v>
      </c>
      <c r="K190" s="51">
        <f>'1'!D34</f>
        <v>4</v>
      </c>
      <c r="L190" s="51">
        <f>'8'!I34</f>
        <v>3</v>
      </c>
    </row>
    <row r="191" spans="1:12" x14ac:dyDescent="0.35">
      <c r="A191" s="63" t="s">
        <v>168</v>
      </c>
      <c r="B191" s="64">
        <v>29</v>
      </c>
      <c r="C191" s="65">
        <v>45124</v>
      </c>
      <c r="D191" s="58">
        <f>'4'!D35</f>
        <v>1033</v>
      </c>
      <c r="E191" s="51">
        <v>1096</v>
      </c>
      <c r="F191" s="51">
        <v>1074</v>
      </c>
      <c r="G191" s="51">
        <v>1118</v>
      </c>
      <c r="H191" s="83">
        <f>IFERROR(fig1_data_weekly_covid_deaths_excess_and_ULC[[#This Row],[All cause deaths]]-fig1_data_weekly_covid_deaths_excess_and_ULC[[#This Row],[Expected deaths]],"")</f>
        <v>-63</v>
      </c>
      <c r="I191" s="83">
        <f>IFERROR(fig1_data_weekly_covid_deaths_excess_and_ULC[[#This Row],[All cause deaths]]-fig1_data_weekly_covid_deaths_excess_and_ULC[[#This Row],[Expected deaths
Upper confidence interval]],"")</f>
        <v>-85</v>
      </c>
      <c r="J191" s="83">
        <f>IFERROR(fig1_data_weekly_covid_deaths_excess_and_ULC[[#This Row],[All cause deaths]]-fig1_data_weekly_covid_deaths_excess_and_ULC[[#This Row],[Expected deaths
Lower confidence interval]],"")</f>
        <v>-41</v>
      </c>
      <c r="K191" s="51">
        <f>'1'!D35</f>
        <v>10</v>
      </c>
      <c r="L191" s="51">
        <f>'8'!I35</f>
        <v>7</v>
      </c>
    </row>
    <row r="192" spans="1:12" x14ac:dyDescent="0.35">
      <c r="A192" s="63" t="s">
        <v>168</v>
      </c>
      <c r="B192" s="64">
        <v>30</v>
      </c>
      <c r="C192" s="65">
        <v>45131</v>
      </c>
      <c r="D192" s="58">
        <f>'4'!D36</f>
        <v>1104</v>
      </c>
      <c r="E192" s="51">
        <v>1117</v>
      </c>
      <c r="F192" s="51">
        <v>1094</v>
      </c>
      <c r="G192" s="51">
        <v>1139</v>
      </c>
      <c r="H192" s="83">
        <f>IFERROR(fig1_data_weekly_covid_deaths_excess_and_ULC[[#This Row],[All cause deaths]]-fig1_data_weekly_covid_deaths_excess_and_ULC[[#This Row],[Expected deaths]],"")</f>
        <v>-13</v>
      </c>
      <c r="I192" s="83">
        <f>IFERROR(fig1_data_weekly_covid_deaths_excess_and_ULC[[#This Row],[All cause deaths]]-fig1_data_weekly_covid_deaths_excess_and_ULC[[#This Row],[Expected deaths
Upper confidence interval]],"")</f>
        <v>-35</v>
      </c>
      <c r="J192" s="83">
        <f>IFERROR(fig1_data_weekly_covid_deaths_excess_and_ULC[[#This Row],[All cause deaths]]-fig1_data_weekly_covid_deaths_excess_and_ULC[[#This Row],[Expected deaths
Lower confidence interval]],"")</f>
        <v>10</v>
      </c>
      <c r="K192" s="51">
        <f>'1'!D36</f>
        <v>5</v>
      </c>
      <c r="L192" s="51">
        <f>'8'!I36</f>
        <v>4</v>
      </c>
    </row>
    <row r="193" spans="1:12" x14ac:dyDescent="0.35">
      <c r="A193" s="63" t="s">
        <v>168</v>
      </c>
      <c r="B193" s="64">
        <v>31</v>
      </c>
      <c r="C193" s="65">
        <v>45138</v>
      </c>
      <c r="D193" s="58">
        <f>'4'!D37</f>
        <v>1106</v>
      </c>
      <c r="E193" s="51">
        <v>1108</v>
      </c>
      <c r="F193" s="51">
        <v>1086</v>
      </c>
      <c r="G193" s="51">
        <v>1130</v>
      </c>
      <c r="H193" s="83">
        <f>IFERROR(fig1_data_weekly_covid_deaths_excess_and_ULC[[#This Row],[All cause deaths]]-fig1_data_weekly_covid_deaths_excess_and_ULC[[#This Row],[Expected deaths]],"")</f>
        <v>-2</v>
      </c>
      <c r="I193" s="83">
        <f>IFERROR(fig1_data_weekly_covid_deaths_excess_and_ULC[[#This Row],[All cause deaths]]-fig1_data_weekly_covid_deaths_excess_and_ULC[[#This Row],[Expected deaths
Upper confidence interval]],"")</f>
        <v>-24</v>
      </c>
      <c r="J193" s="83">
        <f>IFERROR(fig1_data_weekly_covid_deaths_excess_and_ULC[[#This Row],[All cause deaths]]-fig1_data_weekly_covid_deaths_excess_and_ULC[[#This Row],[Expected deaths
Lower confidence interval]],"")</f>
        <v>20</v>
      </c>
      <c r="K193" s="51">
        <f>'1'!D37</f>
        <v>8</v>
      </c>
      <c r="L193" s="51">
        <f>'8'!I37</f>
        <v>6</v>
      </c>
    </row>
    <row r="194" spans="1:12" x14ac:dyDescent="0.35">
      <c r="A194" s="63" t="s">
        <v>168</v>
      </c>
      <c r="B194" s="64">
        <v>32</v>
      </c>
      <c r="C194" s="65">
        <v>45145</v>
      </c>
      <c r="D194" s="58">
        <f>'4'!D38</f>
        <v>1122</v>
      </c>
      <c r="E194" s="51">
        <v>1107</v>
      </c>
      <c r="F194" s="51">
        <v>1085</v>
      </c>
      <c r="G194" s="51">
        <v>1129</v>
      </c>
      <c r="H194" s="83">
        <f>IFERROR(fig1_data_weekly_covid_deaths_excess_and_ULC[[#This Row],[All cause deaths]]-fig1_data_weekly_covid_deaths_excess_and_ULC[[#This Row],[Expected deaths]],"")</f>
        <v>15</v>
      </c>
      <c r="I194" s="83">
        <f>IFERROR(fig1_data_weekly_covid_deaths_excess_and_ULC[[#This Row],[All cause deaths]]-fig1_data_weekly_covid_deaths_excess_and_ULC[[#This Row],[Expected deaths
Upper confidence interval]],"")</f>
        <v>-7</v>
      </c>
      <c r="J194" s="83">
        <f>IFERROR(fig1_data_weekly_covid_deaths_excess_and_ULC[[#This Row],[All cause deaths]]-fig1_data_weekly_covid_deaths_excess_and_ULC[[#This Row],[Expected deaths
Lower confidence interval]],"")</f>
        <v>37</v>
      </c>
      <c r="K194" s="51">
        <f>'1'!D38</f>
        <v>18</v>
      </c>
      <c r="L194" s="51">
        <f>'8'!I38</f>
        <v>10</v>
      </c>
    </row>
    <row r="195" spans="1:12" x14ac:dyDescent="0.35">
      <c r="A195" s="63" t="s">
        <v>168</v>
      </c>
      <c r="B195" s="64">
        <v>33</v>
      </c>
      <c r="C195" s="65">
        <v>45152</v>
      </c>
      <c r="D195" s="58">
        <f>'4'!D39</f>
        <v>1104</v>
      </c>
      <c r="E195" s="51">
        <v>1121</v>
      </c>
      <c r="F195" s="51">
        <v>1098</v>
      </c>
      <c r="G195" s="51">
        <v>1143</v>
      </c>
      <c r="H195" s="83">
        <f>IFERROR(fig1_data_weekly_covid_deaths_excess_and_ULC[[#This Row],[All cause deaths]]-fig1_data_weekly_covid_deaths_excess_and_ULC[[#This Row],[Expected deaths]],"")</f>
        <v>-17</v>
      </c>
      <c r="I195" s="83">
        <f>IFERROR(fig1_data_weekly_covid_deaths_excess_and_ULC[[#This Row],[All cause deaths]]-fig1_data_weekly_covid_deaths_excess_and_ULC[[#This Row],[Expected deaths
Upper confidence interval]],"")</f>
        <v>-39</v>
      </c>
      <c r="J195" s="83">
        <f>IFERROR(fig1_data_weekly_covid_deaths_excess_and_ULC[[#This Row],[All cause deaths]]-fig1_data_weekly_covid_deaths_excess_and_ULC[[#This Row],[Expected deaths
Lower confidence interval]],"")</f>
        <v>6</v>
      </c>
      <c r="K195" s="51">
        <f>'1'!D39</f>
        <v>24</v>
      </c>
      <c r="L195" s="51">
        <f>'8'!I39</f>
        <v>17</v>
      </c>
    </row>
    <row r="196" spans="1:12" x14ac:dyDescent="0.35">
      <c r="A196" s="63" t="s">
        <v>168</v>
      </c>
      <c r="B196" s="64">
        <v>34</v>
      </c>
      <c r="C196" s="65">
        <v>45159</v>
      </c>
      <c r="D196" s="58">
        <f>'4'!D40</f>
        <v>1115</v>
      </c>
      <c r="E196" s="51">
        <v>1107</v>
      </c>
      <c r="F196" s="51">
        <v>1085</v>
      </c>
      <c r="G196" s="51">
        <v>1130</v>
      </c>
      <c r="H196" s="83">
        <f>IFERROR(fig1_data_weekly_covid_deaths_excess_and_ULC[[#This Row],[All cause deaths]]-fig1_data_weekly_covid_deaths_excess_and_ULC[[#This Row],[Expected deaths]],"")</f>
        <v>8</v>
      </c>
      <c r="I196" s="83">
        <f>IFERROR(fig1_data_weekly_covid_deaths_excess_and_ULC[[#This Row],[All cause deaths]]-fig1_data_weekly_covid_deaths_excess_and_ULC[[#This Row],[Expected deaths
Upper confidence interval]],"")</f>
        <v>-15</v>
      </c>
      <c r="J196" s="83">
        <f>IFERROR(fig1_data_weekly_covid_deaths_excess_and_ULC[[#This Row],[All cause deaths]]-fig1_data_weekly_covid_deaths_excess_and_ULC[[#This Row],[Expected deaths
Lower confidence interval]],"")</f>
        <v>30</v>
      </c>
      <c r="K196" s="51">
        <f>'1'!D40</f>
        <v>24</v>
      </c>
      <c r="L196" s="51">
        <f>'8'!I40</f>
        <v>15</v>
      </c>
    </row>
    <row r="197" spans="1:12" x14ac:dyDescent="0.35">
      <c r="A197" s="63" t="s">
        <v>168</v>
      </c>
      <c r="B197" s="64">
        <v>35</v>
      </c>
      <c r="C197" s="65">
        <v>45166</v>
      </c>
      <c r="D197" s="58">
        <f>'4'!D41</f>
        <v>1060</v>
      </c>
      <c r="E197" s="51">
        <v>1109</v>
      </c>
      <c r="F197" s="51">
        <v>1087</v>
      </c>
      <c r="G197" s="51">
        <v>1132</v>
      </c>
      <c r="H197" s="83">
        <f>IFERROR(fig1_data_weekly_covid_deaths_excess_and_ULC[[#This Row],[All cause deaths]]-fig1_data_weekly_covid_deaths_excess_and_ULC[[#This Row],[Expected deaths]],"")</f>
        <v>-49</v>
      </c>
      <c r="I197" s="83">
        <f>IFERROR(fig1_data_weekly_covid_deaths_excess_and_ULC[[#This Row],[All cause deaths]]-fig1_data_weekly_covid_deaths_excess_and_ULC[[#This Row],[Expected deaths
Upper confidence interval]],"")</f>
        <v>-72</v>
      </c>
      <c r="J197" s="83">
        <f>IFERROR(fig1_data_weekly_covid_deaths_excess_and_ULC[[#This Row],[All cause deaths]]-fig1_data_weekly_covid_deaths_excess_and_ULC[[#This Row],[Expected deaths
Lower confidence interval]],"")</f>
        <v>-27</v>
      </c>
      <c r="K197" s="51">
        <f>'1'!D41</f>
        <v>20</v>
      </c>
      <c r="L197" s="51">
        <f>'8'!I41</f>
        <v>14</v>
      </c>
    </row>
    <row r="198" spans="1:12" x14ac:dyDescent="0.35">
      <c r="A198" s="63" t="s">
        <v>168</v>
      </c>
      <c r="B198" s="64">
        <v>36</v>
      </c>
      <c r="C198" s="65">
        <v>45173</v>
      </c>
      <c r="D198" s="58">
        <f>'4'!D42</f>
        <v>1090</v>
      </c>
      <c r="E198" s="51">
        <v>1118</v>
      </c>
      <c r="F198" s="51">
        <v>1095</v>
      </c>
      <c r="G198" s="51">
        <v>1140</v>
      </c>
      <c r="H198" s="83">
        <f>IFERROR(fig1_data_weekly_covid_deaths_excess_and_ULC[[#This Row],[All cause deaths]]-fig1_data_weekly_covid_deaths_excess_and_ULC[[#This Row],[Expected deaths]],"")</f>
        <v>-28</v>
      </c>
      <c r="I198" s="83">
        <f>IFERROR(fig1_data_weekly_covid_deaths_excess_and_ULC[[#This Row],[All cause deaths]]-fig1_data_weekly_covid_deaths_excess_and_ULC[[#This Row],[Expected deaths
Upper confidence interval]],"")</f>
        <v>-50</v>
      </c>
      <c r="J198" s="83">
        <f>IFERROR(fig1_data_weekly_covid_deaths_excess_and_ULC[[#This Row],[All cause deaths]]-fig1_data_weekly_covid_deaths_excess_and_ULC[[#This Row],[Expected deaths
Lower confidence interval]],"")</f>
        <v>-5</v>
      </c>
      <c r="K198" s="51">
        <f>'1'!D42</f>
        <v>30</v>
      </c>
      <c r="L198" s="51">
        <f>'8'!I42</f>
        <v>23</v>
      </c>
    </row>
    <row r="199" spans="1:12" x14ac:dyDescent="0.35">
      <c r="A199" s="63" t="s">
        <v>168</v>
      </c>
      <c r="B199" s="64">
        <v>37</v>
      </c>
      <c r="C199" s="65">
        <v>45180</v>
      </c>
      <c r="D199" s="58">
        <f>'4'!D43</f>
        <v>1007</v>
      </c>
      <c r="E199" s="51">
        <v>1179</v>
      </c>
      <c r="F199" s="51">
        <v>1156</v>
      </c>
      <c r="G199" s="51">
        <v>1202</v>
      </c>
      <c r="H199" s="83">
        <f>IFERROR(fig1_data_weekly_covid_deaths_excess_and_ULC[[#This Row],[All cause deaths]]-fig1_data_weekly_covid_deaths_excess_and_ULC[[#This Row],[Expected deaths]],"")</f>
        <v>-172</v>
      </c>
      <c r="I199" s="83">
        <f>IFERROR(fig1_data_weekly_covid_deaths_excess_and_ULC[[#This Row],[All cause deaths]]-fig1_data_weekly_covid_deaths_excess_and_ULC[[#This Row],[Expected deaths
Upper confidence interval]],"")</f>
        <v>-195</v>
      </c>
      <c r="J199" s="83">
        <f>IFERROR(fig1_data_weekly_covid_deaths_excess_and_ULC[[#This Row],[All cause deaths]]-fig1_data_weekly_covid_deaths_excess_and_ULC[[#This Row],[Expected deaths
Lower confidence interval]],"")</f>
        <v>-149</v>
      </c>
      <c r="K199" s="51">
        <f>'1'!D43</f>
        <v>30</v>
      </c>
      <c r="L199" s="51">
        <f>'8'!I43</f>
        <v>20</v>
      </c>
    </row>
    <row r="200" spans="1:12" x14ac:dyDescent="0.35">
      <c r="A200" s="63" t="s">
        <v>168</v>
      </c>
      <c r="B200" s="64">
        <v>38</v>
      </c>
      <c r="C200" s="65">
        <v>45187</v>
      </c>
      <c r="D200" s="58">
        <f>'4'!D44</f>
        <v>1120</v>
      </c>
      <c r="E200" s="51">
        <v>1102</v>
      </c>
      <c r="F200" s="51">
        <v>1080</v>
      </c>
      <c r="G200" s="51">
        <v>1124</v>
      </c>
      <c r="H200" s="83">
        <f>IFERROR(fig1_data_weekly_covid_deaths_excess_and_ULC[[#This Row],[All cause deaths]]-fig1_data_weekly_covid_deaths_excess_and_ULC[[#This Row],[Expected deaths]],"")</f>
        <v>18</v>
      </c>
      <c r="I200" s="83">
        <f>IFERROR(fig1_data_weekly_covid_deaths_excess_and_ULC[[#This Row],[All cause deaths]]-fig1_data_weekly_covid_deaths_excess_and_ULC[[#This Row],[Expected deaths
Upper confidence interval]],"")</f>
        <v>-4</v>
      </c>
      <c r="J200" s="83">
        <f>IFERROR(fig1_data_weekly_covid_deaths_excess_and_ULC[[#This Row],[All cause deaths]]-fig1_data_weekly_covid_deaths_excess_and_ULC[[#This Row],[Expected deaths
Lower confidence interval]],"")</f>
        <v>40</v>
      </c>
      <c r="K200" s="51">
        <f>'1'!D44</f>
        <v>31</v>
      </c>
      <c r="L200" s="51">
        <f>'8'!I44</f>
        <v>23</v>
      </c>
    </row>
    <row r="201" spans="1:12" x14ac:dyDescent="0.35">
      <c r="A201" s="63" t="s">
        <v>168</v>
      </c>
      <c r="B201" s="64">
        <v>39</v>
      </c>
      <c r="C201" s="65">
        <v>45194</v>
      </c>
      <c r="D201" s="58">
        <f>'4'!D45</f>
        <v>1105</v>
      </c>
      <c r="E201" s="51">
        <v>1189</v>
      </c>
      <c r="F201" s="51">
        <v>1166</v>
      </c>
      <c r="G201" s="51">
        <v>1212</v>
      </c>
      <c r="H201" s="83">
        <f>IFERROR(fig1_data_weekly_covid_deaths_excess_and_ULC[[#This Row],[All cause deaths]]-fig1_data_weekly_covid_deaths_excess_and_ULC[[#This Row],[Expected deaths]],"")</f>
        <v>-84</v>
      </c>
      <c r="I201" s="83">
        <f>IFERROR(fig1_data_weekly_covid_deaths_excess_and_ULC[[#This Row],[All cause deaths]]-fig1_data_weekly_covid_deaths_excess_and_ULC[[#This Row],[Expected deaths
Upper confidence interval]],"")</f>
        <v>-107</v>
      </c>
      <c r="J201" s="83">
        <f>IFERROR(fig1_data_weekly_covid_deaths_excess_and_ULC[[#This Row],[All cause deaths]]-fig1_data_weekly_covid_deaths_excess_and_ULC[[#This Row],[Expected deaths
Lower confidence interval]],"")</f>
        <v>-61</v>
      </c>
      <c r="K201" s="51">
        <f>'1'!D45</f>
        <v>35</v>
      </c>
      <c r="L201" s="51">
        <f>'8'!I45</f>
        <v>24</v>
      </c>
    </row>
    <row r="202" spans="1:12" x14ac:dyDescent="0.35">
      <c r="A202" s="63" t="s">
        <v>168</v>
      </c>
      <c r="B202" s="64">
        <v>40</v>
      </c>
      <c r="C202" s="65">
        <v>45201</v>
      </c>
      <c r="D202" s="58">
        <f>'4'!D46</f>
        <v>1145</v>
      </c>
      <c r="E202" s="51">
        <v>1265</v>
      </c>
      <c r="F202" s="51">
        <v>1241</v>
      </c>
      <c r="G202" s="51">
        <v>1289</v>
      </c>
      <c r="H202" s="83">
        <f>IFERROR(fig1_data_weekly_covid_deaths_excess_and_ULC[[#This Row],[All cause deaths]]-fig1_data_weekly_covid_deaths_excess_and_ULC[[#This Row],[Expected deaths]],"")</f>
        <v>-120</v>
      </c>
      <c r="I202" s="83">
        <f>IFERROR(fig1_data_weekly_covid_deaths_excess_and_ULC[[#This Row],[All cause deaths]]-fig1_data_weekly_covid_deaths_excess_and_ULC[[#This Row],[Expected deaths
Upper confidence interval]],"")</f>
        <v>-144</v>
      </c>
      <c r="J202" s="83">
        <f>IFERROR(fig1_data_weekly_covid_deaths_excess_and_ULC[[#This Row],[All cause deaths]]-fig1_data_weekly_covid_deaths_excess_and_ULC[[#This Row],[Expected deaths
Lower confidence interval]],"")</f>
        <v>-96</v>
      </c>
      <c r="K202" s="51">
        <f>'1'!D46</f>
        <v>36</v>
      </c>
      <c r="L202" s="51">
        <f>'8'!I46</f>
        <v>22</v>
      </c>
    </row>
    <row r="203" spans="1:12" x14ac:dyDescent="0.35">
      <c r="A203" s="63" t="s">
        <v>168</v>
      </c>
      <c r="B203" s="64">
        <v>41</v>
      </c>
      <c r="C203" s="65">
        <v>45208</v>
      </c>
      <c r="D203" s="58">
        <f>'4'!D47</f>
        <v>1184</v>
      </c>
      <c r="E203" s="51">
        <v>1256</v>
      </c>
      <c r="F203" s="51">
        <v>1232</v>
      </c>
      <c r="G203" s="51">
        <v>1280</v>
      </c>
      <c r="H203" s="83">
        <f>IFERROR(fig1_data_weekly_covid_deaths_excess_and_ULC[[#This Row],[All cause deaths]]-fig1_data_weekly_covid_deaths_excess_and_ULC[[#This Row],[Expected deaths]],"")</f>
        <v>-72</v>
      </c>
      <c r="I203" s="83">
        <f>IFERROR(fig1_data_weekly_covid_deaths_excess_and_ULC[[#This Row],[All cause deaths]]-fig1_data_weekly_covid_deaths_excess_and_ULC[[#This Row],[Expected deaths
Upper confidence interval]],"")</f>
        <v>-96</v>
      </c>
      <c r="J203" s="83">
        <f>IFERROR(fig1_data_weekly_covid_deaths_excess_and_ULC[[#This Row],[All cause deaths]]-fig1_data_weekly_covid_deaths_excess_and_ULC[[#This Row],[Expected deaths
Lower confidence interval]],"")</f>
        <v>-48</v>
      </c>
      <c r="K203" s="51">
        <f>'1'!D47</f>
        <v>46</v>
      </c>
      <c r="L203" s="51">
        <f>'8'!I47</f>
        <v>33</v>
      </c>
    </row>
    <row r="204" spans="1:12" x14ac:dyDescent="0.35">
      <c r="A204" s="63" t="s">
        <v>168</v>
      </c>
      <c r="B204" s="64">
        <v>42</v>
      </c>
      <c r="C204" s="65">
        <v>45215</v>
      </c>
      <c r="D204" s="58">
        <f>'4'!D48</f>
        <v>1190</v>
      </c>
      <c r="E204" s="51">
        <v>1252</v>
      </c>
      <c r="F204" s="51">
        <v>1228</v>
      </c>
      <c r="G204" s="51">
        <v>1276</v>
      </c>
      <c r="H204" s="83">
        <f>IFERROR(fig1_data_weekly_covid_deaths_excess_and_ULC[[#This Row],[All cause deaths]]-fig1_data_weekly_covid_deaths_excess_and_ULC[[#This Row],[Expected deaths]],"")</f>
        <v>-62</v>
      </c>
      <c r="I204" s="83">
        <f>IFERROR(fig1_data_weekly_covid_deaths_excess_and_ULC[[#This Row],[All cause deaths]]-fig1_data_weekly_covid_deaths_excess_and_ULC[[#This Row],[Expected deaths
Upper confidence interval]],"")</f>
        <v>-86</v>
      </c>
      <c r="J204" s="83">
        <f>IFERROR(fig1_data_weekly_covid_deaths_excess_and_ULC[[#This Row],[All cause deaths]]-fig1_data_weekly_covid_deaths_excess_and_ULC[[#This Row],[Expected deaths
Lower confidence interval]],"")</f>
        <v>-38</v>
      </c>
      <c r="K204" s="51">
        <f>'1'!D48</f>
        <v>31</v>
      </c>
      <c r="L204" s="51">
        <f>'8'!I48</f>
        <v>24</v>
      </c>
    </row>
    <row r="205" spans="1:12" x14ac:dyDescent="0.35">
      <c r="A205" s="63" t="s">
        <v>168</v>
      </c>
      <c r="B205" s="64">
        <v>43</v>
      </c>
      <c r="C205" s="65">
        <v>45222</v>
      </c>
      <c r="D205" s="58">
        <f>'4'!D49</f>
        <v>1139</v>
      </c>
      <c r="E205" s="51">
        <v>1266</v>
      </c>
      <c r="F205" s="51">
        <v>1242</v>
      </c>
      <c r="G205" s="51">
        <v>1290</v>
      </c>
      <c r="H205" s="83">
        <f>IFERROR(fig1_data_weekly_covid_deaths_excess_and_ULC[[#This Row],[All cause deaths]]-fig1_data_weekly_covid_deaths_excess_and_ULC[[#This Row],[Expected deaths]],"")</f>
        <v>-127</v>
      </c>
      <c r="I205" s="83">
        <f>IFERROR(fig1_data_weekly_covid_deaths_excess_and_ULC[[#This Row],[All cause deaths]]-fig1_data_weekly_covid_deaths_excess_and_ULC[[#This Row],[Expected deaths
Upper confidence interval]],"")</f>
        <v>-151</v>
      </c>
      <c r="J205" s="83">
        <f>IFERROR(fig1_data_weekly_covid_deaths_excess_and_ULC[[#This Row],[All cause deaths]]-fig1_data_weekly_covid_deaths_excess_and_ULC[[#This Row],[Expected deaths
Lower confidence interval]],"")</f>
        <v>-103</v>
      </c>
      <c r="K205" s="51">
        <f>'1'!D49</f>
        <v>38</v>
      </c>
      <c r="L205" s="51">
        <f>'8'!I49</f>
        <v>22</v>
      </c>
    </row>
    <row r="206" spans="1:12" x14ac:dyDescent="0.35">
      <c r="A206" s="63" t="s">
        <v>168</v>
      </c>
      <c r="B206" s="64">
        <v>44</v>
      </c>
      <c r="C206" s="65">
        <v>45229</v>
      </c>
      <c r="D206" s="58">
        <f>'4'!D50</f>
        <v>1188</v>
      </c>
      <c r="E206" s="51">
        <v>1282</v>
      </c>
      <c r="F206" s="51">
        <v>1258</v>
      </c>
      <c r="G206" s="51">
        <v>1307</v>
      </c>
      <c r="H206" s="83">
        <f>IFERROR(fig1_data_weekly_covid_deaths_excess_and_ULC[[#This Row],[All cause deaths]]-fig1_data_weekly_covid_deaths_excess_and_ULC[[#This Row],[Expected deaths]],"")</f>
        <v>-94</v>
      </c>
      <c r="I206" s="83">
        <f>IFERROR(fig1_data_weekly_covid_deaths_excess_and_ULC[[#This Row],[All cause deaths]]-fig1_data_weekly_covid_deaths_excess_and_ULC[[#This Row],[Expected deaths
Upper confidence interval]],"")</f>
        <v>-119</v>
      </c>
      <c r="J206" s="83">
        <f>IFERROR(fig1_data_weekly_covid_deaths_excess_and_ULC[[#This Row],[All cause deaths]]-fig1_data_weekly_covid_deaths_excess_and_ULC[[#This Row],[Expected deaths
Lower confidence interval]],"")</f>
        <v>-70</v>
      </c>
      <c r="K206" s="51">
        <f>'1'!D50</f>
        <v>33</v>
      </c>
      <c r="L206" s="51">
        <f>'8'!I50</f>
        <v>25</v>
      </c>
    </row>
    <row r="207" spans="1:12" x14ac:dyDescent="0.35">
      <c r="A207" s="63" t="s">
        <v>168</v>
      </c>
      <c r="B207" s="64">
        <v>45</v>
      </c>
      <c r="C207" s="65">
        <v>45236</v>
      </c>
      <c r="D207" s="58">
        <f>'4'!D51</f>
        <v>1243</v>
      </c>
      <c r="E207" s="51">
        <v>1302</v>
      </c>
      <c r="F207" s="51">
        <v>1275</v>
      </c>
      <c r="G207" s="51">
        <v>1329</v>
      </c>
      <c r="H207" s="83">
        <f>IFERROR(fig1_data_weekly_covid_deaths_excess_and_ULC[[#This Row],[All cause deaths]]-fig1_data_weekly_covid_deaths_excess_and_ULC[[#This Row],[Expected deaths]],"")</f>
        <v>-59</v>
      </c>
      <c r="I207" s="83">
        <f>IFERROR(fig1_data_weekly_covid_deaths_excess_and_ULC[[#This Row],[All cause deaths]]-fig1_data_weekly_covid_deaths_excess_and_ULC[[#This Row],[Expected deaths
Upper confidence interval]],"")</f>
        <v>-86</v>
      </c>
      <c r="J207" s="83">
        <f>IFERROR(fig1_data_weekly_covid_deaths_excess_and_ULC[[#This Row],[All cause deaths]]-fig1_data_weekly_covid_deaths_excess_and_ULC[[#This Row],[Expected deaths
Lower confidence interval]],"")</f>
        <v>-32</v>
      </c>
      <c r="K207" s="51">
        <f>'1'!D51</f>
        <v>45</v>
      </c>
      <c r="L207" s="51">
        <f>'8'!I51</f>
        <v>38</v>
      </c>
    </row>
    <row r="208" spans="1:12" x14ac:dyDescent="0.35">
      <c r="A208" s="63" t="s">
        <v>168</v>
      </c>
      <c r="B208" s="64">
        <v>46</v>
      </c>
      <c r="C208" s="65">
        <v>45243</v>
      </c>
      <c r="D208" s="58">
        <f>'4'!D52</f>
        <v>1256</v>
      </c>
      <c r="E208" s="51">
        <v>1279</v>
      </c>
      <c r="F208" s="51">
        <v>1252</v>
      </c>
      <c r="G208" s="51">
        <v>1306</v>
      </c>
      <c r="H208" s="83">
        <f>IFERROR(fig1_data_weekly_covid_deaths_excess_and_ULC[[#This Row],[All cause deaths]]-fig1_data_weekly_covid_deaths_excess_and_ULC[[#This Row],[Expected deaths]],"")</f>
        <v>-23</v>
      </c>
      <c r="I208" s="83">
        <f>IFERROR(fig1_data_weekly_covid_deaths_excess_and_ULC[[#This Row],[All cause deaths]]-fig1_data_weekly_covid_deaths_excess_and_ULC[[#This Row],[Expected deaths
Upper confidence interval]],"")</f>
        <v>-50</v>
      </c>
      <c r="J208" s="83">
        <f>IFERROR(fig1_data_weekly_covid_deaths_excess_and_ULC[[#This Row],[All cause deaths]]-fig1_data_weekly_covid_deaths_excess_and_ULC[[#This Row],[Expected deaths
Lower confidence interval]],"")</f>
        <v>4</v>
      </c>
      <c r="K208" s="51">
        <f>'1'!D52</f>
        <v>31</v>
      </c>
      <c r="L208" s="51">
        <f>'8'!I52</f>
        <v>20</v>
      </c>
    </row>
    <row r="209" spans="1:12" x14ac:dyDescent="0.35">
      <c r="A209" s="63" t="s">
        <v>168</v>
      </c>
      <c r="B209" s="64">
        <v>47</v>
      </c>
      <c r="C209" s="65">
        <v>45250</v>
      </c>
      <c r="D209" s="58">
        <f>'4'!D53</f>
        <v>1238</v>
      </c>
      <c r="E209" s="51">
        <v>1289</v>
      </c>
      <c r="F209" s="51">
        <v>1262</v>
      </c>
      <c r="G209" s="51">
        <v>1316</v>
      </c>
      <c r="H209" s="83">
        <f>IFERROR(fig1_data_weekly_covid_deaths_excess_and_ULC[[#This Row],[All cause deaths]]-fig1_data_weekly_covid_deaths_excess_and_ULC[[#This Row],[Expected deaths]],"")</f>
        <v>-51</v>
      </c>
      <c r="I209" s="83">
        <f>IFERROR(fig1_data_weekly_covid_deaths_excess_and_ULC[[#This Row],[All cause deaths]]-fig1_data_weekly_covid_deaths_excess_and_ULC[[#This Row],[Expected deaths
Upper confidence interval]],"")</f>
        <v>-78</v>
      </c>
      <c r="J209" s="83">
        <f>IFERROR(fig1_data_weekly_covid_deaths_excess_and_ULC[[#This Row],[All cause deaths]]-fig1_data_weekly_covid_deaths_excess_and_ULC[[#This Row],[Expected deaths
Lower confidence interval]],"")</f>
        <v>-24</v>
      </c>
      <c r="K209" s="51">
        <f>'1'!D53</f>
        <v>36</v>
      </c>
      <c r="L209" s="51">
        <f>'8'!I53</f>
        <v>24</v>
      </c>
    </row>
    <row r="210" spans="1:12" x14ac:dyDescent="0.35">
      <c r="A210" s="63" t="s">
        <v>168</v>
      </c>
      <c r="B210" s="64">
        <v>48</v>
      </c>
      <c r="C210" s="65">
        <v>45257</v>
      </c>
      <c r="D210" s="58">
        <f>'4'!D54</f>
        <v>1211</v>
      </c>
      <c r="E210" s="51">
        <v>1276</v>
      </c>
      <c r="F210" s="51">
        <v>1249</v>
      </c>
      <c r="G210" s="51">
        <v>1303</v>
      </c>
      <c r="H210" s="83">
        <f>IFERROR(fig1_data_weekly_covid_deaths_excess_and_ULC[[#This Row],[All cause deaths]]-fig1_data_weekly_covid_deaths_excess_and_ULC[[#This Row],[Expected deaths]],"")</f>
        <v>-65</v>
      </c>
      <c r="I210" s="83">
        <f>IFERROR(fig1_data_weekly_covid_deaths_excess_and_ULC[[#This Row],[All cause deaths]]-fig1_data_weekly_covid_deaths_excess_and_ULC[[#This Row],[Expected deaths
Upper confidence interval]],"")</f>
        <v>-92</v>
      </c>
      <c r="J210" s="83">
        <f>IFERROR(fig1_data_weekly_covid_deaths_excess_and_ULC[[#This Row],[All cause deaths]]-fig1_data_weekly_covid_deaths_excess_and_ULC[[#This Row],[Expected deaths
Lower confidence interval]],"")</f>
        <v>-38</v>
      </c>
      <c r="K210" s="51">
        <f>'1'!D54</f>
        <v>34</v>
      </c>
      <c r="L210" s="51">
        <f>'8'!I54</f>
        <v>25</v>
      </c>
    </row>
    <row r="211" spans="1:12" x14ac:dyDescent="0.35">
      <c r="A211" s="63" t="s">
        <v>168</v>
      </c>
      <c r="B211" s="64">
        <v>49</v>
      </c>
      <c r="C211" s="65">
        <v>45264</v>
      </c>
      <c r="D211" s="58">
        <f>'4'!D55</f>
        <v>1232</v>
      </c>
      <c r="E211" s="51">
        <v>1282</v>
      </c>
      <c r="F211" s="51">
        <v>1255</v>
      </c>
      <c r="G211" s="51">
        <v>1309</v>
      </c>
      <c r="H211" s="83">
        <f>IFERROR(fig1_data_weekly_covid_deaths_excess_and_ULC[[#This Row],[All cause deaths]]-fig1_data_weekly_covid_deaths_excess_and_ULC[[#This Row],[Expected deaths]],"")</f>
        <v>-50</v>
      </c>
      <c r="I211" s="83">
        <f>IFERROR(fig1_data_weekly_covid_deaths_excess_and_ULC[[#This Row],[All cause deaths]]-fig1_data_weekly_covid_deaths_excess_and_ULC[[#This Row],[Expected deaths
Upper confidence interval]],"")</f>
        <v>-77</v>
      </c>
      <c r="J211" s="83">
        <f>IFERROR(fig1_data_weekly_covid_deaths_excess_and_ULC[[#This Row],[All cause deaths]]-fig1_data_weekly_covid_deaths_excess_and_ULC[[#This Row],[Expected deaths
Lower confidence interval]],"")</f>
        <v>-23</v>
      </c>
      <c r="K211" s="51">
        <f>'1'!D55</f>
        <v>25</v>
      </c>
      <c r="L211" s="51">
        <f>'8'!I55</f>
        <v>19</v>
      </c>
    </row>
    <row r="212" spans="1:12" x14ac:dyDescent="0.35">
      <c r="A212" s="63" t="s">
        <v>168</v>
      </c>
      <c r="B212" s="64">
        <v>50</v>
      </c>
      <c r="C212" s="65">
        <v>45271</v>
      </c>
      <c r="D212" s="58">
        <f>'4'!D56</f>
        <v>1292</v>
      </c>
      <c r="E212" s="51">
        <v>1387</v>
      </c>
      <c r="F212" s="51">
        <v>1359</v>
      </c>
      <c r="G212" s="51">
        <v>1415</v>
      </c>
      <c r="H212" s="83">
        <f>IFERROR(fig1_data_weekly_covid_deaths_excess_and_ULC[[#This Row],[All cause deaths]]-fig1_data_weekly_covid_deaths_excess_and_ULC[[#This Row],[Expected deaths]],"")</f>
        <v>-95</v>
      </c>
      <c r="I212" s="83">
        <f>IFERROR(fig1_data_weekly_covid_deaths_excess_and_ULC[[#This Row],[All cause deaths]]-fig1_data_weekly_covid_deaths_excess_and_ULC[[#This Row],[Expected deaths
Upper confidence interval]],"")</f>
        <v>-123</v>
      </c>
      <c r="J212" s="83">
        <f>IFERROR(fig1_data_weekly_covid_deaths_excess_and_ULC[[#This Row],[All cause deaths]]-fig1_data_weekly_covid_deaths_excess_and_ULC[[#This Row],[Expected deaths
Lower confidence interval]],"")</f>
        <v>-67</v>
      </c>
      <c r="K212" s="51">
        <f>'1'!D56</f>
        <v>26</v>
      </c>
      <c r="L212" s="51">
        <f>'8'!I56</f>
        <v>14</v>
      </c>
    </row>
    <row r="213" spans="1:12" x14ac:dyDescent="0.35">
      <c r="A213" s="63" t="s">
        <v>168</v>
      </c>
      <c r="B213" s="64">
        <v>51</v>
      </c>
      <c r="C213" s="65">
        <v>45278</v>
      </c>
      <c r="D213" s="58">
        <f>'4'!D57</f>
        <v>1406</v>
      </c>
      <c r="E213" s="51">
        <v>1457</v>
      </c>
      <c r="F213" s="51">
        <v>1428</v>
      </c>
      <c r="G213" s="51">
        <v>1486</v>
      </c>
      <c r="H213" s="83">
        <f>IFERROR(fig1_data_weekly_covid_deaths_excess_and_ULC[[#This Row],[All cause deaths]]-fig1_data_weekly_covid_deaths_excess_and_ULC[[#This Row],[Expected deaths]],"")</f>
        <v>-51</v>
      </c>
      <c r="I213" s="83">
        <f>IFERROR(fig1_data_weekly_covid_deaths_excess_and_ULC[[#This Row],[All cause deaths]]-fig1_data_weekly_covid_deaths_excess_and_ULC[[#This Row],[Expected deaths
Upper confidence interval]],"")</f>
        <v>-80</v>
      </c>
      <c r="J213" s="83">
        <f>IFERROR(fig1_data_weekly_covid_deaths_excess_and_ULC[[#This Row],[All cause deaths]]-fig1_data_weekly_covid_deaths_excess_and_ULC[[#This Row],[Expected deaths
Lower confidence interval]],"")</f>
        <v>-22</v>
      </c>
      <c r="K213" s="51">
        <f>'1'!D57</f>
        <v>43</v>
      </c>
      <c r="L213" s="51">
        <f>'8'!I57</f>
        <v>29</v>
      </c>
    </row>
    <row r="214" spans="1:12" x14ac:dyDescent="0.35">
      <c r="A214" s="63" t="s">
        <v>168</v>
      </c>
      <c r="B214" s="64">
        <v>52</v>
      </c>
      <c r="C214" s="65">
        <v>45285</v>
      </c>
      <c r="D214" s="58">
        <f>'4'!D58</f>
        <v>1061</v>
      </c>
      <c r="E214" s="51">
        <v>1179</v>
      </c>
      <c r="F214" s="51">
        <v>1156</v>
      </c>
      <c r="G214" s="51">
        <v>1202</v>
      </c>
      <c r="H214" s="83">
        <f>IFERROR(fig1_data_weekly_covid_deaths_excess_and_ULC[[#This Row],[All cause deaths]]-fig1_data_weekly_covid_deaths_excess_and_ULC[[#This Row],[Expected deaths]],"")</f>
        <v>-118</v>
      </c>
      <c r="I214" s="83">
        <f>IFERROR(fig1_data_weekly_covid_deaths_excess_and_ULC[[#This Row],[All cause deaths]]-fig1_data_weekly_covid_deaths_excess_and_ULC[[#This Row],[Expected deaths
Upper confidence interval]],"")</f>
        <v>-141</v>
      </c>
      <c r="J214" s="83">
        <f>IFERROR(fig1_data_weekly_covid_deaths_excess_and_ULC[[#This Row],[All cause deaths]]-fig1_data_weekly_covid_deaths_excess_and_ULC[[#This Row],[Expected deaths
Lower confidence interval]],"")</f>
        <v>-95</v>
      </c>
      <c r="K214" s="51">
        <f>'1'!D58</f>
        <v>30</v>
      </c>
      <c r="L214" s="51">
        <f>'8'!I58</f>
        <v>19</v>
      </c>
    </row>
    <row r="215" spans="1:12" x14ac:dyDescent="0.35">
      <c r="A215" s="14" t="s">
        <v>177</v>
      </c>
      <c r="B215" s="18">
        <v>1</v>
      </c>
      <c r="C215" s="84">
        <v>45292</v>
      </c>
      <c r="D215" s="58">
        <f>'4'!D59</f>
        <v>1326</v>
      </c>
      <c r="E215" s="51">
        <v>1362</v>
      </c>
      <c r="F215" s="51">
        <v>1334</v>
      </c>
      <c r="G215" s="51">
        <v>1390</v>
      </c>
      <c r="H215" s="83">
        <f>IFERROR(fig1_data_weekly_covid_deaths_excess_and_ULC[[#This Row],[All cause deaths]]-fig1_data_weekly_covid_deaths_excess_and_ULC[[#This Row],[Expected deaths]],"")</f>
        <v>-36</v>
      </c>
      <c r="I215" s="83">
        <f>IFERROR(fig1_data_weekly_covid_deaths_excess_and_ULC[[#This Row],[All cause deaths]]-fig1_data_weekly_covid_deaths_excess_and_ULC[[#This Row],[Expected deaths
Upper confidence interval]],"")</f>
        <v>-64</v>
      </c>
      <c r="J215" s="83">
        <f>IFERROR(fig1_data_weekly_covid_deaths_excess_and_ULC[[#This Row],[All cause deaths]]-fig1_data_weekly_covid_deaths_excess_and_ULC[[#This Row],[Expected deaths
Lower confidence interval]],"")</f>
        <v>-8</v>
      </c>
      <c r="K215" s="51">
        <f>'1'!D59</f>
        <v>45</v>
      </c>
      <c r="L215" s="51">
        <f>'8'!I59</f>
        <v>29</v>
      </c>
    </row>
    <row r="216" spans="1:12" x14ac:dyDescent="0.35">
      <c r="A216" s="14" t="s">
        <v>177</v>
      </c>
      <c r="B216" s="18">
        <v>2</v>
      </c>
      <c r="C216" s="84">
        <v>45299</v>
      </c>
      <c r="D216" s="58">
        <f>'4'!D60</f>
        <v>1497</v>
      </c>
      <c r="E216" s="51">
        <v>1812</v>
      </c>
      <c r="F216" s="51">
        <v>1779</v>
      </c>
      <c r="G216" s="51">
        <v>1845</v>
      </c>
      <c r="H216" s="83">
        <f>IFERROR(fig1_data_weekly_covid_deaths_excess_and_ULC[[#This Row],[All cause deaths]]-fig1_data_weekly_covid_deaths_excess_and_ULC[[#This Row],[Expected deaths]],"")</f>
        <v>-315</v>
      </c>
      <c r="I216" s="83">
        <f>IFERROR(fig1_data_weekly_covid_deaths_excess_and_ULC[[#This Row],[All cause deaths]]-fig1_data_weekly_covid_deaths_excess_and_ULC[[#This Row],[Expected deaths
Upper confidence interval]],"")</f>
        <v>-348</v>
      </c>
      <c r="J216" s="83">
        <f>IFERROR(fig1_data_weekly_covid_deaths_excess_and_ULC[[#This Row],[All cause deaths]]-fig1_data_weekly_covid_deaths_excess_and_ULC[[#This Row],[Expected deaths
Lower confidence interval]],"")</f>
        <v>-282</v>
      </c>
      <c r="K216" s="51">
        <f>'1'!D60</f>
        <v>45</v>
      </c>
      <c r="L216" s="51">
        <f>'8'!I60</f>
        <v>32</v>
      </c>
    </row>
    <row r="217" spans="1:12" x14ac:dyDescent="0.35">
      <c r="A217" s="14" t="s">
        <v>177</v>
      </c>
      <c r="B217" s="18">
        <v>3</v>
      </c>
      <c r="C217" s="84">
        <v>45306</v>
      </c>
      <c r="D217" s="58">
        <f>'4'!D61</f>
        <v>1305</v>
      </c>
      <c r="E217" s="51">
        <v>1579</v>
      </c>
      <c r="F217" s="51">
        <v>1549</v>
      </c>
      <c r="G217" s="51">
        <v>1609</v>
      </c>
      <c r="H217" s="83">
        <f>IFERROR(fig1_data_weekly_covid_deaths_excess_and_ULC[[#This Row],[All cause deaths]]-fig1_data_weekly_covid_deaths_excess_and_ULC[[#This Row],[Expected deaths]],"")</f>
        <v>-274</v>
      </c>
      <c r="I217" s="83">
        <f>IFERROR(fig1_data_weekly_covid_deaths_excess_and_ULC[[#This Row],[All cause deaths]]-fig1_data_weekly_covid_deaths_excess_and_ULC[[#This Row],[Expected deaths
Upper confidence interval]],"")</f>
        <v>-304</v>
      </c>
      <c r="J217" s="83">
        <f>IFERROR(fig1_data_weekly_covid_deaths_excess_and_ULC[[#This Row],[All cause deaths]]-fig1_data_weekly_covid_deaths_excess_and_ULC[[#This Row],[Expected deaths
Lower confidence interval]],"")</f>
        <v>-244</v>
      </c>
      <c r="K217" s="51">
        <f>'1'!D61</f>
        <v>37</v>
      </c>
      <c r="L217" s="51">
        <f>'8'!I61</f>
        <v>24</v>
      </c>
    </row>
    <row r="218" spans="1:12" x14ac:dyDescent="0.35">
      <c r="A218" s="14" t="s">
        <v>177</v>
      </c>
      <c r="B218" s="18">
        <v>4</v>
      </c>
      <c r="C218" s="84">
        <v>45313</v>
      </c>
      <c r="D218" s="58">
        <f>'4'!D62</f>
        <v>1373</v>
      </c>
      <c r="E218" s="51">
        <v>1416</v>
      </c>
      <c r="F218" s="51">
        <v>1387</v>
      </c>
      <c r="G218" s="51">
        <v>1444</v>
      </c>
      <c r="H218" s="83">
        <f>IFERROR(fig1_data_weekly_covid_deaths_excess_and_ULC[[#This Row],[All cause deaths]]-fig1_data_weekly_covid_deaths_excess_and_ULC[[#This Row],[Expected deaths]],"")</f>
        <v>-43</v>
      </c>
      <c r="I218" s="83">
        <f>IFERROR(fig1_data_weekly_covid_deaths_excess_and_ULC[[#This Row],[All cause deaths]]-fig1_data_weekly_covid_deaths_excess_and_ULC[[#This Row],[Expected deaths
Upper confidence interval]],"")</f>
        <v>-71</v>
      </c>
      <c r="J218" s="83">
        <f>IFERROR(fig1_data_weekly_covid_deaths_excess_and_ULC[[#This Row],[All cause deaths]]-fig1_data_weekly_covid_deaths_excess_and_ULC[[#This Row],[Expected deaths
Lower confidence interval]],"")</f>
        <v>-14</v>
      </c>
      <c r="K218" s="51">
        <f>'1'!D62</f>
        <v>31</v>
      </c>
      <c r="L218" s="51">
        <f>'8'!I62</f>
        <v>22</v>
      </c>
    </row>
    <row r="219" spans="1:12" x14ac:dyDescent="0.35">
      <c r="A219" s="14" t="s">
        <v>177</v>
      </c>
      <c r="B219" s="18">
        <v>5</v>
      </c>
      <c r="C219" s="84">
        <v>45320</v>
      </c>
      <c r="D219" s="58">
        <f>'4'!D63</f>
        <v>1429</v>
      </c>
      <c r="E219" s="51">
        <v>1385</v>
      </c>
      <c r="F219" s="51">
        <v>1357</v>
      </c>
      <c r="G219" s="51">
        <v>1413</v>
      </c>
      <c r="H219" s="83">
        <f>IFERROR(fig1_data_weekly_covid_deaths_excess_and_ULC[[#This Row],[All cause deaths]]-fig1_data_weekly_covid_deaths_excess_and_ULC[[#This Row],[Expected deaths]],"")</f>
        <v>44</v>
      </c>
      <c r="I219" s="83">
        <f>IFERROR(fig1_data_weekly_covid_deaths_excess_and_ULC[[#This Row],[All cause deaths]]-fig1_data_weekly_covid_deaths_excess_and_ULC[[#This Row],[Expected deaths
Upper confidence interval]],"")</f>
        <v>16</v>
      </c>
      <c r="J219" s="83">
        <f>IFERROR(fig1_data_weekly_covid_deaths_excess_and_ULC[[#This Row],[All cause deaths]]-fig1_data_weekly_covid_deaths_excess_and_ULC[[#This Row],[Expected deaths
Lower confidence interval]],"")</f>
        <v>72</v>
      </c>
      <c r="K219" s="51">
        <f>'1'!D63</f>
        <v>35</v>
      </c>
      <c r="L219" s="51">
        <f>'8'!I63</f>
        <v>21</v>
      </c>
    </row>
    <row r="220" spans="1:12" x14ac:dyDescent="0.35">
      <c r="A220" s="14" t="s">
        <v>177</v>
      </c>
      <c r="B220" s="18">
        <v>6</v>
      </c>
      <c r="C220" s="84">
        <v>45327</v>
      </c>
      <c r="D220" s="58">
        <f>'4'!D64</f>
        <v>1268</v>
      </c>
      <c r="E220" s="51">
        <v>1391</v>
      </c>
      <c r="F220" s="51">
        <v>1363</v>
      </c>
      <c r="G220" s="51">
        <v>1419</v>
      </c>
      <c r="H220" s="83">
        <f>IFERROR(fig1_data_weekly_covid_deaths_excess_and_ULC[[#This Row],[All cause deaths]]-fig1_data_weekly_covid_deaths_excess_and_ULC[[#This Row],[Expected deaths]],"")</f>
        <v>-123</v>
      </c>
      <c r="I220" s="83">
        <f>IFERROR(fig1_data_weekly_covid_deaths_excess_and_ULC[[#This Row],[All cause deaths]]-fig1_data_weekly_covid_deaths_excess_and_ULC[[#This Row],[Expected deaths
Upper confidence interval]],"")</f>
        <v>-151</v>
      </c>
      <c r="J220" s="83">
        <f>IFERROR(fig1_data_weekly_covid_deaths_excess_and_ULC[[#This Row],[All cause deaths]]-fig1_data_weekly_covid_deaths_excess_and_ULC[[#This Row],[Expected deaths
Lower confidence interval]],"")</f>
        <v>-95</v>
      </c>
      <c r="K220" s="51">
        <f>'1'!D64</f>
        <v>29</v>
      </c>
      <c r="L220" s="51">
        <f>'8'!I64</f>
        <v>17</v>
      </c>
    </row>
    <row r="221" spans="1:12" x14ac:dyDescent="0.35">
      <c r="A221" s="14" t="s">
        <v>177</v>
      </c>
      <c r="B221" s="18">
        <v>7</v>
      </c>
      <c r="C221" s="84">
        <v>45334</v>
      </c>
      <c r="D221" s="58">
        <f>'4'!D65</f>
        <v>1298</v>
      </c>
      <c r="E221" s="51">
        <v>1328</v>
      </c>
      <c r="F221" s="51">
        <v>1301</v>
      </c>
      <c r="G221" s="51">
        <v>1356</v>
      </c>
      <c r="H221" s="83">
        <f>IFERROR(fig1_data_weekly_covid_deaths_excess_and_ULC[[#This Row],[All cause deaths]]-fig1_data_weekly_covid_deaths_excess_and_ULC[[#This Row],[Expected deaths]],"")</f>
        <v>-30</v>
      </c>
      <c r="I221" s="83">
        <f>IFERROR(fig1_data_weekly_covid_deaths_excess_and_ULC[[#This Row],[All cause deaths]]-fig1_data_weekly_covid_deaths_excess_and_ULC[[#This Row],[Expected deaths
Upper confidence interval]],"")</f>
        <v>-58</v>
      </c>
      <c r="J221" s="83">
        <f>IFERROR(fig1_data_weekly_covid_deaths_excess_and_ULC[[#This Row],[All cause deaths]]-fig1_data_weekly_covid_deaths_excess_and_ULC[[#This Row],[Expected deaths
Lower confidence interval]],"")</f>
        <v>-3</v>
      </c>
      <c r="K221" s="51">
        <f>'1'!D65</f>
        <v>26</v>
      </c>
      <c r="L221" s="51">
        <f>'8'!I65</f>
        <v>20</v>
      </c>
    </row>
    <row r="222" spans="1:12" x14ac:dyDescent="0.35">
      <c r="A222" s="14" t="s">
        <v>177</v>
      </c>
      <c r="B222" s="18">
        <v>8</v>
      </c>
      <c r="C222" s="84">
        <v>45341</v>
      </c>
      <c r="D222" s="58">
        <f>'4'!D66</f>
        <v>1248</v>
      </c>
      <c r="E222" s="51">
        <v>1364</v>
      </c>
      <c r="F222" s="51">
        <v>1336</v>
      </c>
      <c r="G222" s="51">
        <v>1391</v>
      </c>
      <c r="H222" s="83">
        <f>IFERROR(fig1_data_weekly_covid_deaths_excess_and_ULC[[#This Row],[All cause deaths]]-fig1_data_weekly_covid_deaths_excess_and_ULC[[#This Row],[Expected deaths]],"")</f>
        <v>-116</v>
      </c>
      <c r="I222" s="83">
        <f>IFERROR(fig1_data_weekly_covid_deaths_excess_and_ULC[[#This Row],[All cause deaths]]-fig1_data_weekly_covid_deaths_excess_and_ULC[[#This Row],[Expected deaths
Upper confidence interval]],"")</f>
        <v>-143</v>
      </c>
      <c r="J222" s="83">
        <f>IFERROR(fig1_data_weekly_covid_deaths_excess_and_ULC[[#This Row],[All cause deaths]]-fig1_data_weekly_covid_deaths_excess_and_ULC[[#This Row],[Expected deaths
Lower confidence interval]],"")</f>
        <v>-88</v>
      </c>
      <c r="K222" s="51">
        <f>'1'!D66</f>
        <v>20</v>
      </c>
      <c r="L222" s="51">
        <f>'8'!I66</f>
        <v>10</v>
      </c>
    </row>
    <row r="223" spans="1:12" x14ac:dyDescent="0.35">
      <c r="A223" s="14" t="s">
        <v>177</v>
      </c>
      <c r="B223" s="18">
        <v>9</v>
      </c>
      <c r="C223" s="84">
        <v>45348</v>
      </c>
      <c r="D223" s="58">
        <f>'4'!D67</f>
        <v>1196</v>
      </c>
      <c r="E223" s="51">
        <v>1318</v>
      </c>
      <c r="F223" s="51">
        <v>1294</v>
      </c>
      <c r="G223" s="51">
        <v>1343</v>
      </c>
      <c r="H223" s="83">
        <f>IFERROR(fig1_data_weekly_covid_deaths_excess_and_ULC[[#This Row],[All cause deaths]]-fig1_data_weekly_covid_deaths_excess_and_ULC[[#This Row],[Expected deaths]],"")</f>
        <v>-122</v>
      </c>
      <c r="I223" s="83">
        <f>IFERROR(fig1_data_weekly_covid_deaths_excess_and_ULC[[#This Row],[All cause deaths]]-fig1_data_weekly_covid_deaths_excess_and_ULC[[#This Row],[Expected deaths
Upper confidence interval]],"")</f>
        <v>-147</v>
      </c>
      <c r="J223" s="83">
        <f>IFERROR(fig1_data_weekly_covid_deaths_excess_and_ULC[[#This Row],[All cause deaths]]-fig1_data_weekly_covid_deaths_excess_and_ULC[[#This Row],[Expected deaths
Lower confidence interval]],"")</f>
        <v>-98</v>
      </c>
      <c r="K223" s="51">
        <f>'1'!D67</f>
        <v>22</v>
      </c>
      <c r="L223" s="51">
        <f>'8'!I67</f>
        <v>14</v>
      </c>
    </row>
    <row r="224" spans="1:12" x14ac:dyDescent="0.35">
      <c r="A224" s="14" t="s">
        <v>177</v>
      </c>
      <c r="B224" s="18">
        <v>10</v>
      </c>
      <c r="C224" s="84">
        <v>45355</v>
      </c>
      <c r="D224" s="58">
        <f>'4'!D68</f>
        <v>1212</v>
      </c>
      <c r="E224" s="51">
        <v>1346</v>
      </c>
      <c r="F224" s="51">
        <v>1321</v>
      </c>
      <c r="G224" s="51">
        <v>1371</v>
      </c>
      <c r="H224" s="83">
        <f>IFERROR(fig1_data_weekly_covid_deaths_excess_and_ULC[[#This Row],[All cause deaths]]-fig1_data_weekly_covid_deaths_excess_and_ULC[[#This Row],[Expected deaths]],"")</f>
        <v>-134</v>
      </c>
      <c r="I224" s="83">
        <f>IFERROR(fig1_data_weekly_covid_deaths_excess_and_ULC[[#This Row],[All cause deaths]]-fig1_data_weekly_covid_deaths_excess_and_ULC[[#This Row],[Expected deaths
Upper confidence interval]],"")</f>
        <v>-159</v>
      </c>
      <c r="J224" s="83">
        <f>IFERROR(fig1_data_weekly_covid_deaths_excess_and_ULC[[#This Row],[All cause deaths]]-fig1_data_weekly_covid_deaths_excess_and_ULC[[#This Row],[Expected deaths
Lower confidence interval]],"")</f>
        <v>-109</v>
      </c>
      <c r="K224" s="51">
        <f>'1'!D68</f>
        <v>13</v>
      </c>
      <c r="L224" s="51">
        <f>'8'!I68</f>
        <v>9</v>
      </c>
    </row>
    <row r="225" spans="1:12" x14ac:dyDescent="0.35">
      <c r="A225" s="14" t="s">
        <v>177</v>
      </c>
      <c r="B225" s="18">
        <v>11</v>
      </c>
      <c r="C225" s="84">
        <v>45362</v>
      </c>
      <c r="D225" s="58">
        <f>'4'!D69</f>
        <v>1250</v>
      </c>
      <c r="E225" s="51">
        <v>1340</v>
      </c>
      <c r="F225" s="51">
        <v>1315</v>
      </c>
      <c r="G225" s="51">
        <v>1364</v>
      </c>
      <c r="H225" s="83">
        <f>IFERROR(fig1_data_weekly_covid_deaths_excess_and_ULC[[#This Row],[All cause deaths]]-fig1_data_weekly_covid_deaths_excess_and_ULC[[#This Row],[Expected deaths]],"")</f>
        <v>-90</v>
      </c>
      <c r="I225" s="83">
        <f>IFERROR(fig1_data_weekly_covid_deaths_excess_and_ULC[[#This Row],[All cause deaths]]-fig1_data_weekly_covid_deaths_excess_and_ULC[[#This Row],[Expected deaths
Upper confidence interval]],"")</f>
        <v>-114</v>
      </c>
      <c r="J225" s="83">
        <f>IFERROR(fig1_data_weekly_covid_deaths_excess_and_ULC[[#This Row],[All cause deaths]]-fig1_data_weekly_covid_deaths_excess_and_ULC[[#This Row],[Expected deaths
Lower confidence interval]],"")</f>
        <v>-65</v>
      </c>
      <c r="K225" s="51">
        <f>'1'!D69</f>
        <v>12</v>
      </c>
      <c r="L225" s="51">
        <f>'8'!I69</f>
        <v>8</v>
      </c>
    </row>
    <row r="226" spans="1:12" x14ac:dyDescent="0.35">
      <c r="A226" s="14" t="s">
        <v>177</v>
      </c>
      <c r="B226" s="18">
        <v>12</v>
      </c>
      <c r="C226" s="84">
        <v>45369</v>
      </c>
      <c r="D226" s="58">
        <f>'4'!D70</f>
        <v>1268</v>
      </c>
      <c r="E226" s="51">
        <v>1346</v>
      </c>
      <c r="F226" s="51">
        <v>1322</v>
      </c>
      <c r="G226" s="51">
        <v>1371</v>
      </c>
      <c r="H226" s="83">
        <f>IFERROR(fig1_data_weekly_covid_deaths_excess_and_ULC[[#This Row],[All cause deaths]]-fig1_data_weekly_covid_deaths_excess_and_ULC[[#This Row],[Expected deaths]],"")</f>
        <v>-78</v>
      </c>
      <c r="I226" s="83">
        <f>IFERROR(fig1_data_weekly_covid_deaths_excess_and_ULC[[#This Row],[All cause deaths]]-fig1_data_weekly_covid_deaths_excess_and_ULC[[#This Row],[Expected deaths
Upper confidence interval]],"")</f>
        <v>-103</v>
      </c>
      <c r="J226" s="83">
        <f>IFERROR(fig1_data_weekly_covid_deaths_excess_and_ULC[[#This Row],[All cause deaths]]-fig1_data_weekly_covid_deaths_excess_and_ULC[[#This Row],[Expected deaths
Lower confidence interval]],"")</f>
        <v>-54</v>
      </c>
      <c r="K226" s="51">
        <f>'1'!D70</f>
        <v>10</v>
      </c>
      <c r="L226" s="51">
        <f>'8'!I70</f>
        <v>7</v>
      </c>
    </row>
    <row r="227" spans="1:12" x14ac:dyDescent="0.35">
      <c r="A227" s="14" t="s">
        <v>177</v>
      </c>
      <c r="B227" s="18">
        <v>13</v>
      </c>
      <c r="C227" s="84">
        <v>45376</v>
      </c>
      <c r="D227" s="58">
        <f>'4'!D71</f>
        <v>1089</v>
      </c>
      <c r="E227" s="51">
        <v>1272</v>
      </c>
      <c r="F227" s="51">
        <v>1248</v>
      </c>
      <c r="G227" s="51">
        <v>1296</v>
      </c>
      <c r="H227" s="83">
        <f>IFERROR(fig1_data_weekly_covid_deaths_excess_and_ULC[[#This Row],[All cause deaths]]-fig1_data_weekly_covid_deaths_excess_and_ULC[[#This Row],[Expected deaths]],"")</f>
        <v>-183</v>
      </c>
      <c r="I227" s="83">
        <f>IFERROR(fig1_data_weekly_covid_deaths_excess_and_ULC[[#This Row],[All cause deaths]]-fig1_data_weekly_covid_deaths_excess_and_ULC[[#This Row],[Expected deaths
Upper confidence interval]],"")</f>
        <v>-207</v>
      </c>
      <c r="J227" s="83">
        <f>IFERROR(fig1_data_weekly_covid_deaths_excess_and_ULC[[#This Row],[All cause deaths]]-fig1_data_weekly_covid_deaths_excess_and_ULC[[#This Row],[Expected deaths
Lower confidence interval]],"")</f>
        <v>-159</v>
      </c>
      <c r="K227" s="51">
        <f>'1'!D71</f>
        <v>15</v>
      </c>
      <c r="L227" s="51">
        <f>'8'!I71</f>
        <v>9</v>
      </c>
    </row>
    <row r="228" spans="1:12" x14ac:dyDescent="0.35">
      <c r="A228" s="14" t="s">
        <v>177</v>
      </c>
      <c r="B228" s="18">
        <v>14</v>
      </c>
      <c r="C228" s="84">
        <v>45383</v>
      </c>
      <c r="D228" s="58">
        <f>'4'!D72</f>
        <v>1143</v>
      </c>
      <c r="E228" s="51">
        <v>1236</v>
      </c>
      <c r="F228" s="51">
        <v>1210</v>
      </c>
      <c r="G228" s="51">
        <v>1262</v>
      </c>
      <c r="H228" s="83">
        <f>IFERROR(fig1_data_weekly_covid_deaths_excess_and_ULC[[#This Row],[All cause deaths]]-fig1_data_weekly_covid_deaths_excess_and_ULC[[#This Row],[Expected deaths]],"")</f>
        <v>-93</v>
      </c>
      <c r="I228" s="83">
        <f>IFERROR(fig1_data_weekly_covid_deaths_excess_and_ULC[[#This Row],[All cause deaths]]-fig1_data_weekly_covid_deaths_excess_and_ULC[[#This Row],[Expected deaths
Upper confidence interval]],"")</f>
        <v>-119</v>
      </c>
      <c r="J228" s="83">
        <f>IFERROR(fig1_data_weekly_covid_deaths_excess_and_ULC[[#This Row],[All cause deaths]]-fig1_data_weekly_covid_deaths_excess_and_ULC[[#This Row],[Expected deaths
Lower confidence interval]],"")</f>
        <v>-67</v>
      </c>
      <c r="K228" s="51">
        <f>'1'!D72</f>
        <v>8</v>
      </c>
      <c r="L228" s="51">
        <f>'8'!I72</f>
        <v>5</v>
      </c>
    </row>
    <row r="229" spans="1:12" x14ac:dyDescent="0.35">
      <c r="A229" s="14" t="s">
        <v>177</v>
      </c>
      <c r="B229" s="18">
        <v>15</v>
      </c>
      <c r="C229" s="84">
        <v>45390</v>
      </c>
      <c r="D229" s="58">
        <f>'4'!D73</f>
        <v>1284</v>
      </c>
      <c r="E229" s="51">
        <v>1257</v>
      </c>
      <c r="F229" s="51">
        <v>1231</v>
      </c>
      <c r="G229" s="51">
        <v>1284</v>
      </c>
      <c r="H229" s="83">
        <f>IFERROR(fig1_data_weekly_covid_deaths_excess_and_ULC[[#This Row],[All cause deaths]]-fig1_data_weekly_covid_deaths_excess_and_ULC[[#This Row],[Expected deaths]],"")</f>
        <v>27</v>
      </c>
      <c r="I229" s="83">
        <f>IFERROR(fig1_data_weekly_covid_deaths_excess_and_ULC[[#This Row],[All cause deaths]]-fig1_data_weekly_covid_deaths_excess_and_ULC[[#This Row],[Expected deaths
Upper confidence interval]],"")</f>
        <v>0</v>
      </c>
      <c r="J229" s="83">
        <f>IFERROR(fig1_data_weekly_covid_deaths_excess_and_ULC[[#This Row],[All cause deaths]]-fig1_data_weekly_covid_deaths_excess_and_ULC[[#This Row],[Expected deaths
Lower confidence interval]],"")</f>
        <v>53</v>
      </c>
      <c r="K229" s="51">
        <f>'1'!D73</f>
        <v>6</v>
      </c>
      <c r="L229" s="51">
        <f>'8'!I73</f>
        <v>5</v>
      </c>
    </row>
    <row r="230" spans="1:12" x14ac:dyDescent="0.35">
      <c r="A230" s="14" t="s">
        <v>177</v>
      </c>
      <c r="B230" s="18">
        <v>16</v>
      </c>
      <c r="C230" s="84">
        <v>45397</v>
      </c>
      <c r="D230" s="58">
        <f>'4'!D74</f>
        <v>1275</v>
      </c>
      <c r="E230" s="51">
        <v>1265</v>
      </c>
      <c r="F230" s="51">
        <v>1238</v>
      </c>
      <c r="G230" s="51">
        <v>1291</v>
      </c>
      <c r="H230" s="95">
        <f>IFERROR(fig1_data_weekly_covid_deaths_excess_and_ULC[[#This Row],[All cause deaths]]-fig1_data_weekly_covid_deaths_excess_and_ULC[[#This Row],[Expected deaths]],"")</f>
        <v>10</v>
      </c>
      <c r="I230" s="95">
        <f>IFERROR(fig1_data_weekly_covid_deaths_excess_and_ULC[[#This Row],[All cause deaths]]-fig1_data_weekly_covid_deaths_excess_and_ULC[[#This Row],[Expected deaths
Upper confidence interval]],"")</f>
        <v>-16</v>
      </c>
      <c r="J230" s="95">
        <f>IFERROR(fig1_data_weekly_covid_deaths_excess_and_ULC[[#This Row],[All cause deaths]]-fig1_data_weekly_covid_deaths_excess_and_ULC[[#This Row],[Expected deaths
Lower confidence interval]],"")</f>
        <v>37</v>
      </c>
      <c r="K230" s="51">
        <f>'1'!D74</f>
        <v>5</v>
      </c>
      <c r="L230" s="51">
        <f>'8'!I74</f>
        <v>3</v>
      </c>
    </row>
    <row r="231" spans="1:12" x14ac:dyDescent="0.35">
      <c r="A231" s="68" t="s">
        <v>169</v>
      </c>
      <c r="B231" s="69"/>
      <c r="C231" s="70"/>
      <c r="D231" s="71">
        <f>SUBTOTAL(109,fig1_data_weekly_covid_deaths_excess_and_ULC[All cause deaths])</f>
        <v>275256</v>
      </c>
      <c r="E231" s="71">
        <f>SUBTOTAL(109,fig1_data_weekly_covid_deaths_excess_and_ULC[Expected deaths])</f>
        <v>262322</v>
      </c>
      <c r="F231" s="71">
        <f>SUBTOTAL(109,fig1_data_weekly_covid_deaths_excess_and_ULC[Expected deaths
Lower confidence interval])</f>
        <v>257152</v>
      </c>
      <c r="G231" s="71">
        <f>SUBTOTAL(109,fig1_data_weekly_covid_deaths_excess_and_ULC[Expected deaths
Upper confidence interval])</f>
        <v>267510</v>
      </c>
      <c r="H231" s="94">
        <f>SUBTOTAL(109,fig1_data_weekly_covid_deaths_excess_and_ULC[Excess deaths])</f>
        <v>12934</v>
      </c>
      <c r="I231" s="94">
        <f>SUBTOTAL(109,fig1_data_weekly_covid_deaths_excess_and_ULC[Excess deaths
Lower confidence interval])</f>
        <v>7746</v>
      </c>
      <c r="J231" s="94">
        <f>SUBTOTAL(109,fig1_data_weekly_covid_deaths_excess_and_ULC[Excess deaths
Upper confidence interval])</f>
        <v>18104</v>
      </c>
      <c r="K231" s="71">
        <f>SUBTOTAL(109,fig1_data_weekly_covid_deaths_excess_and_ULC[Deaths where COVID-19 was mentioned])</f>
        <v>18776</v>
      </c>
      <c r="L231" s="72">
        <f>SUBTOTAL(109,fig1_data_weekly_covid_deaths_excess_and_ULC[Deaths where COVID-19 was the underlying cause])</f>
        <v>14770</v>
      </c>
    </row>
  </sheetData>
  <hyperlinks>
    <hyperlink ref="A4" location="Contents!A1" display="Back to table of contents" xr:uid="{00000000-0004-0000-0B00-000000000000}"/>
  </hyperlinks>
  <pageMargins left="0.7" right="0.7" top="0.75" bottom="0.75" header="0.3" footer="0.3"/>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N1832"/>
  <sheetViews>
    <sheetView zoomScaleNormal="100" workbookViewId="0"/>
  </sheetViews>
  <sheetFormatPr defaultColWidth="9.1796875" defaultRowHeight="14.5" x14ac:dyDescent="0.35"/>
  <cols>
    <col min="1" max="9" width="16.7265625" customWidth="1"/>
  </cols>
  <sheetData>
    <row r="1" spans="1:9" s="4" customFormat="1" ht="20" x14ac:dyDescent="0.4">
      <c r="A1" s="99" t="s">
        <v>205</v>
      </c>
      <c r="F1" s="20"/>
      <c r="G1" s="20"/>
    </row>
    <row r="2" spans="1:9" s="4" customFormat="1" ht="15.5" x14ac:dyDescent="0.35">
      <c r="A2" s="44" t="s">
        <v>204</v>
      </c>
      <c r="F2" s="20"/>
      <c r="G2" s="20"/>
    </row>
    <row r="3" spans="1:9" s="4" customFormat="1" ht="15.5" x14ac:dyDescent="0.35">
      <c r="A3" s="5" t="s">
        <v>49</v>
      </c>
      <c r="F3" s="20"/>
      <c r="G3" s="20"/>
    </row>
    <row r="4" spans="1:9" s="4" customFormat="1" ht="30" customHeight="1" x14ac:dyDescent="0.35">
      <c r="A4" s="6" t="s">
        <v>53</v>
      </c>
      <c r="F4" s="20"/>
      <c r="G4" s="20"/>
    </row>
    <row r="5" spans="1:9" s="10" customFormat="1" ht="77.5" x14ac:dyDescent="0.35">
      <c r="A5" s="77" t="s">
        <v>100</v>
      </c>
      <c r="B5" s="108" t="s">
        <v>153</v>
      </c>
      <c r="C5" s="109" t="s">
        <v>154</v>
      </c>
      <c r="D5" s="109" t="s">
        <v>155</v>
      </c>
      <c r="E5" s="109" t="s">
        <v>156</v>
      </c>
      <c r="F5" s="109" t="s">
        <v>157</v>
      </c>
      <c r="G5" s="109" t="s">
        <v>158</v>
      </c>
      <c r="H5" s="109" t="s">
        <v>159</v>
      </c>
      <c r="I5" s="110" t="s">
        <v>160</v>
      </c>
    </row>
    <row r="6" spans="1:9" s="10" customFormat="1" ht="30" customHeight="1" x14ac:dyDescent="0.35">
      <c r="A6" s="78">
        <v>43831</v>
      </c>
      <c r="B6" s="79">
        <v>0</v>
      </c>
      <c r="C6" s="80">
        <v>0</v>
      </c>
      <c r="D6" s="81"/>
      <c r="E6" s="81"/>
      <c r="F6" s="81">
        <v>194</v>
      </c>
      <c r="G6" s="81">
        <v>1</v>
      </c>
      <c r="H6" s="81"/>
      <c r="I6" s="82"/>
    </row>
    <row r="7" spans="1:9" s="10" customFormat="1" ht="16" customHeight="1" x14ac:dyDescent="0.35">
      <c r="A7" s="73">
        <v>43832</v>
      </c>
      <c r="B7" s="11">
        <v>0</v>
      </c>
      <c r="C7" s="12">
        <v>0</v>
      </c>
      <c r="D7" s="13"/>
      <c r="E7" s="13"/>
      <c r="F7" s="13">
        <v>198</v>
      </c>
      <c r="G7" s="13">
        <v>1</v>
      </c>
      <c r="H7" s="13"/>
      <c r="I7" s="74"/>
    </row>
    <row r="8" spans="1:9" s="10" customFormat="1" ht="16" customHeight="1" x14ac:dyDescent="0.35">
      <c r="A8" s="73">
        <v>43833</v>
      </c>
      <c r="B8" s="11">
        <v>0</v>
      </c>
      <c r="C8" s="12">
        <v>0</v>
      </c>
      <c r="D8" s="13"/>
      <c r="E8" s="13"/>
      <c r="F8" s="13">
        <v>191</v>
      </c>
      <c r="G8" s="13">
        <v>437</v>
      </c>
      <c r="H8" s="13"/>
      <c r="I8" s="74"/>
    </row>
    <row r="9" spans="1:9" s="10" customFormat="1" ht="16" customHeight="1" x14ac:dyDescent="0.35">
      <c r="A9" s="73">
        <v>43834</v>
      </c>
      <c r="B9" s="11">
        <v>0</v>
      </c>
      <c r="C9" s="12">
        <v>0</v>
      </c>
      <c r="D9" s="61">
        <v>0</v>
      </c>
      <c r="E9" s="61">
        <v>0</v>
      </c>
      <c r="F9" s="13">
        <v>160</v>
      </c>
      <c r="G9" s="13">
        <v>5</v>
      </c>
      <c r="H9" s="60">
        <v>177.57142857142858</v>
      </c>
      <c r="I9" s="75">
        <v>173.42857142857142</v>
      </c>
    </row>
    <row r="10" spans="1:9" s="10" customFormat="1" ht="16" customHeight="1" x14ac:dyDescent="0.35">
      <c r="A10" s="73">
        <v>43835</v>
      </c>
      <c r="B10" s="11">
        <v>0</v>
      </c>
      <c r="C10" s="12">
        <v>0</v>
      </c>
      <c r="D10" s="61">
        <v>0</v>
      </c>
      <c r="E10" s="61">
        <v>0</v>
      </c>
      <c r="F10" s="13">
        <v>162</v>
      </c>
      <c r="G10" s="13">
        <v>1</v>
      </c>
      <c r="H10" s="60">
        <v>177.14285714285714</v>
      </c>
      <c r="I10" s="75">
        <v>215.57142857142858</v>
      </c>
    </row>
    <row r="11" spans="1:9" s="10" customFormat="1" ht="16" customHeight="1" x14ac:dyDescent="0.35">
      <c r="A11" s="73">
        <v>43836</v>
      </c>
      <c r="B11" s="11">
        <v>0</v>
      </c>
      <c r="C11" s="12">
        <v>0</v>
      </c>
      <c r="D11" s="61">
        <v>0</v>
      </c>
      <c r="E11" s="61">
        <v>0</v>
      </c>
      <c r="F11" s="13">
        <v>169</v>
      </c>
      <c r="G11" s="13">
        <v>407</v>
      </c>
      <c r="H11" s="60">
        <v>177.28571428571428</v>
      </c>
      <c r="I11" s="75">
        <v>252.57142857142858</v>
      </c>
    </row>
    <row r="12" spans="1:9" s="10" customFormat="1" ht="16" customHeight="1" x14ac:dyDescent="0.35">
      <c r="A12" s="73">
        <v>43837</v>
      </c>
      <c r="B12" s="11">
        <v>0</v>
      </c>
      <c r="C12" s="12">
        <v>0</v>
      </c>
      <c r="D12" s="61">
        <v>0</v>
      </c>
      <c r="E12" s="61">
        <v>0</v>
      </c>
      <c r="F12" s="13">
        <v>169</v>
      </c>
      <c r="G12" s="13">
        <v>362</v>
      </c>
      <c r="H12" s="60">
        <v>176</v>
      </c>
      <c r="I12" s="75">
        <v>224.14285714285714</v>
      </c>
    </row>
    <row r="13" spans="1:9" s="10" customFormat="1" ht="16" customHeight="1" x14ac:dyDescent="0.35">
      <c r="A13" s="73">
        <v>43838</v>
      </c>
      <c r="B13" s="11">
        <v>0</v>
      </c>
      <c r="C13" s="12">
        <v>0</v>
      </c>
      <c r="D13" s="61">
        <v>0</v>
      </c>
      <c r="E13" s="61">
        <v>0</v>
      </c>
      <c r="F13" s="13">
        <v>191</v>
      </c>
      <c r="G13" s="13">
        <v>296</v>
      </c>
      <c r="H13" s="60">
        <v>180.85714285714286</v>
      </c>
      <c r="I13" s="75">
        <v>224</v>
      </c>
    </row>
    <row r="14" spans="1:9" s="10" customFormat="1" ht="16" customHeight="1" x14ac:dyDescent="0.35">
      <c r="A14" s="73">
        <v>43839</v>
      </c>
      <c r="B14" s="11">
        <v>0</v>
      </c>
      <c r="C14" s="12">
        <v>0</v>
      </c>
      <c r="D14" s="61">
        <v>0</v>
      </c>
      <c r="E14" s="61">
        <v>0</v>
      </c>
      <c r="F14" s="13">
        <v>199</v>
      </c>
      <c r="G14" s="13">
        <v>260</v>
      </c>
      <c r="H14" s="60">
        <v>184.57142857142858</v>
      </c>
      <c r="I14" s="75">
        <v>223.85714285714286</v>
      </c>
    </row>
    <row r="15" spans="1:9" s="10" customFormat="1" ht="16" customHeight="1" x14ac:dyDescent="0.35">
      <c r="A15" s="73">
        <v>43840</v>
      </c>
      <c r="B15" s="11">
        <v>0</v>
      </c>
      <c r="C15" s="12">
        <v>0</v>
      </c>
      <c r="D15" s="61">
        <v>0</v>
      </c>
      <c r="E15" s="61">
        <v>0</v>
      </c>
      <c r="F15" s="13">
        <v>182</v>
      </c>
      <c r="G15" s="13">
        <v>238</v>
      </c>
      <c r="H15" s="60">
        <v>184.14285714285714</v>
      </c>
      <c r="I15" s="75">
        <v>212.71428571428572</v>
      </c>
    </row>
    <row r="16" spans="1:9" s="10" customFormat="1" ht="16" customHeight="1" x14ac:dyDescent="0.35">
      <c r="A16" s="73">
        <v>43841</v>
      </c>
      <c r="B16" s="11">
        <v>0</v>
      </c>
      <c r="C16" s="12">
        <v>0</v>
      </c>
      <c r="D16" s="61">
        <v>0</v>
      </c>
      <c r="E16" s="61">
        <v>0</v>
      </c>
      <c r="F16" s="13">
        <v>194</v>
      </c>
      <c r="G16" s="13">
        <v>4</v>
      </c>
      <c r="H16" s="60">
        <v>184.57142857142858</v>
      </c>
      <c r="I16" s="75">
        <v>205.42857142857142</v>
      </c>
    </row>
    <row r="17" spans="1:9" s="10" customFormat="1" ht="16" customHeight="1" x14ac:dyDescent="0.35">
      <c r="A17" s="73">
        <v>43842</v>
      </c>
      <c r="B17" s="11">
        <v>0</v>
      </c>
      <c r="C17" s="12">
        <v>0</v>
      </c>
      <c r="D17" s="61">
        <v>0</v>
      </c>
      <c r="E17" s="61">
        <v>0</v>
      </c>
      <c r="F17" s="13">
        <v>188</v>
      </c>
      <c r="G17" s="13">
        <v>0</v>
      </c>
      <c r="H17" s="60">
        <v>184.14285714285714</v>
      </c>
      <c r="I17" s="75">
        <v>198.85714285714286</v>
      </c>
    </row>
    <row r="18" spans="1:9" s="10" customFormat="1" ht="16" customHeight="1" x14ac:dyDescent="0.35">
      <c r="A18" s="73">
        <v>43843</v>
      </c>
      <c r="B18" s="11">
        <v>0</v>
      </c>
      <c r="C18" s="12">
        <v>0</v>
      </c>
      <c r="D18" s="61">
        <v>0</v>
      </c>
      <c r="E18" s="61">
        <v>0</v>
      </c>
      <c r="F18" s="13">
        <v>166</v>
      </c>
      <c r="G18" s="13">
        <v>329</v>
      </c>
      <c r="H18" s="60">
        <v>179.14285714285714</v>
      </c>
      <c r="I18" s="75">
        <v>192.42857142857142</v>
      </c>
    </row>
    <row r="19" spans="1:9" s="10" customFormat="1" ht="16" customHeight="1" x14ac:dyDescent="0.35">
      <c r="A19" s="73">
        <v>43844</v>
      </c>
      <c r="B19" s="11">
        <v>0</v>
      </c>
      <c r="C19" s="12">
        <v>0</v>
      </c>
      <c r="D19" s="61">
        <v>0</v>
      </c>
      <c r="E19" s="61">
        <v>0</v>
      </c>
      <c r="F19" s="13">
        <v>172</v>
      </c>
      <c r="G19" s="13">
        <v>311</v>
      </c>
      <c r="H19" s="60">
        <v>175.85714285714286</v>
      </c>
      <c r="I19" s="75">
        <v>188.85714285714286</v>
      </c>
    </row>
    <row r="20" spans="1:9" s="10" customFormat="1" ht="16" customHeight="1" x14ac:dyDescent="0.35">
      <c r="A20" s="73">
        <v>43845</v>
      </c>
      <c r="B20" s="11">
        <v>0</v>
      </c>
      <c r="C20" s="12">
        <v>0</v>
      </c>
      <c r="D20" s="61">
        <v>0</v>
      </c>
      <c r="E20" s="61">
        <v>0</v>
      </c>
      <c r="F20" s="13">
        <v>188</v>
      </c>
      <c r="G20" s="13">
        <v>250</v>
      </c>
      <c r="H20" s="60">
        <v>172.14285714285714</v>
      </c>
      <c r="I20" s="75">
        <v>188.85714285714286</v>
      </c>
    </row>
    <row r="21" spans="1:9" s="10" customFormat="1" ht="16" customHeight="1" x14ac:dyDescent="0.35">
      <c r="A21" s="73">
        <v>43846</v>
      </c>
      <c r="B21" s="11">
        <v>0</v>
      </c>
      <c r="C21" s="12">
        <v>0</v>
      </c>
      <c r="D21" s="61">
        <v>0</v>
      </c>
      <c r="E21" s="61">
        <v>0</v>
      </c>
      <c r="F21" s="13">
        <v>164</v>
      </c>
      <c r="G21" s="13">
        <v>215</v>
      </c>
      <c r="H21" s="60">
        <v>167.28571428571428</v>
      </c>
      <c r="I21" s="75">
        <v>188.85714285714286</v>
      </c>
    </row>
    <row r="22" spans="1:9" s="10" customFormat="1" ht="16" customHeight="1" x14ac:dyDescent="0.35">
      <c r="A22" s="73">
        <v>43847</v>
      </c>
      <c r="B22" s="11">
        <v>0</v>
      </c>
      <c r="C22" s="12">
        <v>0</v>
      </c>
      <c r="D22" s="61">
        <v>0</v>
      </c>
      <c r="E22" s="61">
        <v>0</v>
      </c>
      <c r="F22" s="13">
        <v>159</v>
      </c>
      <c r="G22" s="13">
        <v>213</v>
      </c>
      <c r="H22" s="60">
        <v>171.71428571428572</v>
      </c>
      <c r="I22" s="75">
        <v>180.71428571428572</v>
      </c>
    </row>
    <row r="23" spans="1:9" s="10" customFormat="1" ht="16" customHeight="1" x14ac:dyDescent="0.35">
      <c r="A23" s="73">
        <v>43848</v>
      </c>
      <c r="B23" s="11">
        <v>0</v>
      </c>
      <c r="C23" s="12">
        <v>0</v>
      </c>
      <c r="D23" s="61">
        <v>0</v>
      </c>
      <c r="E23" s="61">
        <v>0</v>
      </c>
      <c r="F23" s="13">
        <v>168</v>
      </c>
      <c r="G23" s="13">
        <v>4</v>
      </c>
      <c r="H23" s="60">
        <v>171.14285714285714</v>
      </c>
      <c r="I23" s="75">
        <v>180.85714285714286</v>
      </c>
    </row>
    <row r="24" spans="1:9" s="10" customFormat="1" ht="16" customHeight="1" x14ac:dyDescent="0.35">
      <c r="A24" s="73">
        <v>43849</v>
      </c>
      <c r="B24" s="11">
        <v>0</v>
      </c>
      <c r="C24" s="12">
        <v>0</v>
      </c>
      <c r="D24" s="61">
        <v>0</v>
      </c>
      <c r="E24" s="61">
        <v>0</v>
      </c>
      <c r="F24" s="13">
        <v>154</v>
      </c>
      <c r="G24" s="13">
        <v>0</v>
      </c>
      <c r="H24" s="60">
        <v>168.42857142857142</v>
      </c>
      <c r="I24" s="75">
        <v>179.28571428571428</v>
      </c>
    </row>
    <row r="25" spans="1:9" s="10" customFormat="1" ht="16" customHeight="1" x14ac:dyDescent="0.35">
      <c r="A25" s="73">
        <v>43850</v>
      </c>
      <c r="B25" s="11">
        <v>0</v>
      </c>
      <c r="C25" s="12">
        <v>0</v>
      </c>
      <c r="D25" s="61">
        <v>0</v>
      </c>
      <c r="E25" s="61">
        <v>0</v>
      </c>
      <c r="F25" s="13">
        <v>197</v>
      </c>
      <c r="G25" s="13">
        <v>272</v>
      </c>
      <c r="H25" s="60">
        <v>168.85714285714286</v>
      </c>
      <c r="I25" s="75">
        <v>175.42857142857142</v>
      </c>
    </row>
    <row r="26" spans="1:9" s="10" customFormat="1" ht="16" customHeight="1" x14ac:dyDescent="0.35">
      <c r="A26" s="73">
        <v>43851</v>
      </c>
      <c r="B26" s="11">
        <v>0</v>
      </c>
      <c r="C26" s="12">
        <v>0</v>
      </c>
      <c r="D26" s="61">
        <v>0</v>
      </c>
      <c r="E26" s="61">
        <v>0</v>
      </c>
      <c r="F26" s="13">
        <v>168</v>
      </c>
      <c r="G26" s="13">
        <v>312</v>
      </c>
      <c r="H26" s="60">
        <v>172.42857142857142</v>
      </c>
      <c r="I26" s="75">
        <v>174.85714285714286</v>
      </c>
    </row>
    <row r="27" spans="1:9" s="10" customFormat="1" ht="16" customHeight="1" x14ac:dyDescent="0.35">
      <c r="A27" s="73">
        <v>43852</v>
      </c>
      <c r="B27" s="11">
        <v>0</v>
      </c>
      <c r="C27" s="12">
        <v>0</v>
      </c>
      <c r="D27" s="61">
        <v>0</v>
      </c>
      <c r="E27" s="61">
        <v>0</v>
      </c>
      <c r="F27" s="13">
        <v>169</v>
      </c>
      <c r="G27" s="13">
        <v>239</v>
      </c>
      <c r="H27" s="60">
        <v>173</v>
      </c>
      <c r="I27" s="75">
        <v>175.14285714285714</v>
      </c>
    </row>
    <row r="28" spans="1:9" s="10" customFormat="1" ht="16" customHeight="1" x14ac:dyDescent="0.35">
      <c r="A28" s="73">
        <v>43853</v>
      </c>
      <c r="B28" s="11">
        <v>0</v>
      </c>
      <c r="C28" s="12">
        <v>0</v>
      </c>
      <c r="D28" s="61">
        <v>0</v>
      </c>
      <c r="E28" s="61">
        <v>0</v>
      </c>
      <c r="F28" s="13">
        <v>167</v>
      </c>
      <c r="G28" s="13">
        <v>188</v>
      </c>
      <c r="H28" s="60">
        <v>175.28571428571428</v>
      </c>
      <c r="I28" s="75">
        <v>175.14285714285714</v>
      </c>
    </row>
    <row r="29" spans="1:9" s="10" customFormat="1" ht="16" customHeight="1" x14ac:dyDescent="0.35">
      <c r="A29" s="73">
        <v>43854</v>
      </c>
      <c r="B29" s="11">
        <v>0</v>
      </c>
      <c r="C29" s="12">
        <v>0</v>
      </c>
      <c r="D29" s="61">
        <v>0</v>
      </c>
      <c r="E29" s="61">
        <v>0</v>
      </c>
      <c r="F29" s="13">
        <v>184</v>
      </c>
      <c r="G29" s="13">
        <v>209</v>
      </c>
      <c r="H29" s="60">
        <v>169.85714285714286</v>
      </c>
      <c r="I29" s="75">
        <v>176</v>
      </c>
    </row>
    <row r="30" spans="1:9" s="10" customFormat="1" ht="16" customHeight="1" x14ac:dyDescent="0.35">
      <c r="A30" s="73">
        <v>43855</v>
      </c>
      <c r="B30" s="11">
        <v>0</v>
      </c>
      <c r="C30" s="12">
        <v>0</v>
      </c>
      <c r="D30" s="61">
        <v>0</v>
      </c>
      <c r="E30" s="61">
        <v>0</v>
      </c>
      <c r="F30" s="13">
        <v>172</v>
      </c>
      <c r="G30" s="13">
        <v>6</v>
      </c>
      <c r="H30" s="60">
        <v>171.57142857142858</v>
      </c>
      <c r="I30" s="75">
        <v>171.42857142857142</v>
      </c>
    </row>
    <row r="31" spans="1:9" s="10" customFormat="1" ht="16" customHeight="1" x14ac:dyDescent="0.35">
      <c r="A31" s="73">
        <v>43856</v>
      </c>
      <c r="B31" s="11">
        <v>0</v>
      </c>
      <c r="C31" s="12">
        <v>0</v>
      </c>
      <c r="D31" s="61">
        <v>0</v>
      </c>
      <c r="E31" s="61">
        <v>0</v>
      </c>
      <c r="F31" s="13">
        <v>170</v>
      </c>
      <c r="G31" s="13">
        <v>0</v>
      </c>
      <c r="H31" s="60">
        <v>169.85714285714286</v>
      </c>
      <c r="I31" s="75">
        <v>170.71428571428572</v>
      </c>
    </row>
    <row r="32" spans="1:9" s="10" customFormat="1" ht="16" customHeight="1" x14ac:dyDescent="0.35">
      <c r="A32" s="73">
        <v>43857</v>
      </c>
      <c r="B32" s="11">
        <v>0</v>
      </c>
      <c r="C32" s="12">
        <v>0</v>
      </c>
      <c r="D32" s="61">
        <v>0</v>
      </c>
      <c r="E32" s="61">
        <v>0</v>
      </c>
      <c r="F32" s="13">
        <v>159</v>
      </c>
      <c r="G32" s="13">
        <v>278</v>
      </c>
      <c r="H32" s="60">
        <v>171</v>
      </c>
      <c r="I32" s="75">
        <v>170.14285714285714</v>
      </c>
    </row>
    <row r="33" spans="1:9" s="10" customFormat="1" ht="16" customHeight="1" x14ac:dyDescent="0.35">
      <c r="A33" s="73">
        <v>43858</v>
      </c>
      <c r="B33" s="11">
        <v>0</v>
      </c>
      <c r="C33" s="12">
        <v>0</v>
      </c>
      <c r="D33" s="61">
        <v>0</v>
      </c>
      <c r="E33" s="61">
        <v>0</v>
      </c>
      <c r="F33" s="13">
        <v>180</v>
      </c>
      <c r="G33" s="13">
        <v>280</v>
      </c>
      <c r="H33" s="60">
        <v>170.71428571428572</v>
      </c>
      <c r="I33" s="75">
        <v>169.85714285714286</v>
      </c>
    </row>
    <row r="34" spans="1:9" s="10" customFormat="1" ht="16" customHeight="1" x14ac:dyDescent="0.35">
      <c r="A34" s="73">
        <v>43859</v>
      </c>
      <c r="B34" s="11">
        <v>0</v>
      </c>
      <c r="C34" s="12">
        <v>0</v>
      </c>
      <c r="D34" s="61">
        <v>0</v>
      </c>
      <c r="E34" s="61">
        <v>0</v>
      </c>
      <c r="F34" s="13">
        <v>157</v>
      </c>
      <c r="G34" s="13">
        <v>234</v>
      </c>
      <c r="H34" s="60">
        <v>169.85714285714286</v>
      </c>
      <c r="I34" s="75">
        <v>169.71428571428572</v>
      </c>
    </row>
    <row r="35" spans="1:9" s="10" customFormat="1" ht="16" customHeight="1" x14ac:dyDescent="0.35">
      <c r="A35" s="73">
        <v>43860</v>
      </c>
      <c r="B35" s="11">
        <v>0</v>
      </c>
      <c r="C35" s="12">
        <v>0</v>
      </c>
      <c r="D35" s="61">
        <v>0</v>
      </c>
      <c r="E35" s="61">
        <v>0</v>
      </c>
      <c r="F35" s="13">
        <v>175</v>
      </c>
      <c r="G35" s="13">
        <v>184</v>
      </c>
      <c r="H35" s="60">
        <v>167.14285714285714</v>
      </c>
      <c r="I35" s="75">
        <v>169.71428571428572</v>
      </c>
    </row>
    <row r="36" spans="1:9" s="10" customFormat="1" ht="16" customHeight="1" x14ac:dyDescent="0.35">
      <c r="A36" s="73">
        <v>43861</v>
      </c>
      <c r="B36" s="11">
        <v>0</v>
      </c>
      <c r="C36" s="12">
        <v>0</v>
      </c>
      <c r="D36" s="61">
        <v>0</v>
      </c>
      <c r="E36" s="61">
        <v>0</v>
      </c>
      <c r="F36" s="13">
        <v>182</v>
      </c>
      <c r="G36" s="13">
        <v>207</v>
      </c>
      <c r="H36" s="60">
        <v>171.71428571428572</v>
      </c>
      <c r="I36" s="75">
        <v>170.14285714285714</v>
      </c>
    </row>
    <row r="37" spans="1:9" s="10" customFormat="1" ht="16" customHeight="1" x14ac:dyDescent="0.35">
      <c r="A37" s="73">
        <v>43862</v>
      </c>
      <c r="B37" s="11">
        <v>0</v>
      </c>
      <c r="C37" s="12">
        <v>0</v>
      </c>
      <c r="D37" s="61">
        <v>0</v>
      </c>
      <c r="E37" s="61">
        <v>0</v>
      </c>
      <c r="F37" s="13">
        <v>166</v>
      </c>
      <c r="G37" s="13">
        <v>5</v>
      </c>
      <c r="H37" s="60">
        <v>166.42857142857142</v>
      </c>
      <c r="I37" s="75">
        <v>168.14285714285714</v>
      </c>
    </row>
    <row r="38" spans="1:9" s="10" customFormat="1" ht="16" customHeight="1" x14ac:dyDescent="0.35">
      <c r="A38" s="73">
        <v>43863</v>
      </c>
      <c r="B38" s="11">
        <v>0</v>
      </c>
      <c r="C38" s="12">
        <v>0</v>
      </c>
      <c r="D38" s="61">
        <v>0</v>
      </c>
      <c r="E38" s="61">
        <v>0</v>
      </c>
      <c r="F38" s="13">
        <v>151</v>
      </c>
      <c r="G38" s="13">
        <v>0</v>
      </c>
      <c r="H38" s="60">
        <v>168.71428571428572</v>
      </c>
      <c r="I38" s="75">
        <v>172.85714285714286</v>
      </c>
    </row>
    <row r="39" spans="1:9" s="10" customFormat="1" ht="16" customHeight="1" x14ac:dyDescent="0.35">
      <c r="A39" s="73">
        <v>43864</v>
      </c>
      <c r="B39" s="11">
        <v>0</v>
      </c>
      <c r="C39" s="12">
        <v>0</v>
      </c>
      <c r="D39" s="61">
        <v>0</v>
      </c>
      <c r="E39" s="61">
        <v>0</v>
      </c>
      <c r="F39" s="13">
        <v>191</v>
      </c>
      <c r="G39" s="13">
        <v>281</v>
      </c>
      <c r="H39" s="60">
        <v>168.28571428571428</v>
      </c>
      <c r="I39" s="75">
        <v>175.42857142857142</v>
      </c>
    </row>
    <row r="40" spans="1:9" s="10" customFormat="1" ht="16" customHeight="1" x14ac:dyDescent="0.35">
      <c r="A40" s="73">
        <v>43865</v>
      </c>
      <c r="B40" s="11">
        <v>0</v>
      </c>
      <c r="C40" s="12">
        <v>0</v>
      </c>
      <c r="D40" s="61">
        <v>0</v>
      </c>
      <c r="E40" s="61">
        <v>0</v>
      </c>
      <c r="F40" s="13">
        <v>143</v>
      </c>
      <c r="G40" s="13">
        <v>266</v>
      </c>
      <c r="H40" s="60">
        <v>167.14285714285714</v>
      </c>
      <c r="I40" s="75">
        <v>173.85714285714286</v>
      </c>
    </row>
    <row r="41" spans="1:9" s="10" customFormat="1" ht="16" customHeight="1" x14ac:dyDescent="0.35">
      <c r="A41" s="73">
        <v>43866</v>
      </c>
      <c r="B41" s="11">
        <v>0</v>
      </c>
      <c r="C41" s="12">
        <v>0</v>
      </c>
      <c r="D41" s="61">
        <v>0</v>
      </c>
      <c r="E41" s="61">
        <v>0</v>
      </c>
      <c r="F41" s="13">
        <v>173</v>
      </c>
      <c r="G41" s="13">
        <v>267</v>
      </c>
      <c r="H41" s="60">
        <v>165.85714285714286</v>
      </c>
      <c r="I41" s="75">
        <v>173.71428571428572</v>
      </c>
    </row>
    <row r="42" spans="1:9" s="10" customFormat="1" ht="16" customHeight="1" x14ac:dyDescent="0.35">
      <c r="A42" s="73">
        <v>43867</v>
      </c>
      <c r="B42" s="11">
        <v>0</v>
      </c>
      <c r="C42" s="12">
        <v>0</v>
      </c>
      <c r="D42" s="61">
        <v>0</v>
      </c>
      <c r="E42" s="61">
        <v>0</v>
      </c>
      <c r="F42" s="13">
        <v>172</v>
      </c>
      <c r="G42" s="13">
        <v>202</v>
      </c>
      <c r="H42" s="60">
        <v>169.42857142857142</v>
      </c>
      <c r="I42" s="75">
        <v>173.71428571428572</v>
      </c>
    </row>
    <row r="43" spans="1:9" s="10" customFormat="1" ht="16" customHeight="1" x14ac:dyDescent="0.35">
      <c r="A43" s="73">
        <v>43868</v>
      </c>
      <c r="B43" s="11">
        <v>0</v>
      </c>
      <c r="C43" s="12">
        <v>0</v>
      </c>
      <c r="D43" s="61">
        <v>0</v>
      </c>
      <c r="E43" s="61">
        <v>0</v>
      </c>
      <c r="F43" s="13">
        <v>174</v>
      </c>
      <c r="G43" s="13">
        <v>196</v>
      </c>
      <c r="H43" s="60">
        <v>167</v>
      </c>
      <c r="I43" s="75">
        <v>171.71428571428572</v>
      </c>
    </row>
    <row r="44" spans="1:9" s="10" customFormat="1" ht="16" customHeight="1" x14ac:dyDescent="0.35">
      <c r="A44" s="73">
        <v>43869</v>
      </c>
      <c r="B44" s="11">
        <v>0</v>
      </c>
      <c r="C44" s="12">
        <v>0</v>
      </c>
      <c r="D44" s="61">
        <v>0</v>
      </c>
      <c r="E44" s="61">
        <v>0</v>
      </c>
      <c r="F44" s="13">
        <v>157</v>
      </c>
      <c r="G44" s="13">
        <v>4</v>
      </c>
      <c r="H44" s="60">
        <v>170.71428571428572</v>
      </c>
      <c r="I44" s="75">
        <v>173.57142857142858</v>
      </c>
    </row>
    <row r="45" spans="1:9" s="10" customFormat="1" ht="16" customHeight="1" x14ac:dyDescent="0.35">
      <c r="A45" s="73">
        <v>43870</v>
      </c>
      <c r="B45" s="11">
        <v>0</v>
      </c>
      <c r="C45" s="12">
        <v>0</v>
      </c>
      <c r="D45" s="61">
        <v>0</v>
      </c>
      <c r="E45" s="61">
        <v>0</v>
      </c>
      <c r="F45" s="13">
        <v>176</v>
      </c>
      <c r="G45" s="13">
        <v>0</v>
      </c>
      <c r="H45" s="60">
        <v>167.28571428571428</v>
      </c>
      <c r="I45" s="75">
        <v>171.57142857142858</v>
      </c>
    </row>
    <row r="46" spans="1:9" s="10" customFormat="1" ht="16" customHeight="1" x14ac:dyDescent="0.35">
      <c r="A46" s="73">
        <v>43871</v>
      </c>
      <c r="B46" s="11">
        <v>0</v>
      </c>
      <c r="C46" s="12">
        <v>0</v>
      </c>
      <c r="D46" s="61">
        <v>0</v>
      </c>
      <c r="E46" s="61">
        <v>0</v>
      </c>
      <c r="F46" s="13">
        <v>174</v>
      </c>
      <c r="G46" s="13">
        <v>267</v>
      </c>
      <c r="H46" s="60">
        <v>165.57142857142858</v>
      </c>
      <c r="I46" s="75">
        <v>166.71428571428572</v>
      </c>
    </row>
    <row r="47" spans="1:9" s="10" customFormat="1" ht="16" customHeight="1" x14ac:dyDescent="0.35">
      <c r="A47" s="73">
        <v>43872</v>
      </c>
      <c r="B47" s="11">
        <v>0</v>
      </c>
      <c r="C47" s="12">
        <v>0</v>
      </c>
      <c r="D47" s="61">
        <v>0</v>
      </c>
      <c r="E47" s="61">
        <v>0</v>
      </c>
      <c r="F47" s="13">
        <v>169</v>
      </c>
      <c r="G47" s="13">
        <v>279</v>
      </c>
      <c r="H47" s="60">
        <v>164.85714285714286</v>
      </c>
      <c r="I47" s="75">
        <v>166.14285714285714</v>
      </c>
    </row>
    <row r="48" spans="1:9" s="10" customFormat="1" ht="16" customHeight="1" x14ac:dyDescent="0.35">
      <c r="A48" s="73">
        <v>43873</v>
      </c>
      <c r="B48" s="11">
        <v>0</v>
      </c>
      <c r="C48" s="12">
        <v>0</v>
      </c>
      <c r="D48" s="61">
        <v>0</v>
      </c>
      <c r="E48" s="61">
        <v>0</v>
      </c>
      <c r="F48" s="13">
        <v>149</v>
      </c>
      <c r="G48" s="13">
        <v>253</v>
      </c>
      <c r="H48" s="60">
        <v>166.14285714285714</v>
      </c>
      <c r="I48" s="75">
        <v>166</v>
      </c>
    </row>
    <row r="49" spans="1:9" s="10" customFormat="1" ht="16" customHeight="1" x14ac:dyDescent="0.35">
      <c r="A49" s="73">
        <v>43874</v>
      </c>
      <c r="B49" s="11">
        <v>0</v>
      </c>
      <c r="C49" s="12">
        <v>0</v>
      </c>
      <c r="D49" s="61">
        <v>0</v>
      </c>
      <c r="E49" s="61">
        <v>0</v>
      </c>
      <c r="F49" s="13">
        <v>160</v>
      </c>
      <c r="G49" s="13">
        <v>168</v>
      </c>
      <c r="H49" s="60">
        <v>167</v>
      </c>
      <c r="I49" s="75">
        <v>166</v>
      </c>
    </row>
    <row r="50" spans="1:9" s="10" customFormat="1" ht="16" customHeight="1" x14ac:dyDescent="0.35">
      <c r="A50" s="73">
        <v>43875</v>
      </c>
      <c r="B50" s="11">
        <v>0</v>
      </c>
      <c r="C50" s="12">
        <v>0</v>
      </c>
      <c r="D50" s="61">
        <v>0</v>
      </c>
      <c r="E50" s="61">
        <v>0</v>
      </c>
      <c r="F50" s="13">
        <v>169</v>
      </c>
      <c r="G50" s="13">
        <v>192</v>
      </c>
      <c r="H50" s="60">
        <v>165.57142857142858</v>
      </c>
      <c r="I50" s="75">
        <v>167.28571428571428</v>
      </c>
    </row>
    <row r="51" spans="1:9" s="10" customFormat="1" ht="16" customHeight="1" x14ac:dyDescent="0.35">
      <c r="A51" s="73">
        <v>43876</v>
      </c>
      <c r="B51" s="11">
        <v>0</v>
      </c>
      <c r="C51" s="12">
        <v>0</v>
      </c>
      <c r="D51" s="61">
        <v>0</v>
      </c>
      <c r="E51" s="61">
        <v>0</v>
      </c>
      <c r="F51" s="13">
        <v>166</v>
      </c>
      <c r="G51" s="13">
        <v>3</v>
      </c>
      <c r="H51" s="60">
        <v>165.71428571428572</v>
      </c>
      <c r="I51" s="75">
        <v>165.42857142857142</v>
      </c>
    </row>
    <row r="52" spans="1:9" s="10" customFormat="1" ht="16" customHeight="1" x14ac:dyDescent="0.35">
      <c r="A52" s="73">
        <v>43877</v>
      </c>
      <c r="B52" s="11">
        <v>0</v>
      </c>
      <c r="C52" s="12">
        <v>0</v>
      </c>
      <c r="D52" s="61">
        <v>0</v>
      </c>
      <c r="E52" s="61">
        <v>0</v>
      </c>
      <c r="F52" s="13">
        <v>182</v>
      </c>
      <c r="G52" s="13">
        <v>0</v>
      </c>
      <c r="H52" s="60">
        <v>168.57142857142858</v>
      </c>
      <c r="I52" s="75">
        <v>161.14285714285714</v>
      </c>
    </row>
    <row r="53" spans="1:9" s="10" customFormat="1" ht="16" customHeight="1" x14ac:dyDescent="0.35">
      <c r="A53" s="73">
        <v>43878</v>
      </c>
      <c r="B53" s="11">
        <v>0</v>
      </c>
      <c r="C53" s="12">
        <v>0</v>
      </c>
      <c r="D53" s="61">
        <v>0</v>
      </c>
      <c r="E53" s="61">
        <v>0</v>
      </c>
      <c r="F53" s="13">
        <v>164</v>
      </c>
      <c r="G53" s="13">
        <v>276</v>
      </c>
      <c r="H53" s="60">
        <v>171.28571428571428</v>
      </c>
      <c r="I53" s="75">
        <v>165.71428571428572</v>
      </c>
    </row>
    <row r="54" spans="1:9" s="10" customFormat="1" ht="16" customHeight="1" x14ac:dyDescent="0.35">
      <c r="A54" s="73">
        <v>43879</v>
      </c>
      <c r="B54" s="11">
        <v>0</v>
      </c>
      <c r="C54" s="12">
        <v>0</v>
      </c>
      <c r="D54" s="61">
        <v>0</v>
      </c>
      <c r="E54" s="61">
        <v>0</v>
      </c>
      <c r="F54" s="13">
        <v>170</v>
      </c>
      <c r="G54" s="13">
        <v>266</v>
      </c>
      <c r="H54" s="60">
        <v>172.85714285714286</v>
      </c>
      <c r="I54" s="75">
        <v>165.57142857142858</v>
      </c>
    </row>
    <row r="55" spans="1:9" s="10" customFormat="1" ht="16" customHeight="1" x14ac:dyDescent="0.35">
      <c r="A55" s="73">
        <v>43880</v>
      </c>
      <c r="B55" s="11">
        <v>0</v>
      </c>
      <c r="C55" s="12">
        <v>0</v>
      </c>
      <c r="D55" s="61">
        <v>0</v>
      </c>
      <c r="E55" s="61">
        <v>0</v>
      </c>
      <c r="F55" s="13">
        <v>169</v>
      </c>
      <c r="G55" s="13">
        <v>223</v>
      </c>
      <c r="H55" s="60">
        <v>172.28571428571428</v>
      </c>
      <c r="I55" s="75">
        <v>165.85714285714286</v>
      </c>
    </row>
    <row r="56" spans="1:9" s="10" customFormat="1" ht="16" customHeight="1" x14ac:dyDescent="0.35">
      <c r="A56" s="73">
        <v>43881</v>
      </c>
      <c r="B56" s="11">
        <v>0</v>
      </c>
      <c r="C56" s="12">
        <v>0</v>
      </c>
      <c r="D56" s="61">
        <v>0</v>
      </c>
      <c r="E56" s="61">
        <v>0</v>
      </c>
      <c r="F56" s="13">
        <v>179</v>
      </c>
      <c r="G56" s="13">
        <v>200</v>
      </c>
      <c r="H56" s="60">
        <v>168.85714285714286</v>
      </c>
      <c r="I56" s="75">
        <v>166</v>
      </c>
    </row>
    <row r="57" spans="1:9" s="10" customFormat="1" ht="16" customHeight="1" x14ac:dyDescent="0.35">
      <c r="A57" s="73">
        <v>43882</v>
      </c>
      <c r="B57" s="11">
        <v>0</v>
      </c>
      <c r="C57" s="12">
        <v>0</v>
      </c>
      <c r="D57" s="61">
        <v>0</v>
      </c>
      <c r="E57" s="61">
        <v>0</v>
      </c>
      <c r="F57" s="13">
        <v>180</v>
      </c>
      <c r="G57" s="13">
        <v>191</v>
      </c>
      <c r="H57" s="60">
        <v>169.71428571428572</v>
      </c>
      <c r="I57" s="75">
        <v>164.85714285714286</v>
      </c>
    </row>
    <row r="58" spans="1:9" s="10" customFormat="1" ht="16" customHeight="1" x14ac:dyDescent="0.35">
      <c r="A58" s="73">
        <v>43883</v>
      </c>
      <c r="B58" s="11">
        <v>0</v>
      </c>
      <c r="C58" s="12">
        <v>0</v>
      </c>
      <c r="D58" s="61">
        <v>0</v>
      </c>
      <c r="E58" s="61">
        <v>0</v>
      </c>
      <c r="F58" s="13">
        <v>162</v>
      </c>
      <c r="G58" s="13">
        <v>5</v>
      </c>
      <c r="H58" s="60">
        <v>170.42857142857142</v>
      </c>
      <c r="I58" s="75">
        <v>169.28571428571428</v>
      </c>
    </row>
    <row r="59" spans="1:9" s="10" customFormat="1" ht="16" customHeight="1" x14ac:dyDescent="0.35">
      <c r="A59" s="73">
        <v>43884</v>
      </c>
      <c r="B59" s="11">
        <v>0</v>
      </c>
      <c r="C59" s="12">
        <v>0</v>
      </c>
      <c r="D59" s="61">
        <v>0</v>
      </c>
      <c r="E59" s="61">
        <v>0</v>
      </c>
      <c r="F59" s="13">
        <v>158</v>
      </c>
      <c r="G59" s="13">
        <v>1</v>
      </c>
      <c r="H59" s="60">
        <v>169.42857142857142</v>
      </c>
      <c r="I59" s="75">
        <v>169.57142857142858</v>
      </c>
    </row>
    <row r="60" spans="1:9" s="10" customFormat="1" ht="16" customHeight="1" x14ac:dyDescent="0.35">
      <c r="A60" s="73">
        <v>43885</v>
      </c>
      <c r="B60" s="11">
        <v>0</v>
      </c>
      <c r="C60" s="12">
        <v>0</v>
      </c>
      <c r="D60" s="61">
        <v>0</v>
      </c>
      <c r="E60" s="61">
        <v>0</v>
      </c>
      <c r="F60" s="13">
        <v>170</v>
      </c>
      <c r="G60" s="13">
        <v>268</v>
      </c>
      <c r="H60" s="60">
        <v>165.85714285714286</v>
      </c>
      <c r="I60" s="75">
        <v>168.57142857142858</v>
      </c>
    </row>
    <row r="61" spans="1:9" s="10" customFormat="1" ht="16" customHeight="1" x14ac:dyDescent="0.35">
      <c r="A61" s="73">
        <v>43886</v>
      </c>
      <c r="B61" s="11">
        <v>0</v>
      </c>
      <c r="C61" s="12">
        <v>0</v>
      </c>
      <c r="D61" s="61">
        <v>0</v>
      </c>
      <c r="E61" s="61">
        <v>0</v>
      </c>
      <c r="F61" s="13">
        <v>175</v>
      </c>
      <c r="G61" s="13">
        <v>297</v>
      </c>
      <c r="H61" s="60">
        <v>162.57142857142858</v>
      </c>
      <c r="I61" s="75">
        <v>166.57142857142858</v>
      </c>
    </row>
    <row r="62" spans="1:9" s="10" customFormat="1" ht="16" customHeight="1" x14ac:dyDescent="0.35">
      <c r="A62" s="73">
        <v>43887</v>
      </c>
      <c r="B62" s="11">
        <v>0</v>
      </c>
      <c r="C62" s="12">
        <v>0</v>
      </c>
      <c r="D62" s="61">
        <v>0</v>
      </c>
      <c r="E62" s="61">
        <v>0</v>
      </c>
      <c r="F62" s="13">
        <v>162</v>
      </c>
      <c r="G62" s="13">
        <v>225</v>
      </c>
      <c r="H62" s="60">
        <v>165.57142857142858</v>
      </c>
      <c r="I62" s="75">
        <v>167.28571428571428</v>
      </c>
    </row>
    <row r="63" spans="1:9" s="10" customFormat="1" ht="16" customHeight="1" x14ac:dyDescent="0.35">
      <c r="A63" s="73">
        <v>43888</v>
      </c>
      <c r="B63" s="11">
        <v>0</v>
      </c>
      <c r="C63" s="12">
        <v>0</v>
      </c>
      <c r="D63" s="61">
        <v>0</v>
      </c>
      <c r="E63" s="61">
        <v>0</v>
      </c>
      <c r="F63" s="13">
        <v>154</v>
      </c>
      <c r="G63" s="13">
        <v>193</v>
      </c>
      <c r="H63" s="60">
        <v>171.42857142857142</v>
      </c>
      <c r="I63" s="75">
        <v>167.28571428571428</v>
      </c>
    </row>
    <row r="64" spans="1:9" s="10" customFormat="1" ht="16" customHeight="1" x14ac:dyDescent="0.35">
      <c r="A64" s="73">
        <v>43889</v>
      </c>
      <c r="B64" s="11">
        <v>0</v>
      </c>
      <c r="C64" s="12">
        <v>0</v>
      </c>
      <c r="D64" s="61">
        <v>0</v>
      </c>
      <c r="E64" s="61">
        <v>0</v>
      </c>
      <c r="F64" s="13">
        <v>157</v>
      </c>
      <c r="G64" s="13">
        <v>177</v>
      </c>
      <c r="H64" s="60">
        <v>169.14285714285714</v>
      </c>
      <c r="I64" s="75">
        <v>169.14285714285714</v>
      </c>
    </row>
    <row r="65" spans="1:9" s="10" customFormat="1" ht="16" customHeight="1" x14ac:dyDescent="0.35">
      <c r="A65" s="73">
        <v>43890</v>
      </c>
      <c r="B65" s="11">
        <v>0</v>
      </c>
      <c r="C65" s="12">
        <v>0</v>
      </c>
      <c r="D65" s="61">
        <v>0</v>
      </c>
      <c r="E65" s="61">
        <v>0</v>
      </c>
      <c r="F65" s="13">
        <v>183</v>
      </c>
      <c r="G65" s="13">
        <v>10</v>
      </c>
      <c r="H65" s="60">
        <v>171.42857142857142</v>
      </c>
      <c r="I65" s="75">
        <v>170.85714285714286</v>
      </c>
    </row>
    <row r="66" spans="1:9" s="10" customFormat="1" ht="16" customHeight="1" x14ac:dyDescent="0.35">
      <c r="A66" s="73">
        <v>43891</v>
      </c>
      <c r="B66" s="11">
        <v>0</v>
      </c>
      <c r="C66" s="12">
        <v>0</v>
      </c>
      <c r="D66" s="61">
        <v>0</v>
      </c>
      <c r="E66" s="61">
        <v>0</v>
      </c>
      <c r="F66" s="13">
        <v>199</v>
      </c>
      <c r="G66" s="13">
        <v>1</v>
      </c>
      <c r="H66" s="60">
        <v>169.71428571428572</v>
      </c>
      <c r="I66" s="75">
        <v>174.28571428571428</v>
      </c>
    </row>
    <row r="67" spans="1:9" s="10" customFormat="1" ht="16" customHeight="1" x14ac:dyDescent="0.35">
      <c r="A67" s="73">
        <v>43892</v>
      </c>
      <c r="B67" s="11">
        <v>0</v>
      </c>
      <c r="C67" s="12">
        <v>0</v>
      </c>
      <c r="D67" s="61">
        <v>0</v>
      </c>
      <c r="E67" s="61">
        <v>0</v>
      </c>
      <c r="F67" s="13">
        <v>154</v>
      </c>
      <c r="G67" s="13">
        <v>281</v>
      </c>
      <c r="H67" s="60">
        <v>170.42857142857142</v>
      </c>
      <c r="I67" s="75">
        <v>175.42857142857142</v>
      </c>
    </row>
    <row r="68" spans="1:9" s="10" customFormat="1" ht="16" customHeight="1" x14ac:dyDescent="0.35">
      <c r="A68" s="73">
        <v>43893</v>
      </c>
      <c r="B68" s="11">
        <v>0</v>
      </c>
      <c r="C68" s="12">
        <v>0</v>
      </c>
      <c r="D68" s="61">
        <v>0</v>
      </c>
      <c r="E68" s="61">
        <v>0</v>
      </c>
      <c r="F68" s="13">
        <v>191</v>
      </c>
      <c r="G68" s="13">
        <v>309</v>
      </c>
      <c r="H68" s="60">
        <v>172.71428571428572</v>
      </c>
      <c r="I68" s="75">
        <v>174</v>
      </c>
    </row>
    <row r="69" spans="1:9" s="10" customFormat="1" ht="16" customHeight="1" x14ac:dyDescent="0.35">
      <c r="A69" s="73">
        <v>43894</v>
      </c>
      <c r="B69" s="11">
        <v>0</v>
      </c>
      <c r="C69" s="12">
        <v>0</v>
      </c>
      <c r="D69" s="61">
        <v>0</v>
      </c>
      <c r="E69" s="61">
        <v>0</v>
      </c>
      <c r="F69" s="13">
        <v>150</v>
      </c>
      <c r="G69" s="13">
        <v>249</v>
      </c>
      <c r="H69" s="60">
        <v>171.71428571428572</v>
      </c>
      <c r="I69" s="75">
        <v>172.57142857142858</v>
      </c>
    </row>
    <row r="70" spans="1:9" s="10" customFormat="1" ht="16" customHeight="1" x14ac:dyDescent="0.35">
      <c r="A70" s="73">
        <v>43895</v>
      </c>
      <c r="B70" s="11">
        <v>0</v>
      </c>
      <c r="C70" s="12">
        <v>0</v>
      </c>
      <c r="D70" s="61">
        <v>0</v>
      </c>
      <c r="E70" s="61">
        <v>0</v>
      </c>
      <c r="F70" s="13">
        <v>159</v>
      </c>
      <c r="G70" s="13">
        <v>201</v>
      </c>
      <c r="H70" s="60">
        <v>168.57142857142858</v>
      </c>
      <c r="I70" s="75">
        <v>172.57142857142858</v>
      </c>
    </row>
    <row r="71" spans="1:9" s="10" customFormat="1" ht="16" customHeight="1" x14ac:dyDescent="0.35">
      <c r="A71" s="73">
        <v>43896</v>
      </c>
      <c r="B71" s="11">
        <v>0</v>
      </c>
      <c r="C71" s="12">
        <v>0</v>
      </c>
      <c r="D71" s="61">
        <v>0</v>
      </c>
      <c r="E71" s="61">
        <v>0</v>
      </c>
      <c r="F71" s="13">
        <v>173</v>
      </c>
      <c r="G71" s="13">
        <v>167</v>
      </c>
      <c r="H71" s="60">
        <v>169.85714285714286</v>
      </c>
      <c r="I71" s="75">
        <v>172.57142857142858</v>
      </c>
    </row>
    <row r="72" spans="1:9" s="10" customFormat="1" ht="16" customHeight="1" x14ac:dyDescent="0.35">
      <c r="A72" s="73">
        <v>43897</v>
      </c>
      <c r="B72" s="11">
        <v>0</v>
      </c>
      <c r="C72" s="12">
        <v>0</v>
      </c>
      <c r="D72" s="61">
        <v>0</v>
      </c>
      <c r="E72" s="61">
        <v>0</v>
      </c>
      <c r="F72" s="13">
        <v>176</v>
      </c>
      <c r="G72" s="13">
        <v>0</v>
      </c>
      <c r="H72" s="60">
        <v>167.57142857142858</v>
      </c>
      <c r="I72" s="75">
        <v>168.42857142857142</v>
      </c>
    </row>
    <row r="73" spans="1:9" s="10" customFormat="1" ht="16" customHeight="1" x14ac:dyDescent="0.35">
      <c r="A73" s="73">
        <v>43898</v>
      </c>
      <c r="B73" s="11">
        <v>0</v>
      </c>
      <c r="C73" s="12">
        <v>0</v>
      </c>
      <c r="D73" s="61">
        <v>0</v>
      </c>
      <c r="E73" s="61">
        <v>0</v>
      </c>
      <c r="F73" s="13">
        <v>177</v>
      </c>
      <c r="G73" s="13">
        <v>1</v>
      </c>
      <c r="H73" s="60">
        <v>169.57142857142858</v>
      </c>
      <c r="I73" s="75">
        <v>160</v>
      </c>
    </row>
    <row r="74" spans="1:9" s="10" customFormat="1" ht="16" customHeight="1" x14ac:dyDescent="0.35">
      <c r="A74" s="73">
        <v>43899</v>
      </c>
      <c r="B74" s="11">
        <v>0</v>
      </c>
      <c r="C74" s="12">
        <v>0</v>
      </c>
      <c r="D74" s="61">
        <v>0.2857142857142857</v>
      </c>
      <c r="E74" s="61">
        <v>0</v>
      </c>
      <c r="F74" s="13">
        <v>163</v>
      </c>
      <c r="G74" s="13">
        <v>281</v>
      </c>
      <c r="H74" s="60">
        <v>173.85714285714286</v>
      </c>
      <c r="I74" s="75">
        <v>165.57142857142858</v>
      </c>
    </row>
    <row r="75" spans="1:9" s="10" customFormat="1" ht="16" customHeight="1" x14ac:dyDescent="0.35">
      <c r="A75" s="73">
        <v>43900</v>
      </c>
      <c r="B75" s="11">
        <v>0</v>
      </c>
      <c r="C75" s="12">
        <v>0</v>
      </c>
      <c r="D75" s="61">
        <v>0.2857142857142857</v>
      </c>
      <c r="E75" s="61">
        <v>0</v>
      </c>
      <c r="F75" s="13">
        <v>175</v>
      </c>
      <c r="G75" s="13">
        <v>280</v>
      </c>
      <c r="H75" s="60">
        <v>170.14285714285714</v>
      </c>
      <c r="I75" s="75">
        <v>170.57142857142858</v>
      </c>
    </row>
    <row r="76" spans="1:9" s="10" customFormat="1" ht="16" customHeight="1" x14ac:dyDescent="0.35">
      <c r="A76" s="73">
        <v>43901</v>
      </c>
      <c r="B76" s="11">
        <v>0</v>
      </c>
      <c r="C76" s="12">
        <v>0</v>
      </c>
      <c r="D76" s="61">
        <v>0.5714285714285714</v>
      </c>
      <c r="E76" s="61">
        <v>0</v>
      </c>
      <c r="F76" s="13">
        <v>164</v>
      </c>
      <c r="G76" s="13">
        <v>190</v>
      </c>
      <c r="H76" s="60">
        <v>171.57142857142858</v>
      </c>
      <c r="I76" s="75">
        <v>171</v>
      </c>
    </row>
    <row r="77" spans="1:9" s="10" customFormat="1" ht="16" customHeight="1" x14ac:dyDescent="0.35">
      <c r="A77" s="73">
        <v>43902</v>
      </c>
      <c r="B77" s="11">
        <v>2</v>
      </c>
      <c r="C77" s="12">
        <v>0</v>
      </c>
      <c r="D77" s="61">
        <v>0.7142857142857143</v>
      </c>
      <c r="E77" s="61">
        <v>0</v>
      </c>
      <c r="F77" s="13">
        <v>189</v>
      </c>
      <c r="G77" s="13">
        <v>240</v>
      </c>
      <c r="H77" s="60">
        <v>170.42857142857142</v>
      </c>
      <c r="I77" s="75">
        <v>171.14285714285714</v>
      </c>
    </row>
    <row r="78" spans="1:9" s="10" customFormat="1" ht="16" customHeight="1" x14ac:dyDescent="0.35">
      <c r="A78" s="73">
        <v>43903</v>
      </c>
      <c r="B78" s="11">
        <v>0</v>
      </c>
      <c r="C78" s="12">
        <v>0</v>
      </c>
      <c r="D78" s="61">
        <v>1.1428571428571428</v>
      </c>
      <c r="E78" s="61">
        <v>0</v>
      </c>
      <c r="F78" s="13">
        <v>147</v>
      </c>
      <c r="G78" s="13">
        <v>202</v>
      </c>
      <c r="H78" s="60">
        <v>171.85714285714286</v>
      </c>
      <c r="I78" s="75">
        <v>167.71428571428572</v>
      </c>
    </row>
    <row r="79" spans="1:9" s="10" customFormat="1" ht="16" customHeight="1" x14ac:dyDescent="0.35">
      <c r="A79" s="73">
        <v>43904</v>
      </c>
      <c r="B79" s="11">
        <v>2</v>
      </c>
      <c r="C79" s="12">
        <v>0</v>
      </c>
      <c r="D79" s="61">
        <v>1.5714285714285714</v>
      </c>
      <c r="E79" s="61">
        <v>0.2857142857142857</v>
      </c>
      <c r="F79" s="13">
        <v>186</v>
      </c>
      <c r="G79" s="13">
        <v>3</v>
      </c>
      <c r="H79" s="60">
        <v>170.42857142857142</v>
      </c>
      <c r="I79" s="75">
        <v>169.14285714285714</v>
      </c>
    </row>
    <row r="80" spans="1:9" s="10" customFormat="1" ht="16" customHeight="1" x14ac:dyDescent="0.35">
      <c r="A80" s="73">
        <v>43905</v>
      </c>
      <c r="B80" s="11">
        <v>1</v>
      </c>
      <c r="C80" s="12">
        <v>0</v>
      </c>
      <c r="D80" s="61">
        <v>2.1428571428571428</v>
      </c>
      <c r="E80" s="61">
        <v>0.7142857142857143</v>
      </c>
      <c r="F80" s="13">
        <v>169</v>
      </c>
      <c r="G80" s="13">
        <v>2</v>
      </c>
      <c r="H80" s="60">
        <v>173.57142857142858</v>
      </c>
      <c r="I80" s="75">
        <v>175.42857142857142</v>
      </c>
    </row>
    <row r="81" spans="1:9" s="10" customFormat="1" ht="16" customHeight="1" x14ac:dyDescent="0.35">
      <c r="A81" s="73">
        <v>43906</v>
      </c>
      <c r="B81" s="11">
        <v>3</v>
      </c>
      <c r="C81" s="12">
        <v>0</v>
      </c>
      <c r="D81" s="61">
        <v>2.4285714285714284</v>
      </c>
      <c r="E81" s="61">
        <v>0.8571428571428571</v>
      </c>
      <c r="F81" s="13">
        <v>173</v>
      </c>
      <c r="G81" s="13">
        <v>257</v>
      </c>
      <c r="H81" s="60">
        <v>171.42857142857142</v>
      </c>
      <c r="I81" s="75">
        <v>173.71428571428572</v>
      </c>
    </row>
    <row r="82" spans="1:9" s="10" customFormat="1" ht="16" customHeight="1" x14ac:dyDescent="0.35">
      <c r="A82" s="73">
        <v>43907</v>
      </c>
      <c r="B82" s="11">
        <v>3</v>
      </c>
      <c r="C82" s="12">
        <v>2</v>
      </c>
      <c r="D82" s="61">
        <v>3.1428571428571428</v>
      </c>
      <c r="E82" s="61">
        <v>1.5714285714285714</v>
      </c>
      <c r="F82" s="13">
        <v>165</v>
      </c>
      <c r="G82" s="13">
        <v>290</v>
      </c>
      <c r="H82" s="60">
        <v>174.14285714285714</v>
      </c>
      <c r="I82" s="75">
        <v>171.14285714285714</v>
      </c>
    </row>
    <row r="83" spans="1:9" s="10" customFormat="1" ht="16" customHeight="1" x14ac:dyDescent="0.35">
      <c r="A83" s="73">
        <v>43908</v>
      </c>
      <c r="B83" s="11">
        <v>4</v>
      </c>
      <c r="C83" s="12">
        <v>3</v>
      </c>
      <c r="D83" s="61">
        <v>3.8571428571428572</v>
      </c>
      <c r="E83" s="61">
        <v>1.5714285714285714</v>
      </c>
      <c r="F83" s="13">
        <v>186</v>
      </c>
      <c r="G83" s="13">
        <v>234</v>
      </c>
      <c r="H83" s="60">
        <v>171.14285714285714</v>
      </c>
      <c r="I83" s="75">
        <v>171</v>
      </c>
    </row>
    <row r="84" spans="1:9" s="10" customFormat="1" ht="16" customHeight="1" x14ac:dyDescent="0.35">
      <c r="A84" s="73">
        <v>43909</v>
      </c>
      <c r="B84" s="11">
        <v>4</v>
      </c>
      <c r="C84" s="12">
        <v>1</v>
      </c>
      <c r="D84" s="61">
        <v>4.5714285714285712</v>
      </c>
      <c r="E84" s="61">
        <v>1.5714285714285714</v>
      </c>
      <c r="F84" s="13">
        <v>174</v>
      </c>
      <c r="G84" s="13">
        <v>228</v>
      </c>
      <c r="H84" s="60">
        <v>174.71428571428572</v>
      </c>
      <c r="I84" s="75">
        <v>170.85714285714286</v>
      </c>
    </row>
    <row r="85" spans="1:9" s="10" customFormat="1" ht="16" customHeight="1" x14ac:dyDescent="0.35">
      <c r="A85" s="73">
        <v>43910</v>
      </c>
      <c r="B85" s="11">
        <v>5</v>
      </c>
      <c r="C85" s="12">
        <v>5</v>
      </c>
      <c r="D85" s="61">
        <v>5.1428571428571432</v>
      </c>
      <c r="E85" s="61">
        <v>1.8571428571428572</v>
      </c>
      <c r="F85" s="13">
        <v>166</v>
      </c>
      <c r="G85" s="13">
        <v>184</v>
      </c>
      <c r="H85" s="60">
        <v>177.28571428571428</v>
      </c>
      <c r="I85" s="75">
        <v>150</v>
      </c>
    </row>
    <row r="86" spans="1:9" s="10" customFormat="1" ht="16" customHeight="1" x14ac:dyDescent="0.35">
      <c r="A86" s="73">
        <v>43911</v>
      </c>
      <c r="B86" s="11">
        <v>7</v>
      </c>
      <c r="C86" s="12">
        <v>0</v>
      </c>
      <c r="D86" s="61">
        <v>6.4285714285714288</v>
      </c>
      <c r="E86" s="61">
        <v>1.8571428571428572</v>
      </c>
      <c r="F86" s="13">
        <v>165</v>
      </c>
      <c r="G86" s="13">
        <v>2</v>
      </c>
      <c r="H86" s="60">
        <v>181.71428571428572</v>
      </c>
      <c r="I86" s="75">
        <v>118.57142857142857</v>
      </c>
    </row>
    <row r="87" spans="1:9" s="10" customFormat="1" ht="16" customHeight="1" x14ac:dyDescent="0.35">
      <c r="A87" s="73">
        <v>43912</v>
      </c>
      <c r="B87" s="11">
        <v>6</v>
      </c>
      <c r="C87" s="12">
        <v>0</v>
      </c>
      <c r="D87" s="61">
        <v>9</v>
      </c>
      <c r="E87" s="61">
        <v>1.5714285714285714</v>
      </c>
      <c r="F87" s="13">
        <v>194</v>
      </c>
      <c r="G87" s="13">
        <v>1</v>
      </c>
      <c r="H87" s="60">
        <v>183.57142857142858</v>
      </c>
      <c r="I87" s="75">
        <v>87.428571428571431</v>
      </c>
    </row>
    <row r="88" spans="1:9" s="10" customFormat="1" ht="16" customHeight="1" x14ac:dyDescent="0.35">
      <c r="A88" s="73">
        <v>43913</v>
      </c>
      <c r="B88" s="11">
        <v>7</v>
      </c>
      <c r="C88" s="12">
        <v>2</v>
      </c>
      <c r="D88" s="61">
        <v>11.857142857142858</v>
      </c>
      <c r="E88" s="61">
        <v>3.5714285714285716</v>
      </c>
      <c r="F88" s="13">
        <v>191</v>
      </c>
      <c r="G88" s="13">
        <v>111</v>
      </c>
      <c r="H88" s="60">
        <v>185</v>
      </c>
      <c r="I88" s="75">
        <v>90</v>
      </c>
    </row>
    <row r="89" spans="1:9" s="10" customFormat="1" ht="16" customHeight="1" x14ac:dyDescent="0.35">
      <c r="A89" s="73">
        <v>43914</v>
      </c>
      <c r="B89" s="11">
        <v>12</v>
      </c>
      <c r="C89" s="12">
        <v>2</v>
      </c>
      <c r="D89" s="61">
        <v>14.428571428571429</v>
      </c>
      <c r="E89" s="61">
        <v>7.8571428571428568</v>
      </c>
      <c r="F89" s="13">
        <v>196</v>
      </c>
      <c r="G89" s="13">
        <v>70</v>
      </c>
      <c r="H89" s="60">
        <v>188.28571428571428</v>
      </c>
      <c r="I89" s="75">
        <v>146</v>
      </c>
    </row>
    <row r="90" spans="1:9" s="10" customFormat="1" ht="16" customHeight="1" x14ac:dyDescent="0.35">
      <c r="A90" s="73">
        <v>43915</v>
      </c>
      <c r="B90" s="11">
        <v>22</v>
      </c>
      <c r="C90" s="12">
        <v>1</v>
      </c>
      <c r="D90" s="61">
        <v>18.714285714285715</v>
      </c>
      <c r="E90" s="61">
        <v>8.8571428571428577</v>
      </c>
      <c r="F90" s="13">
        <v>199</v>
      </c>
      <c r="G90" s="13">
        <v>16</v>
      </c>
      <c r="H90" s="60">
        <v>193.71428571428572</v>
      </c>
      <c r="I90" s="75">
        <v>153</v>
      </c>
    </row>
    <row r="91" spans="1:9" s="10" customFormat="1" ht="16" customHeight="1" x14ac:dyDescent="0.35">
      <c r="A91" s="73">
        <v>43916</v>
      </c>
      <c r="B91" s="11">
        <v>24</v>
      </c>
      <c r="C91" s="12">
        <v>15</v>
      </c>
      <c r="D91" s="61">
        <v>21.714285714285715</v>
      </c>
      <c r="E91" s="61">
        <v>8.8571428571428577</v>
      </c>
      <c r="F91" s="13">
        <v>184</v>
      </c>
      <c r="G91" s="13">
        <v>246</v>
      </c>
      <c r="H91" s="60">
        <v>195.42857142857142</v>
      </c>
      <c r="I91" s="75">
        <v>154.14285714285714</v>
      </c>
    </row>
    <row r="92" spans="1:9" s="10" customFormat="1" ht="16" customHeight="1" x14ac:dyDescent="0.35">
      <c r="A92" s="73">
        <v>43917</v>
      </c>
      <c r="B92" s="11">
        <v>23</v>
      </c>
      <c r="C92" s="12">
        <v>35</v>
      </c>
      <c r="D92" s="61">
        <v>28</v>
      </c>
      <c r="E92" s="61">
        <v>14.714285714285714</v>
      </c>
      <c r="F92" s="13">
        <v>189</v>
      </c>
      <c r="G92" s="13">
        <v>576</v>
      </c>
      <c r="H92" s="60">
        <v>205.71428571428572</v>
      </c>
      <c r="I92" s="75">
        <v>198</v>
      </c>
    </row>
    <row r="93" spans="1:9" s="10" customFormat="1" ht="16" customHeight="1" x14ac:dyDescent="0.35">
      <c r="A93" s="73">
        <v>43918</v>
      </c>
      <c r="B93" s="11">
        <v>37</v>
      </c>
      <c r="C93" s="12">
        <v>7</v>
      </c>
      <c r="D93" s="61">
        <v>34.428571428571431</v>
      </c>
      <c r="E93" s="61">
        <v>21.571428571428573</v>
      </c>
      <c r="F93" s="13">
        <v>203</v>
      </c>
      <c r="G93" s="13">
        <v>51</v>
      </c>
      <c r="H93" s="60">
        <v>209.57142857142858</v>
      </c>
      <c r="I93" s="75">
        <v>248.14285714285714</v>
      </c>
    </row>
    <row r="94" spans="1:9" s="10" customFormat="1" ht="16" customHeight="1" x14ac:dyDescent="0.35">
      <c r="A94" s="73">
        <v>43919</v>
      </c>
      <c r="B94" s="11">
        <v>27</v>
      </c>
      <c r="C94" s="12">
        <v>0</v>
      </c>
      <c r="D94" s="61">
        <v>40.571428571428569</v>
      </c>
      <c r="E94" s="61">
        <v>28.428571428571427</v>
      </c>
      <c r="F94" s="13">
        <v>206</v>
      </c>
      <c r="G94" s="13">
        <v>9</v>
      </c>
      <c r="H94" s="60">
        <v>217.85714285714286</v>
      </c>
      <c r="I94" s="75">
        <v>294.57142857142856</v>
      </c>
    </row>
    <row r="95" spans="1:9" s="10" customFormat="1" ht="16" customHeight="1" x14ac:dyDescent="0.35">
      <c r="A95" s="73">
        <v>43920</v>
      </c>
      <c r="B95" s="11">
        <v>51</v>
      </c>
      <c r="C95" s="12">
        <v>43</v>
      </c>
      <c r="D95" s="61">
        <v>45.857142857142854</v>
      </c>
      <c r="E95" s="61">
        <v>35.285714285714285</v>
      </c>
      <c r="F95" s="13">
        <v>263</v>
      </c>
      <c r="G95" s="13">
        <v>418</v>
      </c>
      <c r="H95" s="60">
        <v>226.71428571428572</v>
      </c>
      <c r="I95" s="75">
        <v>298.14285714285717</v>
      </c>
    </row>
    <row r="96" spans="1:9" s="10" customFormat="1" ht="16" customHeight="1" x14ac:dyDescent="0.35">
      <c r="A96" s="73">
        <v>43921</v>
      </c>
      <c r="B96" s="11">
        <v>57</v>
      </c>
      <c r="C96" s="12">
        <v>50</v>
      </c>
      <c r="D96" s="61">
        <v>53.285714285714285</v>
      </c>
      <c r="E96" s="61">
        <v>40.428571428571431</v>
      </c>
      <c r="F96" s="13">
        <v>223</v>
      </c>
      <c r="G96" s="13">
        <v>421</v>
      </c>
      <c r="H96" s="60">
        <v>235.28571428571428</v>
      </c>
      <c r="I96" s="75">
        <v>254.85714285714286</v>
      </c>
    </row>
    <row r="97" spans="1:9" s="10" customFormat="1" ht="16" customHeight="1" x14ac:dyDescent="0.35">
      <c r="A97" s="73">
        <v>43922</v>
      </c>
      <c r="B97" s="11">
        <v>65</v>
      </c>
      <c r="C97" s="12">
        <v>49</v>
      </c>
      <c r="D97" s="61">
        <v>56</v>
      </c>
      <c r="E97" s="61">
        <v>39.714285714285715</v>
      </c>
      <c r="F97" s="13">
        <v>257</v>
      </c>
      <c r="G97" s="13">
        <v>341</v>
      </c>
      <c r="H97" s="60">
        <v>243</v>
      </c>
      <c r="I97" s="75">
        <v>248.85714285714286</v>
      </c>
    </row>
    <row r="98" spans="1:9" s="10" customFormat="1" ht="16" customHeight="1" x14ac:dyDescent="0.35">
      <c r="A98" s="73">
        <v>43923</v>
      </c>
      <c r="B98" s="11">
        <v>61</v>
      </c>
      <c r="C98" s="12">
        <v>63</v>
      </c>
      <c r="D98" s="61">
        <v>64.428571428571431</v>
      </c>
      <c r="E98" s="61">
        <v>40.285714285714285</v>
      </c>
      <c r="F98" s="13">
        <v>246</v>
      </c>
      <c r="G98" s="13">
        <v>271</v>
      </c>
      <c r="H98" s="60">
        <v>251.57142857142858</v>
      </c>
      <c r="I98" s="75">
        <v>249.14285714285714</v>
      </c>
    </row>
    <row r="99" spans="1:9" s="10" customFormat="1" ht="16" customHeight="1" x14ac:dyDescent="0.35">
      <c r="A99" s="73">
        <v>43924</v>
      </c>
      <c r="B99" s="11">
        <v>75</v>
      </c>
      <c r="C99" s="12">
        <v>71</v>
      </c>
      <c r="D99" s="61">
        <v>70.142857142857139</v>
      </c>
      <c r="E99" s="61">
        <v>51.571428571428569</v>
      </c>
      <c r="F99" s="13">
        <v>249</v>
      </c>
      <c r="G99" s="13">
        <v>273</v>
      </c>
      <c r="H99" s="60">
        <v>257.57142857142856</v>
      </c>
      <c r="I99" s="75">
        <v>249.71428571428572</v>
      </c>
    </row>
    <row r="100" spans="1:9" s="10" customFormat="1" ht="16" customHeight="1" x14ac:dyDescent="0.35">
      <c r="A100" s="73">
        <v>43925</v>
      </c>
      <c r="B100" s="11">
        <v>56</v>
      </c>
      <c r="C100" s="12">
        <v>2</v>
      </c>
      <c r="D100" s="61">
        <v>74.142857142857139</v>
      </c>
      <c r="E100" s="61">
        <v>61.142857142857146</v>
      </c>
      <c r="F100" s="13">
        <v>257</v>
      </c>
      <c r="G100" s="13">
        <v>9</v>
      </c>
      <c r="H100" s="60">
        <v>262</v>
      </c>
      <c r="I100" s="75">
        <v>251.28571428571428</v>
      </c>
    </row>
    <row r="101" spans="1:9" s="10" customFormat="1" ht="16" customHeight="1" x14ac:dyDescent="0.35">
      <c r="A101" s="73">
        <v>43926</v>
      </c>
      <c r="B101" s="11">
        <v>86</v>
      </c>
      <c r="C101" s="12">
        <v>4</v>
      </c>
      <c r="D101" s="61">
        <v>78</v>
      </c>
      <c r="E101" s="61">
        <v>71.857142857142861</v>
      </c>
      <c r="F101" s="13">
        <v>266</v>
      </c>
      <c r="G101" s="13">
        <v>11</v>
      </c>
      <c r="H101" s="60">
        <v>264.71428571428572</v>
      </c>
      <c r="I101" s="75">
        <v>258.28571428571428</v>
      </c>
    </row>
    <row r="102" spans="1:9" s="10" customFormat="1" ht="16" customHeight="1" x14ac:dyDescent="0.35">
      <c r="A102" s="73">
        <v>43927</v>
      </c>
      <c r="B102" s="11">
        <v>91</v>
      </c>
      <c r="C102" s="12">
        <v>122</v>
      </c>
      <c r="D102" s="61">
        <v>84.714285714285708</v>
      </c>
      <c r="E102" s="61">
        <v>77.285714285714292</v>
      </c>
      <c r="F102" s="13">
        <v>305</v>
      </c>
      <c r="G102" s="13">
        <v>422</v>
      </c>
      <c r="H102" s="60">
        <v>269.85714285714283</v>
      </c>
      <c r="I102" s="75">
        <v>267</v>
      </c>
    </row>
    <row r="103" spans="1:9" s="10" customFormat="1" ht="16" customHeight="1" x14ac:dyDescent="0.35">
      <c r="A103" s="73">
        <v>43928</v>
      </c>
      <c r="B103" s="11">
        <v>85</v>
      </c>
      <c r="C103" s="12">
        <v>117</v>
      </c>
      <c r="D103" s="61">
        <v>88</v>
      </c>
      <c r="E103" s="61">
        <v>79.285714285714292</v>
      </c>
      <c r="F103" s="13">
        <v>254</v>
      </c>
      <c r="G103" s="13">
        <v>432</v>
      </c>
      <c r="H103" s="60">
        <v>273.71428571428572</v>
      </c>
      <c r="I103" s="75">
        <v>265.14285714285717</v>
      </c>
    </row>
    <row r="104" spans="1:9" s="10" customFormat="1" ht="16" customHeight="1" x14ac:dyDescent="0.35">
      <c r="A104" s="73">
        <v>43929</v>
      </c>
      <c r="B104" s="11">
        <v>92</v>
      </c>
      <c r="C104" s="12">
        <v>124</v>
      </c>
      <c r="D104" s="61">
        <v>93.428571428571431</v>
      </c>
      <c r="E104" s="61">
        <v>86.142857142857139</v>
      </c>
      <c r="F104" s="13">
        <v>276</v>
      </c>
      <c r="G104" s="13">
        <v>390</v>
      </c>
      <c r="H104" s="60">
        <v>274</v>
      </c>
      <c r="I104" s="75">
        <v>280.85714285714283</v>
      </c>
    </row>
    <row r="105" spans="1:9" s="10" customFormat="1" ht="16" customHeight="1" x14ac:dyDescent="0.35">
      <c r="A105" s="73">
        <v>43930</v>
      </c>
      <c r="B105" s="11">
        <v>108</v>
      </c>
      <c r="C105" s="12">
        <v>101</v>
      </c>
      <c r="D105" s="61">
        <v>91.857142857142861</v>
      </c>
      <c r="E105" s="61">
        <v>87</v>
      </c>
      <c r="F105" s="13">
        <v>282</v>
      </c>
      <c r="G105" s="13">
        <v>332</v>
      </c>
      <c r="H105" s="60">
        <v>273.14285714285717</v>
      </c>
      <c r="I105" s="75">
        <v>282.57142857142856</v>
      </c>
    </row>
    <row r="106" spans="1:9" s="10" customFormat="1" ht="16" customHeight="1" x14ac:dyDescent="0.35">
      <c r="A106" s="73">
        <v>43931</v>
      </c>
      <c r="B106" s="11">
        <v>98</v>
      </c>
      <c r="C106" s="12">
        <v>85</v>
      </c>
      <c r="D106" s="61">
        <v>90.428571428571431</v>
      </c>
      <c r="E106" s="61">
        <v>80.571428571428569</v>
      </c>
      <c r="F106" s="13">
        <v>276</v>
      </c>
      <c r="G106" s="13">
        <v>260</v>
      </c>
      <c r="H106" s="60">
        <v>266.28571428571428</v>
      </c>
      <c r="I106" s="75">
        <v>259</v>
      </c>
    </row>
    <row r="107" spans="1:9" s="10" customFormat="1" ht="16" customHeight="1" x14ac:dyDescent="0.35">
      <c r="A107" s="73">
        <v>43932</v>
      </c>
      <c r="B107" s="11">
        <v>94</v>
      </c>
      <c r="C107" s="12">
        <v>50</v>
      </c>
      <c r="D107" s="61">
        <v>92.571428571428569</v>
      </c>
      <c r="E107" s="61">
        <v>84.285714285714292</v>
      </c>
      <c r="F107" s="13">
        <v>259</v>
      </c>
      <c r="G107" s="13">
        <v>119</v>
      </c>
      <c r="H107" s="60">
        <v>267.71428571428572</v>
      </c>
      <c r="I107" s="75">
        <v>261.57142857142856</v>
      </c>
    </row>
    <row r="108" spans="1:9" s="10" customFormat="1" ht="16" customHeight="1" x14ac:dyDescent="0.35">
      <c r="A108" s="73">
        <v>43933</v>
      </c>
      <c r="B108" s="11">
        <v>75</v>
      </c>
      <c r="C108" s="12">
        <v>10</v>
      </c>
      <c r="D108" s="61">
        <v>92.857142857142861</v>
      </c>
      <c r="E108" s="61">
        <v>87.857142857142861</v>
      </c>
      <c r="F108" s="13">
        <v>260</v>
      </c>
      <c r="G108" s="13">
        <v>23</v>
      </c>
      <c r="H108" s="60">
        <v>267.42857142857144</v>
      </c>
      <c r="I108" s="75">
        <v>264.14285714285717</v>
      </c>
    </row>
    <row r="109" spans="1:9" s="10" customFormat="1" ht="16" customHeight="1" x14ac:dyDescent="0.35">
      <c r="A109" s="73">
        <v>43934</v>
      </c>
      <c r="B109" s="11">
        <v>81</v>
      </c>
      <c r="C109" s="12">
        <v>77</v>
      </c>
      <c r="D109" s="61">
        <v>91.857142857142861</v>
      </c>
      <c r="E109" s="61">
        <v>91.714285714285708</v>
      </c>
      <c r="F109" s="13">
        <v>257</v>
      </c>
      <c r="G109" s="13">
        <v>257</v>
      </c>
      <c r="H109" s="60">
        <v>266.42857142857144</v>
      </c>
      <c r="I109" s="75">
        <v>267</v>
      </c>
    </row>
    <row r="110" spans="1:9" s="10" customFormat="1" ht="16" customHeight="1" x14ac:dyDescent="0.35">
      <c r="A110" s="73">
        <v>43935</v>
      </c>
      <c r="B110" s="11">
        <v>100</v>
      </c>
      <c r="C110" s="12">
        <v>143</v>
      </c>
      <c r="D110" s="61">
        <v>89.857142857142861</v>
      </c>
      <c r="E110" s="61">
        <v>95.428571428571431</v>
      </c>
      <c r="F110" s="13">
        <v>264</v>
      </c>
      <c r="G110" s="13">
        <v>450</v>
      </c>
      <c r="H110" s="60">
        <v>262.14285714285717</v>
      </c>
      <c r="I110" s="75">
        <v>277.85714285714283</v>
      </c>
    </row>
    <row r="111" spans="1:9" s="10" customFormat="1" ht="16" customHeight="1" x14ac:dyDescent="0.35">
      <c r="A111" s="73">
        <v>43936</v>
      </c>
      <c r="B111" s="11">
        <v>94</v>
      </c>
      <c r="C111" s="12">
        <v>149</v>
      </c>
      <c r="D111" s="61">
        <v>90</v>
      </c>
      <c r="E111" s="61">
        <v>91.857142857142861</v>
      </c>
      <c r="F111" s="13">
        <v>274</v>
      </c>
      <c r="G111" s="13">
        <v>408</v>
      </c>
      <c r="H111" s="60">
        <v>262.14285714285717</v>
      </c>
      <c r="I111" s="75">
        <v>271.71428571428572</v>
      </c>
    </row>
    <row r="112" spans="1:9" s="10" customFormat="1" ht="16" customHeight="1" x14ac:dyDescent="0.35">
      <c r="A112" s="73">
        <v>43937</v>
      </c>
      <c r="B112" s="11">
        <v>101</v>
      </c>
      <c r="C112" s="12">
        <v>128</v>
      </c>
      <c r="D112" s="61">
        <v>92.142857142857139</v>
      </c>
      <c r="E112" s="61">
        <v>92.857142857142861</v>
      </c>
      <c r="F112" s="13">
        <v>275</v>
      </c>
      <c r="G112" s="13">
        <v>352</v>
      </c>
      <c r="H112" s="60">
        <v>261.85714285714283</v>
      </c>
      <c r="I112" s="75">
        <v>273.71428571428572</v>
      </c>
    </row>
    <row r="113" spans="1:9" s="10" customFormat="1" ht="16" customHeight="1" x14ac:dyDescent="0.35">
      <c r="A113" s="73">
        <v>43938</v>
      </c>
      <c r="B113" s="11">
        <v>84</v>
      </c>
      <c r="C113" s="12">
        <v>111</v>
      </c>
      <c r="D113" s="61">
        <v>95.571428571428569</v>
      </c>
      <c r="E113" s="61">
        <v>99.571428571428569</v>
      </c>
      <c r="F113" s="13">
        <v>246</v>
      </c>
      <c r="G113" s="13">
        <v>336</v>
      </c>
      <c r="H113" s="60">
        <v>264.71428571428572</v>
      </c>
      <c r="I113" s="75">
        <v>288.14285714285717</v>
      </c>
    </row>
    <row r="114" spans="1:9" s="10" customFormat="1" ht="16" customHeight="1" x14ac:dyDescent="0.35">
      <c r="A114" s="73">
        <v>43939</v>
      </c>
      <c r="B114" s="11">
        <v>95</v>
      </c>
      <c r="C114" s="12">
        <v>25</v>
      </c>
      <c r="D114" s="61">
        <v>95</v>
      </c>
      <c r="E114" s="61">
        <v>102.14285714285714</v>
      </c>
      <c r="F114" s="13">
        <v>259</v>
      </c>
      <c r="G114" s="13">
        <v>76</v>
      </c>
      <c r="H114" s="60">
        <v>263.57142857142856</v>
      </c>
      <c r="I114" s="75">
        <v>286.14285714285717</v>
      </c>
    </row>
    <row r="115" spans="1:9" s="10" customFormat="1" ht="16" customHeight="1" x14ac:dyDescent="0.35">
      <c r="A115" s="73">
        <v>43940</v>
      </c>
      <c r="B115" s="11">
        <v>90</v>
      </c>
      <c r="C115" s="12">
        <v>17</v>
      </c>
      <c r="D115" s="61">
        <v>94.142857142857139</v>
      </c>
      <c r="E115" s="61">
        <v>98.428571428571431</v>
      </c>
      <c r="F115" s="13">
        <v>258</v>
      </c>
      <c r="G115" s="13">
        <v>37</v>
      </c>
      <c r="H115" s="60">
        <v>258.57142857142856</v>
      </c>
      <c r="I115" s="75">
        <v>274.71428571428572</v>
      </c>
    </row>
    <row r="116" spans="1:9" s="10" customFormat="1" ht="16" customHeight="1" x14ac:dyDescent="0.35">
      <c r="A116" s="73">
        <v>43941</v>
      </c>
      <c r="B116" s="11">
        <v>105</v>
      </c>
      <c r="C116" s="12">
        <v>124</v>
      </c>
      <c r="D116" s="61">
        <v>90</v>
      </c>
      <c r="E116" s="61">
        <v>96.857142857142861</v>
      </c>
      <c r="F116" s="13">
        <v>277</v>
      </c>
      <c r="G116" s="13">
        <v>358</v>
      </c>
      <c r="H116" s="60">
        <v>252.42857142857142</v>
      </c>
      <c r="I116" s="75">
        <v>270</v>
      </c>
    </row>
    <row r="117" spans="1:9" s="10" customFormat="1" ht="16" customHeight="1" x14ac:dyDescent="0.35">
      <c r="A117" s="73">
        <v>43942</v>
      </c>
      <c r="B117" s="11">
        <v>96</v>
      </c>
      <c r="C117" s="12">
        <v>161</v>
      </c>
      <c r="D117" s="61">
        <v>88.857142857142861</v>
      </c>
      <c r="E117" s="61">
        <v>93</v>
      </c>
      <c r="F117" s="13">
        <v>256</v>
      </c>
      <c r="G117" s="13">
        <v>436</v>
      </c>
      <c r="H117" s="60">
        <v>251.57142857142858</v>
      </c>
      <c r="I117" s="75">
        <v>259</v>
      </c>
    </row>
    <row r="118" spans="1:9" s="10" customFormat="1" ht="16" customHeight="1" x14ac:dyDescent="0.35">
      <c r="A118" s="73">
        <v>43943</v>
      </c>
      <c r="B118" s="11">
        <v>88</v>
      </c>
      <c r="C118" s="12">
        <v>123</v>
      </c>
      <c r="D118" s="61">
        <v>86.571428571428569</v>
      </c>
      <c r="E118" s="61">
        <v>95.142857142857139</v>
      </c>
      <c r="F118" s="13">
        <v>239</v>
      </c>
      <c r="G118" s="13">
        <v>328</v>
      </c>
      <c r="H118" s="60">
        <v>253</v>
      </c>
      <c r="I118" s="75">
        <v>262.42857142857144</v>
      </c>
    </row>
    <row r="119" spans="1:9" s="10" customFormat="1" ht="16" customHeight="1" x14ac:dyDescent="0.35">
      <c r="A119" s="73">
        <v>43944</v>
      </c>
      <c r="B119" s="11">
        <v>72</v>
      </c>
      <c r="C119" s="12">
        <v>117</v>
      </c>
      <c r="D119" s="61">
        <v>84.857142857142861</v>
      </c>
      <c r="E119" s="61">
        <v>94.714285714285708</v>
      </c>
      <c r="F119" s="13">
        <v>232</v>
      </c>
      <c r="G119" s="13">
        <v>319</v>
      </c>
      <c r="H119" s="60">
        <v>250.85714285714286</v>
      </c>
      <c r="I119" s="75">
        <v>262.28571428571428</v>
      </c>
    </row>
    <row r="120" spans="1:9" s="10" customFormat="1" ht="16" customHeight="1" x14ac:dyDescent="0.35">
      <c r="A120" s="73">
        <v>43945</v>
      </c>
      <c r="B120" s="11">
        <v>76</v>
      </c>
      <c r="C120" s="12">
        <v>84</v>
      </c>
      <c r="D120" s="61">
        <v>82</v>
      </c>
      <c r="E120" s="61">
        <v>92.428571428571431</v>
      </c>
      <c r="F120" s="13">
        <v>240</v>
      </c>
      <c r="G120" s="13">
        <v>259</v>
      </c>
      <c r="H120" s="60">
        <v>243.71428571428572</v>
      </c>
      <c r="I120" s="75">
        <v>261.85714285714283</v>
      </c>
    </row>
    <row r="121" spans="1:9" s="10" customFormat="1" ht="16" customHeight="1" x14ac:dyDescent="0.35">
      <c r="A121" s="73">
        <v>43946</v>
      </c>
      <c r="B121" s="11">
        <v>79</v>
      </c>
      <c r="C121" s="12">
        <v>40</v>
      </c>
      <c r="D121" s="61">
        <v>76.714285714285708</v>
      </c>
      <c r="E121" s="61">
        <v>88.714285714285708</v>
      </c>
      <c r="F121" s="13">
        <v>269</v>
      </c>
      <c r="G121" s="13">
        <v>100</v>
      </c>
      <c r="H121" s="60">
        <v>237</v>
      </c>
      <c r="I121" s="75">
        <v>258.42857142857144</v>
      </c>
    </row>
    <row r="122" spans="1:9" s="10" customFormat="1" ht="16" customHeight="1" x14ac:dyDescent="0.35">
      <c r="A122" s="73">
        <v>43947</v>
      </c>
      <c r="B122" s="11">
        <v>78</v>
      </c>
      <c r="C122" s="12">
        <v>14</v>
      </c>
      <c r="D122" s="61">
        <v>74</v>
      </c>
      <c r="E122" s="61">
        <v>87.142857142857139</v>
      </c>
      <c r="F122" s="13">
        <v>243</v>
      </c>
      <c r="G122" s="13">
        <v>36</v>
      </c>
      <c r="H122" s="60">
        <v>239</v>
      </c>
      <c r="I122" s="75">
        <v>255.28571428571428</v>
      </c>
    </row>
    <row r="123" spans="1:9" s="10" customFormat="1" ht="16" customHeight="1" x14ac:dyDescent="0.35">
      <c r="A123" s="73">
        <v>43948</v>
      </c>
      <c r="B123" s="11">
        <v>85</v>
      </c>
      <c r="C123" s="12">
        <v>108</v>
      </c>
      <c r="D123" s="61">
        <v>73.428571428571431</v>
      </c>
      <c r="E123" s="61">
        <v>81.142857142857139</v>
      </c>
      <c r="F123" s="13">
        <v>227</v>
      </c>
      <c r="G123" s="13">
        <v>355</v>
      </c>
      <c r="H123" s="60">
        <v>238.14285714285714</v>
      </c>
      <c r="I123" s="75">
        <v>245.28571428571428</v>
      </c>
    </row>
    <row r="124" spans="1:9" s="10" customFormat="1" ht="16" customHeight="1" x14ac:dyDescent="0.35">
      <c r="A124" s="73">
        <v>43949</v>
      </c>
      <c r="B124" s="11">
        <v>59</v>
      </c>
      <c r="C124" s="12">
        <v>135</v>
      </c>
      <c r="D124" s="61">
        <v>72.142857142857139</v>
      </c>
      <c r="E124" s="61">
        <v>80</v>
      </c>
      <c r="F124" s="13">
        <v>209</v>
      </c>
      <c r="G124" s="13">
        <v>412</v>
      </c>
      <c r="H124" s="60">
        <v>235.28571428571428</v>
      </c>
      <c r="I124" s="75">
        <v>246.71428571428572</v>
      </c>
    </row>
    <row r="125" spans="1:9" s="10" customFormat="1" ht="16" customHeight="1" x14ac:dyDescent="0.35">
      <c r="A125" s="73">
        <v>43950</v>
      </c>
      <c r="B125" s="11">
        <v>69</v>
      </c>
      <c r="C125" s="12">
        <v>112</v>
      </c>
      <c r="D125" s="61">
        <v>69.428571428571431</v>
      </c>
      <c r="E125" s="61">
        <v>76.285714285714292</v>
      </c>
      <c r="F125" s="13">
        <v>253</v>
      </c>
      <c r="G125" s="13">
        <v>306</v>
      </c>
      <c r="H125" s="60">
        <v>229.57142857142858</v>
      </c>
      <c r="I125" s="75">
        <v>240.57142857142858</v>
      </c>
    </row>
    <row r="126" spans="1:9" s="10" customFormat="1" ht="16" customHeight="1" x14ac:dyDescent="0.35">
      <c r="A126" s="73">
        <v>43951</v>
      </c>
      <c r="B126" s="11">
        <v>68</v>
      </c>
      <c r="C126" s="12">
        <v>75</v>
      </c>
      <c r="D126" s="61">
        <v>66.857142857142861</v>
      </c>
      <c r="E126" s="61">
        <v>75.285714285714292</v>
      </c>
      <c r="F126" s="13">
        <v>226</v>
      </c>
      <c r="G126" s="13">
        <v>249</v>
      </c>
      <c r="H126" s="60">
        <v>226.14285714285714</v>
      </c>
      <c r="I126" s="75">
        <v>239.71428571428572</v>
      </c>
    </row>
    <row r="127" spans="1:9" s="10" customFormat="1" ht="16" customHeight="1" x14ac:dyDescent="0.35">
      <c r="A127" s="73">
        <v>43952</v>
      </c>
      <c r="B127" s="11">
        <v>67</v>
      </c>
      <c r="C127" s="12">
        <v>76</v>
      </c>
      <c r="D127" s="61">
        <v>63.571428571428569</v>
      </c>
      <c r="E127" s="61">
        <v>69.142857142857139</v>
      </c>
      <c r="F127" s="13">
        <v>220</v>
      </c>
      <c r="G127" s="13">
        <v>269</v>
      </c>
      <c r="H127" s="60">
        <v>227.85714285714286</v>
      </c>
      <c r="I127" s="75">
        <v>228.85714285714286</v>
      </c>
    </row>
    <row r="128" spans="1:9" s="10" customFormat="1" ht="16" customHeight="1" x14ac:dyDescent="0.35">
      <c r="A128" s="73">
        <v>43953</v>
      </c>
      <c r="B128" s="11">
        <v>60</v>
      </c>
      <c r="C128" s="12">
        <v>14</v>
      </c>
      <c r="D128" s="61">
        <v>64.714285714285708</v>
      </c>
      <c r="E128" s="61">
        <v>67.142857142857139</v>
      </c>
      <c r="F128" s="13">
        <v>229</v>
      </c>
      <c r="G128" s="13">
        <v>57</v>
      </c>
      <c r="H128" s="60">
        <v>226.14285714285714</v>
      </c>
      <c r="I128" s="75">
        <v>222.28571428571428</v>
      </c>
    </row>
    <row r="129" spans="1:9" s="10" customFormat="1" ht="16" customHeight="1" x14ac:dyDescent="0.35">
      <c r="A129" s="73">
        <v>43954</v>
      </c>
      <c r="B129" s="11">
        <v>60</v>
      </c>
      <c r="C129" s="12">
        <v>7</v>
      </c>
      <c r="D129" s="61">
        <v>63.285714285714285</v>
      </c>
      <c r="E129" s="61">
        <v>63.285714285714285</v>
      </c>
      <c r="F129" s="13">
        <v>219</v>
      </c>
      <c r="G129" s="13">
        <v>30</v>
      </c>
      <c r="H129" s="60">
        <v>221.14285714285714</v>
      </c>
      <c r="I129" s="75">
        <v>218</v>
      </c>
    </row>
    <row r="130" spans="1:9" s="10" customFormat="1" ht="16" customHeight="1" x14ac:dyDescent="0.35">
      <c r="A130" s="73">
        <v>43955</v>
      </c>
      <c r="B130" s="11">
        <v>62</v>
      </c>
      <c r="C130" s="12">
        <v>65</v>
      </c>
      <c r="D130" s="61">
        <v>62.285714285714285</v>
      </c>
      <c r="E130" s="61">
        <v>62.857142857142854</v>
      </c>
      <c r="F130" s="13">
        <v>239</v>
      </c>
      <c r="G130" s="13">
        <v>279</v>
      </c>
      <c r="H130" s="60">
        <v>218.71428571428572</v>
      </c>
      <c r="I130" s="75">
        <v>218.57142857142858</v>
      </c>
    </row>
    <row r="131" spans="1:9" s="10" customFormat="1" ht="16" customHeight="1" x14ac:dyDescent="0.35">
      <c r="A131" s="73">
        <v>43956</v>
      </c>
      <c r="B131" s="11">
        <v>67</v>
      </c>
      <c r="C131" s="12">
        <v>121</v>
      </c>
      <c r="D131" s="61">
        <v>61</v>
      </c>
      <c r="E131" s="61">
        <v>59</v>
      </c>
      <c r="F131" s="13">
        <v>197</v>
      </c>
      <c r="G131" s="13">
        <v>366</v>
      </c>
      <c r="H131" s="60">
        <v>218.14285714285714</v>
      </c>
      <c r="I131" s="75">
        <v>203.85714285714286</v>
      </c>
    </row>
    <row r="132" spans="1:9" s="10" customFormat="1" ht="16" customHeight="1" x14ac:dyDescent="0.35">
      <c r="A132" s="73">
        <v>43957</v>
      </c>
      <c r="B132" s="11">
        <v>59</v>
      </c>
      <c r="C132" s="12">
        <v>85</v>
      </c>
      <c r="D132" s="61">
        <v>59.571428571428569</v>
      </c>
      <c r="E132" s="61">
        <v>59.428571428571431</v>
      </c>
      <c r="F132" s="13">
        <v>218</v>
      </c>
      <c r="G132" s="13">
        <v>276</v>
      </c>
      <c r="H132" s="60">
        <v>215.14285714285714</v>
      </c>
      <c r="I132" s="75">
        <v>204.14285714285714</v>
      </c>
    </row>
    <row r="133" spans="1:9" s="10" customFormat="1" ht="16" customHeight="1" x14ac:dyDescent="0.35">
      <c r="A133" s="73">
        <v>43958</v>
      </c>
      <c r="B133" s="11">
        <v>61</v>
      </c>
      <c r="C133" s="12">
        <v>72</v>
      </c>
      <c r="D133" s="61">
        <v>56.428571428571431</v>
      </c>
      <c r="E133" s="61">
        <v>59.142857142857146</v>
      </c>
      <c r="F133" s="13">
        <v>209</v>
      </c>
      <c r="G133" s="13">
        <v>253</v>
      </c>
      <c r="H133" s="60">
        <v>210.28571428571428</v>
      </c>
      <c r="I133" s="75">
        <v>205</v>
      </c>
    </row>
    <row r="134" spans="1:9" s="10" customFormat="1" ht="16" customHeight="1" x14ac:dyDescent="0.35">
      <c r="A134" s="73">
        <v>43959</v>
      </c>
      <c r="B134" s="11">
        <v>58</v>
      </c>
      <c r="C134" s="12">
        <v>49</v>
      </c>
      <c r="D134" s="61">
        <v>54</v>
      </c>
      <c r="E134" s="61">
        <v>60.285714285714285</v>
      </c>
      <c r="F134" s="13">
        <v>216</v>
      </c>
      <c r="G134" s="13">
        <v>166</v>
      </c>
      <c r="H134" s="60">
        <v>201.14285714285714</v>
      </c>
      <c r="I134" s="75">
        <v>212.85714285714286</v>
      </c>
    </row>
    <row r="135" spans="1:9" s="10" customFormat="1" ht="16" customHeight="1" x14ac:dyDescent="0.35">
      <c r="A135" s="73">
        <v>43960</v>
      </c>
      <c r="B135" s="11">
        <v>50</v>
      </c>
      <c r="C135" s="12">
        <v>17</v>
      </c>
      <c r="D135" s="61">
        <v>49.428571428571431</v>
      </c>
      <c r="E135" s="61">
        <v>55.857142857142854</v>
      </c>
      <c r="F135" s="13">
        <v>208</v>
      </c>
      <c r="G135" s="13">
        <v>59</v>
      </c>
      <c r="H135" s="60">
        <v>197.42857142857142</v>
      </c>
      <c r="I135" s="75">
        <v>209.28571428571428</v>
      </c>
    </row>
    <row r="136" spans="1:9" s="10" customFormat="1" ht="16" customHeight="1" x14ac:dyDescent="0.35">
      <c r="A136" s="73">
        <v>43961</v>
      </c>
      <c r="B136" s="11">
        <v>38</v>
      </c>
      <c r="C136" s="12">
        <v>5</v>
      </c>
      <c r="D136" s="61">
        <v>48.571428571428569</v>
      </c>
      <c r="E136" s="61">
        <v>50</v>
      </c>
      <c r="F136" s="13">
        <v>185</v>
      </c>
      <c r="G136" s="13">
        <v>36</v>
      </c>
      <c r="H136" s="60">
        <v>196.14285714285714</v>
      </c>
      <c r="I136" s="75">
        <v>204</v>
      </c>
    </row>
    <row r="137" spans="1:9" s="10" customFormat="1" ht="16" customHeight="1" x14ac:dyDescent="0.35">
      <c r="A137" s="73">
        <v>43962</v>
      </c>
      <c r="B137" s="11">
        <v>45</v>
      </c>
      <c r="C137" s="12">
        <v>73</v>
      </c>
      <c r="D137" s="61">
        <v>47</v>
      </c>
      <c r="E137" s="61">
        <v>47.714285714285715</v>
      </c>
      <c r="F137" s="13">
        <v>175</v>
      </c>
      <c r="G137" s="13">
        <v>334</v>
      </c>
      <c r="H137" s="60">
        <v>193.28571428571428</v>
      </c>
      <c r="I137" s="75">
        <v>199.71428571428572</v>
      </c>
    </row>
    <row r="138" spans="1:9" s="10" customFormat="1" ht="16" customHeight="1" x14ac:dyDescent="0.35">
      <c r="A138" s="73">
        <v>43963</v>
      </c>
      <c r="B138" s="11">
        <v>35</v>
      </c>
      <c r="C138" s="12">
        <v>90</v>
      </c>
      <c r="D138" s="61">
        <v>43.571428571428569</v>
      </c>
      <c r="E138" s="61">
        <v>49.285714285714285</v>
      </c>
      <c r="F138" s="13">
        <v>171</v>
      </c>
      <c r="G138" s="13">
        <v>341</v>
      </c>
      <c r="H138" s="60">
        <v>186.71428571428572</v>
      </c>
      <c r="I138" s="75">
        <v>208.28571428571428</v>
      </c>
    </row>
    <row r="139" spans="1:9" s="10" customFormat="1" ht="16" customHeight="1" x14ac:dyDescent="0.35">
      <c r="A139" s="73">
        <v>43964</v>
      </c>
      <c r="B139" s="11">
        <v>53</v>
      </c>
      <c r="C139" s="12">
        <v>44</v>
      </c>
      <c r="D139" s="61">
        <v>41.714285714285715</v>
      </c>
      <c r="E139" s="61">
        <v>48.285714285714285</v>
      </c>
      <c r="F139" s="13">
        <v>209</v>
      </c>
      <c r="G139" s="13">
        <v>239</v>
      </c>
      <c r="H139" s="60">
        <v>180</v>
      </c>
      <c r="I139" s="75">
        <v>205.71428571428572</v>
      </c>
    </row>
    <row r="140" spans="1:9" s="10" customFormat="1" ht="16" customHeight="1" x14ac:dyDescent="0.35">
      <c r="A140" s="73">
        <v>43965</v>
      </c>
      <c r="B140" s="11">
        <v>50</v>
      </c>
      <c r="C140" s="12">
        <v>56</v>
      </c>
      <c r="D140" s="61">
        <v>41.142857142857146</v>
      </c>
      <c r="E140" s="61">
        <v>48</v>
      </c>
      <c r="F140" s="13">
        <v>189</v>
      </c>
      <c r="G140" s="13">
        <v>223</v>
      </c>
      <c r="H140" s="60">
        <v>177.71428571428572</v>
      </c>
      <c r="I140" s="75">
        <v>203</v>
      </c>
    </row>
    <row r="141" spans="1:9" s="10" customFormat="1" ht="16" customHeight="1" x14ac:dyDescent="0.35">
      <c r="A141" s="73">
        <v>43966</v>
      </c>
      <c r="B141" s="11">
        <v>34</v>
      </c>
      <c r="C141" s="12">
        <v>60</v>
      </c>
      <c r="D141" s="61">
        <v>39.571428571428569</v>
      </c>
      <c r="E141" s="61">
        <v>44.142857142857146</v>
      </c>
      <c r="F141" s="13">
        <v>170</v>
      </c>
      <c r="G141" s="13">
        <v>226</v>
      </c>
      <c r="H141" s="60">
        <v>178.85714285714286</v>
      </c>
      <c r="I141" s="75">
        <v>194</v>
      </c>
    </row>
    <row r="142" spans="1:9" s="10" customFormat="1" ht="16" customHeight="1" x14ac:dyDescent="0.35">
      <c r="A142" s="73">
        <v>43967</v>
      </c>
      <c r="B142" s="11">
        <v>37</v>
      </c>
      <c r="C142" s="12">
        <v>10</v>
      </c>
      <c r="D142" s="61">
        <v>39</v>
      </c>
      <c r="E142" s="61">
        <v>40.714285714285715</v>
      </c>
      <c r="F142" s="13">
        <v>161</v>
      </c>
      <c r="G142" s="13">
        <v>41</v>
      </c>
      <c r="H142" s="60">
        <v>182.14285714285714</v>
      </c>
      <c r="I142" s="75">
        <v>186.71428571428572</v>
      </c>
    </row>
    <row r="143" spans="1:9" s="10" customFormat="1" ht="16" customHeight="1" x14ac:dyDescent="0.35">
      <c r="A143" s="73">
        <v>43968</v>
      </c>
      <c r="B143" s="11">
        <v>34</v>
      </c>
      <c r="C143" s="12">
        <v>3</v>
      </c>
      <c r="D143" s="61">
        <v>35.571428571428569</v>
      </c>
      <c r="E143" s="61">
        <v>41.285714285714285</v>
      </c>
      <c r="F143" s="13">
        <v>169</v>
      </c>
      <c r="G143" s="13">
        <v>17</v>
      </c>
      <c r="H143" s="60">
        <v>175.71428571428572</v>
      </c>
      <c r="I143" s="75">
        <v>184.85714285714286</v>
      </c>
    </row>
    <row r="144" spans="1:9" s="10" customFormat="1" ht="16" customHeight="1" x14ac:dyDescent="0.35">
      <c r="A144" s="73">
        <v>43969</v>
      </c>
      <c r="B144" s="11">
        <v>34</v>
      </c>
      <c r="C144" s="12">
        <v>46</v>
      </c>
      <c r="D144" s="61">
        <v>33.285714285714285</v>
      </c>
      <c r="E144" s="61">
        <v>37.285714285714285</v>
      </c>
      <c r="F144" s="13">
        <v>183</v>
      </c>
      <c r="G144" s="13">
        <v>271</v>
      </c>
      <c r="H144" s="60">
        <v>176</v>
      </c>
      <c r="I144" s="75">
        <v>177.85714285714286</v>
      </c>
    </row>
    <row r="145" spans="1:9" s="10" customFormat="1" ht="16" customHeight="1" x14ac:dyDescent="0.35">
      <c r="A145" s="73">
        <v>43970</v>
      </c>
      <c r="B145" s="11">
        <v>31</v>
      </c>
      <c r="C145" s="12">
        <v>66</v>
      </c>
      <c r="D145" s="61">
        <v>31.142857142857142</v>
      </c>
      <c r="E145" s="61">
        <v>32.714285714285715</v>
      </c>
      <c r="F145" s="13">
        <v>194</v>
      </c>
      <c r="G145" s="13">
        <v>290</v>
      </c>
      <c r="H145" s="60">
        <v>175.14285714285714</v>
      </c>
      <c r="I145" s="75">
        <v>175.14285714285714</v>
      </c>
    </row>
    <row r="146" spans="1:9" s="10" customFormat="1" ht="16" customHeight="1" x14ac:dyDescent="0.35">
      <c r="A146" s="73">
        <v>43971</v>
      </c>
      <c r="B146" s="11">
        <v>29</v>
      </c>
      <c r="C146" s="12">
        <v>48</v>
      </c>
      <c r="D146" s="61">
        <v>28</v>
      </c>
      <c r="E146" s="61">
        <v>32.857142857142854</v>
      </c>
      <c r="F146" s="13">
        <v>164</v>
      </c>
      <c r="G146" s="13">
        <v>226</v>
      </c>
      <c r="H146" s="60">
        <v>174.85714285714286</v>
      </c>
      <c r="I146" s="75">
        <v>175.42857142857142</v>
      </c>
    </row>
    <row r="147" spans="1:9" s="10" customFormat="1" ht="16" customHeight="1" x14ac:dyDescent="0.35">
      <c r="A147" s="73">
        <v>43972</v>
      </c>
      <c r="B147" s="11">
        <v>34</v>
      </c>
      <c r="C147" s="12">
        <v>28</v>
      </c>
      <c r="D147" s="61">
        <v>25.142857142857142</v>
      </c>
      <c r="E147" s="61">
        <v>32.857142857142854</v>
      </c>
      <c r="F147" s="13">
        <v>191</v>
      </c>
      <c r="G147" s="13">
        <v>174</v>
      </c>
      <c r="H147" s="60">
        <v>173.57142857142858</v>
      </c>
      <c r="I147" s="75">
        <v>175.14285714285714</v>
      </c>
    </row>
    <row r="148" spans="1:9" s="10" customFormat="1" ht="16" customHeight="1" x14ac:dyDescent="0.35">
      <c r="A148" s="73">
        <v>43973</v>
      </c>
      <c r="B148" s="11">
        <v>19</v>
      </c>
      <c r="C148" s="12">
        <v>28</v>
      </c>
      <c r="D148" s="61">
        <v>23.428571428571427</v>
      </c>
      <c r="E148" s="61">
        <v>29.428571428571427</v>
      </c>
      <c r="F148" s="13">
        <v>164</v>
      </c>
      <c r="G148" s="13">
        <v>207</v>
      </c>
      <c r="H148" s="60">
        <v>172.42857142857142</v>
      </c>
      <c r="I148" s="75">
        <v>164.85714285714286</v>
      </c>
    </row>
    <row r="149" spans="1:9" s="10" customFormat="1" ht="16" customHeight="1" x14ac:dyDescent="0.35">
      <c r="A149" s="73">
        <v>43974</v>
      </c>
      <c r="B149" s="11">
        <v>15</v>
      </c>
      <c r="C149" s="12">
        <v>11</v>
      </c>
      <c r="D149" s="61">
        <v>22</v>
      </c>
      <c r="E149" s="61">
        <v>22.857142857142858</v>
      </c>
      <c r="F149" s="13">
        <v>159</v>
      </c>
      <c r="G149" s="13">
        <v>43</v>
      </c>
      <c r="H149" s="60">
        <v>169.28571428571428</v>
      </c>
      <c r="I149" s="75">
        <v>161.42857142857142</v>
      </c>
    </row>
    <row r="150" spans="1:9" s="10" customFormat="1" ht="16" customHeight="1" x14ac:dyDescent="0.35">
      <c r="A150" s="73">
        <v>43975</v>
      </c>
      <c r="B150" s="11">
        <v>14</v>
      </c>
      <c r="C150" s="12">
        <v>3</v>
      </c>
      <c r="D150" s="61">
        <v>21.142857142857142</v>
      </c>
      <c r="E150" s="61">
        <v>19</v>
      </c>
      <c r="F150" s="13">
        <v>160</v>
      </c>
      <c r="G150" s="13">
        <v>15</v>
      </c>
      <c r="H150" s="60">
        <v>171.71428571428572</v>
      </c>
      <c r="I150" s="75">
        <v>159.57142857142858</v>
      </c>
    </row>
    <row r="151" spans="1:9" s="10" customFormat="1" ht="16" customHeight="1" x14ac:dyDescent="0.35">
      <c r="A151" s="73">
        <v>43976</v>
      </c>
      <c r="B151" s="11">
        <v>22</v>
      </c>
      <c r="C151" s="12">
        <v>22</v>
      </c>
      <c r="D151" s="61">
        <v>19.428571428571427</v>
      </c>
      <c r="E151" s="61">
        <v>18.571428571428573</v>
      </c>
      <c r="F151" s="13">
        <v>175</v>
      </c>
      <c r="G151" s="13">
        <v>199</v>
      </c>
      <c r="H151" s="60">
        <v>169</v>
      </c>
      <c r="I151" s="75">
        <v>163.42857142857142</v>
      </c>
    </row>
    <row r="152" spans="1:9" s="10" customFormat="1" ht="16" customHeight="1" x14ac:dyDescent="0.35">
      <c r="A152" s="73">
        <v>43977</v>
      </c>
      <c r="B152" s="11">
        <v>21</v>
      </c>
      <c r="C152" s="12">
        <v>20</v>
      </c>
      <c r="D152" s="61">
        <v>19.428571428571427</v>
      </c>
      <c r="E152" s="61">
        <v>19</v>
      </c>
      <c r="F152" s="13">
        <v>172</v>
      </c>
      <c r="G152" s="13">
        <v>266</v>
      </c>
      <c r="H152" s="60">
        <v>169.85714285714286</v>
      </c>
      <c r="I152" s="75">
        <v>162.57142857142858</v>
      </c>
    </row>
    <row r="153" spans="1:9" s="10" customFormat="1" ht="16" customHeight="1" x14ac:dyDescent="0.35">
      <c r="A153" s="73">
        <v>43978</v>
      </c>
      <c r="B153" s="11">
        <v>23</v>
      </c>
      <c r="C153" s="12">
        <v>21</v>
      </c>
      <c r="D153" s="61">
        <v>19</v>
      </c>
      <c r="E153" s="61">
        <v>18.857142857142858</v>
      </c>
      <c r="F153" s="13">
        <v>181</v>
      </c>
      <c r="G153" s="13">
        <v>213</v>
      </c>
      <c r="H153" s="60">
        <v>169.71428571428572</v>
      </c>
      <c r="I153" s="75">
        <v>161.57142857142858</v>
      </c>
    </row>
    <row r="154" spans="1:9" s="10" customFormat="1" ht="16" customHeight="1" x14ac:dyDescent="0.35">
      <c r="A154" s="73">
        <v>43979</v>
      </c>
      <c r="B154" s="11">
        <v>22</v>
      </c>
      <c r="C154" s="12">
        <v>25</v>
      </c>
      <c r="D154" s="61">
        <v>18.571428571428573</v>
      </c>
      <c r="E154" s="61">
        <v>18.714285714285715</v>
      </c>
      <c r="F154" s="13">
        <v>172</v>
      </c>
      <c r="G154" s="13">
        <v>201</v>
      </c>
      <c r="H154" s="60">
        <v>168.85714285714286</v>
      </c>
      <c r="I154" s="75">
        <v>161.14285714285714</v>
      </c>
    </row>
    <row r="155" spans="1:9" s="10" customFormat="1" ht="16" customHeight="1" x14ac:dyDescent="0.35">
      <c r="A155" s="73">
        <v>43980</v>
      </c>
      <c r="B155" s="11">
        <v>19</v>
      </c>
      <c r="C155" s="12">
        <v>31</v>
      </c>
      <c r="D155" s="61">
        <v>16.285714285714285</v>
      </c>
      <c r="E155" s="61">
        <v>18.571428571428573</v>
      </c>
      <c r="F155" s="13">
        <v>170</v>
      </c>
      <c r="G155" s="13">
        <v>201</v>
      </c>
      <c r="H155" s="60">
        <v>164.14285714285714</v>
      </c>
      <c r="I155" s="75">
        <v>170.57142857142858</v>
      </c>
    </row>
    <row r="156" spans="1:9" s="10" customFormat="1" ht="16" customHeight="1" x14ac:dyDescent="0.35">
      <c r="A156" s="73">
        <v>43981</v>
      </c>
      <c r="B156" s="11">
        <v>12</v>
      </c>
      <c r="C156" s="12">
        <v>10</v>
      </c>
      <c r="D156" s="61">
        <v>15.285714285714286</v>
      </c>
      <c r="E156" s="61">
        <v>18</v>
      </c>
      <c r="F156" s="13">
        <v>158</v>
      </c>
      <c r="G156" s="13">
        <v>36</v>
      </c>
      <c r="H156" s="60">
        <v>161.85714285714286</v>
      </c>
      <c r="I156" s="75">
        <v>167.85714285714286</v>
      </c>
    </row>
    <row r="157" spans="1:9" s="10" customFormat="1" ht="16" customHeight="1" x14ac:dyDescent="0.35">
      <c r="A157" s="73">
        <v>43982</v>
      </c>
      <c r="B157" s="11">
        <v>11</v>
      </c>
      <c r="C157" s="12">
        <v>2</v>
      </c>
      <c r="D157" s="61">
        <v>13.714285714285714</v>
      </c>
      <c r="E157" s="61">
        <v>17.857142857142858</v>
      </c>
      <c r="F157" s="13">
        <v>154</v>
      </c>
      <c r="G157" s="13">
        <v>12</v>
      </c>
      <c r="H157" s="60">
        <v>156.57142857142858</v>
      </c>
      <c r="I157" s="75">
        <v>168.14285714285714</v>
      </c>
    </row>
    <row r="158" spans="1:9" s="10" customFormat="1" ht="16" customHeight="1" x14ac:dyDescent="0.35">
      <c r="A158" s="73">
        <v>43983</v>
      </c>
      <c r="B158" s="11">
        <v>6</v>
      </c>
      <c r="C158" s="12">
        <v>21</v>
      </c>
      <c r="D158" s="61">
        <v>11.285714285714286</v>
      </c>
      <c r="E158" s="61">
        <v>17</v>
      </c>
      <c r="F158" s="13">
        <v>142</v>
      </c>
      <c r="G158" s="13">
        <v>265</v>
      </c>
      <c r="H158" s="60">
        <v>153.14285714285714</v>
      </c>
      <c r="I158" s="75">
        <v>162</v>
      </c>
    </row>
    <row r="159" spans="1:9" s="10" customFormat="1" ht="16" customHeight="1" x14ac:dyDescent="0.35">
      <c r="A159" s="73">
        <v>43984</v>
      </c>
      <c r="B159" s="11">
        <v>14</v>
      </c>
      <c r="C159" s="12">
        <v>16</v>
      </c>
      <c r="D159" s="61">
        <v>10.714285714285714</v>
      </c>
      <c r="E159" s="61">
        <v>14.142857142857142</v>
      </c>
      <c r="F159" s="13">
        <v>156</v>
      </c>
      <c r="G159" s="13">
        <v>247</v>
      </c>
      <c r="H159" s="60">
        <v>150.14285714285714</v>
      </c>
      <c r="I159" s="75">
        <v>157.85714285714286</v>
      </c>
    </row>
    <row r="160" spans="1:9" s="10" customFormat="1" ht="16" customHeight="1" x14ac:dyDescent="0.35">
      <c r="A160" s="73">
        <v>43985</v>
      </c>
      <c r="B160" s="11">
        <v>12</v>
      </c>
      <c r="C160" s="12">
        <v>20</v>
      </c>
      <c r="D160" s="61">
        <v>10.142857142857142</v>
      </c>
      <c r="E160" s="61">
        <v>13.142857142857142</v>
      </c>
      <c r="F160" s="13">
        <v>144</v>
      </c>
      <c r="G160" s="13">
        <v>215</v>
      </c>
      <c r="H160" s="60">
        <v>151</v>
      </c>
      <c r="I160" s="75">
        <v>157</v>
      </c>
    </row>
    <row r="161" spans="1:9" s="10" customFormat="1" ht="16" customHeight="1" x14ac:dyDescent="0.35">
      <c r="A161" s="73">
        <v>43986</v>
      </c>
      <c r="B161" s="11">
        <v>5</v>
      </c>
      <c r="C161" s="12">
        <v>19</v>
      </c>
      <c r="D161" s="61">
        <v>10</v>
      </c>
      <c r="E161" s="61">
        <v>13</v>
      </c>
      <c r="F161" s="13">
        <v>148</v>
      </c>
      <c r="G161" s="13">
        <v>158</v>
      </c>
      <c r="H161" s="60">
        <v>150.85714285714286</v>
      </c>
      <c r="I161" s="75">
        <v>156.14285714285714</v>
      </c>
    </row>
    <row r="162" spans="1:9" s="10" customFormat="1" ht="16" customHeight="1" x14ac:dyDescent="0.35">
      <c r="A162" s="73">
        <v>43987</v>
      </c>
      <c r="B162" s="11">
        <v>15</v>
      </c>
      <c r="C162" s="12">
        <v>11</v>
      </c>
      <c r="D162" s="61">
        <v>10.428571428571429</v>
      </c>
      <c r="E162" s="61">
        <v>12.142857142857142</v>
      </c>
      <c r="F162" s="13">
        <v>149</v>
      </c>
      <c r="G162" s="13">
        <v>172</v>
      </c>
      <c r="H162" s="60">
        <v>149.85714285714286</v>
      </c>
      <c r="I162" s="75">
        <v>155.85714285714286</v>
      </c>
    </row>
    <row r="163" spans="1:9" s="10" customFormat="1" ht="16" customHeight="1" x14ac:dyDescent="0.35">
      <c r="A163" s="73">
        <v>43988</v>
      </c>
      <c r="B163" s="11">
        <v>8</v>
      </c>
      <c r="C163" s="12">
        <v>3</v>
      </c>
      <c r="D163" s="61">
        <v>9.1428571428571423</v>
      </c>
      <c r="E163" s="61">
        <v>12.428571428571429</v>
      </c>
      <c r="F163" s="13">
        <v>164</v>
      </c>
      <c r="G163" s="13">
        <v>30</v>
      </c>
      <c r="H163" s="60">
        <v>149.71428571428572</v>
      </c>
      <c r="I163" s="75">
        <v>156.71428571428572</v>
      </c>
    </row>
    <row r="164" spans="1:9" s="10" customFormat="1" ht="16" customHeight="1" x14ac:dyDescent="0.35">
      <c r="A164" s="73">
        <v>43989</v>
      </c>
      <c r="B164" s="11">
        <v>10</v>
      </c>
      <c r="C164" s="12">
        <v>1</v>
      </c>
      <c r="D164" s="61">
        <v>9.1428571428571423</v>
      </c>
      <c r="E164" s="61">
        <v>11.428571428571429</v>
      </c>
      <c r="F164" s="13">
        <v>153</v>
      </c>
      <c r="G164" s="13">
        <v>6</v>
      </c>
      <c r="H164" s="60">
        <v>149.57142857142858</v>
      </c>
      <c r="I164" s="75">
        <v>149.42857142857142</v>
      </c>
    </row>
    <row r="165" spans="1:9" s="10" customFormat="1" ht="16" customHeight="1" x14ac:dyDescent="0.35">
      <c r="A165" s="73">
        <v>43990</v>
      </c>
      <c r="B165" s="11">
        <v>9</v>
      </c>
      <c r="C165" s="12">
        <v>15</v>
      </c>
      <c r="D165" s="61">
        <v>9</v>
      </c>
      <c r="E165" s="61">
        <v>9.5714285714285712</v>
      </c>
      <c r="F165" s="13">
        <v>135</v>
      </c>
      <c r="G165" s="13">
        <v>263</v>
      </c>
      <c r="H165" s="60">
        <v>146.42857142857142</v>
      </c>
      <c r="I165" s="75">
        <v>148.57142857142858</v>
      </c>
    </row>
    <row r="166" spans="1:9" s="10" customFormat="1" ht="16" customHeight="1" x14ac:dyDescent="0.35">
      <c r="A166" s="73">
        <v>43991</v>
      </c>
      <c r="B166" s="11">
        <v>5</v>
      </c>
      <c r="C166" s="12">
        <v>18</v>
      </c>
      <c r="D166" s="61">
        <v>7.4285714285714288</v>
      </c>
      <c r="E166" s="61">
        <v>9.7142857142857135</v>
      </c>
      <c r="F166" s="13">
        <v>155</v>
      </c>
      <c r="G166" s="13">
        <v>253</v>
      </c>
      <c r="H166" s="60">
        <v>146.14285714285714</v>
      </c>
      <c r="I166" s="75">
        <v>147.71428571428572</v>
      </c>
    </row>
    <row r="167" spans="1:9" s="10" customFormat="1" ht="16" customHeight="1" x14ac:dyDescent="0.35">
      <c r="A167" s="73">
        <v>43992</v>
      </c>
      <c r="B167" s="11">
        <v>12</v>
      </c>
      <c r="C167" s="12">
        <v>13</v>
      </c>
      <c r="D167" s="61">
        <v>7.1428571428571432</v>
      </c>
      <c r="E167" s="61">
        <v>9.7142857142857135</v>
      </c>
      <c r="F167" s="13">
        <v>143</v>
      </c>
      <c r="G167" s="13">
        <v>164</v>
      </c>
      <c r="H167" s="60">
        <v>144.57142857142858</v>
      </c>
      <c r="I167" s="75">
        <v>147.57142857142858</v>
      </c>
    </row>
    <row r="168" spans="1:9" s="10" customFormat="1" ht="16" customHeight="1" x14ac:dyDescent="0.35">
      <c r="A168" s="73">
        <v>43993</v>
      </c>
      <c r="B168" s="11">
        <v>4</v>
      </c>
      <c r="C168" s="12">
        <v>6</v>
      </c>
      <c r="D168" s="61">
        <v>6.7142857142857144</v>
      </c>
      <c r="E168" s="61">
        <v>9.5714285714285712</v>
      </c>
      <c r="F168" s="13">
        <v>126</v>
      </c>
      <c r="G168" s="13">
        <v>152</v>
      </c>
      <c r="H168" s="60">
        <v>145.57142857142858</v>
      </c>
      <c r="I168" s="75">
        <v>147.71428571428572</v>
      </c>
    </row>
    <row r="169" spans="1:9" s="10" customFormat="1" ht="16" customHeight="1" x14ac:dyDescent="0.35">
      <c r="A169" s="73">
        <v>43994</v>
      </c>
      <c r="B169" s="11">
        <v>4</v>
      </c>
      <c r="C169" s="12">
        <v>12</v>
      </c>
      <c r="D169" s="61">
        <v>6.7142857142857144</v>
      </c>
      <c r="E169" s="61">
        <v>8.5714285714285712</v>
      </c>
      <c r="F169" s="13">
        <v>147</v>
      </c>
      <c r="G169" s="13">
        <v>166</v>
      </c>
      <c r="H169" s="60">
        <v>148.85714285714286</v>
      </c>
      <c r="I169" s="75">
        <v>145.42857142857142</v>
      </c>
    </row>
    <row r="170" spans="1:9" s="10" customFormat="1" ht="16" customHeight="1" x14ac:dyDescent="0.35">
      <c r="A170" s="73">
        <v>43995</v>
      </c>
      <c r="B170" s="11">
        <v>6</v>
      </c>
      <c r="C170" s="12">
        <v>3</v>
      </c>
      <c r="D170" s="61">
        <v>7.1428571428571432</v>
      </c>
      <c r="E170" s="61">
        <v>8.4285714285714288</v>
      </c>
      <c r="F170" s="13">
        <v>153</v>
      </c>
      <c r="G170" s="13">
        <v>29</v>
      </c>
      <c r="H170" s="60">
        <v>148.28571428571428</v>
      </c>
      <c r="I170" s="75">
        <v>147.57142857142858</v>
      </c>
    </row>
    <row r="171" spans="1:9" s="10" customFormat="1" ht="16" customHeight="1" x14ac:dyDescent="0.35">
      <c r="A171" s="73">
        <v>43996</v>
      </c>
      <c r="B171" s="11">
        <v>7</v>
      </c>
      <c r="C171" s="12">
        <v>0</v>
      </c>
      <c r="D171" s="61">
        <v>6.8571428571428568</v>
      </c>
      <c r="E171" s="61">
        <v>7.5714285714285712</v>
      </c>
      <c r="F171" s="13">
        <v>160</v>
      </c>
      <c r="G171" s="13">
        <v>7</v>
      </c>
      <c r="H171" s="60">
        <v>148.14285714285714</v>
      </c>
      <c r="I171" s="75">
        <v>152.85714285714286</v>
      </c>
    </row>
    <row r="172" spans="1:9" s="10" customFormat="1" ht="16" customHeight="1" x14ac:dyDescent="0.35">
      <c r="A172" s="73">
        <v>43997</v>
      </c>
      <c r="B172" s="11">
        <v>9</v>
      </c>
      <c r="C172" s="12">
        <v>8</v>
      </c>
      <c r="D172" s="61">
        <v>7.5714285714285712</v>
      </c>
      <c r="E172" s="61">
        <v>7.8571428571428568</v>
      </c>
      <c r="F172" s="13">
        <v>158</v>
      </c>
      <c r="G172" s="13">
        <v>247</v>
      </c>
      <c r="H172" s="60">
        <v>149.85714285714286</v>
      </c>
      <c r="I172" s="75">
        <v>153.85714285714286</v>
      </c>
    </row>
    <row r="173" spans="1:9" s="10" customFormat="1" ht="16" customHeight="1" x14ac:dyDescent="0.35">
      <c r="A173" s="73">
        <v>43998</v>
      </c>
      <c r="B173" s="11">
        <v>8</v>
      </c>
      <c r="C173" s="12">
        <v>17</v>
      </c>
      <c r="D173" s="61">
        <v>7.2857142857142856</v>
      </c>
      <c r="E173" s="61">
        <v>7.4285714285714288</v>
      </c>
      <c r="F173" s="13">
        <v>151</v>
      </c>
      <c r="G173" s="13">
        <v>268</v>
      </c>
      <c r="H173" s="60">
        <v>152</v>
      </c>
      <c r="I173" s="75">
        <v>153.71428571428572</v>
      </c>
    </row>
    <row r="174" spans="1:9" s="10" customFormat="1" ht="16" customHeight="1" x14ac:dyDescent="0.35">
      <c r="A174" s="73">
        <v>43999</v>
      </c>
      <c r="B174" s="11">
        <v>10</v>
      </c>
      <c r="C174" s="12">
        <v>7</v>
      </c>
      <c r="D174" s="61">
        <v>7.4285714285714288</v>
      </c>
      <c r="E174" s="61">
        <v>7</v>
      </c>
      <c r="F174" s="13">
        <v>142</v>
      </c>
      <c r="G174" s="13">
        <v>201</v>
      </c>
      <c r="H174" s="60">
        <v>153.57142857142858</v>
      </c>
      <c r="I174" s="75">
        <v>152.57142857142858</v>
      </c>
    </row>
    <row r="175" spans="1:9" s="10" customFormat="1" ht="16" customHeight="1" x14ac:dyDescent="0.35">
      <c r="A175" s="73">
        <v>44000</v>
      </c>
      <c r="B175" s="11">
        <v>9</v>
      </c>
      <c r="C175" s="12">
        <v>8</v>
      </c>
      <c r="D175" s="61">
        <v>7.5714285714285712</v>
      </c>
      <c r="E175" s="61">
        <v>7</v>
      </c>
      <c r="F175" s="13">
        <v>138</v>
      </c>
      <c r="G175" s="13">
        <v>159</v>
      </c>
      <c r="H175" s="60">
        <v>151.28571428571428</v>
      </c>
      <c r="I175" s="75">
        <v>152.14285714285714</v>
      </c>
    </row>
    <row r="176" spans="1:9" s="10" customFormat="1" ht="16" customHeight="1" x14ac:dyDescent="0.35">
      <c r="A176" s="73">
        <v>44001</v>
      </c>
      <c r="B176" s="11">
        <v>2</v>
      </c>
      <c r="C176" s="12">
        <v>9</v>
      </c>
      <c r="D176" s="61">
        <v>7.1428571428571432</v>
      </c>
      <c r="E176" s="61">
        <v>7</v>
      </c>
      <c r="F176" s="13">
        <v>162</v>
      </c>
      <c r="G176" s="13">
        <v>165</v>
      </c>
      <c r="H176" s="60">
        <v>148.85714285714286</v>
      </c>
      <c r="I176" s="75">
        <v>148.14285714285714</v>
      </c>
    </row>
    <row r="177" spans="1:9" s="10" customFormat="1" ht="16" customHeight="1" x14ac:dyDescent="0.35">
      <c r="A177" s="73">
        <v>44002</v>
      </c>
      <c r="B177" s="11">
        <v>7</v>
      </c>
      <c r="C177" s="12">
        <v>0</v>
      </c>
      <c r="D177" s="61">
        <v>6.4285714285714288</v>
      </c>
      <c r="E177" s="61">
        <v>6.4285714285714288</v>
      </c>
      <c r="F177" s="13">
        <v>164</v>
      </c>
      <c r="G177" s="13">
        <v>21</v>
      </c>
      <c r="H177" s="60">
        <v>147.71428571428572</v>
      </c>
      <c r="I177" s="75">
        <v>145.28571428571428</v>
      </c>
    </row>
    <row r="178" spans="1:9" s="10" customFormat="1" ht="16" customHeight="1" x14ac:dyDescent="0.35">
      <c r="A178" s="73">
        <v>44003</v>
      </c>
      <c r="B178" s="11">
        <v>8</v>
      </c>
      <c r="C178" s="12">
        <v>0</v>
      </c>
      <c r="D178" s="61">
        <v>5.4285714285714288</v>
      </c>
      <c r="E178" s="61">
        <v>6.7142857142857144</v>
      </c>
      <c r="F178" s="13">
        <v>144</v>
      </c>
      <c r="G178" s="13">
        <v>4</v>
      </c>
      <c r="H178" s="60">
        <v>148</v>
      </c>
      <c r="I178" s="75">
        <v>140.85714285714286</v>
      </c>
    </row>
    <row r="179" spans="1:9" s="10" customFormat="1" ht="16" customHeight="1" x14ac:dyDescent="0.35">
      <c r="A179" s="73">
        <v>44004</v>
      </c>
      <c r="B179" s="11">
        <v>6</v>
      </c>
      <c r="C179" s="12">
        <v>8</v>
      </c>
      <c r="D179" s="61">
        <v>4.4285714285714288</v>
      </c>
      <c r="E179" s="61">
        <v>6.1428571428571432</v>
      </c>
      <c r="F179" s="13">
        <v>141</v>
      </c>
      <c r="G179" s="13">
        <v>219</v>
      </c>
      <c r="H179" s="60">
        <v>153.28571428571428</v>
      </c>
      <c r="I179" s="75">
        <v>141.57142857142858</v>
      </c>
    </row>
    <row r="180" spans="1:9" s="10" customFormat="1" ht="16" customHeight="1" x14ac:dyDescent="0.35">
      <c r="A180" s="73">
        <v>44005</v>
      </c>
      <c r="B180" s="11">
        <v>3</v>
      </c>
      <c r="C180" s="12">
        <v>13</v>
      </c>
      <c r="D180" s="61">
        <v>4.5714285714285712</v>
      </c>
      <c r="E180" s="61">
        <v>5.1428571428571432</v>
      </c>
      <c r="F180" s="13">
        <v>143</v>
      </c>
      <c r="G180" s="13">
        <v>248</v>
      </c>
      <c r="H180" s="60">
        <v>154.57142857142858</v>
      </c>
      <c r="I180" s="75">
        <v>142.28571428571428</v>
      </c>
    </row>
    <row r="181" spans="1:9" s="10" customFormat="1" ht="16" customHeight="1" x14ac:dyDescent="0.35">
      <c r="A181" s="73">
        <v>44006</v>
      </c>
      <c r="B181" s="11">
        <v>3</v>
      </c>
      <c r="C181" s="12">
        <v>9</v>
      </c>
      <c r="D181" s="61">
        <v>4.2857142857142856</v>
      </c>
      <c r="E181" s="61">
        <v>5.1428571428571432</v>
      </c>
      <c r="F181" s="13">
        <v>144</v>
      </c>
      <c r="G181" s="13">
        <v>170</v>
      </c>
      <c r="H181" s="60">
        <v>151.28571428571428</v>
      </c>
      <c r="I181" s="75">
        <v>143.71428571428572</v>
      </c>
    </row>
    <row r="182" spans="1:9" s="10" customFormat="1" ht="16" customHeight="1" x14ac:dyDescent="0.35">
      <c r="A182" s="73">
        <v>44007</v>
      </c>
      <c r="B182" s="11">
        <v>2</v>
      </c>
      <c r="C182" s="12">
        <v>4</v>
      </c>
      <c r="D182" s="61">
        <v>3.2857142857142856</v>
      </c>
      <c r="E182" s="61">
        <v>5.1428571428571432</v>
      </c>
      <c r="F182" s="13">
        <v>175</v>
      </c>
      <c r="G182" s="13">
        <v>164</v>
      </c>
      <c r="H182" s="60">
        <v>148.42857142857142</v>
      </c>
      <c r="I182" s="75">
        <v>144</v>
      </c>
    </row>
    <row r="183" spans="1:9" s="10" customFormat="1" ht="16" customHeight="1" x14ac:dyDescent="0.35">
      <c r="A183" s="73">
        <v>44008</v>
      </c>
      <c r="B183" s="11">
        <v>3</v>
      </c>
      <c r="C183" s="12">
        <v>2</v>
      </c>
      <c r="D183" s="61">
        <v>2.7142857142857144</v>
      </c>
      <c r="E183" s="61">
        <v>4.5714285714285712</v>
      </c>
      <c r="F183" s="13">
        <v>171</v>
      </c>
      <c r="G183" s="13">
        <v>170</v>
      </c>
      <c r="H183" s="60">
        <v>148.57142857142858</v>
      </c>
      <c r="I183" s="75">
        <v>145</v>
      </c>
    </row>
    <row r="184" spans="1:9" s="10" customFormat="1" ht="16" customHeight="1" x14ac:dyDescent="0.35">
      <c r="A184" s="73">
        <v>44009</v>
      </c>
      <c r="B184" s="11">
        <v>5</v>
      </c>
      <c r="C184" s="12">
        <v>0</v>
      </c>
      <c r="D184" s="61">
        <v>2.5714285714285716</v>
      </c>
      <c r="E184" s="61">
        <v>3.5714285714285716</v>
      </c>
      <c r="F184" s="13">
        <v>141</v>
      </c>
      <c r="G184" s="13">
        <v>31</v>
      </c>
      <c r="H184" s="60">
        <v>146.42857142857142</v>
      </c>
      <c r="I184" s="75">
        <v>145.42857142857142</v>
      </c>
    </row>
    <row r="185" spans="1:9" s="10" customFormat="1" ht="16" customHeight="1" x14ac:dyDescent="0.35">
      <c r="A185" s="73">
        <v>44010</v>
      </c>
      <c r="B185" s="11">
        <v>1</v>
      </c>
      <c r="C185" s="12">
        <v>0</v>
      </c>
      <c r="D185" s="61">
        <v>2.7142857142857144</v>
      </c>
      <c r="E185" s="61">
        <v>2.8571428571428572</v>
      </c>
      <c r="F185" s="13">
        <v>124</v>
      </c>
      <c r="G185" s="13">
        <v>6</v>
      </c>
      <c r="H185" s="60">
        <v>144.28571428571428</v>
      </c>
      <c r="I185" s="75">
        <v>145.57142857142858</v>
      </c>
    </row>
    <row r="186" spans="1:9" s="10" customFormat="1" ht="16" customHeight="1" x14ac:dyDescent="0.35">
      <c r="A186" s="73">
        <v>44011</v>
      </c>
      <c r="B186" s="11">
        <v>2</v>
      </c>
      <c r="C186" s="12">
        <v>4</v>
      </c>
      <c r="D186" s="61">
        <v>2.5714285714285716</v>
      </c>
      <c r="E186" s="61">
        <v>2.8571428571428572</v>
      </c>
      <c r="F186" s="13">
        <v>142</v>
      </c>
      <c r="G186" s="13">
        <v>226</v>
      </c>
      <c r="H186" s="60">
        <v>139.57142857142858</v>
      </c>
      <c r="I186" s="75">
        <v>146.85714285714286</v>
      </c>
    </row>
    <row r="187" spans="1:9" s="10" customFormat="1" ht="16" customHeight="1" x14ac:dyDescent="0.35">
      <c r="A187" s="73">
        <v>44012</v>
      </c>
      <c r="B187" s="11">
        <v>2</v>
      </c>
      <c r="C187" s="12">
        <v>6</v>
      </c>
      <c r="D187" s="61">
        <v>2.2857142857142856</v>
      </c>
      <c r="E187" s="61">
        <v>2.7142857142857144</v>
      </c>
      <c r="F187" s="13">
        <v>128</v>
      </c>
      <c r="G187" s="13">
        <v>251</v>
      </c>
      <c r="H187" s="60">
        <v>137.14285714285714</v>
      </c>
      <c r="I187" s="75">
        <v>142.42857142857142</v>
      </c>
    </row>
    <row r="188" spans="1:9" s="10" customFormat="1" ht="16" customHeight="1" x14ac:dyDescent="0.35">
      <c r="A188" s="73">
        <v>44013</v>
      </c>
      <c r="B188" s="11">
        <v>4</v>
      </c>
      <c r="C188" s="12">
        <v>4</v>
      </c>
      <c r="D188" s="61">
        <v>2</v>
      </c>
      <c r="E188" s="61">
        <v>2.7142857142857144</v>
      </c>
      <c r="F188" s="13">
        <v>129</v>
      </c>
      <c r="G188" s="13">
        <v>171</v>
      </c>
      <c r="H188" s="60">
        <v>136.28571428571428</v>
      </c>
      <c r="I188" s="75">
        <v>141.28571428571428</v>
      </c>
    </row>
    <row r="189" spans="1:9" s="10" customFormat="1" ht="16" customHeight="1" x14ac:dyDescent="0.35">
      <c r="A189" s="73">
        <v>44014</v>
      </c>
      <c r="B189" s="11">
        <v>1</v>
      </c>
      <c r="C189" s="12">
        <v>4</v>
      </c>
      <c r="D189" s="61">
        <v>2</v>
      </c>
      <c r="E189" s="61">
        <v>2.7142857142857144</v>
      </c>
      <c r="F189" s="13">
        <v>142</v>
      </c>
      <c r="G189" s="13">
        <v>173</v>
      </c>
      <c r="H189" s="60">
        <v>135.14285714285714</v>
      </c>
      <c r="I189" s="75">
        <v>140.42857142857142</v>
      </c>
    </row>
    <row r="190" spans="1:9" s="10" customFormat="1" ht="16" customHeight="1" x14ac:dyDescent="0.35">
      <c r="A190" s="73">
        <v>44015</v>
      </c>
      <c r="B190" s="11">
        <v>1</v>
      </c>
      <c r="C190" s="12">
        <v>1</v>
      </c>
      <c r="D190" s="61">
        <v>2.1428571428571428</v>
      </c>
      <c r="E190" s="61">
        <v>2.7142857142857144</v>
      </c>
      <c r="F190" s="13">
        <v>154</v>
      </c>
      <c r="G190" s="13">
        <v>139</v>
      </c>
      <c r="H190" s="60">
        <v>131.85714285714286</v>
      </c>
      <c r="I190" s="75">
        <v>133.57142857142858</v>
      </c>
    </row>
    <row r="191" spans="1:9" s="10" customFormat="1" ht="16" customHeight="1" x14ac:dyDescent="0.35">
      <c r="A191" s="73">
        <v>44016</v>
      </c>
      <c r="B191" s="11">
        <v>3</v>
      </c>
      <c r="C191" s="12">
        <v>0</v>
      </c>
      <c r="D191" s="61">
        <v>1.8571428571428572</v>
      </c>
      <c r="E191" s="61">
        <v>2.7142857142857144</v>
      </c>
      <c r="F191" s="13">
        <v>135</v>
      </c>
      <c r="G191" s="13">
        <v>23</v>
      </c>
      <c r="H191" s="60">
        <v>133.71428571428572</v>
      </c>
      <c r="I191" s="75">
        <v>133.71428571428572</v>
      </c>
    </row>
    <row r="192" spans="1:9" s="10" customFormat="1" ht="16" customHeight="1" x14ac:dyDescent="0.35">
      <c r="A192" s="73">
        <v>44017</v>
      </c>
      <c r="B192" s="11">
        <v>1</v>
      </c>
      <c r="C192" s="12">
        <v>0</v>
      </c>
      <c r="D192" s="61">
        <v>1.4285714285714286</v>
      </c>
      <c r="E192" s="61">
        <v>2.1428571428571428</v>
      </c>
      <c r="F192" s="13">
        <v>116</v>
      </c>
      <c r="G192" s="13">
        <v>0</v>
      </c>
      <c r="H192" s="60">
        <v>136.14285714285714</v>
      </c>
      <c r="I192" s="75">
        <v>134.14285714285714</v>
      </c>
    </row>
    <row r="193" spans="1:9" s="10" customFormat="1" ht="16" customHeight="1" x14ac:dyDescent="0.35">
      <c r="A193" s="73">
        <v>44018</v>
      </c>
      <c r="B193" s="11">
        <v>3</v>
      </c>
      <c r="C193" s="12">
        <v>4</v>
      </c>
      <c r="D193" s="61">
        <v>1.2857142857142858</v>
      </c>
      <c r="E193" s="61">
        <v>1.7142857142857142</v>
      </c>
      <c r="F193" s="13">
        <v>119</v>
      </c>
      <c r="G193" s="13">
        <v>178</v>
      </c>
      <c r="H193" s="60">
        <v>139.14285714285714</v>
      </c>
      <c r="I193" s="75">
        <v>134.71428571428572</v>
      </c>
    </row>
    <row r="194" spans="1:9" s="10" customFormat="1" ht="16" customHeight="1" x14ac:dyDescent="0.35">
      <c r="A194" s="73">
        <v>44019</v>
      </c>
      <c r="B194" s="11">
        <v>0</v>
      </c>
      <c r="C194" s="12">
        <v>6</v>
      </c>
      <c r="D194" s="61">
        <v>1.1428571428571428</v>
      </c>
      <c r="E194" s="61">
        <v>1.8571428571428572</v>
      </c>
      <c r="F194" s="13">
        <v>141</v>
      </c>
      <c r="G194" s="13">
        <v>252</v>
      </c>
      <c r="H194" s="60">
        <v>142.14285714285714</v>
      </c>
      <c r="I194" s="75">
        <v>138.14285714285714</v>
      </c>
    </row>
    <row r="195" spans="1:9" s="10" customFormat="1" ht="16" customHeight="1" x14ac:dyDescent="0.35">
      <c r="A195" s="73">
        <v>44020</v>
      </c>
      <c r="B195" s="11">
        <v>1</v>
      </c>
      <c r="C195" s="12">
        <v>0</v>
      </c>
      <c r="D195" s="61">
        <v>1.1428571428571428</v>
      </c>
      <c r="E195" s="61">
        <v>1.8571428571428572</v>
      </c>
      <c r="F195" s="13">
        <v>146</v>
      </c>
      <c r="G195" s="13">
        <v>174</v>
      </c>
      <c r="H195" s="60">
        <v>143.71428571428572</v>
      </c>
      <c r="I195" s="75">
        <v>138.71428571428572</v>
      </c>
    </row>
    <row r="196" spans="1:9" s="10" customFormat="1" ht="16" customHeight="1" x14ac:dyDescent="0.35">
      <c r="A196" s="73">
        <v>44021</v>
      </c>
      <c r="B196" s="11">
        <v>0</v>
      </c>
      <c r="C196" s="12">
        <v>1</v>
      </c>
      <c r="D196" s="61">
        <v>1</v>
      </c>
      <c r="E196" s="61">
        <v>1.8571428571428572</v>
      </c>
      <c r="F196" s="13">
        <v>163</v>
      </c>
      <c r="G196" s="13">
        <v>177</v>
      </c>
      <c r="H196" s="60">
        <v>149.42857142857142</v>
      </c>
      <c r="I196" s="75">
        <v>139.57142857142858</v>
      </c>
    </row>
    <row r="197" spans="1:9" s="10" customFormat="1" ht="16" customHeight="1" x14ac:dyDescent="0.35">
      <c r="A197" s="73">
        <v>44022</v>
      </c>
      <c r="B197" s="11">
        <v>0</v>
      </c>
      <c r="C197" s="12">
        <v>2</v>
      </c>
      <c r="D197" s="61">
        <v>0.7142857142857143</v>
      </c>
      <c r="E197" s="61">
        <v>1.4285714285714286</v>
      </c>
      <c r="F197" s="13">
        <v>175</v>
      </c>
      <c r="G197" s="13">
        <v>163</v>
      </c>
      <c r="H197" s="60">
        <v>153.14285714285714</v>
      </c>
      <c r="I197" s="75">
        <v>140.85714285714286</v>
      </c>
    </row>
    <row r="198" spans="1:9" s="10" customFormat="1" ht="16" customHeight="1" x14ac:dyDescent="0.35">
      <c r="A198" s="73">
        <v>44023</v>
      </c>
      <c r="B198" s="11">
        <v>3</v>
      </c>
      <c r="C198" s="12">
        <v>0</v>
      </c>
      <c r="D198" s="61">
        <v>1.1428571428571428</v>
      </c>
      <c r="E198" s="61">
        <v>0.7142857142857143</v>
      </c>
      <c r="F198" s="13">
        <v>146</v>
      </c>
      <c r="G198" s="13">
        <v>27</v>
      </c>
      <c r="H198" s="60">
        <v>153.85714285714286</v>
      </c>
      <c r="I198" s="75">
        <v>138.14285714285714</v>
      </c>
    </row>
    <row r="199" spans="1:9" s="10" customFormat="1" ht="16" customHeight="1" x14ac:dyDescent="0.35">
      <c r="A199" s="73">
        <v>44024</v>
      </c>
      <c r="B199" s="11">
        <v>0</v>
      </c>
      <c r="C199" s="12">
        <v>0</v>
      </c>
      <c r="D199" s="61">
        <v>1.2857142857142858</v>
      </c>
      <c r="E199" s="61">
        <v>1.1428571428571428</v>
      </c>
      <c r="F199" s="13">
        <v>156</v>
      </c>
      <c r="G199" s="13">
        <v>6</v>
      </c>
      <c r="H199" s="60">
        <v>155.28571428571428</v>
      </c>
      <c r="I199" s="75">
        <v>141</v>
      </c>
    </row>
    <row r="200" spans="1:9" s="10" customFormat="1" ht="16" customHeight="1" x14ac:dyDescent="0.35">
      <c r="A200" s="73">
        <v>44025</v>
      </c>
      <c r="B200" s="11">
        <v>1</v>
      </c>
      <c r="C200" s="12">
        <v>1</v>
      </c>
      <c r="D200" s="61">
        <v>1.2857142857142858</v>
      </c>
      <c r="E200" s="61">
        <v>1.1428571428571428</v>
      </c>
      <c r="F200" s="13">
        <v>145</v>
      </c>
      <c r="G200" s="13">
        <v>187</v>
      </c>
      <c r="H200" s="60">
        <v>152.71428571428572</v>
      </c>
      <c r="I200" s="75">
        <v>147.85714285714286</v>
      </c>
    </row>
    <row r="201" spans="1:9" s="10" customFormat="1" ht="16" customHeight="1" x14ac:dyDescent="0.35">
      <c r="A201" s="73">
        <v>44026</v>
      </c>
      <c r="B201" s="11">
        <v>3</v>
      </c>
      <c r="C201" s="12">
        <v>1</v>
      </c>
      <c r="D201" s="61">
        <v>1.2857142857142858</v>
      </c>
      <c r="E201" s="61">
        <v>0.8571428571428571</v>
      </c>
      <c r="F201" s="13">
        <v>146</v>
      </c>
      <c r="G201" s="13">
        <v>233</v>
      </c>
      <c r="H201" s="60">
        <v>145.42857142857142</v>
      </c>
      <c r="I201" s="75">
        <v>151</v>
      </c>
    </row>
    <row r="202" spans="1:9" s="10" customFormat="1" ht="16" customHeight="1" x14ac:dyDescent="0.35">
      <c r="A202" s="73">
        <v>44027</v>
      </c>
      <c r="B202" s="11">
        <v>2</v>
      </c>
      <c r="C202" s="12">
        <v>3</v>
      </c>
      <c r="D202" s="61">
        <v>1.1428571428571428</v>
      </c>
      <c r="E202" s="61">
        <v>0.8571428571428571</v>
      </c>
      <c r="F202" s="13">
        <v>156</v>
      </c>
      <c r="G202" s="13">
        <v>194</v>
      </c>
      <c r="H202" s="60">
        <v>144.57142857142858</v>
      </c>
      <c r="I202" s="75">
        <v>148.28571428571428</v>
      </c>
    </row>
    <row r="203" spans="1:9" s="10" customFormat="1" ht="16" customHeight="1" x14ac:dyDescent="0.35">
      <c r="A203" s="73">
        <v>44028</v>
      </c>
      <c r="B203" s="11">
        <v>0</v>
      </c>
      <c r="C203" s="12">
        <v>1</v>
      </c>
      <c r="D203" s="61">
        <v>1.4285714285714286</v>
      </c>
      <c r="E203" s="61">
        <v>0.8571428571428571</v>
      </c>
      <c r="F203" s="13">
        <v>145</v>
      </c>
      <c r="G203" s="13">
        <v>225</v>
      </c>
      <c r="H203" s="60">
        <v>144.71428571428572</v>
      </c>
      <c r="I203" s="75">
        <v>147.57142857142858</v>
      </c>
    </row>
    <row r="204" spans="1:9" s="10" customFormat="1" ht="16" customHeight="1" x14ac:dyDescent="0.35">
      <c r="A204" s="73">
        <v>44029</v>
      </c>
      <c r="B204" s="11">
        <v>0</v>
      </c>
      <c r="C204" s="12">
        <v>0</v>
      </c>
      <c r="D204" s="61">
        <v>1.4285714285714286</v>
      </c>
      <c r="E204" s="61">
        <v>0.8571428571428571</v>
      </c>
      <c r="F204" s="13">
        <v>124</v>
      </c>
      <c r="G204" s="13">
        <v>185</v>
      </c>
      <c r="H204" s="60">
        <v>142.42857142857142</v>
      </c>
      <c r="I204" s="75">
        <v>144.14285714285714</v>
      </c>
    </row>
    <row r="205" spans="1:9" s="10" customFormat="1" ht="16" customHeight="1" x14ac:dyDescent="0.35">
      <c r="A205" s="73">
        <v>44030</v>
      </c>
      <c r="B205" s="11">
        <v>2</v>
      </c>
      <c r="C205" s="12">
        <v>0</v>
      </c>
      <c r="D205" s="61">
        <v>1</v>
      </c>
      <c r="E205" s="61">
        <v>1.2857142857142858</v>
      </c>
      <c r="F205" s="13">
        <v>140</v>
      </c>
      <c r="G205" s="13">
        <v>8</v>
      </c>
      <c r="H205" s="60">
        <v>143.14285714285714</v>
      </c>
      <c r="I205" s="75">
        <v>142.57142857142858</v>
      </c>
    </row>
    <row r="206" spans="1:9" s="10" customFormat="1" ht="16" customHeight="1" x14ac:dyDescent="0.35">
      <c r="A206" s="73">
        <v>44031</v>
      </c>
      <c r="B206" s="11">
        <v>2</v>
      </c>
      <c r="C206" s="12">
        <v>0</v>
      </c>
      <c r="D206" s="61">
        <v>0.7142857142857143</v>
      </c>
      <c r="E206" s="61">
        <v>1</v>
      </c>
      <c r="F206" s="13">
        <v>157</v>
      </c>
      <c r="G206" s="13">
        <v>1</v>
      </c>
      <c r="H206" s="60">
        <v>141.14285714285714</v>
      </c>
      <c r="I206" s="75">
        <v>144.14285714285714</v>
      </c>
    </row>
    <row r="207" spans="1:9" s="10" customFormat="1" ht="16" customHeight="1" x14ac:dyDescent="0.35">
      <c r="A207" s="73">
        <v>44032</v>
      </c>
      <c r="B207" s="11">
        <v>1</v>
      </c>
      <c r="C207" s="12">
        <v>1</v>
      </c>
      <c r="D207" s="61">
        <v>0.7142857142857143</v>
      </c>
      <c r="E207" s="61">
        <v>1</v>
      </c>
      <c r="F207" s="13">
        <v>129</v>
      </c>
      <c r="G207" s="13">
        <v>163</v>
      </c>
      <c r="H207" s="60">
        <v>144</v>
      </c>
      <c r="I207" s="75">
        <v>136.71428571428572</v>
      </c>
    </row>
    <row r="208" spans="1:9" s="10" customFormat="1" ht="16" customHeight="1" x14ac:dyDescent="0.35">
      <c r="A208" s="73">
        <v>44033</v>
      </c>
      <c r="B208" s="11">
        <v>0</v>
      </c>
      <c r="C208" s="12">
        <v>4</v>
      </c>
      <c r="D208" s="61">
        <v>0.8571428571428571</v>
      </c>
      <c r="E208" s="61">
        <v>1.1428571428571428</v>
      </c>
      <c r="F208" s="13">
        <v>151</v>
      </c>
      <c r="G208" s="13">
        <v>222</v>
      </c>
      <c r="H208" s="60">
        <v>145.85714285714286</v>
      </c>
      <c r="I208" s="75">
        <v>136.71428571428572</v>
      </c>
    </row>
    <row r="209" spans="1:9" s="10" customFormat="1" ht="16" customHeight="1" x14ac:dyDescent="0.35">
      <c r="A209" s="73">
        <v>44034</v>
      </c>
      <c r="B209" s="11">
        <v>0</v>
      </c>
      <c r="C209" s="12">
        <v>1</v>
      </c>
      <c r="D209" s="61">
        <v>0.7142857142857143</v>
      </c>
      <c r="E209" s="61">
        <v>1.1428571428571428</v>
      </c>
      <c r="F209" s="13">
        <v>142</v>
      </c>
      <c r="G209" s="13">
        <v>205</v>
      </c>
      <c r="H209" s="60">
        <v>146</v>
      </c>
      <c r="I209" s="75">
        <v>137.28571428571428</v>
      </c>
    </row>
    <row r="210" spans="1:9" s="10" customFormat="1" ht="16" customHeight="1" x14ac:dyDescent="0.35">
      <c r="A210" s="73">
        <v>44035</v>
      </c>
      <c r="B210" s="11">
        <v>0</v>
      </c>
      <c r="C210" s="12">
        <v>1</v>
      </c>
      <c r="D210" s="61">
        <v>0.5714285714285714</v>
      </c>
      <c r="E210" s="61">
        <v>1.1428571428571428</v>
      </c>
      <c r="F210" s="13">
        <v>165</v>
      </c>
      <c r="G210" s="13">
        <v>173</v>
      </c>
      <c r="H210" s="60">
        <v>146.28571428571428</v>
      </c>
      <c r="I210" s="75">
        <v>137.42857142857142</v>
      </c>
    </row>
    <row r="211" spans="1:9" s="10" customFormat="1" ht="16" customHeight="1" x14ac:dyDescent="0.35">
      <c r="A211" s="73">
        <v>44036</v>
      </c>
      <c r="B211" s="11">
        <v>1</v>
      </c>
      <c r="C211" s="12">
        <v>1</v>
      </c>
      <c r="D211" s="61">
        <v>0.42857142857142855</v>
      </c>
      <c r="E211" s="61">
        <v>1</v>
      </c>
      <c r="F211" s="13">
        <v>137</v>
      </c>
      <c r="G211" s="13">
        <v>185</v>
      </c>
      <c r="H211" s="60">
        <v>150</v>
      </c>
      <c r="I211" s="75">
        <v>149.42857142857142</v>
      </c>
    </row>
    <row r="212" spans="1:9" s="10" customFormat="1" ht="16" customHeight="1" x14ac:dyDescent="0.35">
      <c r="A212" s="73">
        <v>44037</v>
      </c>
      <c r="B212" s="11">
        <v>1</v>
      </c>
      <c r="C212" s="12">
        <v>0</v>
      </c>
      <c r="D212" s="61">
        <v>1</v>
      </c>
      <c r="E212" s="61">
        <v>0.5714285714285714</v>
      </c>
      <c r="F212" s="13">
        <v>141</v>
      </c>
      <c r="G212" s="13">
        <v>12</v>
      </c>
      <c r="H212" s="60">
        <v>147.14285714285714</v>
      </c>
      <c r="I212" s="75">
        <v>149.85714285714286</v>
      </c>
    </row>
    <row r="213" spans="1:9" s="10" customFormat="1" ht="16" customHeight="1" x14ac:dyDescent="0.35">
      <c r="A213" s="73">
        <v>44038</v>
      </c>
      <c r="B213" s="11">
        <v>1</v>
      </c>
      <c r="C213" s="12">
        <v>0</v>
      </c>
      <c r="D213" s="61">
        <v>1.2857142857142858</v>
      </c>
      <c r="E213" s="61">
        <v>0.5714285714285714</v>
      </c>
      <c r="F213" s="13">
        <v>159</v>
      </c>
      <c r="G213" s="13">
        <v>2</v>
      </c>
      <c r="H213" s="60">
        <v>145.14285714285714</v>
      </c>
      <c r="I213" s="75">
        <v>148.57142857142858</v>
      </c>
    </row>
    <row r="214" spans="1:9" s="10" customFormat="1" ht="16" customHeight="1" x14ac:dyDescent="0.35">
      <c r="A214" s="73">
        <v>44039</v>
      </c>
      <c r="B214" s="11">
        <v>0</v>
      </c>
      <c r="C214" s="12">
        <v>0</v>
      </c>
      <c r="D214" s="61">
        <v>1.2857142857142858</v>
      </c>
      <c r="E214" s="61">
        <v>0.7142857142857143</v>
      </c>
      <c r="F214" s="13">
        <v>155</v>
      </c>
      <c r="G214" s="13">
        <v>247</v>
      </c>
      <c r="H214" s="60">
        <v>145.85714285714286</v>
      </c>
      <c r="I214" s="75">
        <v>149.85714285714286</v>
      </c>
    </row>
    <row r="215" spans="1:9" s="10" customFormat="1" ht="16" customHeight="1" x14ac:dyDescent="0.35">
      <c r="A215" s="73">
        <v>44040</v>
      </c>
      <c r="B215" s="11">
        <v>4</v>
      </c>
      <c r="C215" s="12">
        <v>1</v>
      </c>
      <c r="D215" s="61">
        <v>1.1428571428571428</v>
      </c>
      <c r="E215" s="61">
        <v>0.8571428571428571</v>
      </c>
      <c r="F215" s="13">
        <v>131</v>
      </c>
      <c r="G215" s="13">
        <v>225</v>
      </c>
      <c r="H215" s="60">
        <v>148.85714285714286</v>
      </c>
      <c r="I215" s="75">
        <v>149.71428571428572</v>
      </c>
    </row>
    <row r="216" spans="1:9" s="10" customFormat="1" ht="16" customHeight="1" x14ac:dyDescent="0.35">
      <c r="A216" s="73">
        <v>44041</v>
      </c>
      <c r="B216" s="11">
        <v>2</v>
      </c>
      <c r="C216" s="12">
        <v>1</v>
      </c>
      <c r="D216" s="61">
        <v>1</v>
      </c>
      <c r="E216" s="61">
        <v>0.8571428571428571</v>
      </c>
      <c r="F216" s="13">
        <v>128</v>
      </c>
      <c r="G216" s="13">
        <v>196</v>
      </c>
      <c r="H216" s="60">
        <v>150.28571428571428</v>
      </c>
      <c r="I216" s="75">
        <v>148.85714285714286</v>
      </c>
    </row>
    <row r="217" spans="1:9" s="10" customFormat="1" ht="16" customHeight="1" x14ac:dyDescent="0.35">
      <c r="A217" s="73">
        <v>44042</v>
      </c>
      <c r="B217" s="11">
        <v>0</v>
      </c>
      <c r="C217" s="12">
        <v>2</v>
      </c>
      <c r="D217" s="61">
        <v>0.8571428571428571</v>
      </c>
      <c r="E217" s="61">
        <v>0.8571428571428571</v>
      </c>
      <c r="F217" s="13">
        <v>170</v>
      </c>
      <c r="G217" s="13">
        <v>182</v>
      </c>
      <c r="H217" s="60">
        <v>147.14285714285714</v>
      </c>
      <c r="I217" s="75">
        <v>149</v>
      </c>
    </row>
    <row r="218" spans="1:9" s="10" customFormat="1" ht="16" customHeight="1" x14ac:dyDescent="0.35">
      <c r="A218" s="73">
        <v>44043</v>
      </c>
      <c r="B218" s="11">
        <v>0</v>
      </c>
      <c r="C218" s="12">
        <v>2</v>
      </c>
      <c r="D218" s="61">
        <v>1</v>
      </c>
      <c r="E218" s="61">
        <v>1</v>
      </c>
      <c r="F218" s="13">
        <v>158</v>
      </c>
      <c r="G218" s="13">
        <v>184</v>
      </c>
      <c r="H218" s="60">
        <v>143.57142857142858</v>
      </c>
      <c r="I218" s="75">
        <v>143.85714285714286</v>
      </c>
    </row>
    <row r="219" spans="1:9" s="10" customFormat="1" ht="16" customHeight="1" x14ac:dyDescent="0.35">
      <c r="A219" s="73">
        <v>44044</v>
      </c>
      <c r="B219" s="11">
        <v>0</v>
      </c>
      <c r="C219" s="12">
        <v>0</v>
      </c>
      <c r="D219" s="61">
        <v>0.5714285714285714</v>
      </c>
      <c r="E219" s="61">
        <v>0.8571428571428571</v>
      </c>
      <c r="F219" s="13">
        <v>151</v>
      </c>
      <c r="G219" s="13">
        <v>6</v>
      </c>
      <c r="H219" s="60">
        <v>143.85714285714286</v>
      </c>
      <c r="I219" s="75">
        <v>146.85714285714286</v>
      </c>
    </row>
    <row r="220" spans="1:9" s="10" customFormat="1" ht="16" customHeight="1" x14ac:dyDescent="0.35">
      <c r="A220" s="73">
        <v>44045</v>
      </c>
      <c r="B220" s="11">
        <v>0</v>
      </c>
      <c r="C220" s="12">
        <v>0</v>
      </c>
      <c r="D220" s="61">
        <v>0.5714285714285714</v>
      </c>
      <c r="E220" s="61">
        <v>0.8571428571428571</v>
      </c>
      <c r="F220" s="13">
        <v>137</v>
      </c>
      <c r="G220" s="13">
        <v>3</v>
      </c>
      <c r="H220" s="60">
        <v>146.71428571428572</v>
      </c>
      <c r="I220" s="75">
        <v>149.14285714285714</v>
      </c>
    </row>
    <row r="221" spans="1:9" s="10" customFormat="1" ht="16" customHeight="1" x14ac:dyDescent="0.35">
      <c r="A221" s="73">
        <v>44046</v>
      </c>
      <c r="B221" s="11">
        <v>1</v>
      </c>
      <c r="C221" s="12">
        <v>1</v>
      </c>
      <c r="D221" s="61">
        <v>0.7142857142857143</v>
      </c>
      <c r="E221" s="61">
        <v>0.8571428571428571</v>
      </c>
      <c r="F221" s="13">
        <v>130</v>
      </c>
      <c r="G221" s="13">
        <v>211</v>
      </c>
      <c r="H221" s="60">
        <v>144.42857142857142</v>
      </c>
      <c r="I221" s="75">
        <v>148</v>
      </c>
    </row>
    <row r="222" spans="1:9" s="10" customFormat="1" ht="16" customHeight="1" x14ac:dyDescent="0.35">
      <c r="A222" s="73">
        <v>44047</v>
      </c>
      <c r="B222" s="11">
        <v>1</v>
      </c>
      <c r="C222" s="12">
        <v>0</v>
      </c>
      <c r="D222" s="61">
        <v>0.7142857142857143</v>
      </c>
      <c r="E222" s="61">
        <v>0.7142857142857143</v>
      </c>
      <c r="F222" s="13">
        <v>133</v>
      </c>
      <c r="G222" s="13">
        <v>246</v>
      </c>
      <c r="H222" s="60">
        <v>141.57142857142858</v>
      </c>
      <c r="I222" s="75">
        <v>145.28571428571428</v>
      </c>
    </row>
    <row r="223" spans="1:9" s="10" customFormat="1" ht="16" customHeight="1" x14ac:dyDescent="0.35">
      <c r="A223" s="73">
        <v>44048</v>
      </c>
      <c r="B223" s="11">
        <v>2</v>
      </c>
      <c r="C223" s="12">
        <v>1</v>
      </c>
      <c r="D223" s="61">
        <v>0.7142857142857143</v>
      </c>
      <c r="E223" s="61">
        <v>0.7142857142857143</v>
      </c>
      <c r="F223" s="13">
        <v>148</v>
      </c>
      <c r="G223" s="13">
        <v>212</v>
      </c>
      <c r="H223" s="60">
        <v>138.28571428571428</v>
      </c>
      <c r="I223" s="75">
        <v>144.85714285714286</v>
      </c>
    </row>
    <row r="224" spans="1:9" s="10" customFormat="1" ht="16" customHeight="1" x14ac:dyDescent="0.35">
      <c r="A224" s="73">
        <v>44049</v>
      </c>
      <c r="B224" s="11">
        <v>1</v>
      </c>
      <c r="C224" s="12">
        <v>2</v>
      </c>
      <c r="D224" s="61">
        <v>0.7142857142857143</v>
      </c>
      <c r="E224" s="61">
        <v>0.7142857142857143</v>
      </c>
      <c r="F224" s="13">
        <v>154</v>
      </c>
      <c r="G224" s="13">
        <v>174</v>
      </c>
      <c r="H224" s="60">
        <v>138.42857142857142</v>
      </c>
      <c r="I224" s="75">
        <v>144.42857142857142</v>
      </c>
    </row>
    <row r="225" spans="1:9" s="10" customFormat="1" ht="16" customHeight="1" x14ac:dyDescent="0.35">
      <c r="A225" s="73">
        <v>44050</v>
      </c>
      <c r="B225" s="11">
        <v>0</v>
      </c>
      <c r="C225" s="12">
        <v>1</v>
      </c>
      <c r="D225" s="61">
        <v>0.5714285714285714</v>
      </c>
      <c r="E225" s="61">
        <v>0.7142857142857143</v>
      </c>
      <c r="F225" s="13">
        <v>138</v>
      </c>
      <c r="G225" s="13">
        <v>165</v>
      </c>
      <c r="H225" s="60">
        <v>137.42857142857142</v>
      </c>
      <c r="I225" s="75">
        <v>144.28571428571428</v>
      </c>
    </row>
    <row r="226" spans="1:9" s="10" customFormat="1" ht="16" customHeight="1" x14ac:dyDescent="0.35">
      <c r="A226" s="73">
        <v>44051</v>
      </c>
      <c r="B226" s="11">
        <v>0</v>
      </c>
      <c r="C226" s="12">
        <v>0</v>
      </c>
      <c r="D226" s="61">
        <v>0.42857142857142855</v>
      </c>
      <c r="E226" s="61">
        <v>0.8571428571428571</v>
      </c>
      <c r="F226" s="13">
        <v>128</v>
      </c>
      <c r="G226" s="13">
        <v>3</v>
      </c>
      <c r="H226" s="60">
        <v>138.28571428571428</v>
      </c>
      <c r="I226" s="75">
        <v>138.71428571428572</v>
      </c>
    </row>
    <row r="227" spans="1:9" s="10" customFormat="1" ht="16" customHeight="1" x14ac:dyDescent="0.35">
      <c r="A227" s="73">
        <v>44052</v>
      </c>
      <c r="B227" s="11">
        <v>0</v>
      </c>
      <c r="C227" s="12">
        <v>0</v>
      </c>
      <c r="D227" s="61">
        <v>0.14285714285714285</v>
      </c>
      <c r="E227" s="61">
        <v>0.7142857142857143</v>
      </c>
      <c r="F227" s="13">
        <v>138</v>
      </c>
      <c r="G227" s="13">
        <v>0</v>
      </c>
      <c r="H227" s="60">
        <v>135.42857142857142</v>
      </c>
      <c r="I227" s="75">
        <v>121.28571428571429</v>
      </c>
    </row>
    <row r="228" spans="1:9" s="10" customFormat="1" ht="16" customHeight="1" x14ac:dyDescent="0.35">
      <c r="A228" s="73">
        <v>44053</v>
      </c>
      <c r="B228" s="11">
        <v>0</v>
      </c>
      <c r="C228" s="12">
        <v>1</v>
      </c>
      <c r="D228" s="61">
        <v>0.14285714285714285</v>
      </c>
      <c r="E228" s="61">
        <v>0.5714285714285714</v>
      </c>
      <c r="F228" s="13">
        <v>123</v>
      </c>
      <c r="G228" s="13">
        <v>210</v>
      </c>
      <c r="H228" s="60">
        <v>134.28571428571428</v>
      </c>
      <c r="I228" s="75">
        <v>128.71428571428572</v>
      </c>
    </row>
    <row r="229" spans="1:9" s="10" customFormat="1" ht="16" customHeight="1" x14ac:dyDescent="0.35">
      <c r="A229" s="73">
        <v>44054</v>
      </c>
      <c r="B229" s="11">
        <v>0</v>
      </c>
      <c r="C229" s="12">
        <v>1</v>
      </c>
      <c r="D229" s="61">
        <v>0.14285714285714285</v>
      </c>
      <c r="E229" s="61">
        <v>0.42857142857142855</v>
      </c>
      <c r="F229" s="13">
        <v>139</v>
      </c>
      <c r="G229" s="13">
        <v>207</v>
      </c>
      <c r="H229" s="60">
        <v>137.14285714285714</v>
      </c>
      <c r="I229" s="75">
        <v>132</v>
      </c>
    </row>
    <row r="230" spans="1:9" s="10" customFormat="1" ht="16" customHeight="1" x14ac:dyDescent="0.35">
      <c r="A230" s="73">
        <v>44055</v>
      </c>
      <c r="B230" s="11">
        <v>0</v>
      </c>
      <c r="C230" s="12">
        <v>0</v>
      </c>
      <c r="D230" s="61">
        <v>0.2857142857142857</v>
      </c>
      <c r="E230" s="61">
        <v>0.42857142857142855</v>
      </c>
      <c r="F230" s="13">
        <v>128</v>
      </c>
      <c r="G230" s="13">
        <v>90</v>
      </c>
      <c r="H230" s="60">
        <v>138</v>
      </c>
      <c r="I230" s="75">
        <v>132.57142857142858</v>
      </c>
    </row>
    <row r="231" spans="1:9" s="10" customFormat="1" ht="16" customHeight="1" x14ac:dyDescent="0.35">
      <c r="A231" s="73">
        <v>44056</v>
      </c>
      <c r="B231" s="11">
        <v>1</v>
      </c>
      <c r="C231" s="12">
        <v>1</v>
      </c>
      <c r="D231" s="61">
        <v>0.42857142857142855</v>
      </c>
      <c r="E231" s="61">
        <v>0.42857142857142855</v>
      </c>
      <c r="F231" s="13">
        <v>146</v>
      </c>
      <c r="G231" s="13">
        <v>226</v>
      </c>
      <c r="H231" s="60">
        <v>139</v>
      </c>
      <c r="I231" s="75">
        <v>132.57142857142858</v>
      </c>
    </row>
    <row r="232" spans="1:9" s="10" customFormat="1" ht="16" customHeight="1" x14ac:dyDescent="0.35">
      <c r="A232" s="73">
        <v>44057</v>
      </c>
      <c r="B232" s="11">
        <v>0</v>
      </c>
      <c r="C232" s="12">
        <v>0</v>
      </c>
      <c r="D232" s="61">
        <v>0.5714285714285714</v>
      </c>
      <c r="E232" s="61">
        <v>0.5714285714285714</v>
      </c>
      <c r="F232" s="13">
        <v>158</v>
      </c>
      <c r="G232" s="13">
        <v>188</v>
      </c>
      <c r="H232" s="60">
        <v>141.71428571428572</v>
      </c>
      <c r="I232" s="75">
        <v>136.14285714285714</v>
      </c>
    </row>
    <row r="233" spans="1:9" s="10" customFormat="1" ht="16" customHeight="1" x14ac:dyDescent="0.35">
      <c r="A233" s="73">
        <v>44058</v>
      </c>
      <c r="B233" s="11">
        <v>1</v>
      </c>
      <c r="C233" s="12">
        <v>0</v>
      </c>
      <c r="D233" s="61">
        <v>0.7142857142857143</v>
      </c>
      <c r="E233" s="61">
        <v>0.5714285714285714</v>
      </c>
      <c r="F233" s="13">
        <v>134</v>
      </c>
      <c r="G233" s="13">
        <v>7</v>
      </c>
      <c r="H233" s="60">
        <v>144</v>
      </c>
      <c r="I233" s="75">
        <v>139.71428571428572</v>
      </c>
    </row>
    <row r="234" spans="1:9" s="10" customFormat="1" ht="16" customHeight="1" x14ac:dyDescent="0.35">
      <c r="A234" s="73">
        <v>44059</v>
      </c>
      <c r="B234" s="11">
        <v>1</v>
      </c>
      <c r="C234" s="12">
        <v>0</v>
      </c>
      <c r="D234" s="61">
        <v>1</v>
      </c>
      <c r="E234" s="61">
        <v>0.7142857142857143</v>
      </c>
      <c r="F234" s="13">
        <v>145</v>
      </c>
      <c r="G234" s="13">
        <v>0</v>
      </c>
      <c r="H234" s="60">
        <v>148.85714285714286</v>
      </c>
      <c r="I234" s="75">
        <v>159.14285714285714</v>
      </c>
    </row>
    <row r="235" spans="1:9" s="10" customFormat="1" ht="16" customHeight="1" x14ac:dyDescent="0.35">
      <c r="A235" s="73">
        <v>44060</v>
      </c>
      <c r="B235" s="11">
        <v>1</v>
      </c>
      <c r="C235" s="12">
        <v>2</v>
      </c>
      <c r="D235" s="61">
        <v>0.8571428571428571</v>
      </c>
      <c r="E235" s="61">
        <v>0.5714285714285714</v>
      </c>
      <c r="F235" s="13">
        <v>142</v>
      </c>
      <c r="G235" s="13">
        <v>235</v>
      </c>
      <c r="H235" s="60">
        <v>148.71428571428572</v>
      </c>
      <c r="I235" s="75">
        <v>151.14285714285714</v>
      </c>
    </row>
    <row r="236" spans="1:9" s="10" customFormat="1" ht="16" customHeight="1" x14ac:dyDescent="0.35">
      <c r="A236" s="73">
        <v>44061</v>
      </c>
      <c r="B236" s="11">
        <v>1</v>
      </c>
      <c r="C236" s="12">
        <v>1</v>
      </c>
      <c r="D236" s="61">
        <v>0.8571428571428571</v>
      </c>
      <c r="E236" s="61">
        <v>0.7142857142857143</v>
      </c>
      <c r="F236" s="13">
        <v>155</v>
      </c>
      <c r="G236" s="13">
        <v>232</v>
      </c>
      <c r="H236" s="60">
        <v>145.42857142857142</v>
      </c>
      <c r="I236" s="75">
        <v>149.85714285714286</v>
      </c>
    </row>
    <row r="237" spans="1:9" s="10" customFormat="1" ht="16" customHeight="1" x14ac:dyDescent="0.35">
      <c r="A237" s="73">
        <v>44062</v>
      </c>
      <c r="B237" s="11">
        <v>2</v>
      </c>
      <c r="C237" s="12">
        <v>1</v>
      </c>
      <c r="D237" s="61">
        <v>0.8571428571428571</v>
      </c>
      <c r="E237" s="61">
        <v>0.7142857142857143</v>
      </c>
      <c r="F237" s="13">
        <v>162</v>
      </c>
      <c r="G237" s="13">
        <v>226</v>
      </c>
      <c r="H237" s="60">
        <v>150.85714285714286</v>
      </c>
      <c r="I237" s="75">
        <v>149.42857142857142</v>
      </c>
    </row>
    <row r="238" spans="1:9" s="10" customFormat="1" ht="16" customHeight="1" x14ac:dyDescent="0.35">
      <c r="A238" s="73">
        <v>44063</v>
      </c>
      <c r="B238" s="11">
        <v>0</v>
      </c>
      <c r="C238" s="12">
        <v>0</v>
      </c>
      <c r="D238" s="61">
        <v>0.8571428571428571</v>
      </c>
      <c r="E238" s="61">
        <v>0.7142857142857143</v>
      </c>
      <c r="F238" s="13">
        <v>145</v>
      </c>
      <c r="G238" s="13">
        <v>170</v>
      </c>
      <c r="H238" s="60">
        <v>148.28571428571428</v>
      </c>
      <c r="I238" s="75">
        <v>149.42857142857142</v>
      </c>
    </row>
    <row r="239" spans="1:9" s="10" customFormat="1" ht="16" customHeight="1" x14ac:dyDescent="0.35">
      <c r="A239" s="73">
        <v>44064</v>
      </c>
      <c r="B239" s="11">
        <v>0</v>
      </c>
      <c r="C239" s="12">
        <v>1</v>
      </c>
      <c r="D239" s="61">
        <v>0.7142857142857143</v>
      </c>
      <c r="E239" s="61">
        <v>0.5714285714285714</v>
      </c>
      <c r="F239" s="13">
        <v>135</v>
      </c>
      <c r="G239" s="13">
        <v>179</v>
      </c>
      <c r="H239" s="60">
        <v>146.71428571428572</v>
      </c>
      <c r="I239" s="75">
        <v>146.42857142857142</v>
      </c>
    </row>
    <row r="240" spans="1:9" s="10" customFormat="1" ht="16" customHeight="1" x14ac:dyDescent="0.35">
      <c r="A240" s="73">
        <v>44065</v>
      </c>
      <c r="B240" s="11">
        <v>1</v>
      </c>
      <c r="C240" s="12">
        <v>0</v>
      </c>
      <c r="D240" s="61">
        <v>0.7142857142857143</v>
      </c>
      <c r="E240" s="61">
        <v>0.7142857142857143</v>
      </c>
      <c r="F240" s="13">
        <v>172</v>
      </c>
      <c r="G240" s="13">
        <v>4</v>
      </c>
      <c r="H240" s="60">
        <v>146.28571428571428</v>
      </c>
      <c r="I240" s="75">
        <v>150.14285714285714</v>
      </c>
    </row>
    <row r="241" spans="1:9" s="10" customFormat="1" ht="16" customHeight="1" x14ac:dyDescent="0.35">
      <c r="A241" s="73">
        <v>44066</v>
      </c>
      <c r="B241" s="11">
        <v>1</v>
      </c>
      <c r="C241" s="12">
        <v>0</v>
      </c>
      <c r="D241" s="61">
        <v>0.5714285714285714</v>
      </c>
      <c r="E241" s="61">
        <v>0.7142857142857143</v>
      </c>
      <c r="F241" s="13">
        <v>127</v>
      </c>
      <c r="G241" s="13">
        <v>0</v>
      </c>
      <c r="H241" s="60">
        <v>143</v>
      </c>
      <c r="I241" s="75">
        <v>144.57142857142858</v>
      </c>
    </row>
    <row r="242" spans="1:9" s="10" customFormat="1" ht="16" customHeight="1" x14ac:dyDescent="0.35">
      <c r="A242" s="73">
        <v>44067</v>
      </c>
      <c r="B242" s="11">
        <v>0</v>
      </c>
      <c r="C242" s="12">
        <v>1</v>
      </c>
      <c r="D242" s="61">
        <v>0.7142857142857143</v>
      </c>
      <c r="E242" s="61">
        <v>0.8571428571428571</v>
      </c>
      <c r="F242" s="13">
        <v>131</v>
      </c>
      <c r="G242" s="13">
        <v>214</v>
      </c>
      <c r="H242" s="60">
        <v>142.71428571428572</v>
      </c>
      <c r="I242" s="75">
        <v>146.14285714285714</v>
      </c>
    </row>
    <row r="243" spans="1:9" s="10" customFormat="1" ht="16" customHeight="1" x14ac:dyDescent="0.35">
      <c r="A243" s="73">
        <v>44068</v>
      </c>
      <c r="B243" s="11">
        <v>1</v>
      </c>
      <c r="C243" s="12">
        <v>2</v>
      </c>
      <c r="D243" s="61">
        <v>0.8571428571428571</v>
      </c>
      <c r="E243" s="61">
        <v>1</v>
      </c>
      <c r="F243" s="13">
        <v>152</v>
      </c>
      <c r="G243" s="13">
        <v>258</v>
      </c>
      <c r="H243" s="60">
        <v>144.57142857142858</v>
      </c>
      <c r="I243" s="75">
        <v>146.28571428571428</v>
      </c>
    </row>
    <row r="244" spans="1:9" s="10" customFormat="1" ht="16" customHeight="1" x14ac:dyDescent="0.35">
      <c r="A244" s="73">
        <v>44069</v>
      </c>
      <c r="B244" s="11">
        <v>1</v>
      </c>
      <c r="C244" s="12">
        <v>1</v>
      </c>
      <c r="D244" s="61">
        <v>0.7142857142857143</v>
      </c>
      <c r="E244" s="61">
        <v>1</v>
      </c>
      <c r="F244" s="13">
        <v>139</v>
      </c>
      <c r="G244" s="13">
        <v>187</v>
      </c>
      <c r="H244" s="60">
        <v>142.71428571428572</v>
      </c>
      <c r="I244" s="75">
        <v>147</v>
      </c>
    </row>
    <row r="245" spans="1:9" s="10" customFormat="1" ht="16" customHeight="1" x14ac:dyDescent="0.35">
      <c r="A245" s="73">
        <v>44070</v>
      </c>
      <c r="B245" s="11">
        <v>1</v>
      </c>
      <c r="C245" s="12">
        <v>1</v>
      </c>
      <c r="D245" s="61">
        <v>0.7142857142857143</v>
      </c>
      <c r="E245" s="61">
        <v>1</v>
      </c>
      <c r="F245" s="13">
        <v>143</v>
      </c>
      <c r="G245" s="13">
        <v>181</v>
      </c>
      <c r="H245" s="60">
        <v>143</v>
      </c>
      <c r="I245" s="75">
        <v>147.14285714285714</v>
      </c>
    </row>
    <row r="246" spans="1:9" s="10" customFormat="1" ht="16" customHeight="1" x14ac:dyDescent="0.35">
      <c r="A246" s="73">
        <v>44071</v>
      </c>
      <c r="B246" s="11">
        <v>1</v>
      </c>
      <c r="C246" s="12">
        <v>2</v>
      </c>
      <c r="D246" s="61">
        <v>0.7142857142857143</v>
      </c>
      <c r="E246" s="61">
        <v>1</v>
      </c>
      <c r="F246" s="13">
        <v>148</v>
      </c>
      <c r="G246" s="13">
        <v>180</v>
      </c>
      <c r="H246" s="60">
        <v>146.71428571428572</v>
      </c>
      <c r="I246" s="75">
        <v>147.28571428571428</v>
      </c>
    </row>
    <row r="247" spans="1:9" s="10" customFormat="1" ht="16" customHeight="1" x14ac:dyDescent="0.35">
      <c r="A247" s="73">
        <v>44072</v>
      </c>
      <c r="B247" s="11">
        <v>0</v>
      </c>
      <c r="C247" s="12">
        <v>0</v>
      </c>
      <c r="D247" s="61">
        <v>0.5714285714285714</v>
      </c>
      <c r="E247" s="61">
        <v>0.8571428571428571</v>
      </c>
      <c r="F247" s="13">
        <v>159</v>
      </c>
      <c r="G247" s="13">
        <v>9</v>
      </c>
      <c r="H247" s="60">
        <v>145.85714285714286</v>
      </c>
      <c r="I247" s="75">
        <v>144.71428571428572</v>
      </c>
    </row>
    <row r="248" spans="1:9" s="10" customFormat="1" ht="16" customHeight="1" x14ac:dyDescent="0.35">
      <c r="A248" s="73">
        <v>44073</v>
      </c>
      <c r="B248" s="11">
        <v>1</v>
      </c>
      <c r="C248" s="12">
        <v>0</v>
      </c>
      <c r="D248" s="61">
        <v>0.5714285714285714</v>
      </c>
      <c r="E248" s="61">
        <v>0.7142857142857143</v>
      </c>
      <c r="F248" s="13">
        <v>129</v>
      </c>
      <c r="G248" s="13">
        <v>1</v>
      </c>
      <c r="H248" s="60">
        <v>151.28571428571428</v>
      </c>
      <c r="I248" s="75">
        <v>152.57142857142858</v>
      </c>
    </row>
    <row r="249" spans="1:9" s="10" customFormat="1" ht="16" customHeight="1" x14ac:dyDescent="0.35">
      <c r="A249" s="73">
        <v>44074</v>
      </c>
      <c r="B249" s="11">
        <v>0</v>
      </c>
      <c r="C249" s="12">
        <v>1</v>
      </c>
      <c r="D249" s="61">
        <v>0.5714285714285714</v>
      </c>
      <c r="E249" s="61">
        <v>0.5714285714285714</v>
      </c>
      <c r="F249" s="13">
        <v>157</v>
      </c>
      <c r="G249" s="13">
        <v>215</v>
      </c>
      <c r="H249" s="60">
        <v>153.14285714285714</v>
      </c>
      <c r="I249" s="75">
        <v>152.71428571428572</v>
      </c>
    </row>
    <row r="250" spans="1:9" s="10" customFormat="1" ht="16" customHeight="1" x14ac:dyDescent="0.35">
      <c r="A250" s="73">
        <v>44075</v>
      </c>
      <c r="B250" s="11">
        <v>0</v>
      </c>
      <c r="C250" s="12">
        <v>1</v>
      </c>
      <c r="D250" s="61">
        <v>0.5714285714285714</v>
      </c>
      <c r="E250" s="61">
        <v>0.2857142857142857</v>
      </c>
      <c r="F250" s="13">
        <v>146</v>
      </c>
      <c r="G250" s="13">
        <v>240</v>
      </c>
      <c r="H250" s="60">
        <v>150.42857142857142</v>
      </c>
      <c r="I250" s="75">
        <v>150</v>
      </c>
    </row>
    <row r="251" spans="1:9" s="10" customFormat="1" ht="16" customHeight="1" x14ac:dyDescent="0.35">
      <c r="A251" s="73">
        <v>44076</v>
      </c>
      <c r="B251" s="11">
        <v>1</v>
      </c>
      <c r="C251" s="12">
        <v>0</v>
      </c>
      <c r="D251" s="61">
        <v>0.7142857142857143</v>
      </c>
      <c r="E251" s="61">
        <v>0.2857142857142857</v>
      </c>
      <c r="F251" s="13">
        <v>177</v>
      </c>
      <c r="G251" s="13">
        <v>242</v>
      </c>
      <c r="H251" s="60">
        <v>146.71428571428572</v>
      </c>
      <c r="I251" s="75">
        <v>150.14285714285714</v>
      </c>
    </row>
    <row r="252" spans="1:9" s="10" customFormat="1" ht="16" customHeight="1" x14ac:dyDescent="0.35">
      <c r="A252" s="73">
        <v>44077</v>
      </c>
      <c r="B252" s="11">
        <v>1</v>
      </c>
      <c r="C252" s="12">
        <v>0</v>
      </c>
      <c r="D252" s="61">
        <v>0.5714285714285714</v>
      </c>
      <c r="E252" s="61">
        <v>0.2857142857142857</v>
      </c>
      <c r="F252" s="13">
        <v>156</v>
      </c>
      <c r="G252" s="13">
        <v>182</v>
      </c>
      <c r="H252" s="60">
        <v>148.57142857142858</v>
      </c>
      <c r="I252" s="75">
        <v>150</v>
      </c>
    </row>
    <row r="253" spans="1:9" s="10" customFormat="1" ht="16" customHeight="1" x14ac:dyDescent="0.35">
      <c r="A253" s="73">
        <v>44078</v>
      </c>
      <c r="B253" s="11">
        <v>1</v>
      </c>
      <c r="C253" s="12">
        <v>0</v>
      </c>
      <c r="D253" s="61">
        <v>0.5714285714285714</v>
      </c>
      <c r="E253" s="61">
        <v>0.42857142857142855</v>
      </c>
      <c r="F253" s="13">
        <v>129</v>
      </c>
      <c r="G253" s="13">
        <v>161</v>
      </c>
      <c r="H253" s="60">
        <v>149.71428571428572</v>
      </c>
      <c r="I253" s="75">
        <v>149.71428571428572</v>
      </c>
    </row>
    <row r="254" spans="1:9" s="10" customFormat="1" ht="16" customHeight="1" x14ac:dyDescent="0.35">
      <c r="A254" s="73">
        <v>44079</v>
      </c>
      <c r="B254" s="11">
        <v>1</v>
      </c>
      <c r="C254" s="12">
        <v>0</v>
      </c>
      <c r="D254" s="61">
        <v>0.5714285714285714</v>
      </c>
      <c r="E254" s="61">
        <v>0.42857142857142855</v>
      </c>
      <c r="F254" s="13">
        <v>133</v>
      </c>
      <c r="G254" s="13">
        <v>10</v>
      </c>
      <c r="H254" s="60">
        <v>152.57142857142858</v>
      </c>
      <c r="I254" s="75">
        <v>150.85714285714286</v>
      </c>
    </row>
    <row r="255" spans="1:9" s="10" customFormat="1" ht="16" customHeight="1" x14ac:dyDescent="0.35">
      <c r="A255" s="73">
        <v>44080</v>
      </c>
      <c r="B255" s="11">
        <v>0</v>
      </c>
      <c r="C255" s="12">
        <v>0</v>
      </c>
      <c r="D255" s="61">
        <v>0.8571428571428571</v>
      </c>
      <c r="E255" s="61">
        <v>0.5714285714285714</v>
      </c>
      <c r="F255" s="13">
        <v>142</v>
      </c>
      <c r="G255" s="13">
        <v>0</v>
      </c>
      <c r="H255" s="60">
        <v>148.85714285714286</v>
      </c>
      <c r="I255" s="75">
        <v>146.85714285714286</v>
      </c>
    </row>
    <row r="256" spans="1:9" s="10" customFormat="1" ht="16" customHeight="1" x14ac:dyDescent="0.35">
      <c r="A256" s="73">
        <v>44081</v>
      </c>
      <c r="B256" s="11">
        <v>0</v>
      </c>
      <c r="C256" s="12">
        <v>2</v>
      </c>
      <c r="D256" s="61">
        <v>0.7142857142857143</v>
      </c>
      <c r="E256" s="61">
        <v>0.7142857142857143</v>
      </c>
      <c r="F256" s="13">
        <v>165</v>
      </c>
      <c r="G256" s="13">
        <v>213</v>
      </c>
      <c r="H256" s="60">
        <v>143.42857142857142</v>
      </c>
      <c r="I256" s="75">
        <v>148.28571428571428</v>
      </c>
    </row>
    <row r="257" spans="1:9" s="10" customFormat="1" ht="16" customHeight="1" x14ac:dyDescent="0.35">
      <c r="A257" s="73">
        <v>44082</v>
      </c>
      <c r="B257" s="11">
        <v>0</v>
      </c>
      <c r="C257" s="12">
        <v>1</v>
      </c>
      <c r="D257" s="61">
        <v>0.7142857142857143</v>
      </c>
      <c r="E257" s="61">
        <v>0.7142857142857143</v>
      </c>
      <c r="F257" s="13">
        <v>166</v>
      </c>
      <c r="G257" s="13">
        <v>248</v>
      </c>
      <c r="H257" s="60">
        <v>146</v>
      </c>
      <c r="I257" s="75">
        <v>152.28571428571428</v>
      </c>
    </row>
    <row r="258" spans="1:9" s="10" customFormat="1" ht="16" customHeight="1" x14ac:dyDescent="0.35">
      <c r="A258" s="73">
        <v>44083</v>
      </c>
      <c r="B258" s="11">
        <v>3</v>
      </c>
      <c r="C258" s="12">
        <v>1</v>
      </c>
      <c r="D258" s="61">
        <v>0.8571428571428571</v>
      </c>
      <c r="E258" s="61">
        <v>0.7142857142857143</v>
      </c>
      <c r="F258" s="13">
        <v>151</v>
      </c>
      <c r="G258" s="13">
        <v>214</v>
      </c>
      <c r="H258" s="60">
        <v>148.42857142857142</v>
      </c>
      <c r="I258" s="75">
        <v>152.71428571428572</v>
      </c>
    </row>
    <row r="259" spans="1:9" s="10" customFormat="1" ht="16" customHeight="1" x14ac:dyDescent="0.35">
      <c r="A259" s="73">
        <v>44084</v>
      </c>
      <c r="B259" s="11">
        <v>0</v>
      </c>
      <c r="C259" s="12">
        <v>1</v>
      </c>
      <c r="D259" s="61">
        <v>1</v>
      </c>
      <c r="E259" s="61">
        <v>0.7142857142857143</v>
      </c>
      <c r="F259" s="13">
        <v>118</v>
      </c>
      <c r="G259" s="13">
        <v>192</v>
      </c>
      <c r="H259" s="60">
        <v>147</v>
      </c>
      <c r="I259" s="75">
        <v>152.71428571428572</v>
      </c>
    </row>
    <row r="260" spans="1:9" s="10" customFormat="1" ht="16" customHeight="1" x14ac:dyDescent="0.35">
      <c r="A260" s="73">
        <v>44085</v>
      </c>
      <c r="B260" s="11">
        <v>1</v>
      </c>
      <c r="C260" s="12">
        <v>0</v>
      </c>
      <c r="D260" s="61">
        <v>1.4285714285714286</v>
      </c>
      <c r="E260" s="61">
        <v>0.8571428571428571</v>
      </c>
      <c r="F260" s="13">
        <v>147</v>
      </c>
      <c r="G260" s="13">
        <v>189</v>
      </c>
      <c r="H260" s="60">
        <v>147.57142857142858</v>
      </c>
      <c r="I260" s="75">
        <v>151</v>
      </c>
    </row>
    <row r="261" spans="1:9" s="10" customFormat="1" ht="16" customHeight="1" x14ac:dyDescent="0.35">
      <c r="A261" s="73">
        <v>44086</v>
      </c>
      <c r="B261" s="11">
        <v>2</v>
      </c>
      <c r="C261" s="12">
        <v>0</v>
      </c>
      <c r="D261" s="61">
        <v>1.4285714285714286</v>
      </c>
      <c r="E261" s="61">
        <v>1</v>
      </c>
      <c r="F261" s="13">
        <v>150</v>
      </c>
      <c r="G261" s="13">
        <v>13</v>
      </c>
      <c r="H261" s="60">
        <v>143.57142857142858</v>
      </c>
      <c r="I261" s="75">
        <v>149.71428571428572</v>
      </c>
    </row>
    <row r="262" spans="1:9" s="10" customFormat="1" ht="16" customHeight="1" x14ac:dyDescent="0.35">
      <c r="A262" s="73">
        <v>44087</v>
      </c>
      <c r="B262" s="11">
        <v>1</v>
      </c>
      <c r="C262" s="12">
        <v>0</v>
      </c>
      <c r="D262" s="61">
        <v>1</v>
      </c>
      <c r="E262" s="61">
        <v>0.8571428571428571</v>
      </c>
      <c r="F262" s="13">
        <v>132</v>
      </c>
      <c r="G262" s="13">
        <v>0</v>
      </c>
      <c r="H262" s="60">
        <v>141.14285714285714</v>
      </c>
      <c r="I262" s="75">
        <v>149.85714285714286</v>
      </c>
    </row>
    <row r="263" spans="1:9" s="10" customFormat="1" ht="16" customHeight="1" x14ac:dyDescent="0.35">
      <c r="A263" s="73">
        <v>44088</v>
      </c>
      <c r="B263" s="11">
        <v>3</v>
      </c>
      <c r="C263" s="12">
        <v>3</v>
      </c>
      <c r="D263" s="61">
        <v>1.1428571428571428</v>
      </c>
      <c r="E263" s="61">
        <v>1.1428571428571428</v>
      </c>
      <c r="F263" s="13">
        <v>169</v>
      </c>
      <c r="G263" s="13">
        <v>201</v>
      </c>
      <c r="H263" s="60">
        <v>143</v>
      </c>
      <c r="I263" s="75">
        <v>145</v>
      </c>
    </row>
    <row r="264" spans="1:9" s="10" customFormat="1" ht="16" customHeight="1" x14ac:dyDescent="0.35">
      <c r="A264" s="73">
        <v>44089</v>
      </c>
      <c r="B264" s="11">
        <v>0</v>
      </c>
      <c r="C264" s="12">
        <v>2</v>
      </c>
      <c r="D264" s="61">
        <v>1.4285714285714286</v>
      </c>
      <c r="E264" s="61">
        <v>1.5714285714285714</v>
      </c>
      <c r="F264" s="13">
        <v>138</v>
      </c>
      <c r="G264" s="13">
        <v>239</v>
      </c>
      <c r="H264" s="60">
        <v>143</v>
      </c>
      <c r="I264" s="75">
        <v>137.85714285714286</v>
      </c>
    </row>
    <row r="265" spans="1:9" s="10" customFormat="1" ht="16" customHeight="1" x14ac:dyDescent="0.35">
      <c r="A265" s="73">
        <v>44090</v>
      </c>
      <c r="B265" s="11">
        <v>0</v>
      </c>
      <c r="C265" s="12">
        <v>0</v>
      </c>
      <c r="D265" s="61">
        <v>1.1428571428571428</v>
      </c>
      <c r="E265" s="61">
        <v>1.5714285714285714</v>
      </c>
      <c r="F265" s="13">
        <v>134</v>
      </c>
      <c r="G265" s="13">
        <v>215</v>
      </c>
      <c r="H265" s="60">
        <v>139.28571428571428</v>
      </c>
      <c r="I265" s="75">
        <v>136</v>
      </c>
    </row>
    <row r="266" spans="1:9" s="10" customFormat="1" ht="16" customHeight="1" x14ac:dyDescent="0.35">
      <c r="A266" s="73">
        <v>44091</v>
      </c>
      <c r="B266" s="11">
        <v>1</v>
      </c>
      <c r="C266" s="12">
        <v>3</v>
      </c>
      <c r="D266" s="61">
        <v>1.5714285714285714</v>
      </c>
      <c r="E266" s="61">
        <v>1.5714285714285714</v>
      </c>
      <c r="F266" s="13">
        <v>131</v>
      </c>
      <c r="G266" s="13">
        <v>158</v>
      </c>
      <c r="H266" s="60">
        <v>143.57142857142858</v>
      </c>
      <c r="I266" s="75">
        <v>136</v>
      </c>
    </row>
    <row r="267" spans="1:9" s="10" customFormat="1" ht="16" customHeight="1" x14ac:dyDescent="0.35">
      <c r="A267" s="73">
        <v>44092</v>
      </c>
      <c r="B267" s="11">
        <v>3</v>
      </c>
      <c r="C267" s="12">
        <v>3</v>
      </c>
      <c r="D267" s="61">
        <v>1.4285714285714286</v>
      </c>
      <c r="E267" s="61">
        <v>1.2857142857142858</v>
      </c>
      <c r="F267" s="13">
        <v>147</v>
      </c>
      <c r="G267" s="13">
        <v>139</v>
      </c>
      <c r="H267" s="60">
        <v>141.28571428571428</v>
      </c>
      <c r="I267" s="75">
        <v>138</v>
      </c>
    </row>
    <row r="268" spans="1:9" s="10" customFormat="1" ht="16" customHeight="1" x14ac:dyDescent="0.35">
      <c r="A268" s="73">
        <v>44093</v>
      </c>
      <c r="B268" s="11">
        <v>0</v>
      </c>
      <c r="C268" s="12">
        <v>0</v>
      </c>
      <c r="D268" s="61">
        <v>1.8571428571428572</v>
      </c>
      <c r="E268" s="61">
        <v>1.4285714285714286</v>
      </c>
      <c r="F268" s="13">
        <v>124</v>
      </c>
      <c r="G268" s="13">
        <v>0</v>
      </c>
      <c r="H268" s="60">
        <v>146.85714285714286</v>
      </c>
      <c r="I268" s="75">
        <v>136.57142857142858</v>
      </c>
    </row>
    <row r="269" spans="1:9" s="10" customFormat="1" ht="16" customHeight="1" x14ac:dyDescent="0.35">
      <c r="A269" s="73">
        <v>44094</v>
      </c>
      <c r="B269" s="11">
        <v>4</v>
      </c>
      <c r="C269" s="12">
        <v>0</v>
      </c>
      <c r="D269" s="61">
        <v>2.1428571428571428</v>
      </c>
      <c r="E269" s="61">
        <v>1.8571428571428572</v>
      </c>
      <c r="F269" s="13">
        <v>162</v>
      </c>
      <c r="G269" s="13">
        <v>0</v>
      </c>
      <c r="H269" s="60">
        <v>149.71428571428572</v>
      </c>
      <c r="I269" s="75">
        <v>135.42857142857142</v>
      </c>
    </row>
    <row r="270" spans="1:9" s="10" customFormat="1" ht="16" customHeight="1" x14ac:dyDescent="0.35">
      <c r="A270" s="73">
        <v>44095</v>
      </c>
      <c r="B270" s="11">
        <v>2</v>
      </c>
      <c r="C270" s="12">
        <v>1</v>
      </c>
      <c r="D270" s="61">
        <v>2.1428571428571428</v>
      </c>
      <c r="E270" s="61">
        <v>1.7142857142857142</v>
      </c>
      <c r="F270" s="13">
        <v>153</v>
      </c>
      <c r="G270" s="13">
        <v>215</v>
      </c>
      <c r="H270" s="60">
        <v>153.14285714285714</v>
      </c>
      <c r="I270" s="75">
        <v>136.85714285714286</v>
      </c>
    </row>
    <row r="271" spans="1:9" s="10" customFormat="1" ht="16" customHeight="1" x14ac:dyDescent="0.35">
      <c r="A271" s="73">
        <v>44096</v>
      </c>
      <c r="B271" s="11">
        <v>3</v>
      </c>
      <c r="C271" s="12">
        <v>3</v>
      </c>
      <c r="D271" s="61">
        <v>1.8571428571428572</v>
      </c>
      <c r="E271" s="61">
        <v>1.2857142857142858</v>
      </c>
      <c r="F271" s="13">
        <v>177</v>
      </c>
      <c r="G271" s="13">
        <v>229</v>
      </c>
      <c r="H271" s="60">
        <v>155.57142857142858</v>
      </c>
      <c r="I271" s="75">
        <v>131.85714285714286</v>
      </c>
    </row>
    <row r="272" spans="1:9" s="10" customFormat="1" ht="16" customHeight="1" x14ac:dyDescent="0.35">
      <c r="A272" s="73">
        <v>44097</v>
      </c>
      <c r="B272" s="11">
        <v>2</v>
      </c>
      <c r="C272" s="12">
        <v>3</v>
      </c>
      <c r="D272" s="61">
        <v>2.1428571428571428</v>
      </c>
      <c r="E272" s="61">
        <v>1.4285714285714286</v>
      </c>
      <c r="F272" s="13">
        <v>154</v>
      </c>
      <c r="G272" s="13">
        <v>207</v>
      </c>
      <c r="H272" s="60">
        <v>159.57142857142858</v>
      </c>
      <c r="I272" s="75">
        <v>133.14285714285714</v>
      </c>
    </row>
    <row r="273" spans="1:9" s="10" customFormat="1" ht="16" customHeight="1" x14ac:dyDescent="0.35">
      <c r="A273" s="73">
        <v>44098</v>
      </c>
      <c r="B273" s="11">
        <v>1</v>
      </c>
      <c r="C273" s="12">
        <v>2</v>
      </c>
      <c r="D273" s="61">
        <v>2</v>
      </c>
      <c r="E273" s="61">
        <v>1.4285714285714286</v>
      </c>
      <c r="F273" s="13">
        <v>155</v>
      </c>
      <c r="G273" s="13">
        <v>168</v>
      </c>
      <c r="H273" s="60">
        <v>157.71428571428572</v>
      </c>
      <c r="I273" s="75">
        <v>133.28571428571428</v>
      </c>
    </row>
    <row r="274" spans="1:9" s="10" customFormat="1" ht="16" customHeight="1" x14ac:dyDescent="0.35">
      <c r="A274" s="73">
        <v>44099</v>
      </c>
      <c r="B274" s="11">
        <v>1</v>
      </c>
      <c r="C274" s="12">
        <v>0</v>
      </c>
      <c r="D274" s="61">
        <v>2.1428571428571428</v>
      </c>
      <c r="E274" s="61">
        <v>1.7142857142857142</v>
      </c>
      <c r="F274" s="13">
        <v>164</v>
      </c>
      <c r="G274" s="13">
        <v>104</v>
      </c>
      <c r="H274" s="60">
        <v>157</v>
      </c>
      <c r="I274" s="75">
        <v>133.42857142857142</v>
      </c>
    </row>
    <row r="275" spans="1:9" s="10" customFormat="1" ht="16" customHeight="1" x14ac:dyDescent="0.35">
      <c r="A275" s="73">
        <v>44100</v>
      </c>
      <c r="B275" s="11">
        <v>2</v>
      </c>
      <c r="C275" s="12">
        <v>1</v>
      </c>
      <c r="D275" s="61">
        <v>1.8571428571428572</v>
      </c>
      <c r="E275" s="61">
        <v>2</v>
      </c>
      <c r="F275" s="13">
        <v>152</v>
      </c>
      <c r="G275" s="13">
        <v>9</v>
      </c>
      <c r="H275" s="60">
        <v>156.14285714285714</v>
      </c>
      <c r="I275" s="75">
        <v>143.57142857142858</v>
      </c>
    </row>
    <row r="276" spans="1:9" s="10" customFormat="1" ht="16" customHeight="1" x14ac:dyDescent="0.35">
      <c r="A276" s="73">
        <v>44101</v>
      </c>
      <c r="B276" s="11">
        <v>3</v>
      </c>
      <c r="C276" s="12">
        <v>0</v>
      </c>
      <c r="D276" s="61">
        <v>2.1428571428571428</v>
      </c>
      <c r="E276" s="61">
        <v>2.1428571428571428</v>
      </c>
      <c r="F276" s="13">
        <v>149</v>
      </c>
      <c r="G276" s="13">
        <v>1</v>
      </c>
      <c r="H276" s="60">
        <v>155</v>
      </c>
      <c r="I276" s="75">
        <v>149.57142857142858</v>
      </c>
    </row>
    <row r="277" spans="1:9" s="10" customFormat="1" ht="16" customHeight="1" x14ac:dyDescent="0.35">
      <c r="A277" s="73">
        <v>44102</v>
      </c>
      <c r="B277" s="11">
        <v>3</v>
      </c>
      <c r="C277" s="12">
        <v>3</v>
      </c>
      <c r="D277" s="61">
        <v>2.8571428571428572</v>
      </c>
      <c r="E277" s="61">
        <v>2.4285714285714284</v>
      </c>
      <c r="F277" s="13">
        <v>148</v>
      </c>
      <c r="G277" s="13">
        <v>216</v>
      </c>
      <c r="H277" s="60">
        <v>154.71428571428572</v>
      </c>
      <c r="I277" s="75">
        <v>157.71428571428572</v>
      </c>
    </row>
    <row r="278" spans="1:9" s="10" customFormat="1" ht="16" customHeight="1" x14ac:dyDescent="0.35">
      <c r="A278" s="73">
        <v>44103</v>
      </c>
      <c r="B278" s="11">
        <v>1</v>
      </c>
      <c r="C278" s="12">
        <v>5</v>
      </c>
      <c r="D278" s="61">
        <v>2.8571428571428572</v>
      </c>
      <c r="E278" s="61">
        <v>3</v>
      </c>
      <c r="F278" s="13">
        <v>171</v>
      </c>
      <c r="G278" s="13">
        <v>300</v>
      </c>
      <c r="H278" s="60">
        <v>150.85714285714286</v>
      </c>
      <c r="I278" s="75">
        <v>172</v>
      </c>
    </row>
    <row r="279" spans="1:9" s="10" customFormat="1" ht="16" customHeight="1" x14ac:dyDescent="0.35">
      <c r="A279" s="73">
        <v>44104</v>
      </c>
      <c r="B279" s="11">
        <v>4</v>
      </c>
      <c r="C279" s="12">
        <v>4</v>
      </c>
      <c r="D279" s="61">
        <v>3</v>
      </c>
      <c r="E279" s="61">
        <v>2.8571428571428572</v>
      </c>
      <c r="F279" s="13">
        <v>146</v>
      </c>
      <c r="G279" s="13">
        <v>249</v>
      </c>
      <c r="H279" s="60">
        <v>150.28571428571428</v>
      </c>
      <c r="I279" s="75">
        <v>171</v>
      </c>
    </row>
    <row r="280" spans="1:9" s="10" customFormat="1" ht="16" customHeight="1" x14ac:dyDescent="0.35">
      <c r="A280" s="73">
        <v>44105</v>
      </c>
      <c r="B280" s="11">
        <v>6</v>
      </c>
      <c r="C280" s="12">
        <v>4</v>
      </c>
      <c r="D280" s="61">
        <v>3</v>
      </c>
      <c r="E280" s="61">
        <v>2.8571428571428572</v>
      </c>
      <c r="F280" s="13">
        <v>153</v>
      </c>
      <c r="G280" s="13">
        <v>225</v>
      </c>
      <c r="H280" s="60">
        <v>153.57142857142858</v>
      </c>
      <c r="I280" s="75">
        <v>170.85714285714286</v>
      </c>
    </row>
    <row r="281" spans="1:9" s="10" customFormat="1" ht="16" customHeight="1" x14ac:dyDescent="0.35">
      <c r="A281" s="73">
        <v>44106</v>
      </c>
      <c r="B281" s="11">
        <v>1</v>
      </c>
      <c r="C281" s="12">
        <v>4</v>
      </c>
      <c r="D281" s="61">
        <v>2.7142857142857144</v>
      </c>
      <c r="E281" s="61">
        <v>2.7142857142857144</v>
      </c>
      <c r="F281" s="13">
        <v>137</v>
      </c>
      <c r="G281" s="13">
        <v>204</v>
      </c>
      <c r="H281" s="60">
        <v>156.14285714285714</v>
      </c>
      <c r="I281" s="75">
        <v>174</v>
      </c>
    </row>
    <row r="282" spans="1:9" s="10" customFormat="1" ht="16" customHeight="1" x14ac:dyDescent="0.35">
      <c r="A282" s="73">
        <v>44107</v>
      </c>
      <c r="B282" s="11">
        <v>3</v>
      </c>
      <c r="C282" s="12">
        <v>0</v>
      </c>
      <c r="D282" s="61">
        <v>3.5714285714285716</v>
      </c>
      <c r="E282" s="61">
        <v>2.2857142857142856</v>
      </c>
      <c r="F282" s="13">
        <v>148</v>
      </c>
      <c r="G282" s="13">
        <v>2</v>
      </c>
      <c r="H282" s="60">
        <v>153.42857142857142</v>
      </c>
      <c r="I282" s="75">
        <v>166.42857142857142</v>
      </c>
    </row>
    <row r="283" spans="1:9" s="10" customFormat="1" ht="16" customHeight="1" x14ac:dyDescent="0.35">
      <c r="A283" s="73">
        <v>44108</v>
      </c>
      <c r="B283" s="11">
        <v>3</v>
      </c>
      <c r="C283" s="12">
        <v>0</v>
      </c>
      <c r="D283" s="61">
        <v>4.4285714285714288</v>
      </c>
      <c r="E283" s="61">
        <v>2.8571428571428572</v>
      </c>
      <c r="F283" s="13">
        <v>172</v>
      </c>
      <c r="G283" s="13">
        <v>0</v>
      </c>
      <c r="H283" s="60">
        <v>154.14285714285714</v>
      </c>
      <c r="I283" s="75">
        <v>163.85714285714286</v>
      </c>
    </row>
    <row r="284" spans="1:9" s="10" customFormat="1" ht="16" customHeight="1" x14ac:dyDescent="0.35">
      <c r="A284" s="73">
        <v>44109</v>
      </c>
      <c r="B284" s="11">
        <v>1</v>
      </c>
      <c r="C284" s="12">
        <v>2</v>
      </c>
      <c r="D284" s="61">
        <v>5.1428571428571432</v>
      </c>
      <c r="E284" s="61">
        <v>3.2857142857142856</v>
      </c>
      <c r="F284" s="13">
        <v>166</v>
      </c>
      <c r="G284" s="13">
        <v>238</v>
      </c>
      <c r="H284" s="60">
        <v>154.14285714285714</v>
      </c>
      <c r="I284" s="75">
        <v>157</v>
      </c>
    </row>
    <row r="285" spans="1:9" s="10" customFormat="1" ht="16" customHeight="1" x14ac:dyDescent="0.35">
      <c r="A285" s="73">
        <v>44110</v>
      </c>
      <c r="B285" s="11">
        <v>7</v>
      </c>
      <c r="C285" s="12">
        <v>2</v>
      </c>
      <c r="D285" s="61">
        <v>6</v>
      </c>
      <c r="E285" s="61">
        <v>3.5714285714285716</v>
      </c>
      <c r="F285" s="13">
        <v>152</v>
      </c>
      <c r="G285" s="13">
        <v>247</v>
      </c>
      <c r="H285" s="60">
        <v>158.57142857142858</v>
      </c>
      <c r="I285" s="75">
        <v>152.85714285714286</v>
      </c>
    </row>
    <row r="286" spans="1:9" s="10" customFormat="1" ht="16" customHeight="1" x14ac:dyDescent="0.35">
      <c r="A286" s="73">
        <v>44111</v>
      </c>
      <c r="B286" s="11">
        <v>10</v>
      </c>
      <c r="C286" s="12">
        <v>8</v>
      </c>
      <c r="D286" s="61">
        <v>7.5714285714285712</v>
      </c>
      <c r="E286" s="61">
        <v>3.5714285714285716</v>
      </c>
      <c r="F286" s="13">
        <v>151</v>
      </c>
      <c r="G286" s="13">
        <v>231</v>
      </c>
      <c r="H286" s="60">
        <v>161.85714285714286</v>
      </c>
      <c r="I286" s="75">
        <v>153.14285714285714</v>
      </c>
    </row>
    <row r="287" spans="1:9" s="10" customFormat="1" ht="16" customHeight="1" x14ac:dyDescent="0.35">
      <c r="A287" s="73">
        <v>44112</v>
      </c>
      <c r="B287" s="11">
        <v>11</v>
      </c>
      <c r="C287" s="12">
        <v>7</v>
      </c>
      <c r="D287" s="61">
        <v>8.8571428571428577</v>
      </c>
      <c r="E287" s="61">
        <v>3.5714285714285716</v>
      </c>
      <c r="F287" s="13">
        <v>153</v>
      </c>
      <c r="G287" s="13">
        <v>177</v>
      </c>
      <c r="H287" s="60">
        <v>162.85714285714286</v>
      </c>
      <c r="I287" s="75">
        <v>153.14285714285714</v>
      </c>
    </row>
    <row r="288" spans="1:9" s="10" customFormat="1" ht="16" customHeight="1" x14ac:dyDescent="0.35">
      <c r="A288" s="73">
        <v>44113</v>
      </c>
      <c r="B288" s="11">
        <v>7</v>
      </c>
      <c r="C288" s="12">
        <v>6</v>
      </c>
      <c r="D288" s="61">
        <v>10.285714285714286</v>
      </c>
      <c r="E288" s="61">
        <v>4.4285714285714288</v>
      </c>
      <c r="F288" s="13">
        <v>168</v>
      </c>
      <c r="G288" s="13">
        <v>175</v>
      </c>
      <c r="H288" s="60">
        <v>162.57142857142858</v>
      </c>
      <c r="I288" s="75">
        <v>155.14285714285714</v>
      </c>
    </row>
    <row r="289" spans="1:9" s="10" customFormat="1" ht="16" customHeight="1" x14ac:dyDescent="0.35">
      <c r="A289" s="73">
        <v>44114</v>
      </c>
      <c r="B289" s="11">
        <v>14</v>
      </c>
      <c r="C289" s="12">
        <v>0</v>
      </c>
      <c r="D289" s="61">
        <v>11.285714285714286</v>
      </c>
      <c r="E289" s="61">
        <v>7</v>
      </c>
      <c r="F289" s="13">
        <v>171</v>
      </c>
      <c r="G289" s="13">
        <v>4</v>
      </c>
      <c r="H289" s="60">
        <v>165.57142857142858</v>
      </c>
      <c r="I289" s="75">
        <v>160</v>
      </c>
    </row>
    <row r="290" spans="1:9" s="10" customFormat="1" ht="16" customHeight="1" x14ac:dyDescent="0.35">
      <c r="A290" s="73">
        <v>44115</v>
      </c>
      <c r="B290" s="11">
        <v>12</v>
      </c>
      <c r="C290" s="12">
        <v>0</v>
      </c>
      <c r="D290" s="61">
        <v>10.714285714285714</v>
      </c>
      <c r="E290" s="61">
        <v>8</v>
      </c>
      <c r="F290" s="13">
        <v>179</v>
      </c>
      <c r="G290" s="13">
        <v>0</v>
      </c>
      <c r="H290" s="60">
        <v>165.14285714285714</v>
      </c>
      <c r="I290" s="75">
        <v>153.71428571428572</v>
      </c>
    </row>
    <row r="291" spans="1:9" s="10" customFormat="1" ht="16" customHeight="1" x14ac:dyDescent="0.35">
      <c r="A291" s="73">
        <v>44116</v>
      </c>
      <c r="B291" s="11">
        <v>11</v>
      </c>
      <c r="C291" s="12">
        <v>8</v>
      </c>
      <c r="D291" s="61">
        <v>11.428571428571429</v>
      </c>
      <c r="E291" s="61">
        <v>9.2857142857142865</v>
      </c>
      <c r="F291" s="13">
        <v>164</v>
      </c>
      <c r="G291" s="13">
        <v>252</v>
      </c>
      <c r="H291" s="60">
        <v>167.85714285714286</v>
      </c>
      <c r="I291" s="75">
        <v>159.28571428571428</v>
      </c>
    </row>
    <row r="292" spans="1:9" s="10" customFormat="1" ht="16" customHeight="1" x14ac:dyDescent="0.35">
      <c r="A292" s="73">
        <v>44117</v>
      </c>
      <c r="B292" s="11">
        <v>14</v>
      </c>
      <c r="C292" s="12">
        <v>20</v>
      </c>
      <c r="D292" s="61">
        <v>13.857142857142858</v>
      </c>
      <c r="E292" s="61">
        <v>10.714285714285714</v>
      </c>
      <c r="F292" s="13">
        <v>173</v>
      </c>
      <c r="G292" s="13">
        <v>281</v>
      </c>
      <c r="H292" s="60">
        <v>167.57142857142858</v>
      </c>
      <c r="I292" s="75">
        <v>161.42857142857142</v>
      </c>
    </row>
    <row r="293" spans="1:9" s="10" customFormat="1" ht="16" customHeight="1" x14ac:dyDescent="0.35">
      <c r="A293" s="73">
        <v>44118</v>
      </c>
      <c r="B293" s="11">
        <v>6</v>
      </c>
      <c r="C293" s="12">
        <v>15</v>
      </c>
      <c r="D293" s="61">
        <v>13.285714285714286</v>
      </c>
      <c r="E293" s="61">
        <v>10.714285714285714</v>
      </c>
      <c r="F293" s="13">
        <v>148</v>
      </c>
      <c r="G293" s="13">
        <v>187</v>
      </c>
      <c r="H293" s="60">
        <v>166</v>
      </c>
      <c r="I293" s="75">
        <v>161.42857142857142</v>
      </c>
    </row>
    <row r="294" spans="1:9" s="10" customFormat="1" ht="16" customHeight="1" x14ac:dyDescent="0.35">
      <c r="A294" s="73">
        <v>44119</v>
      </c>
      <c r="B294" s="11">
        <v>16</v>
      </c>
      <c r="C294" s="12">
        <v>16</v>
      </c>
      <c r="D294" s="61">
        <v>14.571428571428571</v>
      </c>
      <c r="E294" s="61">
        <v>10.857142857142858</v>
      </c>
      <c r="F294" s="13">
        <v>172</v>
      </c>
      <c r="G294" s="13">
        <v>216</v>
      </c>
      <c r="H294" s="60">
        <v>163.14285714285714</v>
      </c>
      <c r="I294" s="75">
        <v>162</v>
      </c>
    </row>
    <row r="295" spans="1:9" s="10" customFormat="1" ht="16" customHeight="1" x14ac:dyDescent="0.35">
      <c r="A295" s="73">
        <v>44120</v>
      </c>
      <c r="B295" s="11">
        <v>24</v>
      </c>
      <c r="C295" s="12">
        <v>16</v>
      </c>
      <c r="D295" s="61">
        <v>15.571428571428571</v>
      </c>
      <c r="E295" s="61">
        <v>12.142857142857142</v>
      </c>
      <c r="F295" s="13">
        <v>166</v>
      </c>
      <c r="G295" s="13">
        <v>190</v>
      </c>
      <c r="H295" s="60">
        <v>165.57142857142858</v>
      </c>
      <c r="I295" s="75">
        <v>160.42857142857142</v>
      </c>
    </row>
    <row r="296" spans="1:9" s="10" customFormat="1" ht="16" customHeight="1" x14ac:dyDescent="0.35">
      <c r="A296" s="73">
        <v>44121</v>
      </c>
      <c r="B296" s="11">
        <v>10</v>
      </c>
      <c r="C296" s="12">
        <v>0</v>
      </c>
      <c r="D296" s="61">
        <v>16.285714285714285</v>
      </c>
      <c r="E296" s="61">
        <v>13.428571428571429</v>
      </c>
      <c r="F296" s="13">
        <v>160</v>
      </c>
      <c r="G296" s="13">
        <v>4</v>
      </c>
      <c r="H296" s="60">
        <v>163.57142857142858</v>
      </c>
      <c r="I296" s="75">
        <v>159.42857142857142</v>
      </c>
    </row>
    <row r="297" spans="1:9" s="10" customFormat="1" ht="16" customHeight="1" x14ac:dyDescent="0.35">
      <c r="A297" s="73">
        <v>44122</v>
      </c>
      <c r="B297" s="11">
        <v>21</v>
      </c>
      <c r="C297" s="12">
        <v>1</v>
      </c>
      <c r="D297" s="61">
        <v>17.571428571428573</v>
      </c>
      <c r="E297" s="61">
        <v>13.857142857142858</v>
      </c>
      <c r="F297" s="13">
        <v>159</v>
      </c>
      <c r="G297" s="13">
        <v>4</v>
      </c>
      <c r="H297" s="60">
        <v>168</v>
      </c>
      <c r="I297" s="75">
        <v>164.14285714285714</v>
      </c>
    </row>
    <row r="298" spans="1:9" s="10" customFormat="1" ht="16" customHeight="1" x14ac:dyDescent="0.35">
      <c r="A298" s="73">
        <v>44123</v>
      </c>
      <c r="B298" s="11">
        <v>18</v>
      </c>
      <c r="C298" s="12">
        <v>17</v>
      </c>
      <c r="D298" s="61">
        <v>18.142857142857142</v>
      </c>
      <c r="E298" s="61">
        <v>15.428571428571429</v>
      </c>
      <c r="F298" s="13">
        <v>181</v>
      </c>
      <c r="G298" s="13">
        <v>241</v>
      </c>
      <c r="H298" s="60">
        <v>168.71428571428572</v>
      </c>
      <c r="I298" s="75">
        <v>165.57142857142858</v>
      </c>
    </row>
    <row r="299" spans="1:9" s="10" customFormat="1" ht="16" customHeight="1" x14ac:dyDescent="0.35">
      <c r="A299" s="73">
        <v>44124</v>
      </c>
      <c r="B299" s="11">
        <v>19</v>
      </c>
      <c r="C299" s="12">
        <v>29</v>
      </c>
      <c r="D299" s="61">
        <v>17.428571428571427</v>
      </c>
      <c r="E299" s="61">
        <v>15</v>
      </c>
      <c r="F299" s="13">
        <v>159</v>
      </c>
      <c r="G299" s="13">
        <v>274</v>
      </c>
      <c r="H299" s="60">
        <v>166.14285714285714</v>
      </c>
      <c r="I299" s="75">
        <v>169</v>
      </c>
    </row>
    <row r="300" spans="1:9" s="10" customFormat="1" ht="16" customHeight="1" x14ac:dyDescent="0.35">
      <c r="A300" s="73">
        <v>44125</v>
      </c>
      <c r="B300" s="11">
        <v>15</v>
      </c>
      <c r="C300" s="12">
        <v>18</v>
      </c>
      <c r="D300" s="61">
        <v>19</v>
      </c>
      <c r="E300" s="61">
        <v>15.285714285714286</v>
      </c>
      <c r="F300" s="13">
        <v>179</v>
      </c>
      <c r="G300" s="13">
        <v>220</v>
      </c>
      <c r="H300" s="60">
        <v>169.28571428571428</v>
      </c>
      <c r="I300" s="75">
        <v>169.42857142857142</v>
      </c>
    </row>
    <row r="301" spans="1:9" s="10" customFormat="1" ht="16" customHeight="1" x14ac:dyDescent="0.35">
      <c r="A301" s="73">
        <v>44126</v>
      </c>
      <c r="B301" s="11">
        <v>20</v>
      </c>
      <c r="C301" s="12">
        <v>27</v>
      </c>
      <c r="D301" s="61">
        <v>19.142857142857142</v>
      </c>
      <c r="E301" s="61">
        <v>15.285714285714286</v>
      </c>
      <c r="F301" s="13">
        <v>177</v>
      </c>
      <c r="G301" s="13">
        <v>226</v>
      </c>
      <c r="H301" s="60">
        <v>173.57142857142858</v>
      </c>
      <c r="I301" s="75">
        <v>169.57142857142858</v>
      </c>
    </row>
    <row r="302" spans="1:9" s="10" customFormat="1" ht="16" customHeight="1" x14ac:dyDescent="0.35">
      <c r="A302" s="73">
        <v>44127</v>
      </c>
      <c r="B302" s="11">
        <v>19</v>
      </c>
      <c r="C302" s="12">
        <v>13</v>
      </c>
      <c r="D302" s="61">
        <v>21.142857142857142</v>
      </c>
      <c r="E302" s="61">
        <v>16.857142857142858</v>
      </c>
      <c r="F302" s="13">
        <v>148</v>
      </c>
      <c r="G302" s="13">
        <v>214</v>
      </c>
      <c r="H302" s="60">
        <v>176.57142857142858</v>
      </c>
      <c r="I302" s="75">
        <v>174.28571428571428</v>
      </c>
    </row>
    <row r="303" spans="1:9" s="10" customFormat="1" ht="16" customHeight="1" x14ac:dyDescent="0.35">
      <c r="A303" s="73">
        <v>44128</v>
      </c>
      <c r="B303" s="11">
        <v>21</v>
      </c>
      <c r="C303" s="12">
        <v>2</v>
      </c>
      <c r="D303" s="61">
        <v>21.428571428571427</v>
      </c>
      <c r="E303" s="61">
        <v>17.142857142857142</v>
      </c>
      <c r="F303" s="13">
        <v>182</v>
      </c>
      <c r="G303" s="13">
        <v>7</v>
      </c>
      <c r="H303" s="60">
        <v>179.28571428571428</v>
      </c>
      <c r="I303" s="75">
        <v>175.14285714285714</v>
      </c>
    </row>
    <row r="304" spans="1:9" s="10" customFormat="1" ht="16" customHeight="1" x14ac:dyDescent="0.35">
      <c r="A304" s="73">
        <v>44129</v>
      </c>
      <c r="B304" s="11">
        <v>22</v>
      </c>
      <c r="C304" s="12">
        <v>1</v>
      </c>
      <c r="D304" s="61">
        <v>23.571428571428573</v>
      </c>
      <c r="E304" s="61">
        <v>20.857142857142858</v>
      </c>
      <c r="F304" s="13">
        <v>189</v>
      </c>
      <c r="G304" s="13">
        <v>5</v>
      </c>
      <c r="H304" s="60">
        <v>178.85714285714286</v>
      </c>
      <c r="I304" s="75">
        <v>180.71428571428572</v>
      </c>
    </row>
    <row r="305" spans="1:9" s="10" customFormat="1" ht="16" customHeight="1" x14ac:dyDescent="0.35">
      <c r="A305" s="73">
        <v>44130</v>
      </c>
      <c r="B305" s="11">
        <v>32</v>
      </c>
      <c r="C305" s="12">
        <v>28</v>
      </c>
      <c r="D305" s="61">
        <v>25</v>
      </c>
      <c r="E305" s="61">
        <v>21.714285714285715</v>
      </c>
      <c r="F305" s="13">
        <v>202</v>
      </c>
      <c r="G305" s="13">
        <v>274</v>
      </c>
      <c r="H305" s="60">
        <v>179.28571428571428</v>
      </c>
      <c r="I305" s="75">
        <v>182.71428571428572</v>
      </c>
    </row>
    <row r="306" spans="1:9" s="10" customFormat="1" ht="16" customHeight="1" x14ac:dyDescent="0.35">
      <c r="A306" s="73">
        <v>44131</v>
      </c>
      <c r="B306" s="11">
        <v>21</v>
      </c>
      <c r="C306" s="12">
        <v>31</v>
      </c>
      <c r="D306" s="61">
        <v>27.428571428571427</v>
      </c>
      <c r="E306" s="61">
        <v>23.857142857142858</v>
      </c>
      <c r="F306" s="13">
        <v>178</v>
      </c>
      <c r="G306" s="13">
        <v>280</v>
      </c>
      <c r="H306" s="60">
        <v>184.57142857142858</v>
      </c>
      <c r="I306" s="75">
        <v>179.57142857142858</v>
      </c>
    </row>
    <row r="307" spans="1:9" s="10" customFormat="1" ht="16" customHeight="1" x14ac:dyDescent="0.35">
      <c r="A307" s="73">
        <v>44132</v>
      </c>
      <c r="B307" s="11">
        <v>30</v>
      </c>
      <c r="C307" s="12">
        <v>44</v>
      </c>
      <c r="D307" s="61">
        <v>28.285714285714285</v>
      </c>
      <c r="E307" s="61">
        <v>24.142857142857142</v>
      </c>
      <c r="F307" s="13">
        <v>176</v>
      </c>
      <c r="G307" s="13">
        <v>259</v>
      </c>
      <c r="H307" s="60">
        <v>184.28571428571428</v>
      </c>
      <c r="I307" s="75">
        <v>180.57142857142858</v>
      </c>
    </row>
    <row r="308" spans="1:9" s="10" customFormat="1" ht="16" customHeight="1" x14ac:dyDescent="0.35">
      <c r="A308" s="73">
        <v>44133</v>
      </c>
      <c r="B308" s="11">
        <v>30</v>
      </c>
      <c r="C308" s="12">
        <v>33</v>
      </c>
      <c r="D308" s="61">
        <v>30.571428571428573</v>
      </c>
      <c r="E308" s="61">
        <v>24</v>
      </c>
      <c r="F308" s="13">
        <v>180</v>
      </c>
      <c r="G308" s="13">
        <v>240</v>
      </c>
      <c r="H308" s="60">
        <v>184.28571428571428</v>
      </c>
      <c r="I308" s="75">
        <v>180.28571428571428</v>
      </c>
    </row>
    <row r="309" spans="1:9" s="10" customFormat="1" ht="16" customHeight="1" x14ac:dyDescent="0.35">
      <c r="A309" s="73">
        <v>44134</v>
      </c>
      <c r="B309" s="11">
        <v>36</v>
      </c>
      <c r="C309" s="12">
        <v>28</v>
      </c>
      <c r="D309" s="61">
        <v>30.142857142857142</v>
      </c>
      <c r="E309" s="61">
        <v>24.857142857142858</v>
      </c>
      <c r="F309" s="13">
        <v>185</v>
      </c>
      <c r="G309" s="13">
        <v>192</v>
      </c>
      <c r="H309" s="60">
        <v>178.85714285714286</v>
      </c>
      <c r="I309" s="75">
        <v>180.14285714285714</v>
      </c>
    </row>
    <row r="310" spans="1:9" s="10" customFormat="1" ht="16" customHeight="1" x14ac:dyDescent="0.35">
      <c r="A310" s="73">
        <v>44135</v>
      </c>
      <c r="B310" s="11">
        <v>27</v>
      </c>
      <c r="C310" s="12">
        <v>4</v>
      </c>
      <c r="D310" s="61">
        <v>31.857142857142858</v>
      </c>
      <c r="E310" s="61">
        <v>27.428571428571427</v>
      </c>
      <c r="F310" s="13">
        <v>180</v>
      </c>
      <c r="G310" s="13">
        <v>14</v>
      </c>
      <c r="H310" s="60">
        <v>180</v>
      </c>
      <c r="I310" s="75">
        <v>179.28571428571428</v>
      </c>
    </row>
    <row r="311" spans="1:9" s="10" customFormat="1" ht="16" customHeight="1" x14ac:dyDescent="0.35">
      <c r="A311" s="73">
        <v>44136</v>
      </c>
      <c r="B311" s="11">
        <v>38</v>
      </c>
      <c r="C311" s="12">
        <v>0</v>
      </c>
      <c r="D311" s="61">
        <v>30.714285714285715</v>
      </c>
      <c r="E311" s="61">
        <v>27.571428571428573</v>
      </c>
      <c r="F311" s="13">
        <v>189</v>
      </c>
      <c r="G311" s="13">
        <v>3</v>
      </c>
      <c r="H311" s="60">
        <v>181.28571428571428</v>
      </c>
      <c r="I311" s="75">
        <v>174.71428571428572</v>
      </c>
    </row>
    <row r="312" spans="1:9" s="10" customFormat="1" ht="16" customHeight="1" x14ac:dyDescent="0.35">
      <c r="A312" s="73">
        <v>44137</v>
      </c>
      <c r="B312" s="11">
        <v>29</v>
      </c>
      <c r="C312" s="12">
        <v>34</v>
      </c>
      <c r="D312" s="61">
        <v>32.857142857142854</v>
      </c>
      <c r="E312" s="61">
        <v>28.285714285714285</v>
      </c>
      <c r="F312" s="13">
        <v>164</v>
      </c>
      <c r="G312" s="13">
        <v>273</v>
      </c>
      <c r="H312" s="60">
        <v>179.85714285714286</v>
      </c>
      <c r="I312" s="75">
        <v>175.57142857142858</v>
      </c>
    </row>
    <row r="313" spans="1:9" s="10" customFormat="1" ht="16" customHeight="1" x14ac:dyDescent="0.35">
      <c r="A313" s="73">
        <v>44138</v>
      </c>
      <c r="B313" s="11">
        <v>33</v>
      </c>
      <c r="C313" s="12">
        <v>49</v>
      </c>
      <c r="D313" s="61">
        <v>32</v>
      </c>
      <c r="E313" s="61">
        <v>29.857142857142858</v>
      </c>
      <c r="F313" s="13">
        <v>186</v>
      </c>
      <c r="G313" s="13">
        <v>274</v>
      </c>
      <c r="H313" s="60">
        <v>180</v>
      </c>
      <c r="I313" s="75">
        <v>178.14285714285714</v>
      </c>
    </row>
    <row r="314" spans="1:9" s="10" customFormat="1" ht="16" customHeight="1" x14ac:dyDescent="0.35">
      <c r="A314" s="73">
        <v>44139</v>
      </c>
      <c r="B314" s="11">
        <v>22</v>
      </c>
      <c r="C314" s="12">
        <v>45</v>
      </c>
      <c r="D314" s="61">
        <v>33.571428571428569</v>
      </c>
      <c r="E314" s="61">
        <v>29.714285714285715</v>
      </c>
      <c r="F314" s="13">
        <v>185</v>
      </c>
      <c r="G314" s="13">
        <v>227</v>
      </c>
      <c r="H314" s="60">
        <v>183.28571428571428</v>
      </c>
      <c r="I314" s="75">
        <v>178.14285714285714</v>
      </c>
    </row>
    <row r="315" spans="1:9" s="10" customFormat="1" ht="16" customHeight="1" x14ac:dyDescent="0.35">
      <c r="A315" s="73">
        <v>44140</v>
      </c>
      <c r="B315" s="11">
        <v>45</v>
      </c>
      <c r="C315" s="12">
        <v>38</v>
      </c>
      <c r="D315" s="61">
        <v>33.857142857142854</v>
      </c>
      <c r="E315" s="61">
        <v>29.857142857142858</v>
      </c>
      <c r="F315" s="13">
        <v>170</v>
      </c>
      <c r="G315" s="13">
        <v>246</v>
      </c>
      <c r="H315" s="60">
        <v>178.57142857142858</v>
      </c>
      <c r="I315" s="75">
        <v>178.57142857142858</v>
      </c>
    </row>
    <row r="316" spans="1:9" s="10" customFormat="1" ht="16" customHeight="1" x14ac:dyDescent="0.35">
      <c r="A316" s="73">
        <v>44141</v>
      </c>
      <c r="B316" s="11">
        <v>30</v>
      </c>
      <c r="C316" s="12">
        <v>39</v>
      </c>
      <c r="D316" s="61">
        <v>35.857142857142854</v>
      </c>
      <c r="E316" s="61">
        <v>30.857142857142858</v>
      </c>
      <c r="F316" s="13">
        <v>186</v>
      </c>
      <c r="G316" s="13">
        <v>210</v>
      </c>
      <c r="H316" s="60">
        <v>184.71428571428572</v>
      </c>
      <c r="I316" s="75">
        <v>176</v>
      </c>
    </row>
    <row r="317" spans="1:9" s="10" customFormat="1" ht="16" customHeight="1" x14ac:dyDescent="0.35">
      <c r="A317" s="73">
        <v>44142</v>
      </c>
      <c r="B317" s="11">
        <v>38</v>
      </c>
      <c r="C317" s="12">
        <v>3</v>
      </c>
      <c r="D317" s="61">
        <v>37</v>
      </c>
      <c r="E317" s="61">
        <v>34.428571428571431</v>
      </c>
      <c r="F317" s="13">
        <v>203</v>
      </c>
      <c r="G317" s="13">
        <v>14</v>
      </c>
      <c r="H317" s="60">
        <v>187.28571428571428</v>
      </c>
      <c r="I317" s="75">
        <v>183.57142857142858</v>
      </c>
    </row>
    <row r="318" spans="1:9" s="10" customFormat="1" ht="16" customHeight="1" x14ac:dyDescent="0.35">
      <c r="A318" s="73">
        <v>44143</v>
      </c>
      <c r="B318" s="11">
        <v>40</v>
      </c>
      <c r="C318" s="12">
        <v>1</v>
      </c>
      <c r="D318" s="61">
        <v>39.428571428571431</v>
      </c>
      <c r="E318" s="61">
        <v>35.285714285714285</v>
      </c>
      <c r="F318" s="13">
        <v>156</v>
      </c>
      <c r="G318" s="13">
        <v>6</v>
      </c>
      <c r="H318" s="60">
        <v>188.28571428571428</v>
      </c>
      <c r="I318" s="75">
        <v>189.57142857142858</v>
      </c>
    </row>
    <row r="319" spans="1:9" s="10" customFormat="1" ht="16" customHeight="1" x14ac:dyDescent="0.35">
      <c r="A319" s="73">
        <v>44144</v>
      </c>
      <c r="B319" s="11">
        <v>43</v>
      </c>
      <c r="C319" s="12">
        <v>41</v>
      </c>
      <c r="D319" s="61">
        <v>37.714285714285715</v>
      </c>
      <c r="E319" s="61">
        <v>38.571428571428569</v>
      </c>
      <c r="F319" s="13">
        <v>207</v>
      </c>
      <c r="G319" s="13">
        <v>255</v>
      </c>
      <c r="H319" s="60">
        <v>190.85714285714286</v>
      </c>
      <c r="I319" s="75">
        <v>189.28571428571428</v>
      </c>
    </row>
    <row r="320" spans="1:9" s="10" customFormat="1" ht="16" customHeight="1" x14ac:dyDescent="0.35">
      <c r="A320" s="73">
        <v>44145</v>
      </c>
      <c r="B320" s="11">
        <v>41</v>
      </c>
      <c r="C320" s="12">
        <v>74</v>
      </c>
      <c r="D320" s="61">
        <v>39.285714285714285</v>
      </c>
      <c r="E320" s="61">
        <v>39.142857142857146</v>
      </c>
      <c r="F320" s="13">
        <v>204</v>
      </c>
      <c r="G320" s="13">
        <v>327</v>
      </c>
      <c r="H320" s="60">
        <v>191.42857142857142</v>
      </c>
      <c r="I320" s="75">
        <v>191.71428571428572</v>
      </c>
    </row>
    <row r="321" spans="1:9" s="10" customFormat="1" ht="16" customHeight="1" x14ac:dyDescent="0.35">
      <c r="A321" s="73">
        <v>44146</v>
      </c>
      <c r="B321" s="11">
        <v>39</v>
      </c>
      <c r="C321" s="12">
        <v>51</v>
      </c>
      <c r="D321" s="61">
        <v>40.428571428571431</v>
      </c>
      <c r="E321" s="61">
        <v>39.285714285714285</v>
      </c>
      <c r="F321" s="13">
        <v>192</v>
      </c>
      <c r="G321" s="13">
        <v>269</v>
      </c>
      <c r="H321" s="60">
        <v>191.57142857142858</v>
      </c>
      <c r="I321" s="75">
        <v>191</v>
      </c>
    </row>
    <row r="322" spans="1:9" s="10" customFormat="1" ht="16" customHeight="1" x14ac:dyDescent="0.35">
      <c r="A322" s="73">
        <v>44147</v>
      </c>
      <c r="B322" s="11">
        <v>33</v>
      </c>
      <c r="C322" s="12">
        <v>61</v>
      </c>
      <c r="D322" s="61">
        <v>39.857142857142854</v>
      </c>
      <c r="E322" s="61">
        <v>40</v>
      </c>
      <c r="F322" s="13">
        <v>188</v>
      </c>
      <c r="G322" s="13">
        <v>244</v>
      </c>
      <c r="H322" s="60">
        <v>199.85714285714286</v>
      </c>
      <c r="I322" s="75">
        <v>191.14285714285714</v>
      </c>
    </row>
    <row r="323" spans="1:9" s="10" customFormat="1" ht="16" customHeight="1" x14ac:dyDescent="0.35">
      <c r="A323" s="73">
        <v>44148</v>
      </c>
      <c r="B323" s="11">
        <v>41</v>
      </c>
      <c r="C323" s="12">
        <v>43</v>
      </c>
      <c r="D323" s="61">
        <v>38.571428571428569</v>
      </c>
      <c r="E323" s="61">
        <v>40.571428571428569</v>
      </c>
      <c r="F323" s="13">
        <v>190</v>
      </c>
      <c r="G323" s="13">
        <v>227</v>
      </c>
      <c r="H323" s="60">
        <v>199</v>
      </c>
      <c r="I323" s="75">
        <v>195.85714285714286</v>
      </c>
    </row>
    <row r="324" spans="1:9" s="10" customFormat="1" ht="16" customHeight="1" x14ac:dyDescent="0.35">
      <c r="A324" s="73">
        <v>44149</v>
      </c>
      <c r="B324" s="11">
        <v>46</v>
      </c>
      <c r="C324" s="12">
        <v>4</v>
      </c>
      <c r="D324" s="61">
        <v>38.142857142857146</v>
      </c>
      <c r="E324" s="61">
        <v>37.857142857142854</v>
      </c>
      <c r="F324" s="13">
        <v>204</v>
      </c>
      <c r="G324" s="13">
        <v>9</v>
      </c>
      <c r="H324" s="60">
        <v>196.71428571428572</v>
      </c>
      <c r="I324" s="75">
        <v>193.42857142857142</v>
      </c>
    </row>
    <row r="325" spans="1:9" s="10" customFormat="1" ht="16" customHeight="1" x14ac:dyDescent="0.35">
      <c r="A325" s="73">
        <v>44150</v>
      </c>
      <c r="B325" s="11">
        <v>36</v>
      </c>
      <c r="C325" s="12">
        <v>6</v>
      </c>
      <c r="D325" s="61">
        <v>36.571428571428569</v>
      </c>
      <c r="E325" s="61">
        <v>39.142857142857146</v>
      </c>
      <c r="F325" s="13">
        <v>214</v>
      </c>
      <c r="G325" s="13">
        <v>7</v>
      </c>
      <c r="H325" s="60">
        <v>196.85714285714286</v>
      </c>
      <c r="I325" s="75">
        <v>193.71428571428572</v>
      </c>
    </row>
    <row r="326" spans="1:9" s="10" customFormat="1" ht="16" customHeight="1" x14ac:dyDescent="0.35">
      <c r="A326" s="73">
        <v>44151</v>
      </c>
      <c r="B326" s="11">
        <v>34</v>
      </c>
      <c r="C326" s="12">
        <v>45</v>
      </c>
      <c r="D326" s="61">
        <v>36</v>
      </c>
      <c r="E326" s="61">
        <v>36.285714285714285</v>
      </c>
      <c r="F326" s="13">
        <v>201</v>
      </c>
      <c r="G326" s="13">
        <v>288</v>
      </c>
      <c r="H326" s="60">
        <v>193.42857142857142</v>
      </c>
      <c r="I326" s="75">
        <v>192.57142857142858</v>
      </c>
    </row>
    <row r="327" spans="1:9" s="10" customFormat="1" ht="16" customHeight="1" x14ac:dyDescent="0.35">
      <c r="A327" s="73">
        <v>44152</v>
      </c>
      <c r="B327" s="11">
        <v>38</v>
      </c>
      <c r="C327" s="12">
        <v>55</v>
      </c>
      <c r="D327" s="61">
        <v>34.857142857142854</v>
      </c>
      <c r="E327" s="61">
        <v>36</v>
      </c>
      <c r="F327" s="13">
        <v>188</v>
      </c>
      <c r="G327" s="13">
        <v>310</v>
      </c>
      <c r="H327" s="60">
        <v>195</v>
      </c>
      <c r="I327" s="75">
        <v>193.71428571428572</v>
      </c>
    </row>
    <row r="328" spans="1:9" s="10" customFormat="1" ht="16" customHeight="1" x14ac:dyDescent="0.35">
      <c r="A328" s="73">
        <v>44153</v>
      </c>
      <c r="B328" s="11">
        <v>28</v>
      </c>
      <c r="C328" s="12">
        <v>60</v>
      </c>
      <c r="D328" s="61">
        <v>33.428571428571431</v>
      </c>
      <c r="E328" s="61">
        <v>36.428571428571431</v>
      </c>
      <c r="F328" s="13">
        <v>193</v>
      </c>
      <c r="G328" s="13">
        <v>271</v>
      </c>
      <c r="H328" s="60">
        <v>192.42857142857142</v>
      </c>
      <c r="I328" s="75">
        <v>195.28571428571428</v>
      </c>
    </row>
    <row r="329" spans="1:9" s="10" customFormat="1" ht="16" customHeight="1" x14ac:dyDescent="0.35">
      <c r="A329" s="73">
        <v>44154</v>
      </c>
      <c r="B329" s="11">
        <v>29</v>
      </c>
      <c r="C329" s="12">
        <v>41</v>
      </c>
      <c r="D329" s="61">
        <v>34.285714285714285</v>
      </c>
      <c r="E329" s="61">
        <v>35.571428571428569</v>
      </c>
      <c r="F329" s="13">
        <v>164</v>
      </c>
      <c r="G329" s="13">
        <v>236</v>
      </c>
      <c r="H329" s="60">
        <v>186.85714285714286</v>
      </c>
      <c r="I329" s="75">
        <v>194.28571428571428</v>
      </c>
    </row>
    <row r="330" spans="1:9" s="10" customFormat="1" ht="16" customHeight="1" x14ac:dyDescent="0.35">
      <c r="A330" s="73">
        <v>44155</v>
      </c>
      <c r="B330" s="11">
        <v>33</v>
      </c>
      <c r="C330" s="12">
        <v>41</v>
      </c>
      <c r="D330" s="61">
        <v>34.714285714285715</v>
      </c>
      <c r="E330" s="61">
        <v>35.714285714285715</v>
      </c>
      <c r="F330" s="13">
        <v>201</v>
      </c>
      <c r="G330" s="13">
        <v>235</v>
      </c>
      <c r="H330" s="60">
        <v>187.85714285714286</v>
      </c>
      <c r="I330" s="75">
        <v>192.42857142857142</v>
      </c>
    </row>
    <row r="331" spans="1:9" s="10" customFormat="1" ht="16" customHeight="1" x14ac:dyDescent="0.35">
      <c r="A331" s="73">
        <v>44156</v>
      </c>
      <c r="B331" s="11">
        <v>36</v>
      </c>
      <c r="C331" s="12">
        <v>7</v>
      </c>
      <c r="D331" s="61">
        <v>34</v>
      </c>
      <c r="E331" s="61">
        <v>34.857142857142854</v>
      </c>
      <c r="F331" s="13">
        <v>186</v>
      </c>
      <c r="G331" s="13">
        <v>20</v>
      </c>
      <c r="H331" s="60">
        <v>188.71428571428572</v>
      </c>
      <c r="I331" s="75">
        <v>188.28571428571428</v>
      </c>
    </row>
    <row r="332" spans="1:9" s="10" customFormat="1" ht="16" customHeight="1" x14ac:dyDescent="0.35">
      <c r="A332" s="73">
        <v>44157</v>
      </c>
      <c r="B332" s="11">
        <v>42</v>
      </c>
      <c r="C332" s="12">
        <v>0</v>
      </c>
      <c r="D332" s="61">
        <v>35.428571428571431</v>
      </c>
      <c r="E332" s="61">
        <v>34.714285714285715</v>
      </c>
      <c r="F332" s="13">
        <v>175</v>
      </c>
      <c r="G332" s="13">
        <v>0</v>
      </c>
      <c r="H332" s="60">
        <v>185.14285714285714</v>
      </c>
      <c r="I332" s="75">
        <v>187</v>
      </c>
    </row>
    <row r="333" spans="1:9" s="10" customFormat="1" ht="16" customHeight="1" x14ac:dyDescent="0.35">
      <c r="A333" s="73">
        <v>44158</v>
      </c>
      <c r="B333" s="11">
        <v>37</v>
      </c>
      <c r="C333" s="12">
        <v>46</v>
      </c>
      <c r="D333" s="61">
        <v>35.428571428571431</v>
      </c>
      <c r="E333" s="61">
        <v>34.857142857142854</v>
      </c>
      <c r="F333" s="13">
        <v>208</v>
      </c>
      <c r="G333" s="13">
        <v>275</v>
      </c>
      <c r="H333" s="60">
        <v>185.42857142857142</v>
      </c>
      <c r="I333" s="75">
        <v>187</v>
      </c>
    </row>
    <row r="334" spans="1:9" s="10" customFormat="1" ht="16" customHeight="1" x14ac:dyDescent="0.35">
      <c r="A334" s="73">
        <v>44159</v>
      </c>
      <c r="B334" s="11">
        <v>33</v>
      </c>
      <c r="C334" s="12">
        <v>49</v>
      </c>
      <c r="D334" s="61">
        <v>35</v>
      </c>
      <c r="E334" s="61">
        <v>36.142857142857146</v>
      </c>
      <c r="F334" s="13">
        <v>194</v>
      </c>
      <c r="G334" s="13">
        <v>281</v>
      </c>
      <c r="H334" s="60">
        <v>184.57142857142858</v>
      </c>
      <c r="I334" s="75">
        <v>190</v>
      </c>
    </row>
    <row r="335" spans="1:9" s="10" customFormat="1" ht="16" customHeight="1" x14ac:dyDescent="0.35">
      <c r="A335" s="73">
        <v>44160</v>
      </c>
      <c r="B335" s="11">
        <v>38</v>
      </c>
      <c r="C335" s="12">
        <v>59</v>
      </c>
      <c r="D335" s="61">
        <v>36</v>
      </c>
      <c r="E335" s="61">
        <v>35.571428571428569</v>
      </c>
      <c r="F335" s="13">
        <v>168</v>
      </c>
      <c r="G335" s="13">
        <v>262</v>
      </c>
      <c r="H335" s="60">
        <v>185.85714285714286</v>
      </c>
      <c r="I335" s="75">
        <v>188.71428571428572</v>
      </c>
    </row>
    <row r="336" spans="1:9" s="10" customFormat="1" ht="16" customHeight="1" x14ac:dyDescent="0.35">
      <c r="A336" s="73">
        <v>44161</v>
      </c>
      <c r="B336" s="11">
        <v>29</v>
      </c>
      <c r="C336" s="12">
        <v>42</v>
      </c>
      <c r="D336" s="61">
        <v>34.428571428571431</v>
      </c>
      <c r="E336" s="61">
        <v>36</v>
      </c>
      <c r="F336" s="13">
        <v>166</v>
      </c>
      <c r="G336" s="13">
        <v>236</v>
      </c>
      <c r="H336" s="60">
        <v>187.71428571428572</v>
      </c>
      <c r="I336" s="75">
        <v>189.85714285714286</v>
      </c>
    </row>
    <row r="337" spans="1:9" s="10" customFormat="1" ht="16" customHeight="1" x14ac:dyDescent="0.35">
      <c r="A337" s="73">
        <v>44162</v>
      </c>
      <c r="B337" s="11">
        <v>30</v>
      </c>
      <c r="C337" s="12">
        <v>50</v>
      </c>
      <c r="D337" s="61">
        <v>35</v>
      </c>
      <c r="E337" s="61">
        <v>35.285714285714285</v>
      </c>
      <c r="F337" s="13">
        <v>195</v>
      </c>
      <c r="G337" s="13">
        <v>256</v>
      </c>
      <c r="H337" s="60">
        <v>186.85714285714286</v>
      </c>
      <c r="I337" s="75">
        <v>188.42857142857142</v>
      </c>
    </row>
    <row r="338" spans="1:9" s="10" customFormat="1" ht="16" customHeight="1" x14ac:dyDescent="0.35">
      <c r="A338" s="73">
        <v>44163</v>
      </c>
      <c r="B338" s="11">
        <v>43</v>
      </c>
      <c r="C338" s="12">
        <v>3</v>
      </c>
      <c r="D338" s="61">
        <v>34.285714285714285</v>
      </c>
      <c r="E338" s="61">
        <v>35.714285714285715</v>
      </c>
      <c r="F338" s="13">
        <v>195</v>
      </c>
      <c r="G338" s="13">
        <v>11</v>
      </c>
      <c r="H338" s="60">
        <v>187.14285714285714</v>
      </c>
      <c r="I338" s="75">
        <v>189.42857142857142</v>
      </c>
    </row>
    <row r="339" spans="1:9" s="10" customFormat="1" ht="16" customHeight="1" x14ac:dyDescent="0.35">
      <c r="A339" s="73">
        <v>44164</v>
      </c>
      <c r="B339" s="11">
        <v>31</v>
      </c>
      <c r="C339" s="12">
        <v>3</v>
      </c>
      <c r="D339" s="61">
        <v>32.571428571428569</v>
      </c>
      <c r="E339" s="61">
        <v>35.857142857142854</v>
      </c>
      <c r="F339" s="13">
        <v>188</v>
      </c>
      <c r="G339" s="13">
        <v>8</v>
      </c>
      <c r="H339" s="60">
        <v>188.42857142857142</v>
      </c>
      <c r="I339" s="75">
        <v>191.71428571428572</v>
      </c>
    </row>
    <row r="340" spans="1:9" s="10" customFormat="1" ht="16" customHeight="1" x14ac:dyDescent="0.35">
      <c r="A340" s="73">
        <v>44165</v>
      </c>
      <c r="B340" s="11">
        <v>41</v>
      </c>
      <c r="C340" s="12">
        <v>41</v>
      </c>
      <c r="D340" s="61">
        <v>34.142857142857146</v>
      </c>
      <c r="E340" s="61">
        <v>37.285714285714285</v>
      </c>
      <c r="F340" s="13">
        <v>202</v>
      </c>
      <c r="G340" s="13">
        <v>265</v>
      </c>
      <c r="H340" s="60">
        <v>191.28571428571428</v>
      </c>
      <c r="I340" s="75">
        <v>192.14285714285714</v>
      </c>
    </row>
    <row r="341" spans="1:9" s="10" customFormat="1" ht="16" customHeight="1" x14ac:dyDescent="0.35">
      <c r="A341" s="73">
        <v>44166</v>
      </c>
      <c r="B341" s="11">
        <v>28</v>
      </c>
      <c r="C341" s="12">
        <v>52</v>
      </c>
      <c r="D341" s="61">
        <v>34.571428571428569</v>
      </c>
      <c r="E341" s="61">
        <v>33.428571428571431</v>
      </c>
      <c r="F341" s="13">
        <v>196</v>
      </c>
      <c r="G341" s="13">
        <v>288</v>
      </c>
      <c r="H341" s="60">
        <v>190.71428571428572</v>
      </c>
      <c r="I341" s="75">
        <v>185.57142857142858</v>
      </c>
    </row>
    <row r="342" spans="1:9" s="10" customFormat="1" ht="16" customHeight="1" x14ac:dyDescent="0.35">
      <c r="A342" s="73">
        <v>44167</v>
      </c>
      <c r="B342" s="11">
        <v>26</v>
      </c>
      <c r="C342" s="12">
        <v>60</v>
      </c>
      <c r="D342" s="61">
        <v>31.428571428571427</v>
      </c>
      <c r="E342" s="61">
        <v>33.714285714285715</v>
      </c>
      <c r="F342" s="13">
        <v>177</v>
      </c>
      <c r="G342" s="13">
        <v>278</v>
      </c>
      <c r="H342" s="60">
        <v>189.71428571428572</v>
      </c>
      <c r="I342" s="75">
        <v>186.14285714285714</v>
      </c>
    </row>
    <row r="343" spans="1:9" s="10" customFormat="1" ht="16" customHeight="1" x14ac:dyDescent="0.35">
      <c r="A343" s="73">
        <v>44168</v>
      </c>
      <c r="B343" s="11">
        <v>40</v>
      </c>
      <c r="C343" s="12">
        <v>52</v>
      </c>
      <c r="D343" s="61">
        <v>31.142857142857142</v>
      </c>
      <c r="E343" s="61">
        <v>33.285714285714285</v>
      </c>
      <c r="F343" s="13">
        <v>186</v>
      </c>
      <c r="G343" s="13">
        <v>239</v>
      </c>
      <c r="H343" s="60">
        <v>187.57142857142858</v>
      </c>
      <c r="I343" s="75">
        <v>185.14285714285714</v>
      </c>
    </row>
    <row r="344" spans="1:9" s="10" customFormat="1" ht="16" customHeight="1" x14ac:dyDescent="0.35">
      <c r="A344" s="73">
        <v>44169</v>
      </c>
      <c r="B344" s="11">
        <v>33</v>
      </c>
      <c r="C344" s="12">
        <v>23</v>
      </c>
      <c r="D344" s="61">
        <v>30.142857142857142</v>
      </c>
      <c r="E344" s="61">
        <v>33.142857142857146</v>
      </c>
      <c r="F344" s="13">
        <v>191</v>
      </c>
      <c r="G344" s="13">
        <v>210</v>
      </c>
      <c r="H344" s="60">
        <v>185.42857142857142</v>
      </c>
      <c r="I344" s="75">
        <v>185.71428571428572</v>
      </c>
    </row>
    <row r="345" spans="1:9" s="10" customFormat="1" ht="16" customHeight="1" x14ac:dyDescent="0.35">
      <c r="A345" s="73">
        <v>44170</v>
      </c>
      <c r="B345" s="11">
        <v>21</v>
      </c>
      <c r="C345" s="12">
        <v>5</v>
      </c>
      <c r="D345" s="61">
        <v>30.857142857142858</v>
      </c>
      <c r="E345" s="61">
        <v>32.142857142857146</v>
      </c>
      <c r="F345" s="13">
        <v>188</v>
      </c>
      <c r="G345" s="13">
        <v>15</v>
      </c>
      <c r="H345" s="60">
        <v>188</v>
      </c>
      <c r="I345" s="75">
        <v>182.57142857142858</v>
      </c>
    </row>
    <row r="346" spans="1:9" s="10" customFormat="1" ht="16" customHeight="1" x14ac:dyDescent="0.35">
      <c r="A346" s="73">
        <v>44171</v>
      </c>
      <c r="B346" s="11">
        <v>29</v>
      </c>
      <c r="C346" s="12">
        <v>0</v>
      </c>
      <c r="D346" s="61">
        <v>31</v>
      </c>
      <c r="E346" s="61">
        <v>31.714285714285715</v>
      </c>
      <c r="F346" s="13">
        <v>173</v>
      </c>
      <c r="G346" s="13">
        <v>1</v>
      </c>
      <c r="H346" s="60">
        <v>186.28571428571428</v>
      </c>
      <c r="I346" s="75">
        <v>181</v>
      </c>
    </row>
    <row r="347" spans="1:9" s="10" customFormat="1" ht="16" customHeight="1" x14ac:dyDescent="0.35">
      <c r="A347" s="73">
        <v>44172</v>
      </c>
      <c r="B347" s="11">
        <v>34</v>
      </c>
      <c r="C347" s="12">
        <v>40</v>
      </c>
      <c r="D347" s="61">
        <v>29.857142857142858</v>
      </c>
      <c r="E347" s="61">
        <v>30</v>
      </c>
      <c r="F347" s="13">
        <v>187</v>
      </c>
      <c r="G347" s="13">
        <v>269</v>
      </c>
      <c r="H347" s="60">
        <v>191.42857142857142</v>
      </c>
      <c r="I347" s="75">
        <v>180</v>
      </c>
    </row>
    <row r="348" spans="1:9" s="10" customFormat="1" ht="16" customHeight="1" x14ac:dyDescent="0.35">
      <c r="A348" s="73">
        <v>44173</v>
      </c>
      <c r="B348" s="11">
        <v>33</v>
      </c>
      <c r="C348" s="12">
        <v>45</v>
      </c>
      <c r="D348" s="61">
        <v>28.428571428571427</v>
      </c>
      <c r="E348" s="61">
        <v>32.714285714285715</v>
      </c>
      <c r="F348" s="13">
        <v>214</v>
      </c>
      <c r="G348" s="13">
        <v>266</v>
      </c>
      <c r="H348" s="60">
        <v>187.28571428571428</v>
      </c>
      <c r="I348" s="75">
        <v>184.71428571428572</v>
      </c>
    </row>
    <row r="349" spans="1:9" s="10" customFormat="1" ht="16" customHeight="1" x14ac:dyDescent="0.35">
      <c r="A349" s="73">
        <v>44174</v>
      </c>
      <c r="B349" s="11">
        <v>27</v>
      </c>
      <c r="C349" s="12">
        <v>57</v>
      </c>
      <c r="D349" s="61">
        <v>29.142857142857142</v>
      </c>
      <c r="E349" s="61">
        <v>32.285714285714285</v>
      </c>
      <c r="F349" s="13">
        <v>165</v>
      </c>
      <c r="G349" s="13">
        <v>267</v>
      </c>
      <c r="H349" s="60">
        <v>188</v>
      </c>
      <c r="I349" s="75">
        <v>183.42857142857142</v>
      </c>
    </row>
    <row r="350" spans="1:9" s="10" customFormat="1" ht="16" customHeight="1" x14ac:dyDescent="0.35">
      <c r="A350" s="73">
        <v>44175</v>
      </c>
      <c r="B350" s="11">
        <v>32</v>
      </c>
      <c r="C350" s="12">
        <v>40</v>
      </c>
      <c r="D350" s="61">
        <v>28.714285714285715</v>
      </c>
      <c r="E350" s="61">
        <v>32.428571428571431</v>
      </c>
      <c r="F350" s="13">
        <v>222</v>
      </c>
      <c r="G350" s="13">
        <v>232</v>
      </c>
      <c r="H350" s="60">
        <v>190.28571428571428</v>
      </c>
      <c r="I350" s="75">
        <v>183.42857142857142</v>
      </c>
    </row>
    <row r="351" spans="1:9" s="10" customFormat="1" ht="16" customHeight="1" x14ac:dyDescent="0.35">
      <c r="A351" s="73">
        <v>44176</v>
      </c>
      <c r="B351" s="11">
        <v>23</v>
      </c>
      <c r="C351" s="12">
        <v>42</v>
      </c>
      <c r="D351" s="61">
        <v>29.285714285714285</v>
      </c>
      <c r="E351" s="61">
        <v>31.714285714285715</v>
      </c>
      <c r="F351" s="13">
        <v>162</v>
      </c>
      <c r="G351" s="13">
        <v>243</v>
      </c>
      <c r="H351" s="60">
        <v>187.14285714285714</v>
      </c>
      <c r="I351" s="75">
        <v>184.71428571428572</v>
      </c>
    </row>
    <row r="352" spans="1:9" s="10" customFormat="1" ht="16" customHeight="1" x14ac:dyDescent="0.35">
      <c r="A352" s="73">
        <v>44177</v>
      </c>
      <c r="B352" s="11">
        <v>26</v>
      </c>
      <c r="C352" s="12">
        <v>2</v>
      </c>
      <c r="D352" s="61">
        <v>30</v>
      </c>
      <c r="E352" s="61">
        <v>32.428571428571431</v>
      </c>
      <c r="F352" s="13">
        <v>193</v>
      </c>
      <c r="G352" s="13">
        <v>6</v>
      </c>
      <c r="H352" s="60">
        <v>183.14285714285714</v>
      </c>
      <c r="I352" s="75">
        <v>190.71428571428572</v>
      </c>
    </row>
    <row r="353" spans="1:9" s="10" customFormat="1" ht="16" customHeight="1" x14ac:dyDescent="0.35">
      <c r="A353" s="73">
        <v>44178</v>
      </c>
      <c r="B353" s="11">
        <v>26</v>
      </c>
      <c r="C353" s="12">
        <v>1</v>
      </c>
      <c r="D353" s="61">
        <v>31</v>
      </c>
      <c r="E353" s="61">
        <v>29.285714285714285</v>
      </c>
      <c r="F353" s="13">
        <v>189</v>
      </c>
      <c r="G353" s="13">
        <v>1</v>
      </c>
      <c r="H353" s="60">
        <v>185.14285714285714</v>
      </c>
      <c r="I353" s="75">
        <v>187</v>
      </c>
    </row>
    <row r="354" spans="1:9" s="10" customFormat="1" ht="16" customHeight="1" x14ac:dyDescent="0.35">
      <c r="A354" s="73">
        <v>44179</v>
      </c>
      <c r="B354" s="11">
        <v>38</v>
      </c>
      <c r="C354" s="12">
        <v>35</v>
      </c>
      <c r="D354" s="61">
        <v>32</v>
      </c>
      <c r="E354" s="61">
        <v>28.714285714285715</v>
      </c>
      <c r="F354" s="13">
        <v>165</v>
      </c>
      <c r="G354" s="13">
        <v>278</v>
      </c>
      <c r="H354" s="60">
        <v>178.42857142857142</v>
      </c>
      <c r="I354" s="75">
        <v>187.28571428571428</v>
      </c>
    </row>
    <row r="355" spans="1:9" s="10" customFormat="1" ht="16" customHeight="1" x14ac:dyDescent="0.35">
      <c r="A355" s="73">
        <v>44180</v>
      </c>
      <c r="B355" s="11">
        <v>38</v>
      </c>
      <c r="C355" s="12">
        <v>50</v>
      </c>
      <c r="D355" s="61">
        <v>32.285714285714285</v>
      </c>
      <c r="E355" s="61">
        <v>29.714285714285715</v>
      </c>
      <c r="F355" s="13">
        <v>186</v>
      </c>
      <c r="G355" s="13">
        <v>308</v>
      </c>
      <c r="H355" s="60">
        <v>184.14285714285714</v>
      </c>
      <c r="I355" s="75">
        <v>184.85714285714286</v>
      </c>
    </row>
    <row r="356" spans="1:9" s="10" customFormat="1" ht="16" customHeight="1" x14ac:dyDescent="0.35">
      <c r="A356" s="73">
        <v>44181</v>
      </c>
      <c r="B356" s="11">
        <v>34</v>
      </c>
      <c r="C356" s="12">
        <v>35</v>
      </c>
      <c r="D356" s="61">
        <v>33</v>
      </c>
      <c r="E356" s="61">
        <v>29.714285714285715</v>
      </c>
      <c r="F356" s="13">
        <v>179</v>
      </c>
      <c r="G356" s="13">
        <v>241</v>
      </c>
      <c r="H356" s="60">
        <v>186</v>
      </c>
      <c r="I356" s="75">
        <v>185.28571428571428</v>
      </c>
    </row>
    <row r="357" spans="1:9" s="10" customFormat="1" ht="16" customHeight="1" x14ac:dyDescent="0.35">
      <c r="A357" s="73">
        <v>44182</v>
      </c>
      <c r="B357" s="11">
        <v>39</v>
      </c>
      <c r="C357" s="12">
        <v>36</v>
      </c>
      <c r="D357" s="61">
        <v>33.857142857142854</v>
      </c>
      <c r="E357" s="61">
        <v>29.714285714285715</v>
      </c>
      <c r="F357" s="13">
        <v>175</v>
      </c>
      <c r="G357" s="13">
        <v>234</v>
      </c>
      <c r="H357" s="60">
        <v>188.85714285714286</v>
      </c>
      <c r="I357" s="75">
        <v>185.28571428571428</v>
      </c>
    </row>
    <row r="358" spans="1:9" s="10" customFormat="1" ht="16" customHeight="1" x14ac:dyDescent="0.35">
      <c r="A358" s="73">
        <v>44183</v>
      </c>
      <c r="B358" s="11">
        <v>25</v>
      </c>
      <c r="C358" s="12">
        <v>49</v>
      </c>
      <c r="D358" s="61">
        <v>32.857142857142854</v>
      </c>
      <c r="E358" s="61">
        <v>31.714285714285715</v>
      </c>
      <c r="F358" s="13">
        <v>202</v>
      </c>
      <c r="G358" s="13">
        <v>226</v>
      </c>
      <c r="H358" s="60">
        <v>195</v>
      </c>
      <c r="I358" s="75">
        <v>189</v>
      </c>
    </row>
    <row r="359" spans="1:9" s="10" customFormat="1" ht="16" customHeight="1" x14ac:dyDescent="0.35">
      <c r="A359" s="73">
        <v>44184</v>
      </c>
      <c r="B359" s="11">
        <v>31</v>
      </c>
      <c r="C359" s="12">
        <v>2</v>
      </c>
      <c r="D359" s="61">
        <v>31.857142857142858</v>
      </c>
      <c r="E359" s="61">
        <v>32.571428571428569</v>
      </c>
      <c r="F359" s="13">
        <v>206</v>
      </c>
      <c r="G359" s="13">
        <v>9</v>
      </c>
      <c r="H359" s="60">
        <v>195.42857142857142</v>
      </c>
      <c r="I359" s="75">
        <v>194.85714285714286</v>
      </c>
    </row>
    <row r="360" spans="1:9" s="10" customFormat="1" ht="16" customHeight="1" x14ac:dyDescent="0.35">
      <c r="A360" s="73">
        <v>44185</v>
      </c>
      <c r="B360" s="11">
        <v>32</v>
      </c>
      <c r="C360" s="12">
        <v>1</v>
      </c>
      <c r="D360" s="61">
        <v>32.142857142857146</v>
      </c>
      <c r="E360" s="61">
        <v>34.857142857142854</v>
      </c>
      <c r="F360" s="13">
        <v>209</v>
      </c>
      <c r="G360" s="13">
        <v>1</v>
      </c>
      <c r="H360" s="60">
        <v>200.57142857142858</v>
      </c>
      <c r="I360" s="75">
        <v>204</v>
      </c>
    </row>
    <row r="361" spans="1:9" s="10" customFormat="1" ht="16" customHeight="1" x14ac:dyDescent="0.35">
      <c r="A361" s="73">
        <v>44186</v>
      </c>
      <c r="B361" s="11">
        <v>31</v>
      </c>
      <c r="C361" s="12">
        <v>49</v>
      </c>
      <c r="D361" s="61">
        <v>32.571428571428569</v>
      </c>
      <c r="E361" s="61">
        <v>36.285714285714285</v>
      </c>
      <c r="F361" s="13">
        <v>208</v>
      </c>
      <c r="G361" s="13">
        <v>304</v>
      </c>
      <c r="H361" s="60">
        <v>204.42857142857142</v>
      </c>
      <c r="I361" s="75">
        <v>205</v>
      </c>
    </row>
    <row r="362" spans="1:9" s="10" customFormat="1" ht="16" customHeight="1" x14ac:dyDescent="0.35">
      <c r="A362" s="73">
        <v>44187</v>
      </c>
      <c r="B362" s="11">
        <v>31</v>
      </c>
      <c r="C362" s="12">
        <v>56</v>
      </c>
      <c r="D362" s="61">
        <v>35</v>
      </c>
      <c r="E362" s="61">
        <v>29.285714285714285</v>
      </c>
      <c r="F362" s="13">
        <v>189</v>
      </c>
      <c r="G362" s="13">
        <v>349</v>
      </c>
      <c r="H362" s="60">
        <v>210</v>
      </c>
      <c r="I362" s="75">
        <v>172.85714285714286</v>
      </c>
    </row>
    <row r="363" spans="1:9" s="10" customFormat="1" ht="16" customHeight="1" x14ac:dyDescent="0.35">
      <c r="A363" s="73">
        <v>44188</v>
      </c>
      <c r="B363" s="11">
        <v>36</v>
      </c>
      <c r="C363" s="12">
        <v>51</v>
      </c>
      <c r="D363" s="61">
        <v>35.714285714285715</v>
      </c>
      <c r="E363" s="61">
        <v>29.142857142857142</v>
      </c>
      <c r="F363" s="13">
        <v>215</v>
      </c>
      <c r="G363" s="13">
        <v>305</v>
      </c>
      <c r="H363" s="60">
        <v>213</v>
      </c>
      <c r="I363" s="75">
        <v>172.14285714285714</v>
      </c>
    </row>
    <row r="364" spans="1:9" s="10" customFormat="1" ht="16" customHeight="1" x14ac:dyDescent="0.35">
      <c r="A364" s="73">
        <v>44189</v>
      </c>
      <c r="B364" s="11">
        <v>42</v>
      </c>
      <c r="C364" s="12">
        <v>46</v>
      </c>
      <c r="D364" s="61">
        <v>37</v>
      </c>
      <c r="E364" s="61">
        <v>29</v>
      </c>
      <c r="F364" s="13">
        <v>202</v>
      </c>
      <c r="G364" s="13">
        <v>241</v>
      </c>
      <c r="H364" s="60">
        <v>215</v>
      </c>
      <c r="I364" s="75">
        <v>172.14285714285714</v>
      </c>
    </row>
    <row r="365" spans="1:9" s="10" customFormat="1" ht="16" customHeight="1" x14ac:dyDescent="0.35">
      <c r="A365" s="73">
        <v>44190</v>
      </c>
      <c r="B365" s="11">
        <v>42</v>
      </c>
      <c r="C365" s="12">
        <v>0</v>
      </c>
      <c r="D365" s="61">
        <v>37.142857142857146</v>
      </c>
      <c r="E365" s="61">
        <v>23</v>
      </c>
      <c r="F365" s="13">
        <v>241</v>
      </c>
      <c r="G365" s="13">
        <v>1</v>
      </c>
      <c r="H365" s="60">
        <v>217.14285714285714</v>
      </c>
      <c r="I365" s="75">
        <v>136</v>
      </c>
    </row>
    <row r="366" spans="1:9" s="10" customFormat="1" ht="16" customHeight="1" x14ac:dyDescent="0.35">
      <c r="A366" s="73">
        <v>44191</v>
      </c>
      <c r="B366" s="11">
        <v>36</v>
      </c>
      <c r="C366" s="12">
        <v>1</v>
      </c>
      <c r="D366" s="61">
        <v>37.285714285714285</v>
      </c>
      <c r="E366" s="61">
        <v>22.428571428571427</v>
      </c>
      <c r="F366" s="13">
        <v>227</v>
      </c>
      <c r="G366" s="13">
        <v>4</v>
      </c>
      <c r="H366" s="60">
        <v>216.57142857142858</v>
      </c>
      <c r="I366" s="75">
        <v>139</v>
      </c>
    </row>
    <row r="367" spans="1:9" s="10" customFormat="1" ht="16" customHeight="1" x14ac:dyDescent="0.35">
      <c r="A367" s="73">
        <v>44192</v>
      </c>
      <c r="B367" s="11">
        <v>41</v>
      </c>
      <c r="C367" s="12">
        <v>0</v>
      </c>
      <c r="D367" s="61">
        <v>37.285714285714285</v>
      </c>
      <c r="E367" s="61">
        <v>26.714285714285715</v>
      </c>
      <c r="F367" s="13">
        <v>223</v>
      </c>
      <c r="G367" s="13">
        <v>1</v>
      </c>
      <c r="H367" s="60">
        <v>215.57142857142858</v>
      </c>
      <c r="I367" s="75">
        <v>161.85714285714286</v>
      </c>
    </row>
    <row r="368" spans="1:9" s="10" customFormat="1" ht="16" customHeight="1" x14ac:dyDescent="0.35">
      <c r="A368" s="73">
        <v>44193</v>
      </c>
      <c r="B368" s="11">
        <v>32</v>
      </c>
      <c r="C368" s="12">
        <v>7</v>
      </c>
      <c r="D368" s="61">
        <v>37.285714285714285</v>
      </c>
      <c r="E368" s="61">
        <v>26.714285714285715</v>
      </c>
      <c r="F368" s="13">
        <v>223</v>
      </c>
      <c r="G368" s="13">
        <v>51</v>
      </c>
      <c r="H368" s="60">
        <v>216.28571428571428</v>
      </c>
      <c r="I368" s="75">
        <v>168.28571428571428</v>
      </c>
    </row>
    <row r="369" spans="1:9" s="10" customFormat="1" ht="16" customHeight="1" x14ac:dyDescent="0.35">
      <c r="A369" s="73">
        <v>44194</v>
      </c>
      <c r="B369" s="11">
        <v>32</v>
      </c>
      <c r="C369" s="12">
        <v>52</v>
      </c>
      <c r="D369" s="61">
        <v>36.714285714285715</v>
      </c>
      <c r="E369" s="61">
        <v>26.714285714285715</v>
      </c>
      <c r="F369" s="13">
        <v>185</v>
      </c>
      <c r="G369" s="13">
        <v>370</v>
      </c>
      <c r="H369" s="60">
        <v>210.28571428571428</v>
      </c>
      <c r="I369" s="75">
        <v>168.14285714285714</v>
      </c>
    </row>
    <row r="370" spans="1:9" s="10" customFormat="1" ht="16" customHeight="1" x14ac:dyDescent="0.35">
      <c r="A370" s="73">
        <v>44195</v>
      </c>
      <c r="B370" s="11">
        <v>36</v>
      </c>
      <c r="C370" s="12">
        <v>81</v>
      </c>
      <c r="D370" s="61">
        <v>38.571428571428569</v>
      </c>
      <c r="E370" s="61">
        <v>26.714285714285715</v>
      </c>
      <c r="F370" s="13">
        <v>208</v>
      </c>
      <c r="G370" s="13">
        <v>465</v>
      </c>
      <c r="H370" s="60">
        <v>206.85714285714286</v>
      </c>
      <c r="I370" s="75">
        <v>168.14285714285714</v>
      </c>
    </row>
    <row r="371" spans="1:9" s="10" customFormat="1" ht="16" customHeight="1" x14ac:dyDescent="0.35">
      <c r="A371" s="73">
        <v>44196</v>
      </c>
      <c r="B371" s="11">
        <v>42</v>
      </c>
      <c r="C371" s="12">
        <v>46</v>
      </c>
      <c r="D371" s="61">
        <v>39.571428571428569</v>
      </c>
      <c r="E371" s="61">
        <v>26.714285714285715</v>
      </c>
      <c r="F371" s="13">
        <v>207</v>
      </c>
      <c r="G371" s="13">
        <v>286</v>
      </c>
      <c r="H371" s="60">
        <v>202.85714285714286</v>
      </c>
      <c r="I371" s="75">
        <v>168.28571428571428</v>
      </c>
    </row>
    <row r="372" spans="1:9" s="10" customFormat="1" ht="16" customHeight="1" x14ac:dyDescent="0.35">
      <c r="A372" s="73">
        <v>44197</v>
      </c>
      <c r="B372" s="11">
        <v>38</v>
      </c>
      <c r="C372" s="12">
        <v>0</v>
      </c>
      <c r="D372" s="61">
        <v>40.857142857142854</v>
      </c>
      <c r="E372" s="61">
        <v>27.714285714285715</v>
      </c>
      <c r="F372" s="13">
        <v>199</v>
      </c>
      <c r="G372" s="13">
        <v>0</v>
      </c>
      <c r="H372" s="60">
        <v>199.57142857142858</v>
      </c>
      <c r="I372" s="75">
        <v>170.57142857142858</v>
      </c>
    </row>
    <row r="373" spans="1:9" s="10" customFormat="1" ht="16" customHeight="1" x14ac:dyDescent="0.35">
      <c r="A373" s="73">
        <v>44198</v>
      </c>
      <c r="B373" s="11">
        <v>49</v>
      </c>
      <c r="C373" s="12">
        <v>1</v>
      </c>
      <c r="D373" s="61">
        <v>42.571428571428569</v>
      </c>
      <c r="E373" s="61">
        <v>33.428571428571431</v>
      </c>
      <c r="F373" s="13">
        <v>203</v>
      </c>
      <c r="G373" s="13">
        <v>4</v>
      </c>
      <c r="H373" s="60">
        <v>203.42857142857142</v>
      </c>
      <c r="I373" s="75">
        <v>183.57142857142858</v>
      </c>
    </row>
    <row r="374" spans="1:9" s="10" customFormat="1" ht="16" customHeight="1" x14ac:dyDescent="0.35">
      <c r="A374" s="73">
        <v>44199</v>
      </c>
      <c r="B374" s="11">
        <v>48</v>
      </c>
      <c r="C374" s="12">
        <v>0</v>
      </c>
      <c r="D374" s="61">
        <v>45.285714285714285</v>
      </c>
      <c r="E374" s="61">
        <v>33.571428571428569</v>
      </c>
      <c r="F374" s="13">
        <v>195</v>
      </c>
      <c r="G374" s="13">
        <v>2</v>
      </c>
      <c r="H374" s="60">
        <v>204.28571428571428</v>
      </c>
      <c r="I374" s="75">
        <v>181.42857142857142</v>
      </c>
    </row>
    <row r="375" spans="1:9" s="10" customFormat="1" ht="16" customHeight="1" x14ac:dyDescent="0.35">
      <c r="A375" s="73">
        <v>44200</v>
      </c>
      <c r="B375" s="11">
        <v>41</v>
      </c>
      <c r="C375" s="12">
        <v>14</v>
      </c>
      <c r="D375" s="61">
        <v>46.142857142857146</v>
      </c>
      <c r="E375" s="61">
        <v>41.571428571428569</v>
      </c>
      <c r="F375" s="13">
        <v>200</v>
      </c>
      <c r="G375" s="13">
        <v>67</v>
      </c>
      <c r="H375" s="60">
        <v>202.42857142857142</v>
      </c>
      <c r="I375" s="75">
        <v>195.14285714285714</v>
      </c>
    </row>
    <row r="376" spans="1:9" s="10" customFormat="1" ht="16" customHeight="1" x14ac:dyDescent="0.35">
      <c r="A376" s="73">
        <v>44201</v>
      </c>
      <c r="B376" s="11">
        <v>44</v>
      </c>
      <c r="C376" s="12">
        <v>92</v>
      </c>
      <c r="D376" s="61">
        <v>47.857142857142854</v>
      </c>
      <c r="E376" s="61">
        <v>55.571428571428569</v>
      </c>
      <c r="F376" s="13">
        <v>212</v>
      </c>
      <c r="G376" s="13">
        <v>461</v>
      </c>
      <c r="H376" s="60">
        <v>205.42857142857142</v>
      </c>
      <c r="I376" s="75">
        <v>243.57142857142858</v>
      </c>
    </row>
    <row r="377" spans="1:9" s="10" customFormat="1" ht="16" customHeight="1" x14ac:dyDescent="0.35">
      <c r="A377" s="73">
        <v>44202</v>
      </c>
      <c r="B377" s="11">
        <v>55</v>
      </c>
      <c r="C377" s="12">
        <v>82</v>
      </c>
      <c r="D377" s="61">
        <v>46.428571428571431</v>
      </c>
      <c r="E377" s="61">
        <v>55.714285714285715</v>
      </c>
      <c r="F377" s="13">
        <v>214</v>
      </c>
      <c r="G377" s="13">
        <v>450</v>
      </c>
      <c r="H377" s="60">
        <v>202.71428571428572</v>
      </c>
      <c r="I377" s="75">
        <v>244.71428571428572</v>
      </c>
    </row>
    <row r="378" spans="1:9" s="10" customFormat="1" ht="16" customHeight="1" x14ac:dyDescent="0.35">
      <c r="A378" s="73">
        <v>44203</v>
      </c>
      <c r="B378" s="11">
        <v>48</v>
      </c>
      <c r="C378" s="12">
        <v>102</v>
      </c>
      <c r="D378" s="61">
        <v>48.714285714285715</v>
      </c>
      <c r="E378" s="61">
        <v>56</v>
      </c>
      <c r="F378" s="13">
        <v>194</v>
      </c>
      <c r="G378" s="13">
        <v>382</v>
      </c>
      <c r="H378" s="60">
        <v>204.28571428571428</v>
      </c>
      <c r="I378" s="75">
        <v>245.71428571428572</v>
      </c>
    </row>
    <row r="379" spans="1:9" s="10" customFormat="1" ht="16" customHeight="1" x14ac:dyDescent="0.35">
      <c r="A379" s="73">
        <v>44204</v>
      </c>
      <c r="B379" s="11">
        <v>50</v>
      </c>
      <c r="C379" s="12">
        <v>98</v>
      </c>
      <c r="D379" s="61">
        <v>50.571428571428569</v>
      </c>
      <c r="E379" s="61">
        <v>62.428571428571431</v>
      </c>
      <c r="F379" s="13">
        <v>220</v>
      </c>
      <c r="G379" s="13">
        <v>339</v>
      </c>
      <c r="H379" s="60">
        <v>207.28571428571428</v>
      </c>
      <c r="I379" s="75">
        <v>287.28571428571428</v>
      </c>
    </row>
    <row r="380" spans="1:9" s="10" customFormat="1" ht="16" customHeight="1" x14ac:dyDescent="0.35">
      <c r="A380" s="73">
        <v>44205</v>
      </c>
      <c r="B380" s="11">
        <v>39</v>
      </c>
      <c r="C380" s="12">
        <v>2</v>
      </c>
      <c r="D380" s="61">
        <v>52.428571428571431</v>
      </c>
      <c r="E380" s="61">
        <v>60.857142857142854</v>
      </c>
      <c r="F380" s="13">
        <v>184</v>
      </c>
      <c r="G380" s="13">
        <v>12</v>
      </c>
      <c r="H380" s="60">
        <v>207.85714285714286</v>
      </c>
      <c r="I380" s="75">
        <v>269.28571428571428</v>
      </c>
    </row>
    <row r="381" spans="1:9" s="10" customFormat="1" ht="16" customHeight="1" x14ac:dyDescent="0.35">
      <c r="A381" s="73">
        <v>44206</v>
      </c>
      <c r="B381" s="11">
        <v>64</v>
      </c>
      <c r="C381" s="12">
        <v>2</v>
      </c>
      <c r="D381" s="61">
        <v>52.142857142857146</v>
      </c>
      <c r="E381" s="61">
        <v>59.571428571428569</v>
      </c>
      <c r="F381" s="13">
        <v>206</v>
      </c>
      <c r="G381" s="13">
        <v>9</v>
      </c>
      <c r="H381" s="60">
        <v>207</v>
      </c>
      <c r="I381" s="75">
        <v>244.57142857142858</v>
      </c>
    </row>
    <row r="382" spans="1:9" s="10" customFormat="1" ht="16" customHeight="1" x14ac:dyDescent="0.35">
      <c r="A382" s="73">
        <v>44207</v>
      </c>
      <c r="B382" s="11">
        <v>54</v>
      </c>
      <c r="C382" s="12">
        <v>59</v>
      </c>
      <c r="D382" s="61">
        <v>54.428571428571431</v>
      </c>
      <c r="E382" s="61">
        <v>55.428571428571431</v>
      </c>
      <c r="F382" s="13">
        <v>221</v>
      </c>
      <c r="G382" s="13">
        <v>358</v>
      </c>
      <c r="H382" s="60">
        <v>210.14285714285714</v>
      </c>
      <c r="I382" s="75">
        <v>231.85714285714286</v>
      </c>
    </row>
    <row r="383" spans="1:9" s="10" customFormat="1" ht="16" customHeight="1" x14ac:dyDescent="0.35">
      <c r="A383" s="73">
        <v>44208</v>
      </c>
      <c r="B383" s="11">
        <v>57</v>
      </c>
      <c r="C383" s="12">
        <v>81</v>
      </c>
      <c r="D383" s="61">
        <v>56.428571428571431</v>
      </c>
      <c r="E383" s="61">
        <v>53.857142857142854</v>
      </c>
      <c r="F383" s="13">
        <v>216</v>
      </c>
      <c r="G383" s="13">
        <v>335</v>
      </c>
      <c r="H383" s="60">
        <v>208.57142857142858</v>
      </c>
      <c r="I383" s="75">
        <v>224</v>
      </c>
    </row>
    <row r="384" spans="1:9" s="10" customFormat="1" ht="16" customHeight="1" x14ac:dyDescent="0.35">
      <c r="A384" s="73">
        <v>44209</v>
      </c>
      <c r="B384" s="11">
        <v>53</v>
      </c>
      <c r="C384" s="12">
        <v>73</v>
      </c>
      <c r="D384" s="61">
        <v>61.857142857142854</v>
      </c>
      <c r="E384" s="61">
        <v>53.714285714285715</v>
      </c>
      <c r="F384" s="13">
        <v>208</v>
      </c>
      <c r="G384" s="13">
        <v>277</v>
      </c>
      <c r="H384" s="60">
        <v>215.85714285714286</v>
      </c>
      <c r="I384" s="75">
        <v>222.57142857142858</v>
      </c>
    </row>
    <row r="385" spans="1:9" s="10" customFormat="1" ht="16" customHeight="1" x14ac:dyDescent="0.35">
      <c r="A385" s="73">
        <v>44210</v>
      </c>
      <c r="B385" s="11">
        <v>64</v>
      </c>
      <c r="C385" s="12">
        <v>73</v>
      </c>
      <c r="D385" s="61">
        <v>59.857142857142854</v>
      </c>
      <c r="E385" s="61">
        <v>53.571428571428569</v>
      </c>
      <c r="F385" s="13">
        <v>216</v>
      </c>
      <c r="G385" s="13">
        <v>293</v>
      </c>
      <c r="H385" s="60">
        <v>214.14285714285714</v>
      </c>
      <c r="I385" s="75">
        <v>221.42857142857142</v>
      </c>
    </row>
    <row r="386" spans="1:9" s="10" customFormat="1" ht="16" customHeight="1" x14ac:dyDescent="0.35">
      <c r="A386" s="73">
        <v>44211</v>
      </c>
      <c r="B386" s="11">
        <v>64</v>
      </c>
      <c r="C386" s="12">
        <v>87</v>
      </c>
      <c r="D386" s="61">
        <v>62.428571428571431</v>
      </c>
      <c r="E386" s="61">
        <v>57.142857142857146</v>
      </c>
      <c r="F386" s="13">
        <v>209</v>
      </c>
      <c r="G386" s="13">
        <v>284</v>
      </c>
      <c r="H386" s="60">
        <v>216.14285714285714</v>
      </c>
      <c r="I386" s="75">
        <v>218.28571428571428</v>
      </c>
    </row>
    <row r="387" spans="1:9" s="10" customFormat="1" ht="16" customHeight="1" x14ac:dyDescent="0.35">
      <c r="A387" s="73">
        <v>44212</v>
      </c>
      <c r="B387" s="11">
        <v>77</v>
      </c>
      <c r="C387" s="12">
        <v>1</v>
      </c>
      <c r="D387" s="61">
        <v>65.285714285714292</v>
      </c>
      <c r="E387" s="61">
        <v>59.714285714285715</v>
      </c>
      <c r="F387" s="13">
        <v>235</v>
      </c>
      <c r="G387" s="13">
        <v>2</v>
      </c>
      <c r="H387" s="60">
        <v>218.14285714285714</v>
      </c>
      <c r="I387" s="75">
        <v>218</v>
      </c>
    </row>
    <row r="388" spans="1:9" s="10" customFormat="1" ht="16" customHeight="1" x14ac:dyDescent="0.35">
      <c r="A388" s="73">
        <v>44213</v>
      </c>
      <c r="B388" s="11">
        <v>50</v>
      </c>
      <c r="C388" s="12">
        <v>1</v>
      </c>
      <c r="D388" s="61">
        <v>67.428571428571431</v>
      </c>
      <c r="E388" s="61">
        <v>63.857142857142854</v>
      </c>
      <c r="F388" s="13">
        <v>194</v>
      </c>
      <c r="G388" s="13">
        <v>1</v>
      </c>
      <c r="H388" s="60">
        <v>220.14285714285714</v>
      </c>
      <c r="I388" s="75">
        <v>222.57142857142858</v>
      </c>
    </row>
    <row r="389" spans="1:9" s="10" customFormat="1" ht="16" customHeight="1" x14ac:dyDescent="0.35">
      <c r="A389" s="73">
        <v>44214</v>
      </c>
      <c r="B389" s="11">
        <v>72</v>
      </c>
      <c r="C389" s="12">
        <v>84</v>
      </c>
      <c r="D389" s="61">
        <v>67.857142857142861</v>
      </c>
      <c r="E389" s="61">
        <v>64.285714285714292</v>
      </c>
      <c r="F389" s="13">
        <v>235</v>
      </c>
      <c r="G389" s="13">
        <v>336</v>
      </c>
      <c r="H389" s="60">
        <v>225</v>
      </c>
      <c r="I389" s="75">
        <v>221.71428571428572</v>
      </c>
    </row>
    <row r="390" spans="1:9" s="10" customFormat="1" ht="16" customHeight="1" x14ac:dyDescent="0.35">
      <c r="A390" s="73">
        <v>44215</v>
      </c>
      <c r="B390" s="11">
        <v>77</v>
      </c>
      <c r="C390" s="12">
        <v>99</v>
      </c>
      <c r="D390" s="61">
        <v>69.714285714285708</v>
      </c>
      <c r="E390" s="61">
        <v>63.857142857142854</v>
      </c>
      <c r="F390" s="13">
        <v>230</v>
      </c>
      <c r="G390" s="13">
        <v>333</v>
      </c>
      <c r="H390" s="60">
        <v>229.57142857142858</v>
      </c>
      <c r="I390" s="75">
        <v>220.57142857142858</v>
      </c>
    </row>
    <row r="391" spans="1:9" s="10" customFormat="1" ht="16" customHeight="1" x14ac:dyDescent="0.35">
      <c r="A391" s="73">
        <v>44216</v>
      </c>
      <c r="B391" s="11">
        <v>68</v>
      </c>
      <c r="C391" s="12">
        <v>102</v>
      </c>
      <c r="D391" s="61">
        <v>66.857142857142861</v>
      </c>
      <c r="E391" s="61">
        <v>64.142857142857139</v>
      </c>
      <c r="F391" s="13">
        <v>222</v>
      </c>
      <c r="G391" s="13">
        <v>309</v>
      </c>
      <c r="H391" s="60">
        <v>227.71428571428572</v>
      </c>
      <c r="I391" s="75">
        <v>221.57142857142858</v>
      </c>
    </row>
    <row r="392" spans="1:9" s="10" customFormat="1" ht="16" customHeight="1" x14ac:dyDescent="0.35">
      <c r="A392" s="73">
        <v>44217</v>
      </c>
      <c r="B392" s="11">
        <v>67</v>
      </c>
      <c r="C392" s="12">
        <v>76</v>
      </c>
      <c r="D392" s="61">
        <v>70.285714285714292</v>
      </c>
      <c r="E392" s="61">
        <v>64.571428571428569</v>
      </c>
      <c r="F392" s="13">
        <v>250</v>
      </c>
      <c r="G392" s="13">
        <v>287</v>
      </c>
      <c r="H392" s="60">
        <v>236</v>
      </c>
      <c r="I392" s="75">
        <v>222.71428571428572</v>
      </c>
    </row>
    <row r="393" spans="1:9" s="10" customFormat="1" ht="16" customHeight="1" x14ac:dyDescent="0.35">
      <c r="A393" s="73">
        <v>44218</v>
      </c>
      <c r="B393" s="11">
        <v>77</v>
      </c>
      <c r="C393" s="12">
        <v>84</v>
      </c>
      <c r="D393" s="61">
        <v>68</v>
      </c>
      <c r="E393" s="61">
        <v>67.571428571428569</v>
      </c>
      <c r="F393" s="13">
        <v>241</v>
      </c>
      <c r="G393" s="13">
        <v>276</v>
      </c>
      <c r="H393" s="60">
        <v>236.42857142857142</v>
      </c>
      <c r="I393" s="75">
        <v>223.42857142857142</v>
      </c>
    </row>
    <row r="394" spans="1:9" s="10" customFormat="1" ht="16" customHeight="1" x14ac:dyDescent="0.35">
      <c r="A394" s="73">
        <v>44219</v>
      </c>
      <c r="B394" s="11">
        <v>57</v>
      </c>
      <c r="C394" s="12">
        <v>3</v>
      </c>
      <c r="D394" s="61">
        <v>64.714285714285708</v>
      </c>
      <c r="E394" s="61">
        <v>67.571428571428569</v>
      </c>
      <c r="F394" s="13">
        <v>222</v>
      </c>
      <c r="G394" s="13">
        <v>9</v>
      </c>
      <c r="H394" s="60">
        <v>233</v>
      </c>
      <c r="I394" s="75">
        <v>227.14285714285714</v>
      </c>
    </row>
    <row r="395" spans="1:9" s="10" customFormat="1" ht="16" customHeight="1" x14ac:dyDescent="0.35">
      <c r="A395" s="73">
        <v>44220</v>
      </c>
      <c r="B395" s="11">
        <v>74</v>
      </c>
      <c r="C395" s="12">
        <v>4</v>
      </c>
      <c r="D395" s="61">
        <v>64.142857142857139</v>
      </c>
      <c r="E395" s="61">
        <v>65.571428571428569</v>
      </c>
      <c r="F395" s="13">
        <v>252</v>
      </c>
      <c r="G395" s="13">
        <v>9</v>
      </c>
      <c r="H395" s="60">
        <v>234</v>
      </c>
      <c r="I395" s="75">
        <v>231.14285714285714</v>
      </c>
    </row>
    <row r="396" spans="1:9" s="10" customFormat="1" ht="16" customHeight="1" x14ac:dyDescent="0.35">
      <c r="A396" s="73">
        <v>44221</v>
      </c>
      <c r="B396" s="11">
        <v>56</v>
      </c>
      <c r="C396" s="12">
        <v>105</v>
      </c>
      <c r="D396" s="61">
        <v>61.857142857142854</v>
      </c>
      <c r="E396" s="61">
        <v>66.142857142857139</v>
      </c>
      <c r="F396" s="13">
        <v>238</v>
      </c>
      <c r="G396" s="13">
        <v>341</v>
      </c>
      <c r="H396" s="60">
        <v>229</v>
      </c>
      <c r="I396" s="75">
        <v>229.28571428571428</v>
      </c>
    </row>
    <row r="397" spans="1:9" s="10" customFormat="1" ht="16" customHeight="1" x14ac:dyDescent="0.35">
      <c r="A397" s="73">
        <v>44222</v>
      </c>
      <c r="B397" s="11">
        <v>54</v>
      </c>
      <c r="C397" s="12">
        <v>99</v>
      </c>
      <c r="D397" s="61">
        <v>59.714285714285715</v>
      </c>
      <c r="E397" s="61">
        <v>63.428571428571431</v>
      </c>
      <c r="F397" s="13">
        <v>206</v>
      </c>
      <c r="G397" s="13">
        <v>359</v>
      </c>
      <c r="H397" s="60">
        <v>224.14285714285714</v>
      </c>
      <c r="I397" s="75">
        <v>228.28571428571428</v>
      </c>
    </row>
    <row r="398" spans="1:9" s="10" customFormat="1" ht="16" customHeight="1" x14ac:dyDescent="0.35">
      <c r="A398" s="73">
        <v>44223</v>
      </c>
      <c r="B398" s="11">
        <v>64</v>
      </c>
      <c r="C398" s="12">
        <v>88</v>
      </c>
      <c r="D398" s="61">
        <v>58.714285714285715</v>
      </c>
      <c r="E398" s="61">
        <v>63.571428571428569</v>
      </c>
      <c r="F398" s="13">
        <v>229</v>
      </c>
      <c r="G398" s="13">
        <v>337</v>
      </c>
      <c r="H398" s="60">
        <v>222.85714285714286</v>
      </c>
      <c r="I398" s="75">
        <v>228.57142857142858</v>
      </c>
    </row>
    <row r="399" spans="1:9" s="10" customFormat="1" ht="16" customHeight="1" x14ac:dyDescent="0.35">
      <c r="A399" s="73">
        <v>44224</v>
      </c>
      <c r="B399" s="11">
        <v>51</v>
      </c>
      <c r="C399" s="12">
        <v>80</v>
      </c>
      <c r="D399" s="61">
        <v>55.428571428571431</v>
      </c>
      <c r="E399" s="61">
        <v>63.714285714285715</v>
      </c>
      <c r="F399" s="13">
        <v>215</v>
      </c>
      <c r="G399" s="13">
        <v>274</v>
      </c>
      <c r="H399" s="60">
        <v>214.85714285714286</v>
      </c>
      <c r="I399" s="75">
        <v>229.14285714285714</v>
      </c>
    </row>
    <row r="400" spans="1:9" s="10" customFormat="1" ht="16" customHeight="1" x14ac:dyDescent="0.35">
      <c r="A400" s="73">
        <v>44225</v>
      </c>
      <c r="B400" s="11">
        <v>62</v>
      </c>
      <c r="C400" s="12">
        <v>65</v>
      </c>
      <c r="D400" s="61">
        <v>54.428571428571431</v>
      </c>
      <c r="E400" s="61">
        <v>60.857142857142854</v>
      </c>
      <c r="F400" s="13">
        <v>207</v>
      </c>
      <c r="G400" s="13">
        <v>269</v>
      </c>
      <c r="H400" s="60">
        <v>212.28571428571428</v>
      </c>
      <c r="I400" s="75">
        <v>228.85714285714286</v>
      </c>
    </row>
    <row r="401" spans="1:9" s="10" customFormat="1" ht="16" customHeight="1" x14ac:dyDescent="0.35">
      <c r="A401" s="73">
        <v>44226</v>
      </c>
      <c r="B401" s="11">
        <v>50</v>
      </c>
      <c r="C401" s="12">
        <v>4</v>
      </c>
      <c r="D401" s="61">
        <v>54</v>
      </c>
      <c r="E401" s="61">
        <v>59.428571428571431</v>
      </c>
      <c r="F401" s="13">
        <v>213</v>
      </c>
      <c r="G401" s="13">
        <v>11</v>
      </c>
      <c r="H401" s="60">
        <v>214.14285714285714</v>
      </c>
      <c r="I401" s="75">
        <v>225.14285714285714</v>
      </c>
    </row>
    <row r="402" spans="1:9" s="10" customFormat="1" ht="16" customHeight="1" x14ac:dyDescent="0.35">
      <c r="A402" s="73">
        <v>44227</v>
      </c>
      <c r="B402" s="11">
        <v>51</v>
      </c>
      <c r="C402" s="12">
        <v>5</v>
      </c>
      <c r="D402" s="61">
        <v>52.285714285714285</v>
      </c>
      <c r="E402" s="61">
        <v>55.714285714285715</v>
      </c>
      <c r="F402" s="13">
        <v>196</v>
      </c>
      <c r="G402" s="13">
        <v>13</v>
      </c>
      <c r="H402" s="60">
        <v>210.57142857142858</v>
      </c>
      <c r="I402" s="75">
        <v>220.14285714285714</v>
      </c>
    </row>
    <row r="403" spans="1:9" s="10" customFormat="1" ht="16" customHeight="1" x14ac:dyDescent="0.35">
      <c r="A403" s="73">
        <v>44228</v>
      </c>
      <c r="B403" s="11">
        <v>49</v>
      </c>
      <c r="C403" s="12">
        <v>85</v>
      </c>
      <c r="D403" s="61">
        <v>50.714285714285715</v>
      </c>
      <c r="E403" s="61">
        <v>55.142857142857146</v>
      </c>
      <c r="F403" s="13">
        <v>220</v>
      </c>
      <c r="G403" s="13">
        <v>339</v>
      </c>
      <c r="H403" s="60">
        <v>204.85714285714286</v>
      </c>
      <c r="I403" s="75">
        <v>219</v>
      </c>
    </row>
    <row r="404" spans="1:9" s="10" customFormat="1" ht="16" customHeight="1" x14ac:dyDescent="0.35">
      <c r="A404" s="73">
        <v>44229</v>
      </c>
      <c r="B404" s="11">
        <v>51</v>
      </c>
      <c r="C404" s="12">
        <v>89</v>
      </c>
      <c r="D404" s="61">
        <v>49</v>
      </c>
      <c r="E404" s="61">
        <v>53.857142857142854</v>
      </c>
      <c r="F404" s="13">
        <v>219</v>
      </c>
      <c r="G404" s="13">
        <v>333</v>
      </c>
      <c r="H404" s="60">
        <v>202.57142857142858</v>
      </c>
      <c r="I404" s="75">
        <v>215.28571428571428</v>
      </c>
    </row>
    <row r="405" spans="1:9" s="10" customFormat="1" ht="16" customHeight="1" x14ac:dyDescent="0.35">
      <c r="A405" s="73">
        <v>44230</v>
      </c>
      <c r="B405" s="11">
        <v>52</v>
      </c>
      <c r="C405" s="12">
        <v>62</v>
      </c>
      <c r="D405" s="61">
        <v>49.285714285714285</v>
      </c>
      <c r="E405" s="61">
        <v>54.285714285714285</v>
      </c>
      <c r="F405" s="13">
        <v>204</v>
      </c>
      <c r="G405" s="13">
        <v>302</v>
      </c>
      <c r="H405" s="60">
        <v>202</v>
      </c>
      <c r="I405" s="75">
        <v>215.85714285714286</v>
      </c>
    </row>
    <row r="406" spans="1:9" s="10" customFormat="1" ht="16" customHeight="1" x14ac:dyDescent="0.35">
      <c r="A406" s="73">
        <v>44231</v>
      </c>
      <c r="B406" s="11">
        <v>40</v>
      </c>
      <c r="C406" s="12">
        <v>76</v>
      </c>
      <c r="D406" s="61">
        <v>48.857142857142854</v>
      </c>
      <c r="E406" s="61">
        <v>54.285714285714285</v>
      </c>
      <c r="F406" s="13">
        <v>175</v>
      </c>
      <c r="G406" s="13">
        <v>266</v>
      </c>
      <c r="H406" s="60">
        <v>205.14285714285714</v>
      </c>
      <c r="I406" s="75">
        <v>215.14285714285714</v>
      </c>
    </row>
    <row r="407" spans="1:9" s="10" customFormat="1" ht="16" customHeight="1" x14ac:dyDescent="0.35">
      <c r="A407" s="73">
        <v>44232</v>
      </c>
      <c r="B407" s="11">
        <v>50</v>
      </c>
      <c r="C407" s="12">
        <v>56</v>
      </c>
      <c r="D407" s="61">
        <v>48.142857142857146</v>
      </c>
      <c r="E407" s="61">
        <v>52.285714285714285</v>
      </c>
      <c r="F407" s="13">
        <v>191</v>
      </c>
      <c r="G407" s="13">
        <v>243</v>
      </c>
      <c r="H407" s="60">
        <v>204.85714285714286</v>
      </c>
      <c r="I407" s="75">
        <v>209.71428571428572</v>
      </c>
    </row>
    <row r="408" spans="1:9" s="10" customFormat="1" ht="16" customHeight="1" x14ac:dyDescent="0.35">
      <c r="A408" s="73">
        <v>44233</v>
      </c>
      <c r="B408" s="11">
        <v>52</v>
      </c>
      <c r="C408" s="12">
        <v>7</v>
      </c>
      <c r="D408" s="61">
        <v>49.142857142857146</v>
      </c>
      <c r="E408" s="61">
        <v>49.142857142857146</v>
      </c>
      <c r="F408" s="13">
        <v>209</v>
      </c>
      <c r="G408" s="13">
        <v>15</v>
      </c>
      <c r="H408" s="60">
        <v>202.42857142857142</v>
      </c>
      <c r="I408" s="75">
        <v>204.14285714285714</v>
      </c>
    </row>
    <row r="409" spans="1:9" s="10" customFormat="1" ht="16" customHeight="1" x14ac:dyDescent="0.35">
      <c r="A409" s="73">
        <v>44234</v>
      </c>
      <c r="B409" s="11">
        <v>48</v>
      </c>
      <c r="C409" s="12">
        <v>5</v>
      </c>
      <c r="D409" s="61">
        <v>47.714285714285715</v>
      </c>
      <c r="E409" s="61">
        <v>49.571428571428569</v>
      </c>
      <c r="F409" s="13">
        <v>218</v>
      </c>
      <c r="G409" s="13">
        <v>8</v>
      </c>
      <c r="H409" s="60">
        <v>202.14285714285714</v>
      </c>
      <c r="I409" s="75">
        <v>199.57142857142858</v>
      </c>
    </row>
    <row r="410" spans="1:9" s="10" customFormat="1" ht="16" customHeight="1" x14ac:dyDescent="0.35">
      <c r="A410" s="73">
        <v>44235</v>
      </c>
      <c r="B410" s="11">
        <v>44</v>
      </c>
      <c r="C410" s="12">
        <v>71</v>
      </c>
      <c r="D410" s="61">
        <v>48.428571428571431</v>
      </c>
      <c r="E410" s="61">
        <v>48</v>
      </c>
      <c r="F410" s="13">
        <v>218</v>
      </c>
      <c r="G410" s="13">
        <v>301</v>
      </c>
      <c r="H410" s="60">
        <v>206.85714285714286</v>
      </c>
      <c r="I410" s="75">
        <v>200.42857142857142</v>
      </c>
    </row>
    <row r="411" spans="1:9" s="10" customFormat="1" ht="16" customHeight="1" x14ac:dyDescent="0.35">
      <c r="A411" s="73">
        <v>44236</v>
      </c>
      <c r="B411" s="11">
        <v>58</v>
      </c>
      <c r="C411" s="12">
        <v>67</v>
      </c>
      <c r="D411" s="61">
        <v>48</v>
      </c>
      <c r="E411" s="61">
        <v>47.428571428571431</v>
      </c>
      <c r="F411" s="13">
        <v>202</v>
      </c>
      <c r="G411" s="13">
        <v>294</v>
      </c>
      <c r="H411" s="60">
        <v>209.71428571428572</v>
      </c>
      <c r="I411" s="75">
        <v>202.57142857142858</v>
      </c>
    </row>
    <row r="412" spans="1:9" s="10" customFormat="1" ht="16" customHeight="1" x14ac:dyDescent="0.35">
      <c r="A412" s="73">
        <v>44237</v>
      </c>
      <c r="B412" s="11">
        <v>42</v>
      </c>
      <c r="C412" s="12">
        <v>65</v>
      </c>
      <c r="D412" s="61">
        <v>45.571428571428569</v>
      </c>
      <c r="E412" s="61">
        <v>47.285714285714285</v>
      </c>
      <c r="F412" s="13">
        <v>202</v>
      </c>
      <c r="G412" s="13">
        <v>270</v>
      </c>
      <c r="H412" s="60">
        <v>206.14285714285714</v>
      </c>
      <c r="I412" s="75">
        <v>202.71428571428572</v>
      </c>
    </row>
    <row r="413" spans="1:9" s="10" customFormat="1" ht="16" customHeight="1" x14ac:dyDescent="0.35">
      <c r="A413" s="73">
        <v>44238</v>
      </c>
      <c r="B413" s="11">
        <v>45</v>
      </c>
      <c r="C413" s="12">
        <v>65</v>
      </c>
      <c r="D413" s="61">
        <v>44.714285714285715</v>
      </c>
      <c r="E413" s="61">
        <v>46.571428571428569</v>
      </c>
      <c r="F413" s="13">
        <v>208</v>
      </c>
      <c r="G413" s="13">
        <v>272</v>
      </c>
      <c r="H413" s="60">
        <v>206.85714285714286</v>
      </c>
      <c r="I413" s="75">
        <v>201.71428571428572</v>
      </c>
    </row>
    <row r="414" spans="1:9" s="10" customFormat="1" ht="16" customHeight="1" x14ac:dyDescent="0.35">
      <c r="A414" s="73">
        <v>44239</v>
      </c>
      <c r="B414" s="11">
        <v>47</v>
      </c>
      <c r="C414" s="12">
        <v>52</v>
      </c>
      <c r="D414" s="61">
        <v>44.285714285714285</v>
      </c>
      <c r="E414" s="61">
        <v>45.285714285714285</v>
      </c>
      <c r="F414" s="13">
        <v>211</v>
      </c>
      <c r="G414" s="13">
        <v>258</v>
      </c>
      <c r="H414" s="60">
        <v>201.42857142857142</v>
      </c>
      <c r="I414" s="75">
        <v>202.57142857142858</v>
      </c>
    </row>
    <row r="415" spans="1:9" s="10" customFormat="1" ht="16" customHeight="1" x14ac:dyDescent="0.35">
      <c r="A415" s="73">
        <v>44240</v>
      </c>
      <c r="B415" s="11">
        <v>35</v>
      </c>
      <c r="C415" s="12">
        <v>6</v>
      </c>
      <c r="D415" s="61">
        <v>40.857142857142854</v>
      </c>
      <c r="E415" s="61">
        <v>47.571428571428569</v>
      </c>
      <c r="F415" s="13">
        <v>184</v>
      </c>
      <c r="G415" s="13">
        <v>16</v>
      </c>
      <c r="H415" s="60">
        <v>201.28571428571428</v>
      </c>
      <c r="I415" s="75">
        <v>206.42857142857142</v>
      </c>
    </row>
    <row r="416" spans="1:9" s="10" customFormat="1" ht="16" customHeight="1" x14ac:dyDescent="0.35">
      <c r="A416" s="73">
        <v>44241</v>
      </c>
      <c r="B416" s="11">
        <v>42</v>
      </c>
      <c r="C416" s="12">
        <v>0</v>
      </c>
      <c r="D416" s="61">
        <v>39.857142857142854</v>
      </c>
      <c r="E416" s="61">
        <v>47.142857142857146</v>
      </c>
      <c r="F416" s="13">
        <v>223</v>
      </c>
      <c r="G416" s="13">
        <v>1</v>
      </c>
      <c r="H416" s="60">
        <v>202</v>
      </c>
      <c r="I416" s="75">
        <v>207.28571428571428</v>
      </c>
    </row>
    <row r="417" spans="1:9" s="10" customFormat="1" ht="16" customHeight="1" x14ac:dyDescent="0.35">
      <c r="A417" s="73">
        <v>44242</v>
      </c>
      <c r="B417" s="11">
        <v>41</v>
      </c>
      <c r="C417" s="12">
        <v>62</v>
      </c>
      <c r="D417" s="61">
        <v>39.285714285714285</v>
      </c>
      <c r="E417" s="61">
        <v>43.857142857142854</v>
      </c>
      <c r="F417" s="13">
        <v>180</v>
      </c>
      <c r="G417" s="13">
        <v>307</v>
      </c>
      <c r="H417" s="60">
        <v>199.28571428571428</v>
      </c>
      <c r="I417" s="75">
        <v>204.57142857142858</v>
      </c>
    </row>
    <row r="418" spans="1:9" s="10" customFormat="1" ht="16" customHeight="1" x14ac:dyDescent="0.35">
      <c r="A418" s="73">
        <v>44243</v>
      </c>
      <c r="B418" s="11">
        <v>34</v>
      </c>
      <c r="C418" s="12">
        <v>83</v>
      </c>
      <c r="D418" s="61">
        <v>39.714285714285715</v>
      </c>
      <c r="E418" s="61">
        <v>42.285714285714285</v>
      </c>
      <c r="F418" s="13">
        <v>201</v>
      </c>
      <c r="G418" s="13">
        <v>321</v>
      </c>
      <c r="H418" s="60">
        <v>199.57142857142858</v>
      </c>
      <c r="I418" s="75">
        <v>202.71428571428572</v>
      </c>
    </row>
    <row r="419" spans="1:9" s="10" customFormat="1" ht="16" customHeight="1" x14ac:dyDescent="0.35">
      <c r="A419" s="73">
        <v>44244</v>
      </c>
      <c r="B419" s="11">
        <v>35</v>
      </c>
      <c r="C419" s="12">
        <v>62</v>
      </c>
      <c r="D419" s="61">
        <v>39.857142857142854</v>
      </c>
      <c r="E419" s="61">
        <v>42.142857142857146</v>
      </c>
      <c r="F419" s="13">
        <v>207</v>
      </c>
      <c r="G419" s="13">
        <v>276</v>
      </c>
      <c r="H419" s="60">
        <v>199</v>
      </c>
      <c r="I419" s="75">
        <v>202.71428571428572</v>
      </c>
    </row>
    <row r="420" spans="1:9" s="10" customFormat="1" ht="16" customHeight="1" x14ac:dyDescent="0.35">
      <c r="A420" s="73">
        <v>44245</v>
      </c>
      <c r="B420" s="11">
        <v>41</v>
      </c>
      <c r="C420" s="12">
        <v>42</v>
      </c>
      <c r="D420" s="61">
        <v>37.857142857142854</v>
      </c>
      <c r="E420" s="61">
        <v>42.142857142857146</v>
      </c>
      <c r="F420" s="13">
        <v>189</v>
      </c>
      <c r="G420" s="13">
        <v>253</v>
      </c>
      <c r="H420" s="60">
        <v>194</v>
      </c>
      <c r="I420" s="75">
        <v>203.14285714285714</v>
      </c>
    </row>
    <row r="421" spans="1:9" s="10" customFormat="1" ht="16" customHeight="1" x14ac:dyDescent="0.35">
      <c r="A421" s="73">
        <v>44246</v>
      </c>
      <c r="B421" s="11">
        <v>50</v>
      </c>
      <c r="C421" s="12">
        <v>41</v>
      </c>
      <c r="D421" s="61">
        <v>35.714285714285715</v>
      </c>
      <c r="E421" s="61">
        <v>43.142857142857146</v>
      </c>
      <c r="F421" s="13">
        <v>213</v>
      </c>
      <c r="G421" s="13">
        <v>245</v>
      </c>
      <c r="H421" s="60">
        <v>195.57142857142858</v>
      </c>
      <c r="I421" s="75">
        <v>204</v>
      </c>
    </row>
    <row r="422" spans="1:9" s="10" customFormat="1" ht="16" customHeight="1" x14ac:dyDescent="0.35">
      <c r="A422" s="73">
        <v>44247</v>
      </c>
      <c r="B422" s="11">
        <v>36</v>
      </c>
      <c r="C422" s="12">
        <v>5</v>
      </c>
      <c r="D422" s="61">
        <v>34</v>
      </c>
      <c r="E422" s="61">
        <v>39.428571428571431</v>
      </c>
      <c r="F422" s="13">
        <v>180</v>
      </c>
      <c r="G422" s="13">
        <v>16</v>
      </c>
      <c r="H422" s="60">
        <v>191.14285714285714</v>
      </c>
      <c r="I422" s="75">
        <v>206</v>
      </c>
    </row>
    <row r="423" spans="1:9" s="10" customFormat="1" ht="16" customHeight="1" x14ac:dyDescent="0.35">
      <c r="A423" s="73">
        <v>44248</v>
      </c>
      <c r="B423" s="11">
        <v>28</v>
      </c>
      <c r="C423" s="12">
        <v>0</v>
      </c>
      <c r="D423" s="61">
        <v>32.428571428571431</v>
      </c>
      <c r="E423" s="61">
        <v>36.285714285714285</v>
      </c>
      <c r="F423" s="13">
        <v>188</v>
      </c>
      <c r="G423" s="13">
        <v>4</v>
      </c>
      <c r="H423" s="60">
        <v>187.42857142857142</v>
      </c>
      <c r="I423" s="75">
        <v>201.57142857142858</v>
      </c>
    </row>
    <row r="424" spans="1:9" s="10" customFormat="1" ht="16" customHeight="1" x14ac:dyDescent="0.35">
      <c r="A424" s="73">
        <v>44249</v>
      </c>
      <c r="B424" s="11">
        <v>26</v>
      </c>
      <c r="C424" s="12">
        <v>69</v>
      </c>
      <c r="D424" s="61">
        <v>29.857142857142858</v>
      </c>
      <c r="E424" s="61">
        <v>35.285714285714285</v>
      </c>
      <c r="F424" s="13">
        <v>191</v>
      </c>
      <c r="G424" s="13">
        <v>313</v>
      </c>
      <c r="H424" s="60">
        <v>182.57142857142858</v>
      </c>
      <c r="I424" s="75">
        <v>194.71428571428572</v>
      </c>
    </row>
    <row r="425" spans="1:9" s="10" customFormat="1" ht="16" customHeight="1" x14ac:dyDescent="0.35">
      <c r="A425" s="73">
        <v>44250</v>
      </c>
      <c r="B425" s="11">
        <v>22</v>
      </c>
      <c r="C425" s="12">
        <v>57</v>
      </c>
      <c r="D425" s="61">
        <v>25.428571428571427</v>
      </c>
      <c r="E425" s="61">
        <v>33.714285714285715</v>
      </c>
      <c r="F425" s="13">
        <v>170</v>
      </c>
      <c r="G425" s="13">
        <v>335</v>
      </c>
      <c r="H425" s="60">
        <v>174.85714285714286</v>
      </c>
      <c r="I425" s="75">
        <v>190.28571428571428</v>
      </c>
    </row>
    <row r="426" spans="1:9" s="10" customFormat="1" ht="16" customHeight="1" x14ac:dyDescent="0.35">
      <c r="A426" s="73">
        <v>44251</v>
      </c>
      <c r="B426" s="11">
        <v>24</v>
      </c>
      <c r="C426" s="12">
        <v>40</v>
      </c>
      <c r="D426" s="61">
        <v>24.142857142857142</v>
      </c>
      <c r="E426" s="61">
        <v>33.285714285714285</v>
      </c>
      <c r="F426" s="13">
        <v>181</v>
      </c>
      <c r="G426" s="13">
        <v>245</v>
      </c>
      <c r="H426" s="60">
        <v>175.14285714285714</v>
      </c>
      <c r="I426" s="75">
        <v>189.85714285714286</v>
      </c>
    </row>
    <row r="427" spans="1:9" s="10" customFormat="1" ht="16" customHeight="1" x14ac:dyDescent="0.35">
      <c r="A427" s="73">
        <v>44252</v>
      </c>
      <c r="B427" s="11">
        <v>23</v>
      </c>
      <c r="C427" s="12">
        <v>35</v>
      </c>
      <c r="D427" s="61">
        <v>21.857142857142858</v>
      </c>
      <c r="E427" s="61">
        <v>33.285714285714285</v>
      </c>
      <c r="F427" s="13">
        <v>155</v>
      </c>
      <c r="G427" s="13">
        <v>205</v>
      </c>
      <c r="H427" s="60">
        <v>170.71428571428572</v>
      </c>
      <c r="I427" s="75">
        <v>189.28571428571428</v>
      </c>
    </row>
    <row r="428" spans="1:9" s="10" customFormat="1" ht="16" customHeight="1" x14ac:dyDescent="0.35">
      <c r="A428" s="73">
        <v>44253</v>
      </c>
      <c r="B428" s="11">
        <v>19</v>
      </c>
      <c r="C428" s="12">
        <v>30</v>
      </c>
      <c r="D428" s="61">
        <v>21.428571428571427</v>
      </c>
      <c r="E428" s="61">
        <v>28.857142857142858</v>
      </c>
      <c r="F428" s="13">
        <v>159</v>
      </c>
      <c r="G428" s="13">
        <v>214</v>
      </c>
      <c r="H428" s="60">
        <v>167.28571428571428</v>
      </c>
      <c r="I428" s="75">
        <v>183.57142857142858</v>
      </c>
    </row>
    <row r="429" spans="1:9" s="10" customFormat="1" ht="16" customHeight="1" x14ac:dyDescent="0.35">
      <c r="A429" s="73">
        <v>44254</v>
      </c>
      <c r="B429" s="11">
        <v>27</v>
      </c>
      <c r="C429" s="12">
        <v>2</v>
      </c>
      <c r="D429" s="61">
        <v>20.857142857142858</v>
      </c>
      <c r="E429" s="61">
        <v>26</v>
      </c>
      <c r="F429" s="13">
        <v>182</v>
      </c>
      <c r="G429" s="13">
        <v>13</v>
      </c>
      <c r="H429" s="60">
        <v>167.42857142857142</v>
      </c>
      <c r="I429" s="75">
        <v>177.71428571428572</v>
      </c>
    </row>
    <row r="430" spans="1:9" s="10" customFormat="1" ht="16" customHeight="1" x14ac:dyDescent="0.35">
      <c r="A430" s="73">
        <v>44255</v>
      </c>
      <c r="B430" s="11">
        <v>12</v>
      </c>
      <c r="C430" s="12">
        <v>0</v>
      </c>
      <c r="D430" s="61">
        <v>19.428571428571427</v>
      </c>
      <c r="E430" s="61">
        <v>24.428571428571427</v>
      </c>
      <c r="F430" s="13">
        <v>157</v>
      </c>
      <c r="G430" s="13">
        <v>0</v>
      </c>
      <c r="H430" s="60">
        <v>164.85714285714286</v>
      </c>
      <c r="I430" s="75">
        <v>177.14285714285714</v>
      </c>
    </row>
    <row r="431" spans="1:9" s="10" customFormat="1" ht="16" customHeight="1" x14ac:dyDescent="0.35">
      <c r="A431" s="73">
        <v>44256</v>
      </c>
      <c r="B431" s="11">
        <v>23</v>
      </c>
      <c r="C431" s="12">
        <v>38</v>
      </c>
      <c r="D431" s="61">
        <v>18.428571428571427</v>
      </c>
      <c r="E431" s="61">
        <v>22</v>
      </c>
      <c r="F431" s="13">
        <v>167</v>
      </c>
      <c r="G431" s="13">
        <v>273</v>
      </c>
      <c r="H431" s="60">
        <v>163</v>
      </c>
      <c r="I431" s="75">
        <v>177.42857142857142</v>
      </c>
    </row>
    <row r="432" spans="1:9" s="10" customFormat="1" ht="16" customHeight="1" x14ac:dyDescent="0.35">
      <c r="A432" s="73">
        <v>44257</v>
      </c>
      <c r="B432" s="11">
        <v>18</v>
      </c>
      <c r="C432" s="12">
        <v>37</v>
      </c>
      <c r="D432" s="61">
        <v>17.428571428571427</v>
      </c>
      <c r="E432" s="61">
        <v>20.428571428571427</v>
      </c>
      <c r="F432" s="13">
        <v>171</v>
      </c>
      <c r="G432" s="13">
        <v>294</v>
      </c>
      <c r="H432" s="60">
        <v>163.71428571428572</v>
      </c>
      <c r="I432" s="75">
        <v>173.14285714285714</v>
      </c>
    </row>
    <row r="433" spans="1:9" s="10" customFormat="1" ht="16" customHeight="1" x14ac:dyDescent="0.35">
      <c r="A433" s="73">
        <v>44258</v>
      </c>
      <c r="B433" s="11">
        <v>14</v>
      </c>
      <c r="C433" s="12">
        <v>29</v>
      </c>
      <c r="D433" s="61">
        <v>15.285714285714286</v>
      </c>
      <c r="E433" s="61">
        <v>20.142857142857142</v>
      </c>
      <c r="F433" s="13">
        <v>163</v>
      </c>
      <c r="G433" s="13">
        <v>241</v>
      </c>
      <c r="H433" s="60">
        <v>159</v>
      </c>
      <c r="I433" s="75">
        <v>171.28571428571428</v>
      </c>
    </row>
    <row r="434" spans="1:9" s="10" customFormat="1" ht="16" customHeight="1" x14ac:dyDescent="0.35">
      <c r="A434" s="73">
        <v>44259</v>
      </c>
      <c r="B434" s="11">
        <v>16</v>
      </c>
      <c r="C434" s="12">
        <v>18</v>
      </c>
      <c r="D434" s="61">
        <v>15.142857142857142</v>
      </c>
      <c r="E434" s="61">
        <v>20.285714285714285</v>
      </c>
      <c r="F434" s="13">
        <v>142</v>
      </c>
      <c r="G434" s="13">
        <v>207</v>
      </c>
      <c r="H434" s="60">
        <v>157.57142857142858</v>
      </c>
      <c r="I434" s="75">
        <v>172</v>
      </c>
    </row>
    <row r="435" spans="1:9" s="10" customFormat="1" ht="16" customHeight="1" x14ac:dyDescent="0.35">
      <c r="A435" s="73">
        <v>44260</v>
      </c>
      <c r="B435" s="11">
        <v>12</v>
      </c>
      <c r="C435" s="12">
        <v>19</v>
      </c>
      <c r="D435" s="61">
        <v>15</v>
      </c>
      <c r="E435" s="61">
        <v>17.857142857142858</v>
      </c>
      <c r="F435" s="13">
        <v>164</v>
      </c>
      <c r="G435" s="13">
        <v>184</v>
      </c>
      <c r="H435" s="60">
        <v>160.28571428571428</v>
      </c>
      <c r="I435" s="75">
        <v>166.57142857142858</v>
      </c>
    </row>
    <row r="436" spans="1:9" s="10" customFormat="1" ht="16" customHeight="1" x14ac:dyDescent="0.35">
      <c r="A436" s="73">
        <v>44261</v>
      </c>
      <c r="B436" s="11">
        <v>12</v>
      </c>
      <c r="C436" s="12">
        <v>0</v>
      </c>
      <c r="D436" s="61">
        <v>14.428571428571429</v>
      </c>
      <c r="E436" s="61">
        <v>16.714285714285715</v>
      </c>
      <c r="F436" s="13">
        <v>149</v>
      </c>
      <c r="G436" s="13">
        <v>0</v>
      </c>
      <c r="H436" s="60">
        <v>158.42857142857142</v>
      </c>
      <c r="I436" s="75">
        <v>164.85714285714286</v>
      </c>
    </row>
    <row r="437" spans="1:9" s="10" customFormat="1" ht="16" customHeight="1" x14ac:dyDescent="0.35">
      <c r="A437" s="73">
        <v>44262</v>
      </c>
      <c r="B437" s="11">
        <v>11</v>
      </c>
      <c r="C437" s="12">
        <v>1</v>
      </c>
      <c r="D437" s="61">
        <v>13.142857142857142</v>
      </c>
      <c r="E437" s="61">
        <v>15.571428571428571</v>
      </c>
      <c r="F437" s="13">
        <v>147</v>
      </c>
      <c r="G437" s="13">
        <v>5</v>
      </c>
      <c r="H437" s="60">
        <v>159.28571428571428</v>
      </c>
      <c r="I437" s="75">
        <v>160.57142857142858</v>
      </c>
    </row>
    <row r="438" spans="1:9" s="10" customFormat="1" ht="16" customHeight="1" x14ac:dyDescent="0.35">
      <c r="A438" s="73">
        <v>44263</v>
      </c>
      <c r="B438" s="11">
        <v>22</v>
      </c>
      <c r="C438" s="12">
        <v>21</v>
      </c>
      <c r="D438" s="61">
        <v>12.428571428571429</v>
      </c>
      <c r="E438" s="61">
        <v>15.857142857142858</v>
      </c>
      <c r="F438" s="13">
        <v>186</v>
      </c>
      <c r="G438" s="13">
        <v>235</v>
      </c>
      <c r="H438" s="60">
        <v>161.28571428571428</v>
      </c>
      <c r="I438" s="75">
        <v>161.28571428571428</v>
      </c>
    </row>
    <row r="439" spans="1:9" s="10" customFormat="1" ht="16" customHeight="1" x14ac:dyDescent="0.35">
      <c r="A439" s="73">
        <v>44264</v>
      </c>
      <c r="B439" s="11">
        <v>14</v>
      </c>
      <c r="C439" s="12">
        <v>29</v>
      </c>
      <c r="D439" s="61">
        <v>12</v>
      </c>
      <c r="E439" s="61">
        <v>14.857142857142858</v>
      </c>
      <c r="F439" s="13">
        <v>158</v>
      </c>
      <c r="G439" s="13">
        <v>282</v>
      </c>
      <c r="H439" s="60">
        <v>161.28571428571428</v>
      </c>
      <c r="I439" s="75">
        <v>163.28571428571428</v>
      </c>
    </row>
    <row r="440" spans="1:9" s="10" customFormat="1" ht="16" customHeight="1" x14ac:dyDescent="0.35">
      <c r="A440" s="73">
        <v>44265</v>
      </c>
      <c r="B440" s="11">
        <v>5</v>
      </c>
      <c r="C440" s="12">
        <v>21</v>
      </c>
      <c r="D440" s="61">
        <v>11.142857142857142</v>
      </c>
      <c r="E440" s="61">
        <v>15.142857142857142</v>
      </c>
      <c r="F440" s="13">
        <v>169</v>
      </c>
      <c r="G440" s="13">
        <v>211</v>
      </c>
      <c r="H440" s="60">
        <v>161</v>
      </c>
      <c r="I440" s="75">
        <v>164.28571428571428</v>
      </c>
    </row>
    <row r="441" spans="1:9" s="10" customFormat="1" ht="16" customHeight="1" x14ac:dyDescent="0.35">
      <c r="A441" s="73">
        <v>44266</v>
      </c>
      <c r="B441" s="11">
        <v>11</v>
      </c>
      <c r="C441" s="12">
        <v>20</v>
      </c>
      <c r="D441" s="61">
        <v>11.714285714285714</v>
      </c>
      <c r="E441" s="61">
        <v>15</v>
      </c>
      <c r="F441" s="13">
        <v>156</v>
      </c>
      <c r="G441" s="13">
        <v>212</v>
      </c>
      <c r="H441" s="60">
        <v>161.57142857142858</v>
      </c>
      <c r="I441" s="75">
        <v>163.57142857142858</v>
      </c>
    </row>
    <row r="442" spans="1:9" s="10" customFormat="1" ht="16" customHeight="1" x14ac:dyDescent="0.35">
      <c r="A442" s="73">
        <v>44267</v>
      </c>
      <c r="B442" s="11">
        <v>9</v>
      </c>
      <c r="C442" s="12">
        <v>12</v>
      </c>
      <c r="D442" s="61">
        <v>9.5714285714285712</v>
      </c>
      <c r="E442" s="61">
        <v>13.428571428571429</v>
      </c>
      <c r="F442" s="13">
        <v>164</v>
      </c>
      <c r="G442" s="13">
        <v>198</v>
      </c>
      <c r="H442" s="60">
        <v>155.14285714285714</v>
      </c>
      <c r="I442" s="75">
        <v>162.57142857142858</v>
      </c>
    </row>
    <row r="443" spans="1:9" s="10" customFormat="1" ht="16" customHeight="1" x14ac:dyDescent="0.35">
      <c r="A443" s="73">
        <v>44268</v>
      </c>
      <c r="B443" s="11">
        <v>6</v>
      </c>
      <c r="C443" s="12">
        <v>2</v>
      </c>
      <c r="D443" s="61">
        <v>9.4285714285714288</v>
      </c>
      <c r="E443" s="61">
        <v>11.857142857142858</v>
      </c>
      <c r="F443" s="13">
        <v>147</v>
      </c>
      <c r="G443" s="13">
        <v>7</v>
      </c>
      <c r="H443" s="60">
        <v>160.28571428571428</v>
      </c>
      <c r="I443" s="75">
        <v>159</v>
      </c>
    </row>
    <row r="444" spans="1:9" s="10" customFormat="1" ht="16" customHeight="1" x14ac:dyDescent="0.35">
      <c r="A444" s="73">
        <v>44269</v>
      </c>
      <c r="B444" s="11">
        <v>15</v>
      </c>
      <c r="C444" s="12">
        <v>0</v>
      </c>
      <c r="D444" s="61">
        <v>10.428571428571429</v>
      </c>
      <c r="E444" s="61">
        <v>11</v>
      </c>
      <c r="F444" s="13">
        <v>151</v>
      </c>
      <c r="G444" s="13">
        <v>0</v>
      </c>
      <c r="H444" s="60">
        <v>158.42857142857142</v>
      </c>
      <c r="I444" s="75">
        <v>160.71428571428572</v>
      </c>
    </row>
    <row r="445" spans="1:9" s="10" customFormat="1" ht="16" customHeight="1" x14ac:dyDescent="0.35">
      <c r="A445" s="73">
        <v>44270</v>
      </c>
      <c r="B445" s="11">
        <v>7</v>
      </c>
      <c r="C445" s="12">
        <v>10</v>
      </c>
      <c r="D445" s="61">
        <v>9.7142857142857135</v>
      </c>
      <c r="E445" s="61">
        <v>9.8571428571428577</v>
      </c>
      <c r="F445" s="13">
        <v>141</v>
      </c>
      <c r="G445" s="13">
        <v>228</v>
      </c>
      <c r="H445" s="60">
        <v>158.42857142857142</v>
      </c>
      <c r="I445" s="75">
        <v>158.28571428571428</v>
      </c>
    </row>
    <row r="446" spans="1:9" s="10" customFormat="1" ht="16" customHeight="1" x14ac:dyDescent="0.35">
      <c r="A446" s="73">
        <v>44271</v>
      </c>
      <c r="B446" s="11">
        <v>13</v>
      </c>
      <c r="C446" s="12">
        <v>18</v>
      </c>
      <c r="D446" s="61">
        <v>10</v>
      </c>
      <c r="E446" s="61">
        <v>9.8571428571428577</v>
      </c>
      <c r="F446" s="13">
        <v>194</v>
      </c>
      <c r="G446" s="13">
        <v>257</v>
      </c>
      <c r="H446" s="60">
        <v>157</v>
      </c>
      <c r="I446" s="75">
        <v>158.57142857142858</v>
      </c>
    </row>
    <row r="447" spans="1:9" s="10" customFormat="1" ht="16" customHeight="1" x14ac:dyDescent="0.35">
      <c r="A447" s="73">
        <v>44272</v>
      </c>
      <c r="B447" s="11">
        <v>12</v>
      </c>
      <c r="C447" s="12">
        <v>15</v>
      </c>
      <c r="D447" s="61">
        <v>10.285714285714286</v>
      </c>
      <c r="E447" s="61">
        <v>9.7142857142857135</v>
      </c>
      <c r="F447" s="13">
        <v>156</v>
      </c>
      <c r="G447" s="13">
        <v>223</v>
      </c>
      <c r="H447" s="60">
        <v>155.85714285714286</v>
      </c>
      <c r="I447" s="75">
        <v>158.42857142857142</v>
      </c>
    </row>
    <row r="448" spans="1:9" s="10" customFormat="1" ht="16" customHeight="1" x14ac:dyDescent="0.35">
      <c r="A448" s="73">
        <v>44273</v>
      </c>
      <c r="B448" s="11">
        <v>6</v>
      </c>
      <c r="C448" s="12">
        <v>12</v>
      </c>
      <c r="D448" s="61">
        <v>9.5714285714285712</v>
      </c>
      <c r="E448" s="61">
        <v>9.8571428571428577</v>
      </c>
      <c r="F448" s="13">
        <v>156</v>
      </c>
      <c r="G448" s="13">
        <v>195</v>
      </c>
      <c r="H448" s="60">
        <v>159.14285714285714</v>
      </c>
      <c r="I448" s="75">
        <v>159.14285714285714</v>
      </c>
    </row>
    <row r="449" spans="1:9" s="10" customFormat="1" ht="16" customHeight="1" x14ac:dyDescent="0.35">
      <c r="A449" s="73">
        <v>44274</v>
      </c>
      <c r="B449" s="11">
        <v>11</v>
      </c>
      <c r="C449" s="12">
        <v>12</v>
      </c>
      <c r="D449" s="61">
        <v>9.8571428571428577</v>
      </c>
      <c r="E449" s="61">
        <v>10.285714285714286</v>
      </c>
      <c r="F449" s="13">
        <v>154</v>
      </c>
      <c r="G449" s="13">
        <v>200</v>
      </c>
      <c r="H449" s="60">
        <v>162</v>
      </c>
      <c r="I449" s="75">
        <v>160.57142857142858</v>
      </c>
    </row>
    <row r="450" spans="1:9" s="10" customFormat="1" ht="16" customHeight="1" x14ac:dyDescent="0.35">
      <c r="A450" s="73">
        <v>44275</v>
      </c>
      <c r="B450" s="11">
        <v>8</v>
      </c>
      <c r="C450" s="12">
        <v>1</v>
      </c>
      <c r="D450" s="61">
        <v>9.2857142857142865</v>
      </c>
      <c r="E450" s="61">
        <v>9.1428571428571423</v>
      </c>
      <c r="F450" s="13">
        <v>139</v>
      </c>
      <c r="G450" s="13">
        <v>6</v>
      </c>
      <c r="H450" s="60">
        <v>157</v>
      </c>
      <c r="I450" s="75">
        <v>159.28571428571428</v>
      </c>
    </row>
    <row r="451" spans="1:9" s="10" customFormat="1" ht="16" customHeight="1" x14ac:dyDescent="0.35">
      <c r="A451" s="73">
        <v>44276</v>
      </c>
      <c r="B451" s="11">
        <v>10</v>
      </c>
      <c r="C451" s="12">
        <v>1</v>
      </c>
      <c r="D451" s="61">
        <v>8.4285714285714288</v>
      </c>
      <c r="E451" s="61">
        <v>9.4285714285714288</v>
      </c>
      <c r="F451" s="13">
        <v>174</v>
      </c>
      <c r="G451" s="13">
        <v>5</v>
      </c>
      <c r="H451" s="60">
        <v>159.57142857142858</v>
      </c>
      <c r="I451" s="75">
        <v>158.42857142857142</v>
      </c>
    </row>
    <row r="452" spans="1:9" s="10" customFormat="1" ht="16" customHeight="1" x14ac:dyDescent="0.35">
      <c r="A452" s="73">
        <v>44277</v>
      </c>
      <c r="B452" s="11">
        <v>9</v>
      </c>
      <c r="C452" s="12">
        <v>13</v>
      </c>
      <c r="D452" s="61">
        <v>8.8571428571428577</v>
      </c>
      <c r="E452" s="61">
        <v>9.1428571428571423</v>
      </c>
      <c r="F452" s="13">
        <v>161</v>
      </c>
      <c r="G452" s="13">
        <v>238</v>
      </c>
      <c r="H452" s="60">
        <v>158.85714285714286</v>
      </c>
      <c r="I452" s="75">
        <v>157.57142857142858</v>
      </c>
    </row>
    <row r="453" spans="1:9" s="10" customFormat="1" ht="16" customHeight="1" x14ac:dyDescent="0.35">
      <c r="A453" s="73">
        <v>44278</v>
      </c>
      <c r="B453" s="11">
        <v>9</v>
      </c>
      <c r="C453" s="12">
        <v>10</v>
      </c>
      <c r="D453" s="61">
        <v>8.4285714285714288</v>
      </c>
      <c r="E453" s="61">
        <v>8.8571428571428577</v>
      </c>
      <c r="F453" s="13">
        <v>159</v>
      </c>
      <c r="G453" s="13">
        <v>248</v>
      </c>
      <c r="H453" s="60">
        <v>159.71428571428572</v>
      </c>
      <c r="I453" s="75">
        <v>157</v>
      </c>
    </row>
    <row r="454" spans="1:9" s="10" customFormat="1" ht="16" customHeight="1" x14ac:dyDescent="0.35">
      <c r="A454" s="73">
        <v>44279</v>
      </c>
      <c r="B454" s="11">
        <v>6</v>
      </c>
      <c r="C454" s="12">
        <v>17</v>
      </c>
      <c r="D454" s="61">
        <v>8</v>
      </c>
      <c r="E454" s="61">
        <v>8.8571428571428577</v>
      </c>
      <c r="F454" s="13">
        <v>174</v>
      </c>
      <c r="G454" s="13">
        <v>217</v>
      </c>
      <c r="H454" s="60">
        <v>160.42857142857142</v>
      </c>
      <c r="I454" s="75">
        <v>157.14285714285714</v>
      </c>
    </row>
    <row r="455" spans="1:9" s="10" customFormat="1" ht="16" customHeight="1" x14ac:dyDescent="0.35">
      <c r="A455" s="73">
        <v>44280</v>
      </c>
      <c r="B455" s="11">
        <v>9</v>
      </c>
      <c r="C455" s="12">
        <v>10</v>
      </c>
      <c r="D455" s="61">
        <v>7.4285714285714288</v>
      </c>
      <c r="E455" s="61">
        <v>8.8571428571428577</v>
      </c>
      <c r="F455" s="13">
        <v>151</v>
      </c>
      <c r="G455" s="13">
        <v>189</v>
      </c>
      <c r="H455" s="60">
        <v>159.14285714285714</v>
      </c>
      <c r="I455" s="75">
        <v>156.71428571428572</v>
      </c>
    </row>
    <row r="456" spans="1:9" s="10" customFormat="1" ht="16" customHeight="1" x14ac:dyDescent="0.35">
      <c r="A456" s="73">
        <v>44281</v>
      </c>
      <c r="B456" s="11">
        <v>8</v>
      </c>
      <c r="C456" s="12">
        <v>10</v>
      </c>
      <c r="D456" s="61">
        <v>7.1428571428571432</v>
      </c>
      <c r="E456" s="61">
        <v>9</v>
      </c>
      <c r="F456" s="13">
        <v>160</v>
      </c>
      <c r="G456" s="13">
        <v>196</v>
      </c>
      <c r="H456" s="60">
        <v>161</v>
      </c>
      <c r="I456" s="75">
        <v>157.14285714285714</v>
      </c>
    </row>
    <row r="457" spans="1:9" s="10" customFormat="1" ht="16" customHeight="1" x14ac:dyDescent="0.35">
      <c r="A457" s="73">
        <v>44282</v>
      </c>
      <c r="B457" s="11">
        <v>5</v>
      </c>
      <c r="C457" s="12">
        <v>1</v>
      </c>
      <c r="D457" s="61">
        <v>6.5714285714285712</v>
      </c>
      <c r="E457" s="61">
        <v>8.4285714285714288</v>
      </c>
      <c r="F457" s="13">
        <v>144</v>
      </c>
      <c r="G457" s="13">
        <v>7</v>
      </c>
      <c r="H457" s="60">
        <v>159.71428571428572</v>
      </c>
      <c r="I457" s="75">
        <v>158.28571428571428</v>
      </c>
    </row>
    <row r="458" spans="1:9" s="10" customFormat="1" ht="16" customHeight="1" x14ac:dyDescent="0.35">
      <c r="A458" s="73">
        <v>44283</v>
      </c>
      <c r="B458" s="11">
        <v>6</v>
      </c>
      <c r="C458" s="12">
        <v>1</v>
      </c>
      <c r="D458" s="61">
        <v>6.5714285714285712</v>
      </c>
      <c r="E458" s="61">
        <v>7.5714285714285712</v>
      </c>
      <c r="F458" s="13">
        <v>165</v>
      </c>
      <c r="G458" s="13">
        <v>2</v>
      </c>
      <c r="H458" s="60">
        <v>156.85714285714286</v>
      </c>
      <c r="I458" s="75">
        <v>158.71428571428572</v>
      </c>
    </row>
    <row r="459" spans="1:9" s="10" customFormat="1" ht="16" customHeight="1" x14ac:dyDescent="0.35">
      <c r="A459" s="73">
        <v>44284</v>
      </c>
      <c r="B459" s="11">
        <v>7</v>
      </c>
      <c r="C459" s="12">
        <v>14</v>
      </c>
      <c r="D459" s="61">
        <v>6.1428571428571432</v>
      </c>
      <c r="E459" s="61">
        <v>7.1428571428571432</v>
      </c>
      <c r="F459" s="13">
        <v>174</v>
      </c>
      <c r="G459" s="13">
        <v>241</v>
      </c>
      <c r="H459" s="60">
        <v>157</v>
      </c>
      <c r="I459" s="75">
        <v>164</v>
      </c>
    </row>
    <row r="460" spans="1:9" s="10" customFormat="1" ht="16" customHeight="1" x14ac:dyDescent="0.35">
      <c r="A460" s="73">
        <v>44285</v>
      </c>
      <c r="B460" s="11">
        <v>5</v>
      </c>
      <c r="C460" s="12">
        <v>6</v>
      </c>
      <c r="D460" s="61">
        <v>5.7142857142857144</v>
      </c>
      <c r="E460" s="61">
        <v>5.7142857142857144</v>
      </c>
      <c r="F460" s="13">
        <v>150</v>
      </c>
      <c r="G460" s="13">
        <v>256</v>
      </c>
      <c r="H460" s="60">
        <v>154.57142857142858</v>
      </c>
      <c r="I460" s="75">
        <v>140</v>
      </c>
    </row>
    <row r="461" spans="1:9" s="10" customFormat="1" ht="16" customHeight="1" x14ac:dyDescent="0.35">
      <c r="A461" s="73">
        <v>44286</v>
      </c>
      <c r="B461" s="11">
        <v>6</v>
      </c>
      <c r="C461" s="12">
        <v>11</v>
      </c>
      <c r="D461" s="61">
        <v>5.5714285714285712</v>
      </c>
      <c r="E461" s="61">
        <v>5.5714285714285712</v>
      </c>
      <c r="F461" s="13">
        <v>154</v>
      </c>
      <c r="G461" s="13">
        <v>220</v>
      </c>
      <c r="H461" s="60">
        <v>151.57142857142858</v>
      </c>
      <c r="I461" s="75">
        <v>139.14285714285714</v>
      </c>
    </row>
    <row r="462" spans="1:9" s="10" customFormat="1" ht="16" customHeight="1" x14ac:dyDescent="0.35">
      <c r="A462" s="73">
        <v>44287</v>
      </c>
      <c r="B462" s="11">
        <v>6</v>
      </c>
      <c r="C462" s="12">
        <v>7</v>
      </c>
      <c r="D462" s="61">
        <v>4.7142857142857144</v>
      </c>
      <c r="E462" s="61">
        <v>5.4285714285714288</v>
      </c>
      <c r="F462" s="13">
        <v>152</v>
      </c>
      <c r="G462" s="13">
        <v>226</v>
      </c>
      <c r="H462" s="60">
        <v>147.85714285714286</v>
      </c>
      <c r="I462" s="75">
        <v>138.85714285714286</v>
      </c>
    </row>
    <row r="463" spans="1:9" s="10" customFormat="1" ht="16" customHeight="1" x14ac:dyDescent="0.35">
      <c r="A463" s="73">
        <v>44288</v>
      </c>
      <c r="B463" s="11">
        <v>5</v>
      </c>
      <c r="C463" s="12">
        <v>0</v>
      </c>
      <c r="D463" s="61">
        <v>4.4285714285714288</v>
      </c>
      <c r="E463" s="61">
        <v>3.4285714285714284</v>
      </c>
      <c r="F463" s="13">
        <v>143</v>
      </c>
      <c r="G463" s="13">
        <v>28</v>
      </c>
      <c r="H463" s="60">
        <v>145.28571428571428</v>
      </c>
      <c r="I463" s="75">
        <v>111.42857142857143</v>
      </c>
    </row>
    <row r="464" spans="1:9" s="10" customFormat="1" ht="16" customHeight="1" x14ac:dyDescent="0.35">
      <c r="A464" s="73">
        <v>44289</v>
      </c>
      <c r="B464" s="11">
        <v>4</v>
      </c>
      <c r="C464" s="12">
        <v>0</v>
      </c>
      <c r="D464" s="61">
        <v>4.1428571428571432</v>
      </c>
      <c r="E464" s="61">
        <v>4</v>
      </c>
      <c r="F464" s="13">
        <v>123</v>
      </c>
      <c r="G464" s="13">
        <v>1</v>
      </c>
      <c r="H464" s="60">
        <v>143.28571428571428</v>
      </c>
      <c r="I464" s="75">
        <v>116.28571428571429</v>
      </c>
    </row>
    <row r="465" spans="1:9" s="10" customFormat="1" ht="16" customHeight="1" x14ac:dyDescent="0.35">
      <c r="A465" s="73">
        <v>44290</v>
      </c>
      <c r="B465" s="11">
        <v>0</v>
      </c>
      <c r="C465" s="12">
        <v>0</v>
      </c>
      <c r="D465" s="61">
        <v>4</v>
      </c>
      <c r="E465" s="61">
        <v>3.5714285714285716</v>
      </c>
      <c r="F465" s="13">
        <v>139</v>
      </c>
      <c r="G465" s="13">
        <v>0</v>
      </c>
      <c r="H465" s="60">
        <v>142.28571428571428</v>
      </c>
      <c r="I465" s="75">
        <v>124.28571428571429</v>
      </c>
    </row>
    <row r="466" spans="1:9" s="10" customFormat="1" ht="16" customHeight="1" x14ac:dyDescent="0.35">
      <c r="A466" s="73">
        <v>44291</v>
      </c>
      <c r="B466" s="11">
        <v>5</v>
      </c>
      <c r="C466" s="12">
        <v>0</v>
      </c>
      <c r="D466" s="61">
        <v>3.7142857142857144</v>
      </c>
      <c r="E466" s="61">
        <v>3.8571428571428572</v>
      </c>
      <c r="F466" s="13">
        <v>156</v>
      </c>
      <c r="G466" s="13">
        <v>49</v>
      </c>
      <c r="H466" s="60">
        <v>142.28571428571428</v>
      </c>
      <c r="I466" s="75">
        <v>127.71428571428571</v>
      </c>
    </row>
    <row r="467" spans="1:9" s="10" customFormat="1" ht="16" customHeight="1" x14ac:dyDescent="0.35">
      <c r="A467" s="73">
        <v>44292</v>
      </c>
      <c r="B467" s="11">
        <v>3</v>
      </c>
      <c r="C467" s="12">
        <v>10</v>
      </c>
      <c r="D467" s="61">
        <v>3.2857142857142856</v>
      </c>
      <c r="E467" s="61">
        <v>4.8571428571428568</v>
      </c>
      <c r="F467" s="13">
        <v>136</v>
      </c>
      <c r="G467" s="13">
        <v>290</v>
      </c>
      <c r="H467" s="60">
        <v>143.85714285714286</v>
      </c>
      <c r="I467" s="75">
        <v>150.28571428571428</v>
      </c>
    </row>
    <row r="468" spans="1:9" s="10" customFormat="1" ht="16" customHeight="1" x14ac:dyDescent="0.35">
      <c r="A468" s="73">
        <v>44293</v>
      </c>
      <c r="B468" s="11">
        <v>5</v>
      </c>
      <c r="C468" s="12">
        <v>8</v>
      </c>
      <c r="D468" s="61">
        <v>3.4285714285714284</v>
      </c>
      <c r="E468" s="61">
        <v>4.8571428571428568</v>
      </c>
      <c r="F468" s="13">
        <v>147</v>
      </c>
      <c r="G468" s="13">
        <v>276</v>
      </c>
      <c r="H468" s="60">
        <v>147.71428571428572</v>
      </c>
      <c r="I468" s="75">
        <v>151.14285714285714</v>
      </c>
    </row>
    <row r="469" spans="1:9" s="10" customFormat="1" ht="16" customHeight="1" x14ac:dyDescent="0.35">
      <c r="A469" s="73">
        <v>44294</v>
      </c>
      <c r="B469" s="11">
        <v>4</v>
      </c>
      <c r="C469" s="12">
        <v>9</v>
      </c>
      <c r="D469" s="61">
        <v>4</v>
      </c>
      <c r="E469" s="61">
        <v>4.8571428571428568</v>
      </c>
      <c r="F469" s="13">
        <v>152</v>
      </c>
      <c r="G469" s="13">
        <v>250</v>
      </c>
      <c r="H469" s="60">
        <v>150.57142857142858</v>
      </c>
      <c r="I469" s="75">
        <v>151.14285714285714</v>
      </c>
    </row>
    <row r="470" spans="1:9" s="10" customFormat="1" ht="16" customHeight="1" x14ac:dyDescent="0.35">
      <c r="A470" s="73">
        <v>44295</v>
      </c>
      <c r="B470" s="11">
        <v>2</v>
      </c>
      <c r="C470" s="12">
        <v>7</v>
      </c>
      <c r="D470" s="61">
        <v>3.2857142857142856</v>
      </c>
      <c r="E470" s="61">
        <v>5.5714285714285712</v>
      </c>
      <c r="F470" s="13">
        <v>154</v>
      </c>
      <c r="G470" s="13">
        <v>186</v>
      </c>
      <c r="H470" s="60">
        <v>149.28571428571428</v>
      </c>
      <c r="I470" s="75">
        <v>177.71428571428572</v>
      </c>
    </row>
    <row r="471" spans="1:9" s="10" customFormat="1" ht="16" customHeight="1" x14ac:dyDescent="0.35">
      <c r="A471" s="73">
        <v>44296</v>
      </c>
      <c r="B471" s="11">
        <v>5</v>
      </c>
      <c r="C471" s="12">
        <v>0</v>
      </c>
      <c r="D471" s="61">
        <v>3.7142857142857144</v>
      </c>
      <c r="E471" s="61">
        <v>4.7142857142857144</v>
      </c>
      <c r="F471" s="13">
        <v>150</v>
      </c>
      <c r="G471" s="13">
        <v>7</v>
      </c>
      <c r="H471" s="60">
        <v>150.85714285714286</v>
      </c>
      <c r="I471" s="75">
        <v>173.71428571428572</v>
      </c>
    </row>
    <row r="472" spans="1:9" s="10" customFormat="1" ht="16" customHeight="1" x14ac:dyDescent="0.35">
      <c r="A472" s="73">
        <v>44297</v>
      </c>
      <c r="B472" s="11">
        <v>4</v>
      </c>
      <c r="C472" s="12">
        <v>0</v>
      </c>
      <c r="D472" s="61">
        <v>3.2857142857142856</v>
      </c>
      <c r="E472" s="61">
        <v>4</v>
      </c>
      <c r="F472" s="13">
        <v>159</v>
      </c>
      <c r="G472" s="13">
        <v>0</v>
      </c>
      <c r="H472" s="60">
        <v>153.14285714285714</v>
      </c>
      <c r="I472" s="75">
        <v>165.14285714285714</v>
      </c>
    </row>
    <row r="473" spans="1:9" s="10" customFormat="1" ht="16" customHeight="1" x14ac:dyDescent="0.35">
      <c r="A473" s="73">
        <v>44298</v>
      </c>
      <c r="B473" s="11">
        <v>0</v>
      </c>
      <c r="C473" s="12">
        <v>5</v>
      </c>
      <c r="D473" s="61">
        <v>3.2857142857142856</v>
      </c>
      <c r="E473" s="61">
        <v>3.8571428571428572</v>
      </c>
      <c r="F473" s="13">
        <v>147</v>
      </c>
      <c r="G473" s="13">
        <v>235</v>
      </c>
      <c r="H473" s="60">
        <v>155.42857142857142</v>
      </c>
      <c r="I473" s="75">
        <v>160.42857142857142</v>
      </c>
    </row>
    <row r="474" spans="1:9" s="10" customFormat="1" ht="16" customHeight="1" x14ac:dyDescent="0.35">
      <c r="A474" s="73">
        <v>44299</v>
      </c>
      <c r="B474" s="11">
        <v>6</v>
      </c>
      <c r="C474" s="12">
        <v>4</v>
      </c>
      <c r="D474" s="61">
        <v>3.1428571428571428</v>
      </c>
      <c r="E474" s="61">
        <v>3.4285714285714284</v>
      </c>
      <c r="F474" s="13">
        <v>147</v>
      </c>
      <c r="G474" s="13">
        <v>262</v>
      </c>
      <c r="H474" s="60">
        <v>154.28571428571428</v>
      </c>
      <c r="I474" s="75">
        <v>161.57142857142858</v>
      </c>
    </row>
    <row r="475" spans="1:9" s="10" customFormat="1" ht="16" customHeight="1" x14ac:dyDescent="0.35">
      <c r="A475" s="73">
        <v>44300</v>
      </c>
      <c r="B475" s="11">
        <v>2</v>
      </c>
      <c r="C475" s="12">
        <v>3</v>
      </c>
      <c r="D475" s="61">
        <v>3</v>
      </c>
      <c r="E475" s="61">
        <v>3.4285714285714284</v>
      </c>
      <c r="F475" s="13">
        <v>163</v>
      </c>
      <c r="G475" s="13">
        <v>216</v>
      </c>
      <c r="H475" s="60">
        <v>158.42857142857142</v>
      </c>
      <c r="I475" s="75">
        <v>161.57142857142858</v>
      </c>
    </row>
    <row r="476" spans="1:9" s="10" customFormat="1" ht="16" customHeight="1" x14ac:dyDescent="0.35">
      <c r="A476" s="73">
        <v>44301</v>
      </c>
      <c r="B476" s="11">
        <v>4</v>
      </c>
      <c r="C476" s="12">
        <v>8</v>
      </c>
      <c r="D476" s="61">
        <v>2.5714285714285716</v>
      </c>
      <c r="E476" s="61">
        <v>3.4285714285714284</v>
      </c>
      <c r="F476" s="13">
        <v>168</v>
      </c>
      <c r="G476" s="13">
        <v>217</v>
      </c>
      <c r="H476" s="60">
        <v>154.14285714285714</v>
      </c>
      <c r="I476" s="75">
        <v>161.57142857142858</v>
      </c>
    </row>
    <row r="477" spans="1:9" s="10" customFormat="1" ht="16" customHeight="1" x14ac:dyDescent="0.35">
      <c r="A477" s="73">
        <v>44302</v>
      </c>
      <c r="B477" s="11">
        <v>1</v>
      </c>
      <c r="C477" s="12">
        <v>4</v>
      </c>
      <c r="D477" s="61">
        <v>3</v>
      </c>
      <c r="E477" s="61">
        <v>3</v>
      </c>
      <c r="F477" s="13">
        <v>146</v>
      </c>
      <c r="G477" s="13">
        <v>194</v>
      </c>
      <c r="H477" s="60">
        <v>156.14285714285714</v>
      </c>
      <c r="I477" s="75">
        <v>166.85714285714286</v>
      </c>
    </row>
    <row r="478" spans="1:9" s="10" customFormat="1" ht="16" customHeight="1" x14ac:dyDescent="0.35">
      <c r="A478" s="73">
        <v>44303</v>
      </c>
      <c r="B478" s="11">
        <v>4</v>
      </c>
      <c r="C478" s="12">
        <v>0</v>
      </c>
      <c r="D478" s="61">
        <v>2.5714285714285716</v>
      </c>
      <c r="E478" s="61">
        <v>2.8571428571428572</v>
      </c>
      <c r="F478" s="13">
        <v>179</v>
      </c>
      <c r="G478" s="13">
        <v>7</v>
      </c>
      <c r="H478" s="60">
        <v>155.57142857142858</v>
      </c>
      <c r="I478" s="75">
        <v>165.14285714285714</v>
      </c>
    </row>
    <row r="479" spans="1:9" s="10" customFormat="1" ht="16" customHeight="1" x14ac:dyDescent="0.35">
      <c r="A479" s="73">
        <v>44304</v>
      </c>
      <c r="B479" s="11">
        <v>1</v>
      </c>
      <c r="C479" s="12">
        <v>0</v>
      </c>
      <c r="D479" s="61">
        <v>3.2857142857142856</v>
      </c>
      <c r="E479" s="61">
        <v>3.2857142857142856</v>
      </c>
      <c r="F479" s="13">
        <v>129</v>
      </c>
      <c r="G479" s="13">
        <v>0</v>
      </c>
      <c r="H479" s="60">
        <v>155.57142857142858</v>
      </c>
      <c r="I479" s="75">
        <v>166.14285714285714</v>
      </c>
    </row>
    <row r="480" spans="1:9" s="10" customFormat="1" ht="16" customHeight="1" x14ac:dyDescent="0.35">
      <c r="A480" s="73">
        <v>44305</v>
      </c>
      <c r="B480" s="11">
        <v>3</v>
      </c>
      <c r="C480" s="12">
        <v>2</v>
      </c>
      <c r="D480" s="61">
        <v>3</v>
      </c>
      <c r="E480" s="61">
        <v>2.2857142857142856</v>
      </c>
      <c r="F480" s="13">
        <v>161</v>
      </c>
      <c r="G480" s="13">
        <v>272</v>
      </c>
      <c r="H480" s="60">
        <v>150</v>
      </c>
      <c r="I480" s="75">
        <v>161</v>
      </c>
    </row>
    <row r="481" spans="1:9" s="10" customFormat="1" ht="16" customHeight="1" x14ac:dyDescent="0.35">
      <c r="A481" s="73">
        <v>44306</v>
      </c>
      <c r="B481" s="11">
        <v>3</v>
      </c>
      <c r="C481" s="12">
        <v>3</v>
      </c>
      <c r="D481" s="61">
        <v>3.2857142857142856</v>
      </c>
      <c r="E481" s="61">
        <v>3.1428571428571428</v>
      </c>
      <c r="F481" s="13">
        <v>143</v>
      </c>
      <c r="G481" s="13">
        <v>250</v>
      </c>
      <c r="H481" s="60">
        <v>147.71428571428572</v>
      </c>
      <c r="I481" s="75">
        <v>159.14285714285714</v>
      </c>
    </row>
    <row r="482" spans="1:9" s="10" customFormat="1" ht="16" customHeight="1" x14ac:dyDescent="0.35">
      <c r="A482" s="73">
        <v>44307</v>
      </c>
      <c r="B482" s="11">
        <v>7</v>
      </c>
      <c r="C482" s="12">
        <v>6</v>
      </c>
      <c r="D482" s="61">
        <v>3</v>
      </c>
      <c r="E482" s="61">
        <v>3.2857142857142856</v>
      </c>
      <c r="F482" s="13">
        <v>163</v>
      </c>
      <c r="G482" s="13">
        <v>223</v>
      </c>
      <c r="H482" s="60">
        <v>144.42857142857142</v>
      </c>
      <c r="I482" s="75">
        <v>158.71428571428572</v>
      </c>
    </row>
    <row r="483" spans="1:9" s="10" customFormat="1" ht="16" customHeight="1" x14ac:dyDescent="0.35">
      <c r="A483" s="73">
        <v>44308</v>
      </c>
      <c r="B483" s="11">
        <v>2</v>
      </c>
      <c r="C483" s="12">
        <v>1</v>
      </c>
      <c r="D483" s="61">
        <v>3.2857142857142856</v>
      </c>
      <c r="E483" s="61">
        <v>3.2857142857142856</v>
      </c>
      <c r="F483" s="13">
        <v>129</v>
      </c>
      <c r="G483" s="13">
        <v>181</v>
      </c>
      <c r="H483" s="60">
        <v>149.42857142857142</v>
      </c>
      <c r="I483" s="75">
        <v>158.85714285714286</v>
      </c>
    </row>
    <row r="484" spans="1:9" s="10" customFormat="1" ht="16" customHeight="1" x14ac:dyDescent="0.35">
      <c r="A484" s="73">
        <v>44309</v>
      </c>
      <c r="B484" s="11">
        <v>3</v>
      </c>
      <c r="C484" s="12">
        <v>10</v>
      </c>
      <c r="D484" s="61">
        <v>3.1428571428571428</v>
      </c>
      <c r="E484" s="61">
        <v>4</v>
      </c>
      <c r="F484" s="13">
        <v>130</v>
      </c>
      <c r="G484" s="13">
        <v>181</v>
      </c>
      <c r="H484" s="60">
        <v>146.71428571428572</v>
      </c>
      <c r="I484" s="75">
        <v>149.71428571428572</v>
      </c>
    </row>
    <row r="485" spans="1:9" s="10" customFormat="1" ht="16" customHeight="1" x14ac:dyDescent="0.35">
      <c r="A485" s="73">
        <v>44310</v>
      </c>
      <c r="B485" s="11">
        <v>2</v>
      </c>
      <c r="C485" s="12">
        <v>1</v>
      </c>
      <c r="D485" s="61">
        <v>2.8571428571428572</v>
      </c>
      <c r="E485" s="61">
        <v>3.8571428571428572</v>
      </c>
      <c r="F485" s="13">
        <v>156</v>
      </c>
      <c r="G485" s="13">
        <v>4</v>
      </c>
      <c r="H485" s="60">
        <v>144.42857142857142</v>
      </c>
      <c r="I485" s="75">
        <v>151.71428571428572</v>
      </c>
    </row>
    <row r="486" spans="1:9" s="10" customFormat="1" ht="16" customHeight="1" x14ac:dyDescent="0.35">
      <c r="A486" s="73">
        <v>44311</v>
      </c>
      <c r="B486" s="11">
        <v>3</v>
      </c>
      <c r="C486" s="12">
        <v>0</v>
      </c>
      <c r="D486" s="61">
        <v>2.1428571428571428</v>
      </c>
      <c r="E486" s="61">
        <v>4</v>
      </c>
      <c r="F486" s="13">
        <v>164</v>
      </c>
      <c r="G486" s="13">
        <v>1</v>
      </c>
      <c r="H486" s="60">
        <v>143</v>
      </c>
      <c r="I486" s="75">
        <v>147.57142857142858</v>
      </c>
    </row>
    <row r="487" spans="1:9" s="10" customFormat="1" ht="16" customHeight="1" x14ac:dyDescent="0.35">
      <c r="A487" s="73">
        <v>44312</v>
      </c>
      <c r="B487" s="11">
        <v>2</v>
      </c>
      <c r="C487" s="12">
        <v>7</v>
      </c>
      <c r="D487" s="61">
        <v>2.1428571428571428</v>
      </c>
      <c r="E487" s="61">
        <v>3.8571428571428572</v>
      </c>
      <c r="F487" s="13">
        <v>142</v>
      </c>
      <c r="G487" s="13">
        <v>208</v>
      </c>
      <c r="H487" s="60">
        <v>146.71428571428572</v>
      </c>
      <c r="I487" s="75">
        <v>146.42857142857142</v>
      </c>
    </row>
    <row r="488" spans="1:9" s="10" customFormat="1" ht="16" customHeight="1" x14ac:dyDescent="0.35">
      <c r="A488" s="73">
        <v>44313</v>
      </c>
      <c r="B488" s="11">
        <v>1</v>
      </c>
      <c r="C488" s="12">
        <v>2</v>
      </c>
      <c r="D488" s="61">
        <v>1.7142857142857142</v>
      </c>
      <c r="E488" s="61">
        <v>2.8571428571428572</v>
      </c>
      <c r="F488" s="13">
        <v>127</v>
      </c>
      <c r="G488" s="13">
        <v>264</v>
      </c>
      <c r="H488" s="60">
        <v>149.14285714285714</v>
      </c>
      <c r="I488" s="75">
        <v>147.42857142857142</v>
      </c>
    </row>
    <row r="489" spans="1:9" s="10" customFormat="1" ht="16" customHeight="1" x14ac:dyDescent="0.35">
      <c r="A489" s="73">
        <v>44314</v>
      </c>
      <c r="B489" s="11">
        <v>2</v>
      </c>
      <c r="C489" s="12">
        <v>7</v>
      </c>
      <c r="D489" s="61">
        <v>1.5714285714285714</v>
      </c>
      <c r="E489" s="61">
        <v>2.7142857142857144</v>
      </c>
      <c r="F489" s="13">
        <v>153</v>
      </c>
      <c r="G489" s="13">
        <v>194</v>
      </c>
      <c r="H489" s="60">
        <v>148.14285714285714</v>
      </c>
      <c r="I489" s="75">
        <v>148.57142857142858</v>
      </c>
    </row>
    <row r="490" spans="1:9" s="10" customFormat="1" ht="16" customHeight="1" x14ac:dyDescent="0.35">
      <c r="A490" s="73">
        <v>44315</v>
      </c>
      <c r="B490" s="11">
        <v>2</v>
      </c>
      <c r="C490" s="12">
        <v>0</v>
      </c>
      <c r="D490" s="61">
        <v>1.4285714285714286</v>
      </c>
      <c r="E490" s="61">
        <v>2.7142857142857144</v>
      </c>
      <c r="F490" s="13">
        <v>155</v>
      </c>
      <c r="G490" s="13">
        <v>173</v>
      </c>
      <c r="H490" s="60">
        <v>144.85714285714286</v>
      </c>
      <c r="I490" s="75">
        <v>148.57142857142858</v>
      </c>
    </row>
    <row r="491" spans="1:9" s="10" customFormat="1" ht="16" customHeight="1" x14ac:dyDescent="0.35">
      <c r="A491" s="73">
        <v>44316</v>
      </c>
      <c r="B491" s="11">
        <v>0</v>
      </c>
      <c r="C491" s="12">
        <v>3</v>
      </c>
      <c r="D491" s="61">
        <v>1.1428571428571428</v>
      </c>
      <c r="E491" s="61">
        <v>1.8571428571428572</v>
      </c>
      <c r="F491" s="13">
        <v>147</v>
      </c>
      <c r="G491" s="13">
        <v>188</v>
      </c>
      <c r="H491" s="60">
        <v>146.71428571428572</v>
      </c>
      <c r="I491" s="75">
        <v>123.14285714285714</v>
      </c>
    </row>
    <row r="492" spans="1:9" s="10" customFormat="1" ht="16" customHeight="1" x14ac:dyDescent="0.35">
      <c r="A492" s="73">
        <v>44317</v>
      </c>
      <c r="B492" s="11">
        <v>1</v>
      </c>
      <c r="C492" s="12">
        <v>0</v>
      </c>
      <c r="D492" s="61">
        <v>1.1428571428571428</v>
      </c>
      <c r="E492" s="61">
        <v>1.5714285714285714</v>
      </c>
      <c r="F492" s="13">
        <v>149</v>
      </c>
      <c r="G492" s="13">
        <v>12</v>
      </c>
      <c r="H492" s="60">
        <v>152.71428571428572</v>
      </c>
      <c r="I492" s="75">
        <v>119.57142857142857</v>
      </c>
    </row>
    <row r="493" spans="1:9" s="10" customFormat="1" ht="16" customHeight="1" x14ac:dyDescent="0.35">
      <c r="A493" s="73">
        <v>44318</v>
      </c>
      <c r="B493" s="11">
        <v>2</v>
      </c>
      <c r="C493" s="12">
        <v>0</v>
      </c>
      <c r="D493" s="61">
        <v>1</v>
      </c>
      <c r="E493" s="61">
        <v>1.1428571428571428</v>
      </c>
      <c r="F493" s="13">
        <v>141</v>
      </c>
      <c r="G493" s="13">
        <v>1</v>
      </c>
      <c r="H493" s="60">
        <v>151.71428571428572</v>
      </c>
      <c r="I493" s="75">
        <v>128.42857142857142</v>
      </c>
    </row>
    <row r="494" spans="1:9" s="10" customFormat="1" ht="16" customHeight="1" x14ac:dyDescent="0.35">
      <c r="A494" s="73">
        <v>44319</v>
      </c>
      <c r="B494" s="11">
        <v>0</v>
      </c>
      <c r="C494" s="12">
        <v>1</v>
      </c>
      <c r="D494" s="61">
        <v>0.8571428571428571</v>
      </c>
      <c r="E494" s="61">
        <v>1.2857142857142858</v>
      </c>
      <c r="F494" s="13">
        <v>155</v>
      </c>
      <c r="G494" s="13">
        <v>30</v>
      </c>
      <c r="H494" s="60">
        <v>150.28571428571428</v>
      </c>
      <c r="I494" s="75">
        <v>134.28571428571428</v>
      </c>
    </row>
    <row r="495" spans="1:9" s="10" customFormat="1" ht="16" customHeight="1" x14ac:dyDescent="0.35">
      <c r="A495" s="73">
        <v>44320</v>
      </c>
      <c r="B495" s="11">
        <v>1</v>
      </c>
      <c r="C495" s="12">
        <v>0</v>
      </c>
      <c r="D495" s="61">
        <v>0.8571428571428571</v>
      </c>
      <c r="E495" s="61">
        <v>1</v>
      </c>
      <c r="F495" s="13">
        <v>169</v>
      </c>
      <c r="G495" s="13">
        <v>239</v>
      </c>
      <c r="H495" s="60">
        <v>149.71428571428572</v>
      </c>
      <c r="I495" s="75">
        <v>134.14285714285714</v>
      </c>
    </row>
    <row r="496" spans="1:9" s="10" customFormat="1" ht="16" customHeight="1" x14ac:dyDescent="0.35">
      <c r="A496" s="73">
        <v>44321</v>
      </c>
      <c r="B496" s="11">
        <v>1</v>
      </c>
      <c r="C496" s="12">
        <v>4</v>
      </c>
      <c r="D496" s="61">
        <v>0.7142857142857143</v>
      </c>
      <c r="E496" s="61">
        <v>1.1428571428571428</v>
      </c>
      <c r="F496" s="13">
        <v>146</v>
      </c>
      <c r="G496" s="13">
        <v>256</v>
      </c>
      <c r="H496" s="60">
        <v>147.85714285714286</v>
      </c>
      <c r="I496" s="75">
        <v>136.28571428571428</v>
      </c>
    </row>
    <row r="497" spans="1:9" s="10" customFormat="1" ht="16" customHeight="1" x14ac:dyDescent="0.35">
      <c r="A497" s="73">
        <v>44322</v>
      </c>
      <c r="B497" s="11">
        <v>1</v>
      </c>
      <c r="C497" s="12">
        <v>1</v>
      </c>
      <c r="D497" s="61">
        <v>0.42857142857142855</v>
      </c>
      <c r="E497" s="61">
        <v>1.1428571428571428</v>
      </c>
      <c r="F497" s="13">
        <v>145</v>
      </c>
      <c r="G497" s="13">
        <v>214</v>
      </c>
      <c r="H497" s="60">
        <v>150.28571428571428</v>
      </c>
      <c r="I497" s="75">
        <v>136.28571428571428</v>
      </c>
    </row>
    <row r="498" spans="1:9" s="10" customFormat="1" ht="16" customHeight="1" x14ac:dyDescent="0.35">
      <c r="A498" s="73">
        <v>44323</v>
      </c>
      <c r="B498" s="11">
        <v>0</v>
      </c>
      <c r="C498" s="12">
        <v>1</v>
      </c>
      <c r="D498" s="61">
        <v>0.5714285714285714</v>
      </c>
      <c r="E498" s="61">
        <v>1</v>
      </c>
      <c r="F498" s="13">
        <v>143</v>
      </c>
      <c r="G498" s="13">
        <v>187</v>
      </c>
      <c r="H498" s="60">
        <v>150.71428571428572</v>
      </c>
      <c r="I498" s="75">
        <v>165.57142857142858</v>
      </c>
    </row>
    <row r="499" spans="1:9" s="10" customFormat="1" ht="16" customHeight="1" x14ac:dyDescent="0.35">
      <c r="A499" s="73">
        <v>44324</v>
      </c>
      <c r="B499" s="11">
        <v>0</v>
      </c>
      <c r="C499" s="12">
        <v>1</v>
      </c>
      <c r="D499" s="61">
        <v>0.42857142857142855</v>
      </c>
      <c r="E499" s="61">
        <v>1</v>
      </c>
      <c r="F499" s="13">
        <v>136</v>
      </c>
      <c r="G499" s="13">
        <v>27</v>
      </c>
      <c r="H499" s="60">
        <v>146.28571428571428</v>
      </c>
      <c r="I499" s="75">
        <v>165.57142857142858</v>
      </c>
    </row>
    <row r="500" spans="1:9" s="10" customFormat="1" ht="16" customHeight="1" x14ac:dyDescent="0.35">
      <c r="A500" s="73">
        <v>44325</v>
      </c>
      <c r="B500" s="11">
        <v>0</v>
      </c>
      <c r="C500" s="12">
        <v>0</v>
      </c>
      <c r="D500" s="61">
        <v>0.5714285714285714</v>
      </c>
      <c r="E500" s="61">
        <v>0.5714285714285714</v>
      </c>
      <c r="F500" s="13">
        <v>158</v>
      </c>
      <c r="G500" s="13">
        <v>1</v>
      </c>
      <c r="H500" s="60">
        <v>146.71428571428572</v>
      </c>
      <c r="I500" s="75">
        <v>160.42857142857142</v>
      </c>
    </row>
    <row r="501" spans="1:9" s="10" customFormat="1" ht="16" customHeight="1" x14ac:dyDescent="0.35">
      <c r="A501" s="73">
        <v>44326</v>
      </c>
      <c r="B501" s="11">
        <v>1</v>
      </c>
      <c r="C501" s="12">
        <v>0</v>
      </c>
      <c r="D501" s="61">
        <v>0.7142857142857143</v>
      </c>
      <c r="E501" s="61">
        <v>0.8571428571428571</v>
      </c>
      <c r="F501" s="13">
        <v>158</v>
      </c>
      <c r="G501" s="13">
        <v>235</v>
      </c>
      <c r="H501" s="60">
        <v>149.85714285714286</v>
      </c>
      <c r="I501" s="75">
        <v>157.14285714285714</v>
      </c>
    </row>
    <row r="502" spans="1:9" s="10" customFormat="1" ht="16" customHeight="1" x14ac:dyDescent="0.35">
      <c r="A502" s="73">
        <v>44327</v>
      </c>
      <c r="B502" s="11">
        <v>0</v>
      </c>
      <c r="C502" s="12">
        <v>0</v>
      </c>
      <c r="D502" s="61">
        <v>1</v>
      </c>
      <c r="E502" s="61">
        <v>1</v>
      </c>
      <c r="F502" s="13">
        <v>138</v>
      </c>
      <c r="G502" s="13">
        <v>239</v>
      </c>
      <c r="H502" s="60">
        <v>152</v>
      </c>
      <c r="I502" s="75">
        <v>157.71428571428572</v>
      </c>
    </row>
    <row r="503" spans="1:9" s="10" customFormat="1" ht="16" customHeight="1" x14ac:dyDescent="0.35">
      <c r="A503" s="73">
        <v>44328</v>
      </c>
      <c r="B503" s="11">
        <v>2</v>
      </c>
      <c r="C503" s="12">
        <v>1</v>
      </c>
      <c r="D503" s="61">
        <v>1</v>
      </c>
      <c r="E503" s="61">
        <v>0.8571428571428571</v>
      </c>
      <c r="F503" s="13">
        <v>149</v>
      </c>
      <c r="G503" s="13">
        <v>220</v>
      </c>
      <c r="H503" s="60">
        <v>153.14285714285714</v>
      </c>
      <c r="I503" s="75">
        <v>153.85714285714286</v>
      </c>
    </row>
    <row r="504" spans="1:9" s="10" customFormat="1" ht="16" customHeight="1" x14ac:dyDescent="0.35">
      <c r="A504" s="73">
        <v>44329</v>
      </c>
      <c r="B504" s="11">
        <v>2</v>
      </c>
      <c r="C504" s="12">
        <v>3</v>
      </c>
      <c r="D504" s="61">
        <v>1.1428571428571428</v>
      </c>
      <c r="E504" s="61">
        <v>0.8571428571428571</v>
      </c>
      <c r="F504" s="13">
        <v>167</v>
      </c>
      <c r="G504" s="13">
        <v>191</v>
      </c>
      <c r="H504" s="60">
        <v>150</v>
      </c>
      <c r="I504" s="75">
        <v>153.71428571428572</v>
      </c>
    </row>
    <row r="505" spans="1:9" s="10" customFormat="1" ht="16" customHeight="1" x14ac:dyDescent="0.35">
      <c r="A505" s="73">
        <v>44330</v>
      </c>
      <c r="B505" s="11">
        <v>2</v>
      </c>
      <c r="C505" s="12">
        <v>2</v>
      </c>
      <c r="D505" s="61">
        <v>1.2857142857142858</v>
      </c>
      <c r="E505" s="61">
        <v>1</v>
      </c>
      <c r="F505" s="13">
        <v>158</v>
      </c>
      <c r="G505" s="13">
        <v>191</v>
      </c>
      <c r="H505" s="60">
        <v>149.71428571428572</v>
      </c>
      <c r="I505" s="75">
        <v>151.57142857142858</v>
      </c>
    </row>
    <row r="506" spans="1:9" s="10" customFormat="1" ht="16" customHeight="1" x14ac:dyDescent="0.35">
      <c r="A506" s="73">
        <v>44331</v>
      </c>
      <c r="B506" s="11">
        <v>0</v>
      </c>
      <c r="C506" s="12">
        <v>0</v>
      </c>
      <c r="D506" s="61">
        <v>1.2857142857142858</v>
      </c>
      <c r="E506" s="61">
        <v>1</v>
      </c>
      <c r="F506" s="13">
        <v>144</v>
      </c>
      <c r="G506" s="13">
        <v>0</v>
      </c>
      <c r="H506" s="60">
        <v>152</v>
      </c>
      <c r="I506" s="75">
        <v>153.42857142857142</v>
      </c>
    </row>
    <row r="507" spans="1:9" s="10" customFormat="1" ht="16" customHeight="1" x14ac:dyDescent="0.35">
      <c r="A507" s="73">
        <v>44332</v>
      </c>
      <c r="B507" s="11">
        <v>1</v>
      </c>
      <c r="C507" s="12">
        <v>0</v>
      </c>
      <c r="D507" s="61">
        <v>1</v>
      </c>
      <c r="E507" s="61">
        <v>1</v>
      </c>
      <c r="F507" s="13">
        <v>136</v>
      </c>
      <c r="G507" s="13">
        <v>0</v>
      </c>
      <c r="H507" s="60">
        <v>153.14285714285714</v>
      </c>
      <c r="I507" s="75">
        <v>149.57142857142858</v>
      </c>
    </row>
    <row r="508" spans="1:9" s="10" customFormat="1" ht="16" customHeight="1" x14ac:dyDescent="0.35">
      <c r="A508" s="73">
        <v>44333</v>
      </c>
      <c r="B508" s="11">
        <v>2</v>
      </c>
      <c r="C508" s="12">
        <v>1</v>
      </c>
      <c r="D508" s="61">
        <v>0.8571428571428571</v>
      </c>
      <c r="E508" s="61">
        <v>0.5714285714285714</v>
      </c>
      <c r="F508" s="13">
        <v>156</v>
      </c>
      <c r="G508" s="13">
        <v>220</v>
      </c>
      <c r="H508" s="60">
        <v>153.71428571428572</v>
      </c>
      <c r="I508" s="75">
        <v>150.42857142857142</v>
      </c>
    </row>
    <row r="509" spans="1:9" s="10" customFormat="1" ht="16" customHeight="1" x14ac:dyDescent="0.35">
      <c r="A509" s="73">
        <v>44334</v>
      </c>
      <c r="B509" s="11">
        <v>0</v>
      </c>
      <c r="C509" s="12">
        <v>0</v>
      </c>
      <c r="D509" s="61">
        <v>0.5714285714285714</v>
      </c>
      <c r="E509" s="61">
        <v>0.42857142857142855</v>
      </c>
      <c r="F509" s="13">
        <v>154</v>
      </c>
      <c r="G509" s="13">
        <v>252</v>
      </c>
      <c r="H509" s="60">
        <v>152.71428571428572</v>
      </c>
      <c r="I509" s="75">
        <v>147.71428571428572</v>
      </c>
    </row>
    <row r="510" spans="1:9" s="10" customFormat="1" ht="16" customHeight="1" x14ac:dyDescent="0.35">
      <c r="A510" s="73">
        <v>44335</v>
      </c>
      <c r="B510" s="11">
        <v>0</v>
      </c>
      <c r="C510" s="12">
        <v>1</v>
      </c>
      <c r="D510" s="61">
        <v>0.7142857142857143</v>
      </c>
      <c r="E510" s="61">
        <v>0.5714285714285714</v>
      </c>
      <c r="F510" s="13">
        <v>157</v>
      </c>
      <c r="G510" s="13">
        <v>193</v>
      </c>
      <c r="H510" s="60">
        <v>152.42857142857142</v>
      </c>
      <c r="I510" s="75">
        <v>148.85714285714286</v>
      </c>
    </row>
    <row r="511" spans="1:9" s="10" customFormat="1" ht="16" customHeight="1" x14ac:dyDescent="0.35">
      <c r="A511" s="73">
        <v>44336</v>
      </c>
      <c r="B511" s="11">
        <v>1</v>
      </c>
      <c r="C511" s="12">
        <v>0</v>
      </c>
      <c r="D511" s="61">
        <v>0.7142857142857143</v>
      </c>
      <c r="E511" s="61">
        <v>0.5714285714285714</v>
      </c>
      <c r="F511" s="13">
        <v>171</v>
      </c>
      <c r="G511" s="13">
        <v>197</v>
      </c>
      <c r="H511" s="60">
        <v>155.42857142857142</v>
      </c>
      <c r="I511" s="75">
        <v>148.85714285714286</v>
      </c>
    </row>
    <row r="512" spans="1:9" s="10" customFormat="1" ht="16" customHeight="1" x14ac:dyDescent="0.35">
      <c r="A512" s="73">
        <v>44337</v>
      </c>
      <c r="B512" s="11">
        <v>0</v>
      </c>
      <c r="C512" s="12">
        <v>1</v>
      </c>
      <c r="D512" s="61">
        <v>0.5714285714285714</v>
      </c>
      <c r="E512" s="61">
        <v>0.7142857142857143</v>
      </c>
      <c r="F512" s="13">
        <v>151</v>
      </c>
      <c r="G512" s="13">
        <v>172</v>
      </c>
      <c r="H512" s="60">
        <v>157.42857142857142</v>
      </c>
      <c r="I512" s="75">
        <v>151.85714285714286</v>
      </c>
    </row>
    <row r="513" spans="1:9" s="10" customFormat="1" ht="16" customHeight="1" x14ac:dyDescent="0.35">
      <c r="A513" s="73">
        <v>44338</v>
      </c>
      <c r="B513" s="11">
        <v>1</v>
      </c>
      <c r="C513" s="12">
        <v>1</v>
      </c>
      <c r="D513" s="61">
        <v>0.8571428571428571</v>
      </c>
      <c r="E513" s="61">
        <v>0.7142857142857143</v>
      </c>
      <c r="F513" s="13">
        <v>142</v>
      </c>
      <c r="G513" s="13">
        <v>8</v>
      </c>
      <c r="H513" s="60">
        <v>157.42857142857142</v>
      </c>
      <c r="I513" s="75">
        <v>151</v>
      </c>
    </row>
    <row r="514" spans="1:9" s="10" customFormat="1" ht="16" customHeight="1" x14ac:dyDescent="0.35">
      <c r="A514" s="73">
        <v>44339</v>
      </c>
      <c r="B514" s="11">
        <v>1</v>
      </c>
      <c r="C514" s="12">
        <v>0</v>
      </c>
      <c r="D514" s="61">
        <v>1</v>
      </c>
      <c r="E514" s="61">
        <v>1</v>
      </c>
      <c r="F514" s="13">
        <v>157</v>
      </c>
      <c r="G514" s="13">
        <v>0</v>
      </c>
      <c r="H514" s="60">
        <v>156</v>
      </c>
      <c r="I514" s="75">
        <v>154</v>
      </c>
    </row>
    <row r="515" spans="1:9" s="10" customFormat="1" ht="16" customHeight="1" x14ac:dyDescent="0.35">
      <c r="A515" s="73">
        <v>44340</v>
      </c>
      <c r="B515" s="11">
        <v>1</v>
      </c>
      <c r="C515" s="12">
        <v>2</v>
      </c>
      <c r="D515" s="61">
        <v>0.8571428571428571</v>
      </c>
      <c r="E515" s="61">
        <v>1.2857142857142858</v>
      </c>
      <c r="F515" s="13">
        <v>170</v>
      </c>
      <c r="G515" s="13">
        <v>241</v>
      </c>
      <c r="H515" s="60">
        <v>153.28571428571428</v>
      </c>
      <c r="I515" s="75">
        <v>157.42857142857142</v>
      </c>
    </row>
    <row r="516" spans="1:9" s="10" customFormat="1" ht="16" customHeight="1" x14ac:dyDescent="0.35">
      <c r="A516" s="73">
        <v>44341</v>
      </c>
      <c r="B516" s="11">
        <v>2</v>
      </c>
      <c r="C516" s="12">
        <v>0</v>
      </c>
      <c r="D516" s="61">
        <v>1</v>
      </c>
      <c r="E516" s="61">
        <v>1.1428571428571428</v>
      </c>
      <c r="F516" s="13">
        <v>154</v>
      </c>
      <c r="G516" s="13">
        <v>246</v>
      </c>
      <c r="H516" s="60">
        <v>155.14285714285714</v>
      </c>
      <c r="I516" s="75">
        <v>157</v>
      </c>
    </row>
    <row r="517" spans="1:9" s="10" customFormat="1" ht="16" customHeight="1" x14ac:dyDescent="0.35">
      <c r="A517" s="73">
        <v>44342</v>
      </c>
      <c r="B517" s="11">
        <v>1</v>
      </c>
      <c r="C517" s="12">
        <v>3</v>
      </c>
      <c r="D517" s="61">
        <v>1.2857142857142858</v>
      </c>
      <c r="E517" s="61">
        <v>1</v>
      </c>
      <c r="F517" s="13">
        <v>147</v>
      </c>
      <c r="G517" s="13">
        <v>214</v>
      </c>
      <c r="H517" s="60">
        <v>155</v>
      </c>
      <c r="I517" s="75">
        <v>156.42857142857142</v>
      </c>
    </row>
    <row r="518" spans="1:9" s="10" customFormat="1" ht="16" customHeight="1" x14ac:dyDescent="0.35">
      <c r="A518" s="73">
        <v>44343</v>
      </c>
      <c r="B518" s="11">
        <v>0</v>
      </c>
      <c r="C518" s="12">
        <v>2</v>
      </c>
      <c r="D518" s="61">
        <v>1.2857142857142858</v>
      </c>
      <c r="E518" s="61">
        <v>1.1428571428571428</v>
      </c>
      <c r="F518" s="13">
        <v>152</v>
      </c>
      <c r="G518" s="13">
        <v>221</v>
      </c>
      <c r="H518" s="60">
        <v>156.42857142857142</v>
      </c>
      <c r="I518" s="75">
        <v>156.85714285714286</v>
      </c>
    </row>
    <row r="519" spans="1:9" s="10" customFormat="1" ht="16" customHeight="1" x14ac:dyDescent="0.35">
      <c r="A519" s="73">
        <v>44344</v>
      </c>
      <c r="B519" s="11">
        <v>1</v>
      </c>
      <c r="C519" s="12">
        <v>0</v>
      </c>
      <c r="D519" s="61">
        <v>1.1428571428571428</v>
      </c>
      <c r="E519" s="61">
        <v>0.8571428571428571</v>
      </c>
      <c r="F519" s="13">
        <v>164</v>
      </c>
      <c r="G519" s="13">
        <v>169</v>
      </c>
      <c r="H519" s="60">
        <v>152.85714285714286</v>
      </c>
      <c r="I519" s="75">
        <v>143.28571428571428</v>
      </c>
    </row>
    <row r="520" spans="1:9" s="10" customFormat="1" ht="16" customHeight="1" x14ac:dyDescent="0.35">
      <c r="A520" s="73">
        <v>44345</v>
      </c>
      <c r="B520" s="11">
        <v>3</v>
      </c>
      <c r="C520" s="12">
        <v>0</v>
      </c>
      <c r="D520" s="61">
        <v>1</v>
      </c>
      <c r="E520" s="61">
        <v>0.8571428571428571</v>
      </c>
      <c r="F520" s="13">
        <v>141</v>
      </c>
      <c r="G520" s="13">
        <v>4</v>
      </c>
      <c r="H520" s="60">
        <v>156.57142857142858</v>
      </c>
      <c r="I520" s="75">
        <v>142.71428571428572</v>
      </c>
    </row>
    <row r="521" spans="1:9" s="10" customFormat="1" ht="16" customHeight="1" x14ac:dyDescent="0.35">
      <c r="A521" s="73">
        <v>44346</v>
      </c>
      <c r="B521" s="11">
        <v>1</v>
      </c>
      <c r="C521" s="12">
        <v>1</v>
      </c>
      <c r="D521" s="61">
        <v>1</v>
      </c>
      <c r="E521" s="61">
        <v>1</v>
      </c>
      <c r="F521" s="13">
        <v>167</v>
      </c>
      <c r="G521" s="13">
        <v>3</v>
      </c>
      <c r="H521" s="60">
        <v>159.42857142857142</v>
      </c>
      <c r="I521" s="75">
        <v>148</v>
      </c>
    </row>
    <row r="522" spans="1:9" s="10" customFormat="1" ht="16" customHeight="1" x14ac:dyDescent="0.35">
      <c r="A522" s="73">
        <v>44347</v>
      </c>
      <c r="B522" s="11">
        <v>0</v>
      </c>
      <c r="C522" s="12">
        <v>0</v>
      </c>
      <c r="D522" s="61">
        <v>1.2857142857142858</v>
      </c>
      <c r="E522" s="61">
        <v>1</v>
      </c>
      <c r="F522" s="13">
        <v>145</v>
      </c>
      <c r="G522" s="13">
        <v>146</v>
      </c>
      <c r="H522" s="60">
        <v>158</v>
      </c>
      <c r="I522" s="75">
        <v>147.57142857142858</v>
      </c>
    </row>
    <row r="523" spans="1:9" s="10" customFormat="1" ht="16" customHeight="1" x14ac:dyDescent="0.35">
      <c r="A523" s="73">
        <v>44348</v>
      </c>
      <c r="B523" s="11">
        <v>1</v>
      </c>
      <c r="C523" s="12">
        <v>0</v>
      </c>
      <c r="D523" s="61">
        <v>1.2857142857142858</v>
      </c>
      <c r="E523" s="61">
        <v>1.2857142857142858</v>
      </c>
      <c r="F523" s="13">
        <v>180</v>
      </c>
      <c r="G523" s="13">
        <v>242</v>
      </c>
      <c r="H523" s="60">
        <v>155.85714285714286</v>
      </c>
      <c r="I523" s="75">
        <v>150.85714285714286</v>
      </c>
    </row>
    <row r="524" spans="1:9" s="10" customFormat="1" ht="16" customHeight="1" x14ac:dyDescent="0.35">
      <c r="A524" s="73">
        <v>44349</v>
      </c>
      <c r="B524" s="11">
        <v>1</v>
      </c>
      <c r="C524" s="12">
        <v>4</v>
      </c>
      <c r="D524" s="61">
        <v>1</v>
      </c>
      <c r="E524" s="61">
        <v>1.2857142857142858</v>
      </c>
      <c r="F524" s="13">
        <v>167</v>
      </c>
      <c r="G524" s="13">
        <v>251</v>
      </c>
      <c r="H524" s="60">
        <v>156.85714285714286</v>
      </c>
      <c r="I524" s="75">
        <v>151.14285714285714</v>
      </c>
    </row>
    <row r="525" spans="1:9" s="10" customFormat="1" ht="16" customHeight="1" x14ac:dyDescent="0.35">
      <c r="A525" s="73">
        <v>44350</v>
      </c>
      <c r="B525" s="11">
        <v>2</v>
      </c>
      <c r="C525" s="12">
        <v>2</v>
      </c>
      <c r="D525" s="61">
        <v>1</v>
      </c>
      <c r="E525" s="61">
        <v>1.1428571428571428</v>
      </c>
      <c r="F525" s="13">
        <v>142</v>
      </c>
      <c r="G525" s="13">
        <v>218</v>
      </c>
      <c r="H525" s="60">
        <v>156.85714285714286</v>
      </c>
      <c r="I525" s="75">
        <v>150.71428571428572</v>
      </c>
    </row>
    <row r="526" spans="1:9" s="10" customFormat="1" ht="16" customHeight="1" x14ac:dyDescent="0.35">
      <c r="A526" s="73">
        <v>44351</v>
      </c>
      <c r="B526" s="11">
        <v>1</v>
      </c>
      <c r="C526" s="12">
        <v>2</v>
      </c>
      <c r="D526" s="61">
        <v>1.1428571428571428</v>
      </c>
      <c r="E526" s="61">
        <v>1.1428571428571428</v>
      </c>
      <c r="F526" s="13">
        <v>149</v>
      </c>
      <c r="G526" s="13">
        <v>192</v>
      </c>
      <c r="H526" s="60">
        <v>159</v>
      </c>
      <c r="I526" s="75">
        <v>164.28571428571428</v>
      </c>
    </row>
    <row r="527" spans="1:9" s="10" customFormat="1" ht="16" customHeight="1" x14ac:dyDescent="0.35">
      <c r="A527" s="73">
        <v>44352</v>
      </c>
      <c r="B527" s="11">
        <v>1</v>
      </c>
      <c r="C527" s="12">
        <v>0</v>
      </c>
      <c r="D527" s="61">
        <v>1.1428571428571428</v>
      </c>
      <c r="E527" s="61">
        <v>1.2857142857142858</v>
      </c>
      <c r="F527" s="13">
        <v>148</v>
      </c>
      <c r="G527" s="13">
        <v>6</v>
      </c>
      <c r="H527" s="60">
        <v>154.71428571428572</v>
      </c>
      <c r="I527" s="75">
        <v>166.85714285714286</v>
      </c>
    </row>
    <row r="528" spans="1:9" s="10" customFormat="1" ht="16" customHeight="1" x14ac:dyDescent="0.35">
      <c r="A528" s="73">
        <v>44353</v>
      </c>
      <c r="B528" s="11">
        <v>1</v>
      </c>
      <c r="C528" s="12">
        <v>0</v>
      </c>
      <c r="D528" s="61">
        <v>1.4285714285714286</v>
      </c>
      <c r="E528" s="61">
        <v>1.2857142857142858</v>
      </c>
      <c r="F528" s="13">
        <v>167</v>
      </c>
      <c r="G528" s="13">
        <v>0</v>
      </c>
      <c r="H528" s="60">
        <v>153.28571428571428</v>
      </c>
      <c r="I528" s="75">
        <v>167.28571428571428</v>
      </c>
    </row>
    <row r="529" spans="1:9" s="10" customFormat="1" ht="16" customHeight="1" x14ac:dyDescent="0.35">
      <c r="A529" s="73">
        <v>44354</v>
      </c>
      <c r="B529" s="11">
        <v>1</v>
      </c>
      <c r="C529" s="12">
        <v>0</v>
      </c>
      <c r="D529" s="61">
        <v>1.1428571428571428</v>
      </c>
      <c r="E529" s="61">
        <v>1</v>
      </c>
      <c r="F529" s="13">
        <v>160</v>
      </c>
      <c r="G529" s="13">
        <v>241</v>
      </c>
      <c r="H529" s="60">
        <v>159</v>
      </c>
      <c r="I529" s="75">
        <v>163.71428571428572</v>
      </c>
    </row>
    <row r="530" spans="1:9" s="10" customFormat="1" ht="16" customHeight="1" x14ac:dyDescent="0.35">
      <c r="A530" s="73">
        <v>44355</v>
      </c>
      <c r="B530" s="11">
        <v>1</v>
      </c>
      <c r="C530" s="12">
        <v>1</v>
      </c>
      <c r="D530" s="61">
        <v>1.1428571428571428</v>
      </c>
      <c r="E530" s="61">
        <v>1</v>
      </c>
      <c r="F530" s="13">
        <v>150</v>
      </c>
      <c r="G530" s="13">
        <v>260</v>
      </c>
      <c r="H530" s="60">
        <v>159.14285714285714</v>
      </c>
      <c r="I530" s="75">
        <v>164</v>
      </c>
    </row>
    <row r="531" spans="1:9" s="10" customFormat="1" ht="16" customHeight="1" x14ac:dyDescent="0.35">
      <c r="A531" s="73">
        <v>44356</v>
      </c>
      <c r="B531" s="11">
        <v>3</v>
      </c>
      <c r="C531" s="12">
        <v>4</v>
      </c>
      <c r="D531" s="61">
        <v>1</v>
      </c>
      <c r="E531" s="61">
        <v>1</v>
      </c>
      <c r="F531" s="13">
        <v>157</v>
      </c>
      <c r="G531" s="13">
        <v>254</v>
      </c>
      <c r="H531" s="60">
        <v>157.14285714285714</v>
      </c>
      <c r="I531" s="75">
        <v>164.28571428571428</v>
      </c>
    </row>
    <row r="532" spans="1:9" s="10" customFormat="1" ht="16" customHeight="1" x14ac:dyDescent="0.35">
      <c r="A532" s="73">
        <v>44357</v>
      </c>
      <c r="B532" s="11">
        <v>0</v>
      </c>
      <c r="C532" s="12">
        <v>0</v>
      </c>
      <c r="D532" s="61">
        <v>1.2857142857142858</v>
      </c>
      <c r="E532" s="61">
        <v>1</v>
      </c>
      <c r="F532" s="13">
        <v>182</v>
      </c>
      <c r="G532" s="13">
        <v>193</v>
      </c>
      <c r="H532" s="60">
        <v>155</v>
      </c>
      <c r="I532" s="75">
        <v>164.28571428571428</v>
      </c>
    </row>
    <row r="533" spans="1:9" s="10" customFormat="1" ht="16" customHeight="1" x14ac:dyDescent="0.35">
      <c r="A533" s="73">
        <v>44358</v>
      </c>
      <c r="B533" s="11">
        <v>1</v>
      </c>
      <c r="C533" s="12">
        <v>2</v>
      </c>
      <c r="D533" s="61">
        <v>1.2857142857142858</v>
      </c>
      <c r="E533" s="61">
        <v>1.1428571428571428</v>
      </c>
      <c r="F533" s="13">
        <v>150</v>
      </c>
      <c r="G533" s="13">
        <v>194</v>
      </c>
      <c r="H533" s="60">
        <v>151.85714285714286</v>
      </c>
      <c r="I533" s="75">
        <v>161.42857142857142</v>
      </c>
    </row>
    <row r="534" spans="1:9" s="10" customFormat="1" ht="16" customHeight="1" x14ac:dyDescent="0.35">
      <c r="A534" s="73">
        <v>44359</v>
      </c>
      <c r="B534" s="11">
        <v>0</v>
      </c>
      <c r="C534" s="12">
        <v>0</v>
      </c>
      <c r="D534" s="61">
        <v>2</v>
      </c>
      <c r="E534" s="61">
        <v>1.1428571428571428</v>
      </c>
      <c r="F534" s="13">
        <v>134</v>
      </c>
      <c r="G534" s="13">
        <v>8</v>
      </c>
      <c r="H534" s="60">
        <v>153.71428571428572</v>
      </c>
      <c r="I534" s="75">
        <v>157.14285714285714</v>
      </c>
    </row>
    <row r="535" spans="1:9" s="10" customFormat="1" ht="16" customHeight="1" x14ac:dyDescent="0.35">
      <c r="A535" s="73">
        <v>44360</v>
      </c>
      <c r="B535" s="11">
        <v>3</v>
      </c>
      <c r="C535" s="12">
        <v>0</v>
      </c>
      <c r="D535" s="61">
        <v>1.7142857142857142</v>
      </c>
      <c r="E535" s="61">
        <v>1.1428571428571428</v>
      </c>
      <c r="F535" s="13">
        <v>152</v>
      </c>
      <c r="G535" s="13">
        <v>0</v>
      </c>
      <c r="H535" s="60">
        <v>152.85714285714286</v>
      </c>
      <c r="I535" s="75">
        <v>151.71428571428572</v>
      </c>
    </row>
    <row r="536" spans="1:9" s="10" customFormat="1" ht="16" customHeight="1" x14ac:dyDescent="0.35">
      <c r="A536" s="73">
        <v>44361</v>
      </c>
      <c r="B536" s="11">
        <v>1</v>
      </c>
      <c r="C536" s="12">
        <v>1</v>
      </c>
      <c r="D536" s="61">
        <v>2</v>
      </c>
      <c r="E536" s="61">
        <v>1.4285714285714286</v>
      </c>
      <c r="F536" s="13">
        <v>138</v>
      </c>
      <c r="G536" s="13">
        <v>221</v>
      </c>
      <c r="H536" s="60">
        <v>146.85714285714286</v>
      </c>
      <c r="I536" s="75">
        <v>152.42857142857142</v>
      </c>
    </row>
    <row r="537" spans="1:9" s="10" customFormat="1" ht="16" customHeight="1" x14ac:dyDescent="0.35">
      <c r="A537" s="73">
        <v>44362</v>
      </c>
      <c r="B537" s="11">
        <v>6</v>
      </c>
      <c r="C537" s="12">
        <v>1</v>
      </c>
      <c r="D537" s="61">
        <v>2.2857142857142856</v>
      </c>
      <c r="E537" s="61">
        <v>1.8571428571428572</v>
      </c>
      <c r="F537" s="13">
        <v>163</v>
      </c>
      <c r="G537" s="13">
        <v>230</v>
      </c>
      <c r="H537" s="60">
        <v>147.57142857142858</v>
      </c>
      <c r="I537" s="75">
        <v>151.14285714285714</v>
      </c>
    </row>
    <row r="538" spans="1:9" s="10" customFormat="1" ht="16" customHeight="1" x14ac:dyDescent="0.35">
      <c r="A538" s="73">
        <v>44363</v>
      </c>
      <c r="B538" s="11">
        <v>1</v>
      </c>
      <c r="C538" s="12">
        <v>4</v>
      </c>
      <c r="D538" s="61">
        <v>2.5714285714285716</v>
      </c>
      <c r="E538" s="61">
        <v>1.8571428571428572</v>
      </c>
      <c r="F538" s="13">
        <v>151</v>
      </c>
      <c r="G538" s="13">
        <v>216</v>
      </c>
      <c r="H538" s="60">
        <v>150.85714285714286</v>
      </c>
      <c r="I538" s="75">
        <v>150.57142857142858</v>
      </c>
    </row>
    <row r="539" spans="1:9" s="10" customFormat="1" ht="16" customHeight="1" x14ac:dyDescent="0.35">
      <c r="A539" s="73">
        <v>44364</v>
      </c>
      <c r="B539" s="11">
        <v>2</v>
      </c>
      <c r="C539" s="12">
        <v>2</v>
      </c>
      <c r="D539" s="61">
        <v>2.4285714285714284</v>
      </c>
      <c r="E539" s="61">
        <v>1.8571428571428572</v>
      </c>
      <c r="F539" s="13">
        <v>140</v>
      </c>
      <c r="G539" s="13">
        <v>198</v>
      </c>
      <c r="H539" s="60">
        <v>151.14285714285714</v>
      </c>
      <c r="I539" s="75">
        <v>150.57142857142858</v>
      </c>
    </row>
    <row r="540" spans="1:9" s="10" customFormat="1" ht="16" customHeight="1" x14ac:dyDescent="0.35">
      <c r="A540" s="73">
        <v>44365</v>
      </c>
      <c r="B540" s="11">
        <v>3</v>
      </c>
      <c r="C540" s="12">
        <v>5</v>
      </c>
      <c r="D540" s="61">
        <v>2.4285714285714284</v>
      </c>
      <c r="E540" s="61">
        <v>2.1428571428571428</v>
      </c>
      <c r="F540" s="13">
        <v>155</v>
      </c>
      <c r="G540" s="13">
        <v>185</v>
      </c>
      <c r="H540" s="60">
        <v>153.28571428571428</v>
      </c>
      <c r="I540" s="75">
        <v>149</v>
      </c>
    </row>
    <row r="541" spans="1:9" s="10" customFormat="1" ht="16" customHeight="1" x14ac:dyDescent="0.35">
      <c r="A541" s="73">
        <v>44366</v>
      </c>
      <c r="B541" s="11">
        <v>2</v>
      </c>
      <c r="C541" s="12">
        <v>0</v>
      </c>
      <c r="D541" s="61">
        <v>2.2857142857142856</v>
      </c>
      <c r="E541" s="61">
        <v>2.8571428571428572</v>
      </c>
      <c r="F541" s="13">
        <v>157</v>
      </c>
      <c r="G541" s="13">
        <v>4</v>
      </c>
      <c r="H541" s="60">
        <v>150.71428571428572</v>
      </c>
      <c r="I541" s="75">
        <v>150.28571428571428</v>
      </c>
    </row>
    <row r="542" spans="1:9" s="10" customFormat="1" ht="16" customHeight="1" x14ac:dyDescent="0.35">
      <c r="A542" s="73">
        <v>44367</v>
      </c>
      <c r="B542" s="11">
        <v>2</v>
      </c>
      <c r="C542" s="12">
        <v>0</v>
      </c>
      <c r="D542" s="61">
        <v>2.2857142857142856</v>
      </c>
      <c r="E542" s="61">
        <v>2.5714285714285716</v>
      </c>
      <c r="F542" s="13">
        <v>154</v>
      </c>
      <c r="G542" s="13">
        <v>0</v>
      </c>
      <c r="H542" s="60">
        <v>146.85714285714286</v>
      </c>
      <c r="I542" s="75">
        <v>151.42857142857142</v>
      </c>
    </row>
    <row r="543" spans="1:9" s="10" customFormat="1" ht="16" customHeight="1" x14ac:dyDescent="0.35">
      <c r="A543" s="73">
        <v>44368</v>
      </c>
      <c r="B543" s="11">
        <v>1</v>
      </c>
      <c r="C543" s="12">
        <v>3</v>
      </c>
      <c r="D543" s="61">
        <v>2.4285714285714284</v>
      </c>
      <c r="E543" s="61">
        <v>2.5714285714285716</v>
      </c>
      <c r="F543" s="13">
        <v>153</v>
      </c>
      <c r="G543" s="13">
        <v>210</v>
      </c>
      <c r="H543" s="60">
        <v>151.42857142857142</v>
      </c>
      <c r="I543" s="75">
        <v>148.14285714285714</v>
      </c>
    </row>
    <row r="544" spans="1:9" s="10" customFormat="1" ht="16" customHeight="1" x14ac:dyDescent="0.35">
      <c r="A544" s="73">
        <v>44369</v>
      </c>
      <c r="B544" s="11">
        <v>5</v>
      </c>
      <c r="C544" s="12">
        <v>6</v>
      </c>
      <c r="D544" s="61">
        <v>2.1428571428571428</v>
      </c>
      <c r="E544" s="61">
        <v>2.2857142857142856</v>
      </c>
      <c r="F544" s="13">
        <v>145</v>
      </c>
      <c r="G544" s="13">
        <v>239</v>
      </c>
      <c r="H544" s="60">
        <v>154.28571428571428</v>
      </c>
      <c r="I544" s="75">
        <v>149.85714285714286</v>
      </c>
    </row>
    <row r="545" spans="1:9" s="10" customFormat="1" ht="16" customHeight="1" x14ac:dyDescent="0.35">
      <c r="A545" s="73">
        <v>44370</v>
      </c>
      <c r="B545" s="11">
        <v>1</v>
      </c>
      <c r="C545" s="12">
        <v>2</v>
      </c>
      <c r="D545" s="61">
        <v>2.8571428571428572</v>
      </c>
      <c r="E545" s="61">
        <v>2.4285714285714284</v>
      </c>
      <c r="F545" s="13">
        <v>124</v>
      </c>
      <c r="G545" s="13">
        <v>224</v>
      </c>
      <c r="H545" s="60">
        <v>154.28571428571428</v>
      </c>
      <c r="I545" s="75">
        <v>150.71428571428572</v>
      </c>
    </row>
    <row r="546" spans="1:9" s="10" customFormat="1" ht="16" customHeight="1" x14ac:dyDescent="0.35">
      <c r="A546" s="73">
        <v>44371</v>
      </c>
      <c r="B546" s="11">
        <v>3</v>
      </c>
      <c r="C546" s="12">
        <v>2</v>
      </c>
      <c r="D546" s="61">
        <v>3.1428571428571428</v>
      </c>
      <c r="E546" s="61">
        <v>2.4285714285714284</v>
      </c>
      <c r="F546" s="13">
        <v>172</v>
      </c>
      <c r="G546" s="13">
        <v>175</v>
      </c>
      <c r="H546" s="60">
        <v>154.57142857142858</v>
      </c>
      <c r="I546" s="75">
        <v>150.71428571428572</v>
      </c>
    </row>
    <row r="547" spans="1:9" s="10" customFormat="1" ht="16" customHeight="1" x14ac:dyDescent="0.35">
      <c r="A547" s="73">
        <v>44372</v>
      </c>
      <c r="B547" s="11">
        <v>1</v>
      </c>
      <c r="C547" s="12">
        <v>3</v>
      </c>
      <c r="D547" s="61">
        <v>3.7142857142857144</v>
      </c>
      <c r="E547" s="61">
        <v>2.2857142857142856</v>
      </c>
      <c r="F547" s="13">
        <v>175</v>
      </c>
      <c r="G547" s="13">
        <v>197</v>
      </c>
      <c r="H547" s="60">
        <v>156.71428571428572</v>
      </c>
      <c r="I547" s="75">
        <v>153.71428571428572</v>
      </c>
    </row>
    <row r="548" spans="1:9" s="10" customFormat="1" ht="16" customHeight="1" x14ac:dyDescent="0.35">
      <c r="A548" s="73">
        <v>44373</v>
      </c>
      <c r="B548" s="11">
        <v>7</v>
      </c>
      <c r="C548" s="12">
        <v>1</v>
      </c>
      <c r="D548" s="61">
        <v>3.4285714285714284</v>
      </c>
      <c r="E548" s="61">
        <v>1.7142857142857142</v>
      </c>
      <c r="F548" s="13">
        <v>157</v>
      </c>
      <c r="G548" s="13">
        <v>10</v>
      </c>
      <c r="H548" s="60">
        <v>158.71428571428572</v>
      </c>
      <c r="I548" s="75">
        <v>153.85714285714286</v>
      </c>
    </row>
    <row r="549" spans="1:9" s="10" customFormat="1" ht="16" customHeight="1" x14ac:dyDescent="0.35">
      <c r="A549" s="73">
        <v>44374</v>
      </c>
      <c r="B549" s="11">
        <v>4</v>
      </c>
      <c r="C549" s="12">
        <v>0</v>
      </c>
      <c r="D549" s="61">
        <v>3.7142857142857144</v>
      </c>
      <c r="E549" s="61">
        <v>2.7142857142857144</v>
      </c>
      <c r="F549" s="13">
        <v>156</v>
      </c>
      <c r="G549" s="13">
        <v>0</v>
      </c>
      <c r="H549" s="60">
        <v>164.14285714285714</v>
      </c>
      <c r="I549" s="75">
        <v>153.28571428571428</v>
      </c>
    </row>
    <row r="550" spans="1:9" s="10" customFormat="1" ht="16" customHeight="1" x14ac:dyDescent="0.35">
      <c r="A550" s="73">
        <v>44375</v>
      </c>
      <c r="B550" s="11">
        <v>5</v>
      </c>
      <c r="C550" s="12">
        <v>2</v>
      </c>
      <c r="D550" s="61">
        <v>3.5714285714285716</v>
      </c>
      <c r="E550" s="61">
        <v>3</v>
      </c>
      <c r="F550" s="13">
        <v>168</v>
      </c>
      <c r="G550" s="13">
        <v>231</v>
      </c>
      <c r="H550" s="60">
        <v>162</v>
      </c>
      <c r="I550" s="75">
        <v>155.85714285714286</v>
      </c>
    </row>
    <row r="551" spans="1:9" s="10" customFormat="1" ht="16" customHeight="1" x14ac:dyDescent="0.35">
      <c r="A551" s="73">
        <v>44376</v>
      </c>
      <c r="B551" s="11">
        <v>3</v>
      </c>
      <c r="C551" s="12">
        <v>2</v>
      </c>
      <c r="D551" s="61">
        <v>3.8571428571428572</v>
      </c>
      <c r="E551" s="61">
        <v>3.1428571428571428</v>
      </c>
      <c r="F551" s="13">
        <v>159</v>
      </c>
      <c r="G551" s="13">
        <v>240</v>
      </c>
      <c r="H551" s="60">
        <v>158.28571428571428</v>
      </c>
      <c r="I551" s="75">
        <v>156.71428571428572</v>
      </c>
    </row>
    <row r="552" spans="1:9" s="10" customFormat="1" ht="16" customHeight="1" x14ac:dyDescent="0.35">
      <c r="A552" s="73">
        <v>44377</v>
      </c>
      <c r="B552" s="11">
        <v>3</v>
      </c>
      <c r="C552" s="12">
        <v>9</v>
      </c>
      <c r="D552" s="61">
        <v>3.1428571428571428</v>
      </c>
      <c r="E552" s="61">
        <v>3.1428571428571428</v>
      </c>
      <c r="F552" s="13">
        <v>162</v>
      </c>
      <c r="G552" s="13">
        <v>220</v>
      </c>
      <c r="H552" s="60">
        <v>159</v>
      </c>
      <c r="I552" s="75">
        <v>156.42857142857142</v>
      </c>
    </row>
    <row r="553" spans="1:9" s="10" customFormat="1" ht="16" customHeight="1" x14ac:dyDescent="0.35">
      <c r="A553" s="73">
        <v>44378</v>
      </c>
      <c r="B553" s="11">
        <v>2</v>
      </c>
      <c r="C553" s="12">
        <v>4</v>
      </c>
      <c r="D553" s="61">
        <v>3.2857142857142856</v>
      </c>
      <c r="E553" s="61">
        <v>3.1428571428571428</v>
      </c>
      <c r="F553" s="13">
        <v>157</v>
      </c>
      <c r="G553" s="13">
        <v>193</v>
      </c>
      <c r="H553" s="60">
        <v>158.42857142857142</v>
      </c>
      <c r="I553" s="75">
        <v>156.42857142857142</v>
      </c>
    </row>
    <row r="554" spans="1:9" s="10" customFormat="1" ht="16" customHeight="1" x14ac:dyDescent="0.35">
      <c r="A554" s="73">
        <v>44379</v>
      </c>
      <c r="B554" s="11">
        <v>3</v>
      </c>
      <c r="C554" s="12">
        <v>4</v>
      </c>
      <c r="D554" s="61">
        <v>3.4285714285714284</v>
      </c>
      <c r="E554" s="61">
        <v>3.8571428571428572</v>
      </c>
      <c r="F554" s="13">
        <v>149</v>
      </c>
      <c r="G554" s="13">
        <v>203</v>
      </c>
      <c r="H554" s="60">
        <v>158</v>
      </c>
      <c r="I554" s="75">
        <v>154.85714285714286</v>
      </c>
    </row>
    <row r="555" spans="1:9" s="10" customFormat="1" ht="16" customHeight="1" x14ac:dyDescent="0.35">
      <c r="A555" s="73">
        <v>44380</v>
      </c>
      <c r="B555" s="11">
        <v>2</v>
      </c>
      <c r="C555" s="12">
        <v>1</v>
      </c>
      <c r="D555" s="61">
        <v>4.8571428571428568</v>
      </c>
      <c r="E555" s="61">
        <v>4</v>
      </c>
      <c r="F555" s="13">
        <v>162</v>
      </c>
      <c r="G555" s="13">
        <v>8</v>
      </c>
      <c r="H555" s="60">
        <v>158.28571428571428</v>
      </c>
      <c r="I555" s="75">
        <v>156.28571428571428</v>
      </c>
    </row>
    <row r="556" spans="1:9" s="10" customFormat="1" ht="16" customHeight="1" x14ac:dyDescent="0.35">
      <c r="A556" s="73">
        <v>44381</v>
      </c>
      <c r="B556" s="11">
        <v>5</v>
      </c>
      <c r="C556" s="12">
        <v>0</v>
      </c>
      <c r="D556" s="61">
        <v>5.2857142857142856</v>
      </c>
      <c r="E556" s="61">
        <v>3.4285714285714284</v>
      </c>
      <c r="F556" s="13">
        <v>152</v>
      </c>
      <c r="G556" s="13">
        <v>0</v>
      </c>
      <c r="H556" s="60">
        <v>159.57142857142858</v>
      </c>
      <c r="I556" s="75">
        <v>158</v>
      </c>
    </row>
    <row r="557" spans="1:9" s="10" customFormat="1" ht="16" customHeight="1" x14ac:dyDescent="0.35">
      <c r="A557" s="73">
        <v>44382</v>
      </c>
      <c r="B557" s="11">
        <v>6</v>
      </c>
      <c r="C557" s="12">
        <v>7</v>
      </c>
      <c r="D557" s="61">
        <v>6.5714285714285712</v>
      </c>
      <c r="E557" s="61">
        <v>3.7142857142857144</v>
      </c>
      <c r="F557" s="13">
        <v>165</v>
      </c>
      <c r="G557" s="13">
        <v>220</v>
      </c>
      <c r="H557" s="60">
        <v>163.14285714285714</v>
      </c>
      <c r="I557" s="75">
        <v>161.28571428571428</v>
      </c>
    </row>
    <row r="558" spans="1:9" s="10" customFormat="1" ht="16" customHeight="1" x14ac:dyDescent="0.35">
      <c r="A558" s="73">
        <v>44383</v>
      </c>
      <c r="B558" s="11">
        <v>13</v>
      </c>
      <c r="C558" s="12">
        <v>3</v>
      </c>
      <c r="D558" s="61">
        <v>7.2857142857142856</v>
      </c>
      <c r="E558" s="61">
        <v>4.4285714285714288</v>
      </c>
      <c r="F558" s="13">
        <v>161</v>
      </c>
      <c r="G558" s="13">
        <v>250</v>
      </c>
      <c r="H558" s="60">
        <v>167.28571428571428</v>
      </c>
      <c r="I558" s="75">
        <v>155.57142857142858</v>
      </c>
    </row>
    <row r="559" spans="1:9" s="10" customFormat="1" ht="16" customHeight="1" x14ac:dyDescent="0.35">
      <c r="A559" s="73">
        <v>44384</v>
      </c>
      <c r="B559" s="11">
        <v>6</v>
      </c>
      <c r="C559" s="12">
        <v>5</v>
      </c>
      <c r="D559" s="61">
        <v>8.2857142857142865</v>
      </c>
      <c r="E559" s="61">
        <v>4.2857142857142856</v>
      </c>
      <c r="F559" s="13">
        <v>171</v>
      </c>
      <c r="G559" s="13">
        <v>232</v>
      </c>
      <c r="H559" s="60">
        <v>164.71428571428572</v>
      </c>
      <c r="I559" s="75">
        <v>154.57142857142858</v>
      </c>
    </row>
    <row r="560" spans="1:9" s="10" customFormat="1" ht="16" customHeight="1" x14ac:dyDescent="0.35">
      <c r="A560" s="73">
        <v>44385</v>
      </c>
      <c r="B560" s="11">
        <v>11</v>
      </c>
      <c r="C560" s="12">
        <v>6</v>
      </c>
      <c r="D560" s="61">
        <v>8.2857142857142865</v>
      </c>
      <c r="E560" s="61">
        <v>4.4285714285714288</v>
      </c>
      <c r="F560" s="13">
        <v>182</v>
      </c>
      <c r="G560" s="13">
        <v>216</v>
      </c>
      <c r="H560" s="60">
        <v>167.85714285714286</v>
      </c>
      <c r="I560" s="75">
        <v>155.28571428571428</v>
      </c>
    </row>
    <row r="561" spans="1:9" s="10" customFormat="1" ht="16" customHeight="1" x14ac:dyDescent="0.35">
      <c r="A561" s="73">
        <v>44386</v>
      </c>
      <c r="B561" s="11">
        <v>8</v>
      </c>
      <c r="C561" s="12">
        <v>9</v>
      </c>
      <c r="D561" s="61">
        <v>8.4285714285714288</v>
      </c>
      <c r="E561" s="61">
        <v>4.2857142857142856</v>
      </c>
      <c r="F561" s="13">
        <v>178</v>
      </c>
      <c r="G561" s="13">
        <v>163</v>
      </c>
      <c r="H561" s="60">
        <v>166.28571428571428</v>
      </c>
      <c r="I561" s="75">
        <v>158.42857142857142</v>
      </c>
    </row>
    <row r="562" spans="1:9" s="10" customFormat="1" ht="16" customHeight="1" x14ac:dyDescent="0.35">
      <c r="A562" s="73">
        <v>44387</v>
      </c>
      <c r="B562" s="11">
        <v>9</v>
      </c>
      <c r="C562" s="12">
        <v>0</v>
      </c>
      <c r="D562" s="61">
        <v>7.7142857142857144</v>
      </c>
      <c r="E562" s="61">
        <v>5.4285714285714288</v>
      </c>
      <c r="F562" s="13">
        <v>144</v>
      </c>
      <c r="G562" s="13">
        <v>1</v>
      </c>
      <c r="H562" s="60">
        <v>164.14285714285714</v>
      </c>
      <c r="I562" s="75">
        <v>162.28571428571428</v>
      </c>
    </row>
    <row r="563" spans="1:9" s="10" customFormat="1" ht="16" customHeight="1" x14ac:dyDescent="0.35">
      <c r="A563" s="73">
        <v>44388</v>
      </c>
      <c r="B563" s="11">
        <v>5</v>
      </c>
      <c r="C563" s="12">
        <v>1</v>
      </c>
      <c r="D563" s="61">
        <v>7.8571428571428568</v>
      </c>
      <c r="E563" s="61">
        <v>7.2857142857142856</v>
      </c>
      <c r="F563" s="13">
        <v>174</v>
      </c>
      <c r="G563" s="13">
        <v>5</v>
      </c>
      <c r="H563" s="60">
        <v>163.28571428571428</v>
      </c>
      <c r="I563" s="75">
        <v>160</v>
      </c>
    </row>
    <row r="564" spans="1:9" s="10" customFormat="1" ht="16" customHeight="1" x14ac:dyDescent="0.35">
      <c r="A564" s="73">
        <v>44389</v>
      </c>
      <c r="B564" s="11">
        <v>7</v>
      </c>
      <c r="C564" s="12">
        <v>6</v>
      </c>
      <c r="D564" s="61">
        <v>7.4285714285714288</v>
      </c>
      <c r="E564" s="61">
        <v>7.1428571428571432</v>
      </c>
      <c r="F564" s="13">
        <v>154</v>
      </c>
      <c r="G564" s="13">
        <v>242</v>
      </c>
      <c r="H564" s="60">
        <v>159.71428571428572</v>
      </c>
      <c r="I564" s="75">
        <v>157.85714285714286</v>
      </c>
    </row>
    <row r="565" spans="1:9" s="10" customFormat="1" ht="16" customHeight="1" x14ac:dyDescent="0.35">
      <c r="A565" s="73">
        <v>44390</v>
      </c>
      <c r="B565" s="11">
        <v>8</v>
      </c>
      <c r="C565" s="12">
        <v>11</v>
      </c>
      <c r="D565" s="61">
        <v>7</v>
      </c>
      <c r="E565" s="61">
        <v>6.8571428571428568</v>
      </c>
      <c r="F565" s="13">
        <v>146</v>
      </c>
      <c r="G565" s="13">
        <v>277</v>
      </c>
      <c r="H565" s="60">
        <v>155.42857142857142</v>
      </c>
      <c r="I565" s="75">
        <v>161.14285714285714</v>
      </c>
    </row>
    <row r="566" spans="1:9" s="10" customFormat="1" ht="16" customHeight="1" x14ac:dyDescent="0.35">
      <c r="A566" s="73">
        <v>44391</v>
      </c>
      <c r="B566" s="11">
        <v>7</v>
      </c>
      <c r="C566" s="12">
        <v>18</v>
      </c>
      <c r="D566" s="61">
        <v>6.5714285714285712</v>
      </c>
      <c r="E566" s="61">
        <v>6.8571428571428568</v>
      </c>
      <c r="F566" s="13">
        <v>165</v>
      </c>
      <c r="G566" s="13">
        <v>216</v>
      </c>
      <c r="H566" s="60">
        <v>160</v>
      </c>
      <c r="I566" s="75">
        <v>161.57142857142858</v>
      </c>
    </row>
    <row r="567" spans="1:9" s="10" customFormat="1" ht="16" customHeight="1" x14ac:dyDescent="0.35">
      <c r="A567" s="73">
        <v>44392</v>
      </c>
      <c r="B567" s="11">
        <v>8</v>
      </c>
      <c r="C567" s="12">
        <v>5</v>
      </c>
      <c r="D567" s="61">
        <v>7.1428571428571432</v>
      </c>
      <c r="E567" s="61">
        <v>6.8571428571428568</v>
      </c>
      <c r="F567" s="13">
        <v>157</v>
      </c>
      <c r="G567" s="13">
        <v>201</v>
      </c>
      <c r="H567" s="60">
        <v>158.14285714285714</v>
      </c>
      <c r="I567" s="75">
        <v>161</v>
      </c>
    </row>
    <row r="568" spans="1:9" s="10" customFormat="1" ht="16" customHeight="1" x14ac:dyDescent="0.35">
      <c r="A568" s="73">
        <v>44393</v>
      </c>
      <c r="B568" s="11">
        <v>5</v>
      </c>
      <c r="C568" s="12">
        <v>7</v>
      </c>
      <c r="D568" s="61">
        <v>7.4285714285714288</v>
      </c>
      <c r="E568" s="61">
        <v>7.5714285714285712</v>
      </c>
      <c r="F568" s="13">
        <v>148</v>
      </c>
      <c r="G568" s="13">
        <v>186</v>
      </c>
      <c r="H568" s="60">
        <v>162.42857142857142</v>
      </c>
      <c r="I568" s="75">
        <v>151.71428571428572</v>
      </c>
    </row>
    <row r="569" spans="1:9" s="10" customFormat="1" ht="16" customHeight="1" x14ac:dyDescent="0.35">
      <c r="A569" s="73">
        <v>44394</v>
      </c>
      <c r="B569" s="11">
        <v>6</v>
      </c>
      <c r="C569" s="12">
        <v>0</v>
      </c>
      <c r="D569" s="61">
        <v>7.1428571428571432</v>
      </c>
      <c r="E569" s="61">
        <v>6.8571428571428568</v>
      </c>
      <c r="F569" s="13">
        <v>176</v>
      </c>
      <c r="G569" s="13">
        <v>4</v>
      </c>
      <c r="H569" s="60">
        <v>162.85714285714286</v>
      </c>
      <c r="I569" s="75">
        <v>145.42857142857142</v>
      </c>
    </row>
    <row r="570" spans="1:9" s="10" customFormat="1" ht="16" customHeight="1" x14ac:dyDescent="0.35">
      <c r="A570" s="73">
        <v>44395</v>
      </c>
      <c r="B570" s="11">
        <v>9</v>
      </c>
      <c r="C570" s="12">
        <v>1</v>
      </c>
      <c r="D570" s="61">
        <v>7.4285714285714288</v>
      </c>
      <c r="E570" s="61">
        <v>7.1428571428571432</v>
      </c>
      <c r="F570" s="13">
        <v>161</v>
      </c>
      <c r="G570" s="13">
        <v>1</v>
      </c>
      <c r="H570" s="60">
        <v>162.85714285714286</v>
      </c>
      <c r="I570" s="75">
        <v>153</v>
      </c>
    </row>
    <row r="571" spans="1:9" s="10" customFormat="1" ht="16" customHeight="1" x14ac:dyDescent="0.35">
      <c r="A571" s="73">
        <v>44396</v>
      </c>
      <c r="B571" s="11">
        <v>9</v>
      </c>
      <c r="C571" s="12">
        <v>11</v>
      </c>
      <c r="D571" s="61">
        <v>7.4285714285714288</v>
      </c>
      <c r="E571" s="61">
        <v>7.4285714285714288</v>
      </c>
      <c r="F571" s="13">
        <v>184</v>
      </c>
      <c r="G571" s="13">
        <v>177</v>
      </c>
      <c r="H571" s="60">
        <v>164.71428571428572</v>
      </c>
      <c r="I571" s="75">
        <v>155.42857142857142</v>
      </c>
    </row>
    <row r="572" spans="1:9" s="10" customFormat="1" ht="16" customHeight="1" x14ac:dyDescent="0.35">
      <c r="A572" s="73">
        <v>44397</v>
      </c>
      <c r="B572" s="11">
        <v>6</v>
      </c>
      <c r="C572" s="12">
        <v>6</v>
      </c>
      <c r="D572" s="61">
        <v>7.8571428571428568</v>
      </c>
      <c r="E572" s="61">
        <v>8</v>
      </c>
      <c r="F572" s="13">
        <v>149</v>
      </c>
      <c r="G572" s="13">
        <v>233</v>
      </c>
      <c r="H572" s="60">
        <v>167.57142857142858</v>
      </c>
      <c r="I572" s="75">
        <v>160.85714285714286</v>
      </c>
    </row>
    <row r="573" spans="1:9" s="10" customFormat="1" ht="16" customHeight="1" x14ac:dyDescent="0.35">
      <c r="A573" s="73">
        <v>44398</v>
      </c>
      <c r="B573" s="11">
        <v>9</v>
      </c>
      <c r="C573" s="12">
        <v>20</v>
      </c>
      <c r="D573" s="61">
        <v>7.2857142857142856</v>
      </c>
      <c r="E573" s="61">
        <v>8</v>
      </c>
      <c r="F573" s="13">
        <v>165</v>
      </c>
      <c r="G573" s="13">
        <v>269</v>
      </c>
      <c r="H573" s="60">
        <v>165.14285714285714</v>
      </c>
      <c r="I573" s="75">
        <v>161</v>
      </c>
    </row>
    <row r="574" spans="1:9" s="10" customFormat="1" ht="16" customHeight="1" x14ac:dyDescent="0.35">
      <c r="A574" s="73">
        <v>44399</v>
      </c>
      <c r="B574" s="11">
        <v>8</v>
      </c>
      <c r="C574" s="12">
        <v>7</v>
      </c>
      <c r="D574" s="61">
        <v>6.7142857142857144</v>
      </c>
      <c r="E574" s="61">
        <v>7.8571428571428568</v>
      </c>
      <c r="F574" s="13">
        <v>170</v>
      </c>
      <c r="G574" s="13">
        <v>218</v>
      </c>
      <c r="H574" s="60">
        <v>166</v>
      </c>
      <c r="I574" s="75">
        <v>160.85714285714286</v>
      </c>
    </row>
    <row r="575" spans="1:9" s="10" customFormat="1" ht="16" customHeight="1" x14ac:dyDescent="0.35">
      <c r="A575" s="73">
        <v>44400</v>
      </c>
      <c r="B575" s="11">
        <v>8</v>
      </c>
      <c r="C575" s="12">
        <v>11</v>
      </c>
      <c r="D575" s="61">
        <v>6.2857142857142856</v>
      </c>
      <c r="E575" s="61">
        <v>7.5714285714285712</v>
      </c>
      <c r="F575" s="13">
        <v>168</v>
      </c>
      <c r="G575" s="13">
        <v>224</v>
      </c>
      <c r="H575" s="60">
        <v>161.85714285714286</v>
      </c>
      <c r="I575" s="75">
        <v>169.71428571428572</v>
      </c>
    </row>
    <row r="576" spans="1:9" s="10" customFormat="1" ht="16" customHeight="1" x14ac:dyDescent="0.35">
      <c r="A576" s="73">
        <v>44401</v>
      </c>
      <c r="B576" s="11">
        <v>2</v>
      </c>
      <c r="C576" s="12">
        <v>0</v>
      </c>
      <c r="D576" s="61">
        <v>6.7142857142857144</v>
      </c>
      <c r="E576" s="61">
        <v>8.2857142857142865</v>
      </c>
      <c r="F576" s="13">
        <v>159</v>
      </c>
      <c r="G576" s="13">
        <v>5</v>
      </c>
      <c r="H576" s="60">
        <v>164.85714285714286</v>
      </c>
      <c r="I576" s="75">
        <v>167.57142857142858</v>
      </c>
    </row>
    <row r="577" spans="1:9" s="10" customFormat="1" ht="16" customHeight="1" x14ac:dyDescent="0.35">
      <c r="A577" s="73">
        <v>44402</v>
      </c>
      <c r="B577" s="11">
        <v>5</v>
      </c>
      <c r="C577" s="12">
        <v>0</v>
      </c>
      <c r="D577" s="61">
        <v>6.4285714285714288</v>
      </c>
      <c r="E577" s="61">
        <v>6.5714285714285712</v>
      </c>
      <c r="F577" s="13">
        <v>167</v>
      </c>
      <c r="G577" s="13">
        <v>0</v>
      </c>
      <c r="H577" s="60">
        <v>163.42857142857142</v>
      </c>
      <c r="I577" s="75">
        <v>167.71428571428572</v>
      </c>
    </row>
    <row r="578" spans="1:9" s="10" customFormat="1" ht="16" customHeight="1" x14ac:dyDescent="0.35">
      <c r="A578" s="73">
        <v>44403</v>
      </c>
      <c r="B578" s="11">
        <v>6</v>
      </c>
      <c r="C578" s="12">
        <v>9</v>
      </c>
      <c r="D578" s="61">
        <v>6.1428571428571432</v>
      </c>
      <c r="E578" s="61">
        <v>6.2857142857142856</v>
      </c>
      <c r="F578" s="13">
        <v>155</v>
      </c>
      <c r="G578" s="13">
        <v>239</v>
      </c>
      <c r="H578" s="60">
        <v>159.14285714285714</v>
      </c>
      <c r="I578" s="75">
        <v>166.71428571428572</v>
      </c>
    </row>
    <row r="579" spans="1:9" s="10" customFormat="1" ht="16" customHeight="1" x14ac:dyDescent="0.35">
      <c r="A579" s="73">
        <v>44404</v>
      </c>
      <c r="B579" s="11">
        <v>9</v>
      </c>
      <c r="C579" s="12">
        <v>11</v>
      </c>
      <c r="D579" s="61">
        <v>6</v>
      </c>
      <c r="E579" s="61">
        <v>6</v>
      </c>
      <c r="F579" s="13">
        <v>170</v>
      </c>
      <c r="G579" s="13">
        <v>218</v>
      </c>
      <c r="H579" s="60">
        <v>158</v>
      </c>
      <c r="I579" s="75">
        <v>163.14285714285714</v>
      </c>
    </row>
    <row r="580" spans="1:9" s="10" customFormat="1" ht="16" customHeight="1" x14ac:dyDescent="0.35">
      <c r="A580" s="73">
        <v>44405</v>
      </c>
      <c r="B580" s="11">
        <v>7</v>
      </c>
      <c r="C580" s="12">
        <v>8</v>
      </c>
      <c r="D580" s="61">
        <v>6.7142857142857144</v>
      </c>
      <c r="E580" s="61">
        <v>6.4285714285714288</v>
      </c>
      <c r="F580" s="13">
        <v>155</v>
      </c>
      <c r="G580" s="13">
        <v>270</v>
      </c>
      <c r="H580" s="60">
        <v>155.57142857142858</v>
      </c>
      <c r="I580" s="75">
        <v>163.71428571428572</v>
      </c>
    </row>
    <row r="581" spans="1:9" s="10" customFormat="1" ht="16" customHeight="1" x14ac:dyDescent="0.35">
      <c r="A581" s="73">
        <v>44406</v>
      </c>
      <c r="B581" s="11">
        <v>6</v>
      </c>
      <c r="C581" s="12">
        <v>5</v>
      </c>
      <c r="D581" s="61">
        <v>7.7142857142857144</v>
      </c>
      <c r="E581" s="61">
        <v>6.5714285714285712</v>
      </c>
      <c r="F581" s="13">
        <v>140</v>
      </c>
      <c r="G581" s="13">
        <v>211</v>
      </c>
      <c r="H581" s="60">
        <v>152.42857142857142</v>
      </c>
      <c r="I581" s="75">
        <v>165</v>
      </c>
    </row>
    <row r="582" spans="1:9" s="10" customFormat="1" ht="16" customHeight="1" x14ac:dyDescent="0.35">
      <c r="A582" s="73">
        <v>44407</v>
      </c>
      <c r="B582" s="11">
        <v>7</v>
      </c>
      <c r="C582" s="12">
        <v>9</v>
      </c>
      <c r="D582" s="61">
        <v>7.8571428571428568</v>
      </c>
      <c r="E582" s="61">
        <v>7</v>
      </c>
      <c r="F582" s="13">
        <v>160</v>
      </c>
      <c r="G582" s="13">
        <v>199</v>
      </c>
      <c r="H582" s="60">
        <v>154.14285714285714</v>
      </c>
      <c r="I582" s="75">
        <v>161.28571428571428</v>
      </c>
    </row>
    <row r="583" spans="1:9" s="10" customFormat="1" ht="16" customHeight="1" x14ac:dyDescent="0.35">
      <c r="A583" s="73">
        <v>44408</v>
      </c>
      <c r="B583" s="11">
        <v>7</v>
      </c>
      <c r="C583" s="12">
        <v>3</v>
      </c>
      <c r="D583" s="61">
        <v>7</v>
      </c>
      <c r="E583" s="61">
        <v>7.2857142857142856</v>
      </c>
      <c r="F583" s="13">
        <v>142</v>
      </c>
      <c r="G583" s="13">
        <v>9</v>
      </c>
      <c r="H583" s="60">
        <v>153</v>
      </c>
      <c r="I583" s="75">
        <v>165.85714285714286</v>
      </c>
    </row>
    <row r="584" spans="1:9" s="10" customFormat="1" ht="16" customHeight="1" x14ac:dyDescent="0.35">
      <c r="A584" s="73">
        <v>44409</v>
      </c>
      <c r="B584" s="11">
        <v>12</v>
      </c>
      <c r="C584" s="12">
        <v>1</v>
      </c>
      <c r="D584" s="61">
        <v>7</v>
      </c>
      <c r="E584" s="61">
        <v>7.8571428571428568</v>
      </c>
      <c r="F584" s="13">
        <v>145</v>
      </c>
      <c r="G584" s="13">
        <v>9</v>
      </c>
      <c r="H584" s="60">
        <v>153.57142857142858</v>
      </c>
      <c r="I584" s="75">
        <v>160</v>
      </c>
    </row>
    <row r="585" spans="1:9" s="10" customFormat="1" ht="16" customHeight="1" x14ac:dyDescent="0.35">
      <c r="A585" s="73">
        <v>44410</v>
      </c>
      <c r="B585" s="11">
        <v>7</v>
      </c>
      <c r="C585" s="12">
        <v>12</v>
      </c>
      <c r="D585" s="61">
        <v>7.1428571428571432</v>
      </c>
      <c r="E585" s="61">
        <v>8.1428571428571423</v>
      </c>
      <c r="F585" s="13">
        <v>167</v>
      </c>
      <c r="G585" s="13">
        <v>213</v>
      </c>
      <c r="H585" s="60">
        <v>152.42857142857142</v>
      </c>
      <c r="I585" s="75">
        <v>157.71428571428572</v>
      </c>
    </row>
    <row r="586" spans="1:9" s="10" customFormat="1" ht="16" customHeight="1" x14ac:dyDescent="0.35">
      <c r="A586" s="73">
        <v>44411</v>
      </c>
      <c r="B586" s="11">
        <v>3</v>
      </c>
      <c r="C586" s="12">
        <v>13</v>
      </c>
      <c r="D586" s="61">
        <v>7.1428571428571432</v>
      </c>
      <c r="E586" s="61">
        <v>8.4285714285714288</v>
      </c>
      <c r="F586" s="13">
        <v>162</v>
      </c>
      <c r="G586" s="13">
        <v>250</v>
      </c>
      <c r="H586" s="60">
        <v>153.57142857142858</v>
      </c>
      <c r="I586" s="75">
        <v>154.85714285714286</v>
      </c>
    </row>
    <row r="587" spans="1:9" s="10" customFormat="1" ht="16" customHeight="1" x14ac:dyDescent="0.35">
      <c r="A587" s="73">
        <v>44412</v>
      </c>
      <c r="B587" s="11">
        <v>7</v>
      </c>
      <c r="C587" s="12">
        <v>12</v>
      </c>
      <c r="D587" s="61">
        <v>7.4285714285714288</v>
      </c>
      <c r="E587" s="61">
        <v>8</v>
      </c>
      <c r="F587" s="13">
        <v>159</v>
      </c>
      <c r="G587" s="13">
        <v>229</v>
      </c>
      <c r="H587" s="60">
        <v>156.71428571428572</v>
      </c>
      <c r="I587" s="75">
        <v>153.85714285714286</v>
      </c>
    </row>
    <row r="588" spans="1:9" s="10" customFormat="1" ht="16" customHeight="1" x14ac:dyDescent="0.35">
      <c r="A588" s="73">
        <v>44413</v>
      </c>
      <c r="B588" s="11">
        <v>7</v>
      </c>
      <c r="C588" s="12">
        <v>7</v>
      </c>
      <c r="D588" s="61">
        <v>6.7142857142857144</v>
      </c>
      <c r="E588" s="61">
        <v>7.8571428571428568</v>
      </c>
      <c r="F588" s="13">
        <v>132</v>
      </c>
      <c r="G588" s="13">
        <v>195</v>
      </c>
      <c r="H588" s="60">
        <v>159</v>
      </c>
      <c r="I588" s="75">
        <v>153.28571428571428</v>
      </c>
    </row>
    <row r="589" spans="1:9" s="10" customFormat="1" ht="16" customHeight="1" x14ac:dyDescent="0.35">
      <c r="A589" s="73">
        <v>44414</v>
      </c>
      <c r="B589" s="11">
        <v>7</v>
      </c>
      <c r="C589" s="12">
        <v>11</v>
      </c>
      <c r="D589" s="61">
        <v>6.5714285714285712</v>
      </c>
      <c r="E589" s="61">
        <v>7.4285714285714288</v>
      </c>
      <c r="F589" s="13">
        <v>168</v>
      </c>
      <c r="G589" s="13">
        <v>179</v>
      </c>
      <c r="H589" s="60">
        <v>157.14285714285714</v>
      </c>
      <c r="I589" s="75">
        <v>154.57142857142858</v>
      </c>
    </row>
    <row r="590" spans="1:9" s="10" customFormat="1" ht="16" customHeight="1" x14ac:dyDescent="0.35">
      <c r="A590" s="73">
        <v>44415</v>
      </c>
      <c r="B590" s="11">
        <v>9</v>
      </c>
      <c r="C590" s="12">
        <v>0</v>
      </c>
      <c r="D590" s="61">
        <v>6.8571428571428568</v>
      </c>
      <c r="E590" s="61">
        <v>7</v>
      </c>
      <c r="F590" s="13">
        <v>164</v>
      </c>
      <c r="G590" s="13">
        <v>2</v>
      </c>
      <c r="H590" s="60">
        <v>156.71428571428572</v>
      </c>
      <c r="I590" s="75">
        <v>152.57142857142858</v>
      </c>
    </row>
    <row r="591" spans="1:9" s="10" customFormat="1" ht="16" customHeight="1" x14ac:dyDescent="0.35">
      <c r="A591" s="73">
        <v>44416</v>
      </c>
      <c r="B591" s="11">
        <v>7</v>
      </c>
      <c r="C591" s="12">
        <v>0</v>
      </c>
      <c r="D591" s="61">
        <v>6.5714285714285712</v>
      </c>
      <c r="E591" s="61">
        <v>6.2857142857142856</v>
      </c>
      <c r="F591" s="13">
        <v>161</v>
      </c>
      <c r="G591" s="13">
        <v>5</v>
      </c>
      <c r="H591" s="60">
        <v>158.14285714285714</v>
      </c>
      <c r="I591" s="75">
        <v>153.14285714285714</v>
      </c>
    </row>
    <row r="592" spans="1:9" s="10" customFormat="1" ht="16" customHeight="1" x14ac:dyDescent="0.35">
      <c r="A592" s="73">
        <v>44417</v>
      </c>
      <c r="B592" s="11">
        <v>6</v>
      </c>
      <c r="C592" s="12">
        <v>9</v>
      </c>
      <c r="D592" s="61">
        <v>6</v>
      </c>
      <c r="E592" s="61">
        <v>6.8571428571428568</v>
      </c>
      <c r="F592" s="13">
        <v>154</v>
      </c>
      <c r="G592" s="13">
        <v>222</v>
      </c>
      <c r="H592" s="60">
        <v>160.14285714285714</v>
      </c>
      <c r="I592" s="75">
        <v>155.28571428571428</v>
      </c>
    </row>
    <row r="593" spans="1:9" s="10" customFormat="1" ht="16" customHeight="1" x14ac:dyDescent="0.35">
      <c r="A593" s="73">
        <v>44418</v>
      </c>
      <c r="B593" s="11">
        <v>5</v>
      </c>
      <c r="C593" s="12">
        <v>10</v>
      </c>
      <c r="D593" s="61">
        <v>6.4285714285714288</v>
      </c>
      <c r="E593" s="61">
        <v>5.7142857142857144</v>
      </c>
      <c r="F593" s="13">
        <v>159</v>
      </c>
      <c r="G593" s="13">
        <v>236</v>
      </c>
      <c r="H593" s="60">
        <v>159.14285714285714</v>
      </c>
      <c r="I593" s="75">
        <v>156.71428571428572</v>
      </c>
    </row>
    <row r="594" spans="1:9" s="10" customFormat="1" ht="16" customHeight="1" x14ac:dyDescent="0.35">
      <c r="A594" s="73">
        <v>44419</v>
      </c>
      <c r="B594" s="11">
        <v>5</v>
      </c>
      <c r="C594" s="12">
        <v>7</v>
      </c>
      <c r="D594" s="61">
        <v>6.2857142857142856</v>
      </c>
      <c r="E594" s="61">
        <v>5.7142857142857144</v>
      </c>
      <c r="F594" s="13">
        <v>169</v>
      </c>
      <c r="G594" s="13">
        <v>233</v>
      </c>
      <c r="H594" s="60">
        <v>159</v>
      </c>
      <c r="I594" s="75">
        <v>157.71428571428572</v>
      </c>
    </row>
    <row r="595" spans="1:9" s="10" customFormat="1" ht="16" customHeight="1" x14ac:dyDescent="0.35">
      <c r="A595" s="73">
        <v>44420</v>
      </c>
      <c r="B595" s="11">
        <v>3</v>
      </c>
      <c r="C595" s="12">
        <v>11</v>
      </c>
      <c r="D595" s="61">
        <v>6.2857142857142856</v>
      </c>
      <c r="E595" s="61">
        <v>5.7142857142857144</v>
      </c>
      <c r="F595" s="13">
        <v>146</v>
      </c>
      <c r="G595" s="13">
        <v>210</v>
      </c>
      <c r="H595" s="60">
        <v>158.57142857142858</v>
      </c>
      <c r="I595" s="75">
        <v>157</v>
      </c>
    </row>
    <row r="596" spans="1:9" s="10" customFormat="1" ht="16" customHeight="1" x14ac:dyDescent="0.35">
      <c r="A596" s="73">
        <v>44421</v>
      </c>
      <c r="B596" s="11">
        <v>10</v>
      </c>
      <c r="C596" s="12">
        <v>3</v>
      </c>
      <c r="D596" s="61">
        <v>6</v>
      </c>
      <c r="E596" s="61">
        <v>5.7142857142857144</v>
      </c>
      <c r="F596" s="13">
        <v>161</v>
      </c>
      <c r="G596" s="13">
        <v>189</v>
      </c>
      <c r="H596" s="60">
        <v>157.14285714285714</v>
      </c>
      <c r="I596" s="75">
        <v>157.57142857142858</v>
      </c>
    </row>
    <row r="597" spans="1:9" s="10" customFormat="1" ht="16" customHeight="1" x14ac:dyDescent="0.35">
      <c r="A597" s="73">
        <v>44422</v>
      </c>
      <c r="B597" s="11">
        <v>8</v>
      </c>
      <c r="C597" s="12">
        <v>0</v>
      </c>
      <c r="D597" s="61">
        <v>5.8571428571428568</v>
      </c>
      <c r="E597" s="61">
        <v>5.8571428571428568</v>
      </c>
      <c r="F597" s="13">
        <v>163</v>
      </c>
      <c r="G597" s="13">
        <v>9</v>
      </c>
      <c r="H597" s="60">
        <v>156.42857142857142</v>
      </c>
      <c r="I597" s="75">
        <v>163.42857142857142</v>
      </c>
    </row>
    <row r="598" spans="1:9" s="10" customFormat="1" ht="16" customHeight="1" x14ac:dyDescent="0.35">
      <c r="A598" s="73">
        <v>44423</v>
      </c>
      <c r="B598" s="11">
        <v>7</v>
      </c>
      <c r="C598" s="12">
        <v>0</v>
      </c>
      <c r="D598" s="61">
        <v>6.1428571428571432</v>
      </c>
      <c r="E598" s="61">
        <v>5.8571428571428568</v>
      </c>
      <c r="F598" s="13">
        <v>158</v>
      </c>
      <c r="G598" s="13">
        <v>0</v>
      </c>
      <c r="H598" s="60">
        <v>157.14285714285714</v>
      </c>
      <c r="I598" s="75">
        <v>162</v>
      </c>
    </row>
    <row r="599" spans="1:9" s="10" customFormat="1" ht="16" customHeight="1" x14ac:dyDescent="0.35">
      <c r="A599" s="73">
        <v>44424</v>
      </c>
      <c r="B599" s="11">
        <v>4</v>
      </c>
      <c r="C599" s="12">
        <v>9</v>
      </c>
      <c r="D599" s="61">
        <v>6.7142857142857144</v>
      </c>
      <c r="E599" s="61">
        <v>6</v>
      </c>
      <c r="F599" s="13">
        <v>144</v>
      </c>
      <c r="G599" s="13">
        <v>226</v>
      </c>
      <c r="H599" s="60">
        <v>159</v>
      </c>
      <c r="I599" s="75">
        <v>160.85714285714286</v>
      </c>
    </row>
    <row r="600" spans="1:9" s="10" customFormat="1" ht="16" customHeight="1" x14ac:dyDescent="0.35">
      <c r="A600" s="73">
        <v>44425</v>
      </c>
      <c r="B600" s="11">
        <v>4</v>
      </c>
      <c r="C600" s="12">
        <v>11</v>
      </c>
      <c r="D600" s="61">
        <v>6.4285714285714288</v>
      </c>
      <c r="E600" s="61">
        <v>6.1428571428571432</v>
      </c>
      <c r="F600" s="13">
        <v>154</v>
      </c>
      <c r="G600" s="13">
        <v>277</v>
      </c>
      <c r="H600" s="60">
        <v>159.85714285714286</v>
      </c>
      <c r="I600" s="75">
        <v>166.28571428571428</v>
      </c>
    </row>
    <row r="601" spans="1:9" s="10" customFormat="1" ht="16" customHeight="1" x14ac:dyDescent="0.35">
      <c r="A601" s="73">
        <v>44426</v>
      </c>
      <c r="B601" s="11">
        <v>7</v>
      </c>
      <c r="C601" s="12">
        <v>7</v>
      </c>
      <c r="D601" s="61">
        <v>6</v>
      </c>
      <c r="E601" s="61">
        <v>6.1428571428571432</v>
      </c>
      <c r="F601" s="13">
        <v>174</v>
      </c>
      <c r="G601" s="13">
        <v>223</v>
      </c>
      <c r="H601" s="60">
        <v>157.28571428571428</v>
      </c>
      <c r="I601" s="75">
        <v>167.14285714285714</v>
      </c>
    </row>
    <row r="602" spans="1:9" s="10" customFormat="1" ht="16" customHeight="1" x14ac:dyDescent="0.35">
      <c r="A602" s="73">
        <v>44427</v>
      </c>
      <c r="B602" s="11">
        <v>7</v>
      </c>
      <c r="C602" s="12">
        <v>12</v>
      </c>
      <c r="D602" s="61">
        <v>5.8571428571428568</v>
      </c>
      <c r="E602" s="61">
        <v>6.1428571428571432</v>
      </c>
      <c r="F602" s="13">
        <v>159</v>
      </c>
      <c r="G602" s="13">
        <v>202</v>
      </c>
      <c r="H602" s="60">
        <v>157.71428571428572</v>
      </c>
      <c r="I602" s="75">
        <v>167.28571428571428</v>
      </c>
    </row>
    <row r="603" spans="1:9" s="10" customFormat="1" ht="16" customHeight="1" x14ac:dyDescent="0.35">
      <c r="A603" s="73">
        <v>44428</v>
      </c>
      <c r="B603" s="11">
        <v>8</v>
      </c>
      <c r="C603" s="12">
        <v>4</v>
      </c>
      <c r="D603" s="61">
        <v>6.5714285714285712</v>
      </c>
      <c r="E603" s="61">
        <v>6.7142857142857144</v>
      </c>
      <c r="F603" s="13">
        <v>167</v>
      </c>
      <c r="G603" s="13">
        <v>227</v>
      </c>
      <c r="H603" s="60">
        <v>160.71428571428572</v>
      </c>
      <c r="I603" s="75">
        <v>167.71428571428572</v>
      </c>
    </row>
    <row r="604" spans="1:9" s="10" customFormat="1" ht="16" customHeight="1" x14ac:dyDescent="0.35">
      <c r="A604" s="73">
        <v>44429</v>
      </c>
      <c r="B604" s="11">
        <v>5</v>
      </c>
      <c r="C604" s="12">
        <v>0</v>
      </c>
      <c r="D604" s="61">
        <v>6.5714285714285712</v>
      </c>
      <c r="E604" s="61">
        <v>6.1428571428571432</v>
      </c>
      <c r="F604" s="13">
        <v>145</v>
      </c>
      <c r="G604" s="13">
        <v>15</v>
      </c>
      <c r="H604" s="60">
        <v>159.85714285714286</v>
      </c>
      <c r="I604" s="75">
        <v>162</v>
      </c>
    </row>
    <row r="605" spans="1:9" s="10" customFormat="1" ht="16" customHeight="1" x14ac:dyDescent="0.35">
      <c r="A605" s="73">
        <v>44430</v>
      </c>
      <c r="B605" s="11">
        <v>6</v>
      </c>
      <c r="C605" s="12">
        <v>0</v>
      </c>
      <c r="D605" s="61">
        <v>6.5714285714285712</v>
      </c>
      <c r="E605" s="61">
        <v>6.7142857142857144</v>
      </c>
      <c r="F605" s="13">
        <v>161</v>
      </c>
      <c r="G605" s="13">
        <v>1</v>
      </c>
      <c r="H605" s="60">
        <v>159.85714285714286</v>
      </c>
      <c r="I605" s="75">
        <v>161</v>
      </c>
    </row>
    <row r="606" spans="1:9" s="10" customFormat="1" ht="16" customHeight="1" x14ac:dyDescent="0.35">
      <c r="A606" s="73">
        <v>44431</v>
      </c>
      <c r="B606" s="11">
        <v>9</v>
      </c>
      <c r="C606" s="12">
        <v>13</v>
      </c>
      <c r="D606" s="61">
        <v>6.5714285714285712</v>
      </c>
      <c r="E606" s="61">
        <v>6</v>
      </c>
      <c r="F606" s="13">
        <v>165</v>
      </c>
      <c r="G606" s="13">
        <v>229</v>
      </c>
      <c r="H606" s="60">
        <v>161.28571428571428</v>
      </c>
      <c r="I606" s="75">
        <v>161.71428571428572</v>
      </c>
    </row>
    <row r="607" spans="1:9" s="10" customFormat="1" ht="16" customHeight="1" x14ac:dyDescent="0.35">
      <c r="A607" s="73">
        <v>44432</v>
      </c>
      <c r="B607" s="11">
        <v>4</v>
      </c>
      <c r="C607" s="12">
        <v>7</v>
      </c>
      <c r="D607" s="61">
        <v>7</v>
      </c>
      <c r="E607" s="61">
        <v>7</v>
      </c>
      <c r="F607" s="13">
        <v>148</v>
      </c>
      <c r="G607" s="13">
        <v>237</v>
      </c>
      <c r="H607" s="60">
        <v>160</v>
      </c>
      <c r="I607" s="75">
        <v>161</v>
      </c>
    </row>
    <row r="608" spans="1:9" s="10" customFormat="1" ht="16" customHeight="1" x14ac:dyDescent="0.35">
      <c r="A608" s="73">
        <v>44433</v>
      </c>
      <c r="B608" s="11">
        <v>7</v>
      </c>
      <c r="C608" s="12">
        <v>11</v>
      </c>
      <c r="D608" s="61">
        <v>7.5714285714285712</v>
      </c>
      <c r="E608" s="61">
        <v>7.1428571428571432</v>
      </c>
      <c r="F608" s="13">
        <v>174</v>
      </c>
      <c r="G608" s="13">
        <v>216</v>
      </c>
      <c r="H608" s="60">
        <v>162.28571428571428</v>
      </c>
      <c r="I608" s="75">
        <v>161.42857142857142</v>
      </c>
    </row>
    <row r="609" spans="1:9" s="10" customFormat="1" ht="16" customHeight="1" x14ac:dyDescent="0.35">
      <c r="A609" s="73">
        <v>44434</v>
      </c>
      <c r="B609" s="11">
        <v>7</v>
      </c>
      <c r="C609" s="12">
        <v>7</v>
      </c>
      <c r="D609" s="61">
        <v>7.8571428571428568</v>
      </c>
      <c r="E609" s="61">
        <v>7.1428571428571432</v>
      </c>
      <c r="F609" s="13">
        <v>169</v>
      </c>
      <c r="G609" s="13">
        <v>207</v>
      </c>
      <c r="H609" s="60">
        <v>165.28571428571428</v>
      </c>
      <c r="I609" s="75">
        <v>161.28571428571428</v>
      </c>
    </row>
    <row r="610" spans="1:9" s="10" customFormat="1" ht="16" customHeight="1" x14ac:dyDescent="0.35">
      <c r="A610" s="73">
        <v>44435</v>
      </c>
      <c r="B610" s="11">
        <v>11</v>
      </c>
      <c r="C610" s="12">
        <v>11</v>
      </c>
      <c r="D610" s="61">
        <v>7.2857142857142856</v>
      </c>
      <c r="E610" s="61">
        <v>6.7142857142857144</v>
      </c>
      <c r="F610" s="13">
        <v>158</v>
      </c>
      <c r="G610" s="13">
        <v>222</v>
      </c>
      <c r="H610" s="60">
        <v>166</v>
      </c>
      <c r="I610" s="75">
        <v>161.42857142857142</v>
      </c>
    </row>
    <row r="611" spans="1:9" s="10" customFormat="1" ht="16" customHeight="1" x14ac:dyDescent="0.35">
      <c r="A611" s="73">
        <v>44436</v>
      </c>
      <c r="B611" s="11">
        <v>9</v>
      </c>
      <c r="C611" s="12">
        <v>1</v>
      </c>
      <c r="D611" s="61">
        <v>8.1428571428571423</v>
      </c>
      <c r="E611" s="61">
        <v>7.2857142857142856</v>
      </c>
      <c r="F611" s="13">
        <v>161</v>
      </c>
      <c r="G611" s="13">
        <v>18</v>
      </c>
      <c r="H611" s="60">
        <v>169.71428571428572</v>
      </c>
      <c r="I611" s="75">
        <v>166.71428571428572</v>
      </c>
    </row>
    <row r="612" spans="1:9" s="10" customFormat="1" ht="16" customHeight="1" x14ac:dyDescent="0.35">
      <c r="A612" s="73">
        <v>44437</v>
      </c>
      <c r="B612" s="11">
        <v>8</v>
      </c>
      <c r="C612" s="12">
        <v>0</v>
      </c>
      <c r="D612" s="61">
        <v>8.4285714285714288</v>
      </c>
      <c r="E612" s="61">
        <v>7.7142857142857144</v>
      </c>
      <c r="F612" s="13">
        <v>182</v>
      </c>
      <c r="G612" s="13">
        <v>0</v>
      </c>
      <c r="H612" s="60">
        <v>171.28571428571428</v>
      </c>
      <c r="I612" s="75">
        <v>170.42857142857142</v>
      </c>
    </row>
    <row r="613" spans="1:9" s="10" customFormat="1" ht="16" customHeight="1" x14ac:dyDescent="0.35">
      <c r="A613" s="73">
        <v>44438</v>
      </c>
      <c r="B613" s="11">
        <v>5</v>
      </c>
      <c r="C613" s="12">
        <v>10</v>
      </c>
      <c r="D613" s="61">
        <v>8.8571428571428577</v>
      </c>
      <c r="E613" s="61">
        <v>8.5714285714285712</v>
      </c>
      <c r="F613" s="13">
        <v>170</v>
      </c>
      <c r="G613" s="13">
        <v>230</v>
      </c>
      <c r="H613" s="60">
        <v>168.57142857142858</v>
      </c>
      <c r="I613" s="75">
        <v>173</v>
      </c>
    </row>
    <row r="614" spans="1:9" s="10" customFormat="1" ht="16" customHeight="1" x14ac:dyDescent="0.35">
      <c r="A614" s="73">
        <v>44439</v>
      </c>
      <c r="B614" s="11">
        <v>10</v>
      </c>
      <c r="C614" s="12">
        <v>11</v>
      </c>
      <c r="D614" s="61">
        <v>8.8571428571428577</v>
      </c>
      <c r="E614" s="61">
        <v>8.5714285714285712</v>
      </c>
      <c r="F614" s="13">
        <v>174</v>
      </c>
      <c r="G614" s="13">
        <v>274</v>
      </c>
      <c r="H614" s="60">
        <v>171.28571428571428</v>
      </c>
      <c r="I614" s="75">
        <v>168.42857142857142</v>
      </c>
    </row>
    <row r="615" spans="1:9" s="10" customFormat="1" ht="16" customHeight="1" x14ac:dyDescent="0.35">
      <c r="A615" s="73">
        <v>44440</v>
      </c>
      <c r="B615" s="11">
        <v>9</v>
      </c>
      <c r="C615" s="12">
        <v>14</v>
      </c>
      <c r="D615" s="61">
        <v>9</v>
      </c>
      <c r="E615" s="61">
        <v>8.4285714285714288</v>
      </c>
      <c r="F615" s="13">
        <v>185</v>
      </c>
      <c r="G615" s="13">
        <v>242</v>
      </c>
      <c r="H615" s="60">
        <v>169.14285714285714</v>
      </c>
      <c r="I615" s="75">
        <v>167.71428571428572</v>
      </c>
    </row>
    <row r="616" spans="1:9" s="10" customFormat="1" ht="16" customHeight="1" x14ac:dyDescent="0.35">
      <c r="A616" s="73">
        <v>44441</v>
      </c>
      <c r="B616" s="11">
        <v>10</v>
      </c>
      <c r="C616" s="12">
        <v>13</v>
      </c>
      <c r="D616" s="61">
        <v>10.285714285714286</v>
      </c>
      <c r="E616" s="61">
        <v>8.5714285714285712</v>
      </c>
      <c r="F616" s="13">
        <v>150</v>
      </c>
      <c r="G616" s="13">
        <v>225</v>
      </c>
      <c r="H616" s="60">
        <v>168.71428571428572</v>
      </c>
      <c r="I616" s="75">
        <v>168.57142857142858</v>
      </c>
    </row>
    <row r="617" spans="1:9" s="10" customFormat="1" ht="16" customHeight="1" x14ac:dyDescent="0.35">
      <c r="A617" s="73">
        <v>44442</v>
      </c>
      <c r="B617" s="11">
        <v>11</v>
      </c>
      <c r="C617" s="12">
        <v>11</v>
      </c>
      <c r="D617" s="61">
        <v>11.571428571428571</v>
      </c>
      <c r="E617" s="61">
        <v>9.4285714285714288</v>
      </c>
      <c r="F617" s="13">
        <v>177</v>
      </c>
      <c r="G617" s="13">
        <v>190</v>
      </c>
      <c r="H617" s="60">
        <v>172.28571428571428</v>
      </c>
      <c r="I617" s="75">
        <v>169</v>
      </c>
    </row>
    <row r="618" spans="1:9" s="10" customFormat="1" ht="16" customHeight="1" x14ac:dyDescent="0.35">
      <c r="A618" s="73">
        <v>44443</v>
      </c>
      <c r="B618" s="11">
        <v>10</v>
      </c>
      <c r="C618" s="12">
        <v>0</v>
      </c>
      <c r="D618" s="61">
        <v>12.857142857142858</v>
      </c>
      <c r="E618" s="61">
        <v>10.428571428571429</v>
      </c>
      <c r="F618" s="13">
        <v>146</v>
      </c>
      <c r="G618" s="13">
        <v>13</v>
      </c>
      <c r="H618" s="60">
        <v>173</v>
      </c>
      <c r="I618" s="75">
        <v>167.42857142857142</v>
      </c>
    </row>
    <row r="619" spans="1:9" s="10" customFormat="1" ht="16" customHeight="1" x14ac:dyDescent="0.35">
      <c r="A619" s="73">
        <v>44444</v>
      </c>
      <c r="B619" s="11">
        <v>17</v>
      </c>
      <c r="C619" s="12">
        <v>1</v>
      </c>
      <c r="D619" s="61">
        <v>13.142857142857142</v>
      </c>
      <c r="E619" s="61">
        <v>10.142857142857142</v>
      </c>
      <c r="F619" s="13">
        <v>179</v>
      </c>
      <c r="G619" s="13">
        <v>6</v>
      </c>
      <c r="H619" s="60">
        <v>174</v>
      </c>
      <c r="I619" s="75">
        <v>167.85714285714286</v>
      </c>
    </row>
    <row r="620" spans="1:9" s="10" customFormat="1" ht="16" customHeight="1" x14ac:dyDescent="0.35">
      <c r="A620" s="73">
        <v>44445</v>
      </c>
      <c r="B620" s="11">
        <v>14</v>
      </c>
      <c r="C620" s="12">
        <v>16</v>
      </c>
      <c r="D620" s="61">
        <v>14.428571428571429</v>
      </c>
      <c r="E620" s="61">
        <v>11.142857142857142</v>
      </c>
      <c r="F620" s="13">
        <v>195</v>
      </c>
      <c r="G620" s="13">
        <v>233</v>
      </c>
      <c r="H620" s="60">
        <v>179.28571428571428</v>
      </c>
      <c r="I620" s="75">
        <v>169.42857142857142</v>
      </c>
    </row>
    <row r="621" spans="1:9" s="10" customFormat="1" ht="16" customHeight="1" x14ac:dyDescent="0.35">
      <c r="A621" s="73">
        <v>44446</v>
      </c>
      <c r="B621" s="11">
        <v>19</v>
      </c>
      <c r="C621" s="12">
        <v>18</v>
      </c>
      <c r="D621" s="61">
        <v>16.285714285714285</v>
      </c>
      <c r="E621" s="61">
        <v>11.571428571428571</v>
      </c>
      <c r="F621" s="13">
        <v>179</v>
      </c>
      <c r="G621" s="13">
        <v>263</v>
      </c>
      <c r="H621" s="60">
        <v>180.14285714285714</v>
      </c>
      <c r="I621" s="75">
        <v>162.28571428571428</v>
      </c>
    </row>
    <row r="622" spans="1:9" s="10" customFormat="1" ht="16" customHeight="1" x14ac:dyDescent="0.35">
      <c r="A622" s="73">
        <v>44447</v>
      </c>
      <c r="B622" s="11">
        <v>11</v>
      </c>
      <c r="C622" s="12">
        <v>12</v>
      </c>
      <c r="D622" s="61">
        <v>17.714285714285715</v>
      </c>
      <c r="E622" s="61">
        <v>11.571428571428571</v>
      </c>
      <c r="F622" s="13">
        <v>192</v>
      </c>
      <c r="G622" s="13">
        <v>245</v>
      </c>
      <c r="H622" s="60">
        <v>185</v>
      </c>
      <c r="I622" s="75">
        <v>162.28571428571428</v>
      </c>
    </row>
    <row r="623" spans="1:9" s="10" customFormat="1" ht="16" customHeight="1" x14ac:dyDescent="0.35">
      <c r="A623" s="73">
        <v>44448</v>
      </c>
      <c r="B623" s="11">
        <v>19</v>
      </c>
      <c r="C623" s="12">
        <v>20</v>
      </c>
      <c r="D623" s="61">
        <v>18.142857142857142</v>
      </c>
      <c r="E623" s="61">
        <v>11.428571428571429</v>
      </c>
      <c r="F623" s="13">
        <v>187</v>
      </c>
      <c r="G623" s="13">
        <v>236</v>
      </c>
      <c r="H623" s="60">
        <v>182.57142857142858</v>
      </c>
      <c r="I623" s="75">
        <v>161.42857142857142</v>
      </c>
    </row>
    <row r="624" spans="1:9" s="10" customFormat="1" ht="16" customHeight="1" x14ac:dyDescent="0.35">
      <c r="A624" s="73">
        <v>44449</v>
      </c>
      <c r="B624" s="11">
        <v>24</v>
      </c>
      <c r="C624" s="12">
        <v>14</v>
      </c>
      <c r="D624" s="61">
        <v>19.142857142857142</v>
      </c>
      <c r="E624" s="61">
        <v>12.285714285714286</v>
      </c>
      <c r="F624" s="13">
        <v>183</v>
      </c>
      <c r="G624" s="13">
        <v>140</v>
      </c>
      <c r="H624" s="60">
        <v>178.57142857142858</v>
      </c>
      <c r="I624" s="75">
        <v>167.28571428571428</v>
      </c>
    </row>
    <row r="625" spans="1:9" s="10" customFormat="1" ht="16" customHeight="1" x14ac:dyDescent="0.35">
      <c r="A625" s="73">
        <v>44450</v>
      </c>
      <c r="B625" s="11">
        <v>20</v>
      </c>
      <c r="C625" s="12">
        <v>0</v>
      </c>
      <c r="D625" s="61">
        <v>19.857142857142858</v>
      </c>
      <c r="E625" s="61">
        <v>14</v>
      </c>
      <c r="F625" s="13">
        <v>180</v>
      </c>
      <c r="G625" s="13">
        <v>13</v>
      </c>
      <c r="H625" s="60">
        <v>177.71428571428572</v>
      </c>
      <c r="I625" s="75">
        <v>173.14285714285714</v>
      </c>
    </row>
    <row r="626" spans="1:9" s="10" customFormat="1" ht="16" customHeight="1" x14ac:dyDescent="0.35">
      <c r="A626" s="73">
        <v>44451</v>
      </c>
      <c r="B626" s="11">
        <v>20</v>
      </c>
      <c r="C626" s="12">
        <v>0</v>
      </c>
      <c r="D626" s="61">
        <v>21</v>
      </c>
      <c r="E626" s="61">
        <v>16.428571428571427</v>
      </c>
      <c r="F626" s="13">
        <v>162</v>
      </c>
      <c r="G626" s="13">
        <v>0</v>
      </c>
      <c r="H626" s="60">
        <v>173.57142857142858</v>
      </c>
      <c r="I626" s="75">
        <v>177.28571428571428</v>
      </c>
    </row>
    <row r="627" spans="1:9" s="10" customFormat="1" ht="16" customHeight="1" x14ac:dyDescent="0.35">
      <c r="A627" s="73">
        <v>44452</v>
      </c>
      <c r="B627" s="11">
        <v>21</v>
      </c>
      <c r="C627" s="12">
        <v>22</v>
      </c>
      <c r="D627" s="61">
        <v>21</v>
      </c>
      <c r="E627" s="61">
        <v>17.142857142857142</v>
      </c>
      <c r="F627" s="13">
        <v>167</v>
      </c>
      <c r="G627" s="13">
        <v>274</v>
      </c>
      <c r="H627" s="60">
        <v>174.28571428571428</v>
      </c>
      <c r="I627" s="75">
        <v>173.57142857142858</v>
      </c>
    </row>
    <row r="628" spans="1:9" s="10" customFormat="1" ht="16" customHeight="1" x14ac:dyDescent="0.35">
      <c r="A628" s="73">
        <v>44453</v>
      </c>
      <c r="B628" s="11">
        <v>24</v>
      </c>
      <c r="C628" s="12">
        <v>30</v>
      </c>
      <c r="D628" s="61">
        <v>20.857142857142858</v>
      </c>
      <c r="E628" s="61">
        <v>19.285714285714285</v>
      </c>
      <c r="F628" s="13">
        <v>173</v>
      </c>
      <c r="G628" s="13">
        <v>304</v>
      </c>
      <c r="H628" s="60">
        <v>175</v>
      </c>
      <c r="I628" s="75">
        <v>181</v>
      </c>
    </row>
    <row r="629" spans="1:9" s="10" customFormat="1" ht="16" customHeight="1" x14ac:dyDescent="0.35">
      <c r="A629" s="73">
        <v>44454</v>
      </c>
      <c r="B629" s="11">
        <v>19</v>
      </c>
      <c r="C629" s="12">
        <v>29</v>
      </c>
      <c r="D629" s="61">
        <v>21.285714285714285</v>
      </c>
      <c r="E629" s="61">
        <v>19.428571428571427</v>
      </c>
      <c r="F629" s="13">
        <v>163</v>
      </c>
      <c r="G629" s="13">
        <v>274</v>
      </c>
      <c r="H629" s="60">
        <v>177.28571428571428</v>
      </c>
      <c r="I629" s="75">
        <v>179.85714285714286</v>
      </c>
    </row>
    <row r="630" spans="1:9" s="10" customFormat="1" ht="16" customHeight="1" x14ac:dyDescent="0.35">
      <c r="A630" s="73">
        <v>44455</v>
      </c>
      <c r="B630" s="11">
        <v>19</v>
      </c>
      <c r="C630" s="12">
        <v>25</v>
      </c>
      <c r="D630" s="61">
        <v>22.714285714285715</v>
      </c>
      <c r="E630" s="61">
        <v>19.428571428571427</v>
      </c>
      <c r="F630" s="13">
        <v>192</v>
      </c>
      <c r="G630" s="13">
        <v>210</v>
      </c>
      <c r="H630" s="60">
        <v>183.28571428571428</v>
      </c>
      <c r="I630" s="75">
        <v>179.85714285714286</v>
      </c>
    </row>
    <row r="631" spans="1:9" s="10" customFormat="1" ht="16" customHeight="1" x14ac:dyDescent="0.35">
      <c r="A631" s="73">
        <v>44456</v>
      </c>
      <c r="B631" s="11">
        <v>23</v>
      </c>
      <c r="C631" s="12">
        <v>29</v>
      </c>
      <c r="D631" s="61">
        <v>23.142857142857142</v>
      </c>
      <c r="E631" s="61">
        <v>19</v>
      </c>
      <c r="F631" s="13">
        <v>188</v>
      </c>
      <c r="G631" s="13">
        <v>192</v>
      </c>
      <c r="H631" s="60">
        <v>181.85714285714286</v>
      </c>
      <c r="I631" s="75">
        <v>171.57142857142858</v>
      </c>
    </row>
    <row r="632" spans="1:9" s="10" customFormat="1" ht="16" customHeight="1" x14ac:dyDescent="0.35">
      <c r="A632" s="73">
        <v>44457</v>
      </c>
      <c r="B632" s="11">
        <v>23</v>
      </c>
      <c r="C632" s="12">
        <v>1</v>
      </c>
      <c r="D632" s="61">
        <v>23.142857142857142</v>
      </c>
      <c r="E632" s="61">
        <v>19.571428571428573</v>
      </c>
      <c r="F632" s="13">
        <v>196</v>
      </c>
      <c r="G632" s="13">
        <v>5</v>
      </c>
      <c r="H632" s="60">
        <v>183.57142857142858</v>
      </c>
      <c r="I632" s="75">
        <v>170.28571428571428</v>
      </c>
    </row>
    <row r="633" spans="1:9" s="10" customFormat="1" ht="16" customHeight="1" x14ac:dyDescent="0.35">
      <c r="A633" s="73">
        <v>44458</v>
      </c>
      <c r="B633" s="11">
        <v>30</v>
      </c>
      <c r="C633" s="12">
        <v>0</v>
      </c>
      <c r="D633" s="61">
        <v>24.714285714285715</v>
      </c>
      <c r="E633" s="61">
        <v>21.857142857142858</v>
      </c>
      <c r="F633" s="13">
        <v>204</v>
      </c>
      <c r="G633" s="13">
        <v>0</v>
      </c>
      <c r="H633" s="60">
        <v>185.71428571428572</v>
      </c>
      <c r="I633" s="75">
        <v>169.85714285714286</v>
      </c>
    </row>
    <row r="634" spans="1:9" s="10" customFormat="1" ht="16" customHeight="1" x14ac:dyDescent="0.35">
      <c r="A634" s="73">
        <v>44459</v>
      </c>
      <c r="B634" s="11">
        <v>24</v>
      </c>
      <c r="C634" s="12">
        <v>19</v>
      </c>
      <c r="D634" s="61">
        <v>24.857142857142858</v>
      </c>
      <c r="E634" s="61">
        <v>25.142857142857142</v>
      </c>
      <c r="F634" s="13">
        <v>157</v>
      </c>
      <c r="G634" s="13">
        <v>216</v>
      </c>
      <c r="H634" s="60">
        <v>183</v>
      </c>
      <c r="I634" s="75">
        <v>176.14285714285714</v>
      </c>
    </row>
    <row r="635" spans="1:9" s="10" customFormat="1" ht="16" customHeight="1" x14ac:dyDescent="0.35">
      <c r="A635" s="73">
        <v>44460</v>
      </c>
      <c r="B635" s="11">
        <v>24</v>
      </c>
      <c r="C635" s="12">
        <v>34</v>
      </c>
      <c r="D635" s="61">
        <v>24.714285714285715</v>
      </c>
      <c r="E635" s="61">
        <v>23.857142857142858</v>
      </c>
      <c r="F635" s="13">
        <v>185</v>
      </c>
      <c r="G635" s="13">
        <v>295</v>
      </c>
      <c r="H635" s="60">
        <v>181</v>
      </c>
      <c r="I635" s="75">
        <v>175</v>
      </c>
    </row>
    <row r="636" spans="1:9" s="10" customFormat="1" ht="16" customHeight="1" x14ac:dyDescent="0.35">
      <c r="A636" s="73">
        <v>44461</v>
      </c>
      <c r="B636" s="11">
        <v>30</v>
      </c>
      <c r="C636" s="12">
        <v>45</v>
      </c>
      <c r="D636" s="61">
        <v>24.571428571428573</v>
      </c>
      <c r="E636" s="61">
        <v>24</v>
      </c>
      <c r="F636" s="13">
        <v>178</v>
      </c>
      <c r="G636" s="13">
        <v>271</v>
      </c>
      <c r="H636" s="60">
        <v>177.85714285714286</v>
      </c>
      <c r="I636" s="75">
        <v>175.42857142857142</v>
      </c>
    </row>
    <row r="637" spans="1:9" s="10" customFormat="1" ht="16" customHeight="1" x14ac:dyDescent="0.35">
      <c r="A637" s="73">
        <v>44462</v>
      </c>
      <c r="B637" s="11">
        <v>20</v>
      </c>
      <c r="C637" s="12">
        <v>48</v>
      </c>
      <c r="D637" s="61">
        <v>22.857142857142858</v>
      </c>
      <c r="E637" s="61">
        <v>24</v>
      </c>
      <c r="F637" s="13">
        <v>173</v>
      </c>
      <c r="G637" s="13">
        <v>254</v>
      </c>
      <c r="H637" s="60">
        <v>174.71428571428572</v>
      </c>
      <c r="I637" s="75">
        <v>175.42857142857142</v>
      </c>
    </row>
    <row r="638" spans="1:9" s="10" customFormat="1" ht="16" customHeight="1" x14ac:dyDescent="0.35">
      <c r="A638" s="73">
        <v>44463</v>
      </c>
      <c r="B638" s="11">
        <v>22</v>
      </c>
      <c r="C638" s="12">
        <v>20</v>
      </c>
      <c r="D638" s="61">
        <v>23</v>
      </c>
      <c r="E638" s="61">
        <v>23.571428571428573</v>
      </c>
      <c r="F638" s="13">
        <v>174</v>
      </c>
      <c r="G638" s="13">
        <v>184</v>
      </c>
      <c r="H638" s="60">
        <v>176.57142857142858</v>
      </c>
      <c r="I638" s="75">
        <v>170</v>
      </c>
    </row>
    <row r="639" spans="1:9" s="10" customFormat="1" ht="16" customHeight="1" x14ac:dyDescent="0.35">
      <c r="A639" s="73">
        <v>44464</v>
      </c>
      <c r="B639" s="11">
        <v>22</v>
      </c>
      <c r="C639" s="12">
        <v>2</v>
      </c>
      <c r="D639" s="61">
        <v>22.428571428571427</v>
      </c>
      <c r="E639" s="61">
        <v>23.285714285714285</v>
      </c>
      <c r="F639" s="13">
        <v>174</v>
      </c>
      <c r="G639" s="13">
        <v>8</v>
      </c>
      <c r="H639" s="60">
        <v>177.28571428571428</v>
      </c>
      <c r="I639" s="75">
        <v>168.57142857142858</v>
      </c>
    </row>
    <row r="640" spans="1:9" s="10" customFormat="1" ht="16" customHeight="1" x14ac:dyDescent="0.35">
      <c r="A640" s="73">
        <v>44465</v>
      </c>
      <c r="B640" s="11">
        <v>18</v>
      </c>
      <c r="C640" s="12">
        <v>0</v>
      </c>
      <c r="D640" s="61">
        <v>21.571428571428573</v>
      </c>
      <c r="E640" s="61">
        <v>22.428571428571427</v>
      </c>
      <c r="F640" s="13">
        <v>182</v>
      </c>
      <c r="G640" s="13">
        <v>0</v>
      </c>
      <c r="H640" s="60">
        <v>183</v>
      </c>
      <c r="I640" s="75">
        <v>168.28571428571428</v>
      </c>
    </row>
    <row r="641" spans="1:9" s="10" customFormat="1" ht="16" customHeight="1" x14ac:dyDescent="0.35">
      <c r="A641" s="73">
        <v>44466</v>
      </c>
      <c r="B641" s="11">
        <v>25</v>
      </c>
      <c r="C641" s="12">
        <v>16</v>
      </c>
      <c r="D641" s="61">
        <v>21</v>
      </c>
      <c r="E641" s="61">
        <v>20.285714285714285</v>
      </c>
      <c r="F641" s="13">
        <v>170</v>
      </c>
      <c r="G641" s="13">
        <v>178</v>
      </c>
      <c r="H641" s="60">
        <v>183.28571428571428</v>
      </c>
      <c r="I641" s="75">
        <v>167.42857142857142</v>
      </c>
    </row>
    <row r="642" spans="1:9" s="10" customFormat="1" ht="16" customHeight="1" x14ac:dyDescent="0.35">
      <c r="A642" s="73">
        <v>44467</v>
      </c>
      <c r="B642" s="11">
        <v>20</v>
      </c>
      <c r="C642" s="12">
        <v>32</v>
      </c>
      <c r="D642" s="61">
        <v>20.571428571428573</v>
      </c>
      <c r="E642" s="61">
        <v>20.714285714285715</v>
      </c>
      <c r="F642" s="13">
        <v>190</v>
      </c>
      <c r="G642" s="13">
        <v>285</v>
      </c>
      <c r="H642" s="60">
        <v>183.57142857142858</v>
      </c>
      <c r="I642" s="75">
        <v>179.28571428571428</v>
      </c>
    </row>
    <row r="643" spans="1:9" s="10" customFormat="1" ht="16" customHeight="1" x14ac:dyDescent="0.35">
      <c r="A643" s="73">
        <v>44468</v>
      </c>
      <c r="B643" s="11">
        <v>24</v>
      </c>
      <c r="C643" s="12">
        <v>39</v>
      </c>
      <c r="D643" s="61">
        <v>20.857142857142858</v>
      </c>
      <c r="E643" s="61">
        <v>20.571428571428573</v>
      </c>
      <c r="F643" s="13">
        <v>218</v>
      </c>
      <c r="G643" s="13">
        <v>269</v>
      </c>
      <c r="H643" s="60">
        <v>185.42857142857142</v>
      </c>
      <c r="I643" s="75">
        <v>179.28571428571428</v>
      </c>
    </row>
    <row r="644" spans="1:9" s="10" customFormat="1" ht="16" customHeight="1" x14ac:dyDescent="0.35">
      <c r="A644" s="73">
        <v>44469</v>
      </c>
      <c r="B644" s="11">
        <v>16</v>
      </c>
      <c r="C644" s="12">
        <v>33</v>
      </c>
      <c r="D644" s="61">
        <v>20.857142857142858</v>
      </c>
      <c r="E644" s="61">
        <v>20.571428571428573</v>
      </c>
      <c r="F644" s="13">
        <v>175</v>
      </c>
      <c r="G644" s="13">
        <v>248</v>
      </c>
      <c r="H644" s="60">
        <v>186.42857142857142</v>
      </c>
      <c r="I644" s="75">
        <v>179.28571428571428</v>
      </c>
    </row>
    <row r="645" spans="1:9" s="10" customFormat="1" ht="16" customHeight="1" x14ac:dyDescent="0.35">
      <c r="A645" s="73">
        <v>44470</v>
      </c>
      <c r="B645" s="11">
        <v>19</v>
      </c>
      <c r="C645" s="12">
        <v>23</v>
      </c>
      <c r="D645" s="61">
        <v>19.571428571428573</v>
      </c>
      <c r="E645" s="61">
        <v>21.714285714285715</v>
      </c>
      <c r="F645" s="13">
        <v>176</v>
      </c>
      <c r="G645" s="13">
        <v>267</v>
      </c>
      <c r="H645" s="60">
        <v>192.28571428571428</v>
      </c>
      <c r="I645" s="75">
        <v>194.71428571428572</v>
      </c>
    </row>
    <row r="646" spans="1:9" s="10" customFormat="1" ht="16" customHeight="1" x14ac:dyDescent="0.35">
      <c r="A646" s="73">
        <v>44471</v>
      </c>
      <c r="B646" s="11">
        <v>24</v>
      </c>
      <c r="C646" s="12">
        <v>1</v>
      </c>
      <c r="D646" s="61">
        <v>20.714285714285715</v>
      </c>
      <c r="E646" s="61">
        <v>22.142857142857142</v>
      </c>
      <c r="F646" s="13">
        <v>187</v>
      </c>
      <c r="G646" s="13">
        <v>8</v>
      </c>
      <c r="H646" s="60">
        <v>193</v>
      </c>
      <c r="I646" s="75">
        <v>195.71428571428572</v>
      </c>
    </row>
    <row r="647" spans="1:9" s="10" customFormat="1" ht="16" customHeight="1" x14ac:dyDescent="0.35">
      <c r="A647" s="73">
        <v>44472</v>
      </c>
      <c r="B647" s="11">
        <v>18</v>
      </c>
      <c r="C647" s="12">
        <v>0</v>
      </c>
      <c r="D647" s="61">
        <v>19.142857142857142</v>
      </c>
      <c r="E647" s="61">
        <v>20.857142857142858</v>
      </c>
      <c r="F647" s="13">
        <v>189</v>
      </c>
      <c r="G647" s="13">
        <v>0</v>
      </c>
      <c r="H647" s="60">
        <v>190.85714285714286</v>
      </c>
      <c r="I647" s="75">
        <v>197</v>
      </c>
    </row>
    <row r="648" spans="1:9" s="10" customFormat="1" ht="16" customHeight="1" x14ac:dyDescent="0.35">
      <c r="A648" s="73">
        <v>44473</v>
      </c>
      <c r="B648" s="11">
        <v>16</v>
      </c>
      <c r="C648" s="12">
        <v>24</v>
      </c>
      <c r="D648" s="61">
        <v>19.714285714285715</v>
      </c>
      <c r="E648" s="61">
        <v>18.857142857142858</v>
      </c>
      <c r="F648" s="13">
        <v>211</v>
      </c>
      <c r="G648" s="13">
        <v>286</v>
      </c>
      <c r="H648" s="60">
        <v>195.57142857142858</v>
      </c>
      <c r="I648" s="75">
        <v>199</v>
      </c>
    </row>
    <row r="649" spans="1:9" s="10" customFormat="1" ht="16" customHeight="1" x14ac:dyDescent="0.35">
      <c r="A649" s="73">
        <v>44474</v>
      </c>
      <c r="B649" s="11">
        <v>28</v>
      </c>
      <c r="C649" s="12">
        <v>35</v>
      </c>
      <c r="D649" s="61">
        <v>18.857142857142858</v>
      </c>
      <c r="E649" s="61">
        <v>19</v>
      </c>
      <c r="F649" s="13">
        <v>195</v>
      </c>
      <c r="G649" s="13">
        <v>292</v>
      </c>
      <c r="H649" s="60">
        <v>192.71428571428572</v>
      </c>
      <c r="I649" s="75">
        <v>195.28571428571428</v>
      </c>
    </row>
    <row r="650" spans="1:9" s="10" customFormat="1" ht="16" customHeight="1" x14ac:dyDescent="0.35">
      <c r="A650" s="73">
        <v>44475</v>
      </c>
      <c r="B650" s="11">
        <v>13</v>
      </c>
      <c r="C650" s="12">
        <v>30</v>
      </c>
      <c r="D650" s="61">
        <v>17.571428571428573</v>
      </c>
      <c r="E650" s="61">
        <v>19</v>
      </c>
      <c r="F650" s="13">
        <v>203</v>
      </c>
      <c r="G650" s="13">
        <v>278</v>
      </c>
      <c r="H650" s="60">
        <v>190</v>
      </c>
      <c r="I650" s="75">
        <v>195.28571428571428</v>
      </c>
    </row>
    <row r="651" spans="1:9" s="10" customFormat="1" ht="16" customHeight="1" x14ac:dyDescent="0.35">
      <c r="A651" s="73">
        <v>44476</v>
      </c>
      <c r="B651" s="11">
        <v>20</v>
      </c>
      <c r="C651" s="12">
        <v>19</v>
      </c>
      <c r="D651" s="61">
        <v>17.428571428571427</v>
      </c>
      <c r="E651" s="61">
        <v>19</v>
      </c>
      <c r="F651" s="13">
        <v>208</v>
      </c>
      <c r="G651" s="13">
        <v>262</v>
      </c>
      <c r="H651" s="60">
        <v>189.57142857142858</v>
      </c>
      <c r="I651" s="75">
        <v>195.42857142857142</v>
      </c>
    </row>
    <row r="652" spans="1:9" s="10" customFormat="1" ht="16" customHeight="1" x14ac:dyDescent="0.35">
      <c r="A652" s="73">
        <v>44477</v>
      </c>
      <c r="B652" s="11">
        <v>13</v>
      </c>
      <c r="C652" s="12">
        <v>24</v>
      </c>
      <c r="D652" s="61">
        <v>19</v>
      </c>
      <c r="E652" s="61">
        <v>20.428571428571427</v>
      </c>
      <c r="F652" s="13">
        <v>156</v>
      </c>
      <c r="G652" s="13">
        <v>241</v>
      </c>
      <c r="H652" s="60">
        <v>190</v>
      </c>
      <c r="I652" s="75">
        <v>194</v>
      </c>
    </row>
    <row r="653" spans="1:9" s="10" customFormat="1" ht="16" customHeight="1" x14ac:dyDescent="0.35">
      <c r="A653" s="73">
        <v>44478</v>
      </c>
      <c r="B653" s="11">
        <v>15</v>
      </c>
      <c r="C653" s="12">
        <v>1</v>
      </c>
      <c r="D653" s="61">
        <v>17.857142857142858</v>
      </c>
      <c r="E653" s="61">
        <v>19.142857142857142</v>
      </c>
      <c r="F653" s="13">
        <v>168</v>
      </c>
      <c r="G653" s="13">
        <v>8</v>
      </c>
      <c r="H653" s="60">
        <v>187.42857142857142</v>
      </c>
      <c r="I653" s="75">
        <v>195.57142857142858</v>
      </c>
    </row>
    <row r="654" spans="1:9" s="10" customFormat="1" ht="16" customHeight="1" x14ac:dyDescent="0.35">
      <c r="A654" s="73">
        <v>44479</v>
      </c>
      <c r="B654" s="11">
        <v>17</v>
      </c>
      <c r="C654" s="12">
        <v>0</v>
      </c>
      <c r="D654" s="61">
        <v>18.428571428571427</v>
      </c>
      <c r="E654" s="61">
        <v>18.571428571428573</v>
      </c>
      <c r="F654" s="13">
        <v>186</v>
      </c>
      <c r="G654" s="13">
        <v>1</v>
      </c>
      <c r="H654" s="60">
        <v>185.28571428571428</v>
      </c>
      <c r="I654" s="75">
        <v>196</v>
      </c>
    </row>
    <row r="655" spans="1:9" s="10" customFormat="1" ht="16" customHeight="1" x14ac:dyDescent="0.35">
      <c r="A655" s="73">
        <v>44480</v>
      </c>
      <c r="B655" s="11">
        <v>27</v>
      </c>
      <c r="C655" s="12">
        <v>34</v>
      </c>
      <c r="D655" s="61">
        <v>18.571428571428573</v>
      </c>
      <c r="E655" s="61">
        <v>20</v>
      </c>
      <c r="F655" s="13">
        <v>214</v>
      </c>
      <c r="G655" s="13">
        <v>276</v>
      </c>
      <c r="H655" s="60">
        <v>181.42857142857142</v>
      </c>
      <c r="I655" s="75">
        <v>193.28571428571428</v>
      </c>
    </row>
    <row r="656" spans="1:9" s="10" customFormat="1" ht="16" customHeight="1" x14ac:dyDescent="0.35">
      <c r="A656" s="73">
        <v>44481</v>
      </c>
      <c r="B656" s="11">
        <v>20</v>
      </c>
      <c r="C656" s="12">
        <v>26</v>
      </c>
      <c r="D656" s="61">
        <v>18.714285714285715</v>
      </c>
      <c r="E656" s="61">
        <v>20.142857142857142</v>
      </c>
      <c r="F656" s="13">
        <v>177</v>
      </c>
      <c r="G656" s="13">
        <v>303</v>
      </c>
      <c r="H656" s="60">
        <v>184.57142857142858</v>
      </c>
      <c r="I656" s="75">
        <v>192.14285714285714</v>
      </c>
    </row>
    <row r="657" spans="1:9" s="10" customFormat="1" ht="16" customHeight="1" x14ac:dyDescent="0.35">
      <c r="A657" s="73">
        <v>44482</v>
      </c>
      <c r="B657" s="11">
        <v>17</v>
      </c>
      <c r="C657" s="12">
        <v>26</v>
      </c>
      <c r="D657" s="61">
        <v>19.571428571428573</v>
      </c>
      <c r="E657" s="61">
        <v>20.142857142857142</v>
      </c>
      <c r="F657" s="13">
        <v>188</v>
      </c>
      <c r="G657" s="13">
        <v>281</v>
      </c>
      <c r="H657" s="60">
        <v>186.71428571428572</v>
      </c>
      <c r="I657" s="75">
        <v>192.14285714285714</v>
      </c>
    </row>
    <row r="658" spans="1:9" s="10" customFormat="1" ht="16" customHeight="1" x14ac:dyDescent="0.35">
      <c r="A658" s="73">
        <v>44483</v>
      </c>
      <c r="B658" s="11">
        <v>21</v>
      </c>
      <c r="C658" s="12">
        <v>29</v>
      </c>
      <c r="D658" s="61">
        <v>19.428571428571427</v>
      </c>
      <c r="E658" s="61">
        <v>20.142857142857142</v>
      </c>
      <c r="F658" s="13">
        <v>181</v>
      </c>
      <c r="G658" s="13">
        <v>243</v>
      </c>
      <c r="H658" s="60">
        <v>186.57142857142858</v>
      </c>
      <c r="I658" s="75">
        <v>192.14285714285714</v>
      </c>
    </row>
    <row r="659" spans="1:9" s="10" customFormat="1" ht="16" customHeight="1" x14ac:dyDescent="0.35">
      <c r="A659" s="73">
        <v>44484</v>
      </c>
      <c r="B659" s="11">
        <v>14</v>
      </c>
      <c r="C659" s="12">
        <v>25</v>
      </c>
      <c r="D659" s="61">
        <v>17.857142857142858</v>
      </c>
      <c r="E659" s="61">
        <v>19.571428571428573</v>
      </c>
      <c r="F659" s="13">
        <v>178</v>
      </c>
      <c r="G659" s="13">
        <v>233</v>
      </c>
      <c r="H659" s="60">
        <v>182</v>
      </c>
      <c r="I659" s="75">
        <v>191.57142857142858</v>
      </c>
    </row>
    <row r="660" spans="1:9" s="10" customFormat="1" ht="16" customHeight="1" x14ac:dyDescent="0.35">
      <c r="A660" s="73">
        <v>44485</v>
      </c>
      <c r="B660" s="11">
        <v>21</v>
      </c>
      <c r="C660" s="12">
        <v>1</v>
      </c>
      <c r="D660" s="61">
        <v>17</v>
      </c>
      <c r="E660" s="61">
        <v>19.857142857142858</v>
      </c>
      <c r="F660" s="13">
        <v>183</v>
      </c>
      <c r="G660" s="13">
        <v>8</v>
      </c>
      <c r="H660" s="60">
        <v>181.71428571428572</v>
      </c>
      <c r="I660" s="75">
        <v>189.85714285714286</v>
      </c>
    </row>
    <row r="661" spans="1:9" s="10" customFormat="1" ht="16" customHeight="1" x14ac:dyDescent="0.35">
      <c r="A661" s="73">
        <v>44486</v>
      </c>
      <c r="B661" s="11">
        <v>16</v>
      </c>
      <c r="C661" s="12">
        <v>0</v>
      </c>
      <c r="D661" s="61">
        <v>17.285714285714285</v>
      </c>
      <c r="E661" s="61">
        <v>20</v>
      </c>
      <c r="F661" s="13">
        <v>185</v>
      </c>
      <c r="G661" s="13">
        <v>1</v>
      </c>
      <c r="H661" s="60">
        <v>179.85714285714286</v>
      </c>
      <c r="I661" s="75">
        <v>186.71428571428572</v>
      </c>
    </row>
    <row r="662" spans="1:9" s="10" customFormat="1" ht="16" customHeight="1" x14ac:dyDescent="0.35">
      <c r="A662" s="73">
        <v>44487</v>
      </c>
      <c r="B662" s="11">
        <v>16</v>
      </c>
      <c r="C662" s="12">
        <v>30</v>
      </c>
      <c r="D662" s="61">
        <v>17.571428571428573</v>
      </c>
      <c r="E662" s="61">
        <v>19</v>
      </c>
      <c r="F662" s="13">
        <v>182</v>
      </c>
      <c r="G662" s="13">
        <v>272</v>
      </c>
      <c r="H662" s="60">
        <v>183</v>
      </c>
      <c r="I662" s="75">
        <v>187.28571428571428</v>
      </c>
    </row>
    <row r="663" spans="1:9" s="10" customFormat="1" ht="16" customHeight="1" x14ac:dyDescent="0.35">
      <c r="A663" s="73">
        <v>44488</v>
      </c>
      <c r="B663" s="11">
        <v>14</v>
      </c>
      <c r="C663" s="12">
        <v>28</v>
      </c>
      <c r="D663" s="61">
        <v>18.142857142857142</v>
      </c>
      <c r="E663" s="61">
        <v>18.714285714285715</v>
      </c>
      <c r="F663" s="13">
        <v>175</v>
      </c>
      <c r="G663" s="13">
        <v>291</v>
      </c>
      <c r="H663" s="60">
        <v>182.42857142857142</v>
      </c>
      <c r="I663" s="75">
        <v>187.28571428571428</v>
      </c>
    </row>
    <row r="664" spans="1:9" s="10" customFormat="1" ht="16" customHeight="1" x14ac:dyDescent="0.35">
      <c r="A664" s="73">
        <v>44489</v>
      </c>
      <c r="B664" s="11">
        <v>19</v>
      </c>
      <c r="C664" s="12">
        <v>27</v>
      </c>
      <c r="D664" s="61">
        <v>18.714285714285715</v>
      </c>
      <c r="E664" s="61">
        <v>18.714285714285715</v>
      </c>
      <c r="F664" s="13">
        <v>175</v>
      </c>
      <c r="G664" s="13">
        <v>259</v>
      </c>
      <c r="H664" s="60">
        <v>184.28571428571428</v>
      </c>
      <c r="I664" s="75">
        <v>189.14285714285714</v>
      </c>
    </row>
    <row r="665" spans="1:9" s="10" customFormat="1" ht="16" customHeight="1" x14ac:dyDescent="0.35">
      <c r="A665" s="73">
        <v>44490</v>
      </c>
      <c r="B665" s="11">
        <v>23</v>
      </c>
      <c r="C665" s="12">
        <v>22</v>
      </c>
      <c r="D665" s="61">
        <v>20.142857142857142</v>
      </c>
      <c r="E665" s="61">
        <v>18.714285714285715</v>
      </c>
      <c r="F665" s="13">
        <v>203</v>
      </c>
      <c r="G665" s="13">
        <v>247</v>
      </c>
      <c r="H665" s="60">
        <v>188.14285714285714</v>
      </c>
      <c r="I665" s="75">
        <v>189</v>
      </c>
    </row>
    <row r="666" spans="1:9" s="10" customFormat="1" ht="16" customHeight="1" x14ac:dyDescent="0.35">
      <c r="A666" s="73">
        <v>44491</v>
      </c>
      <c r="B666" s="11">
        <v>18</v>
      </c>
      <c r="C666" s="12">
        <v>23</v>
      </c>
      <c r="D666" s="61">
        <v>19.857142857142858</v>
      </c>
      <c r="E666" s="61">
        <v>17.857142857142858</v>
      </c>
      <c r="F666" s="13">
        <v>174</v>
      </c>
      <c r="G666" s="13">
        <v>233</v>
      </c>
      <c r="H666" s="60">
        <v>188.71428571428572</v>
      </c>
      <c r="I666" s="75">
        <v>190.14285714285714</v>
      </c>
    </row>
    <row r="667" spans="1:9" s="10" customFormat="1" ht="16" customHeight="1" x14ac:dyDescent="0.35">
      <c r="A667" s="73">
        <v>44492</v>
      </c>
      <c r="B667" s="11">
        <v>25</v>
      </c>
      <c r="C667" s="12">
        <v>1</v>
      </c>
      <c r="D667" s="61">
        <v>21.142857142857142</v>
      </c>
      <c r="E667" s="61">
        <v>18.714285714285715</v>
      </c>
      <c r="F667" s="13">
        <v>196</v>
      </c>
      <c r="G667" s="13">
        <v>21</v>
      </c>
      <c r="H667" s="60">
        <v>194.42857142857142</v>
      </c>
      <c r="I667" s="75">
        <v>192.85714285714286</v>
      </c>
    </row>
    <row r="668" spans="1:9" s="10" customFormat="1" ht="16" customHeight="1" x14ac:dyDescent="0.35">
      <c r="A668" s="73">
        <v>44493</v>
      </c>
      <c r="B668" s="11">
        <v>26</v>
      </c>
      <c r="C668" s="12">
        <v>0</v>
      </c>
      <c r="D668" s="61">
        <v>20.428571428571427</v>
      </c>
      <c r="E668" s="61">
        <v>18.285714285714285</v>
      </c>
      <c r="F668" s="13">
        <v>212</v>
      </c>
      <c r="G668" s="13">
        <v>0</v>
      </c>
      <c r="H668" s="60">
        <v>198</v>
      </c>
      <c r="I668" s="75">
        <v>193.71428571428572</v>
      </c>
    </row>
    <row r="669" spans="1:9" s="10" customFormat="1" ht="16" customHeight="1" x14ac:dyDescent="0.35">
      <c r="A669" s="73">
        <v>44494</v>
      </c>
      <c r="B669" s="11">
        <v>14</v>
      </c>
      <c r="C669" s="12">
        <v>24</v>
      </c>
      <c r="D669" s="61">
        <v>20.428571428571427</v>
      </c>
      <c r="E669" s="61">
        <v>19</v>
      </c>
      <c r="F669" s="13">
        <v>186</v>
      </c>
      <c r="G669" s="13">
        <v>280</v>
      </c>
      <c r="H669" s="60">
        <v>194.85714285714286</v>
      </c>
      <c r="I669" s="75">
        <v>193.71428571428572</v>
      </c>
    </row>
    <row r="670" spans="1:9" s="10" customFormat="1" ht="16" customHeight="1" x14ac:dyDescent="0.35">
      <c r="A670" s="73">
        <v>44495</v>
      </c>
      <c r="B670" s="11">
        <v>23</v>
      </c>
      <c r="C670" s="12">
        <v>34</v>
      </c>
      <c r="D670" s="61">
        <v>21.285714285714285</v>
      </c>
      <c r="E670" s="61">
        <v>19.428571428571427</v>
      </c>
      <c r="F670" s="13">
        <v>215</v>
      </c>
      <c r="G670" s="13">
        <v>310</v>
      </c>
      <c r="H670" s="60">
        <v>197.71428571428572</v>
      </c>
      <c r="I670" s="75">
        <v>193.85714285714286</v>
      </c>
    </row>
    <row r="671" spans="1:9" s="10" customFormat="1" ht="16" customHeight="1" x14ac:dyDescent="0.35">
      <c r="A671" s="73">
        <v>44496</v>
      </c>
      <c r="B671" s="11">
        <v>14</v>
      </c>
      <c r="C671" s="12">
        <v>24</v>
      </c>
      <c r="D671" s="61">
        <v>20.285714285714285</v>
      </c>
      <c r="E671" s="61">
        <v>19.285714285714285</v>
      </c>
      <c r="F671" s="13">
        <v>200</v>
      </c>
      <c r="G671" s="13">
        <v>265</v>
      </c>
      <c r="H671" s="60">
        <v>198</v>
      </c>
      <c r="I671" s="75">
        <v>191.71428571428572</v>
      </c>
    </row>
    <row r="672" spans="1:9" s="10" customFormat="1" ht="16" customHeight="1" x14ac:dyDescent="0.35">
      <c r="A672" s="73">
        <v>44497</v>
      </c>
      <c r="B672" s="11">
        <v>23</v>
      </c>
      <c r="C672" s="12">
        <v>27</v>
      </c>
      <c r="D672" s="61">
        <v>18.714285714285715</v>
      </c>
      <c r="E672" s="61">
        <v>19.285714285714285</v>
      </c>
      <c r="F672" s="13">
        <v>181</v>
      </c>
      <c r="G672" s="13">
        <v>247</v>
      </c>
      <c r="H672" s="60">
        <v>196.42857142857142</v>
      </c>
      <c r="I672" s="75">
        <v>191.71428571428572</v>
      </c>
    </row>
    <row r="673" spans="1:9" s="10" customFormat="1" ht="16" customHeight="1" x14ac:dyDescent="0.35">
      <c r="A673" s="73">
        <v>44498</v>
      </c>
      <c r="B673" s="11">
        <v>24</v>
      </c>
      <c r="C673" s="12">
        <v>26</v>
      </c>
      <c r="D673" s="61">
        <v>20.857142857142858</v>
      </c>
      <c r="E673" s="61">
        <v>19.857142857142858</v>
      </c>
      <c r="F673" s="13">
        <v>194</v>
      </c>
      <c r="G673" s="13">
        <v>234</v>
      </c>
      <c r="H673" s="60">
        <v>199.28571428571428</v>
      </c>
      <c r="I673" s="75">
        <v>192.14285714285714</v>
      </c>
    </row>
    <row r="674" spans="1:9" s="10" customFormat="1" ht="16" customHeight="1" x14ac:dyDescent="0.35">
      <c r="A674" s="73">
        <v>44499</v>
      </c>
      <c r="B674" s="11">
        <v>18</v>
      </c>
      <c r="C674" s="12">
        <v>0</v>
      </c>
      <c r="D674" s="61">
        <v>19.857142857142858</v>
      </c>
      <c r="E674" s="61">
        <v>18.857142857142858</v>
      </c>
      <c r="F674" s="13">
        <v>198</v>
      </c>
      <c r="G674" s="13">
        <v>6</v>
      </c>
      <c r="H674" s="60">
        <v>193.85714285714286</v>
      </c>
      <c r="I674" s="75">
        <v>189.85714285714286</v>
      </c>
    </row>
    <row r="675" spans="1:9" s="10" customFormat="1" ht="16" customHeight="1" x14ac:dyDescent="0.35">
      <c r="A675" s="73">
        <v>44500</v>
      </c>
      <c r="B675" s="11">
        <v>15</v>
      </c>
      <c r="C675" s="12">
        <v>0</v>
      </c>
      <c r="D675" s="61">
        <v>21</v>
      </c>
      <c r="E675" s="61">
        <v>20.142857142857142</v>
      </c>
      <c r="F675" s="13">
        <v>201</v>
      </c>
      <c r="G675" s="13">
        <v>0</v>
      </c>
      <c r="H675" s="60">
        <v>191.85714285714286</v>
      </c>
      <c r="I675" s="75">
        <v>188.14285714285714</v>
      </c>
    </row>
    <row r="676" spans="1:9" s="10" customFormat="1" ht="16" customHeight="1" x14ac:dyDescent="0.35">
      <c r="A676" s="73">
        <v>44501</v>
      </c>
      <c r="B676" s="11">
        <v>29</v>
      </c>
      <c r="C676" s="12">
        <v>28</v>
      </c>
      <c r="D676" s="61">
        <v>21</v>
      </c>
      <c r="E676" s="61">
        <v>20.142857142857142</v>
      </c>
      <c r="F676" s="13">
        <v>206</v>
      </c>
      <c r="G676" s="13">
        <v>283</v>
      </c>
      <c r="H676" s="60">
        <v>191.57142857142858</v>
      </c>
      <c r="I676" s="75">
        <v>185.71428571428572</v>
      </c>
    </row>
    <row r="677" spans="1:9" s="10" customFormat="1" ht="16" customHeight="1" x14ac:dyDescent="0.35">
      <c r="A677" s="73">
        <v>44502</v>
      </c>
      <c r="B677" s="11">
        <v>16</v>
      </c>
      <c r="C677" s="12">
        <v>27</v>
      </c>
      <c r="D677" s="61">
        <v>20</v>
      </c>
      <c r="E677" s="61">
        <v>20.714285714285715</v>
      </c>
      <c r="F677" s="13">
        <v>177</v>
      </c>
      <c r="G677" s="13">
        <v>294</v>
      </c>
      <c r="H677" s="60">
        <v>187.71428571428572</v>
      </c>
      <c r="I677" s="75">
        <v>186.28571428571428</v>
      </c>
    </row>
    <row r="678" spans="1:9" s="10" customFormat="1" ht="16" customHeight="1" x14ac:dyDescent="0.35">
      <c r="A678" s="73">
        <v>44503</v>
      </c>
      <c r="B678" s="11">
        <v>22</v>
      </c>
      <c r="C678" s="12">
        <v>33</v>
      </c>
      <c r="D678" s="61">
        <v>20.142857142857142</v>
      </c>
      <c r="E678" s="61">
        <v>20.714285714285715</v>
      </c>
      <c r="F678" s="13">
        <v>186</v>
      </c>
      <c r="G678" s="13">
        <v>253</v>
      </c>
      <c r="H678" s="60">
        <v>184.14285714285714</v>
      </c>
      <c r="I678" s="75">
        <v>185.42857142857142</v>
      </c>
    </row>
    <row r="679" spans="1:9" s="10" customFormat="1" ht="16" customHeight="1" x14ac:dyDescent="0.35">
      <c r="A679" s="73">
        <v>44504</v>
      </c>
      <c r="B679" s="11">
        <v>23</v>
      </c>
      <c r="C679" s="12">
        <v>27</v>
      </c>
      <c r="D679" s="61">
        <v>20.285714285714285</v>
      </c>
      <c r="E679" s="61">
        <v>20.714285714285715</v>
      </c>
      <c r="F679" s="13">
        <v>179</v>
      </c>
      <c r="G679" s="13">
        <v>230</v>
      </c>
      <c r="H679" s="60">
        <v>182.42857142857142</v>
      </c>
      <c r="I679" s="75">
        <v>185.42857142857142</v>
      </c>
    </row>
    <row r="680" spans="1:9" s="10" customFormat="1" ht="16" customHeight="1" x14ac:dyDescent="0.35">
      <c r="A680" s="73">
        <v>44505</v>
      </c>
      <c r="B680" s="11">
        <v>17</v>
      </c>
      <c r="C680" s="12">
        <v>30</v>
      </c>
      <c r="D680" s="61">
        <v>18.285714285714285</v>
      </c>
      <c r="E680" s="61">
        <v>20.285714285714285</v>
      </c>
      <c r="F680" s="13">
        <v>167</v>
      </c>
      <c r="G680" s="13">
        <v>238</v>
      </c>
      <c r="H680" s="60">
        <v>183.14285714285714</v>
      </c>
      <c r="I680" s="75">
        <v>185.14285714285714</v>
      </c>
    </row>
    <row r="681" spans="1:9" s="10" customFormat="1" ht="16" customHeight="1" x14ac:dyDescent="0.35">
      <c r="A681" s="73">
        <v>44506</v>
      </c>
      <c r="B681" s="11">
        <v>19</v>
      </c>
      <c r="C681" s="12">
        <v>0</v>
      </c>
      <c r="D681" s="61">
        <v>17</v>
      </c>
      <c r="E681" s="61">
        <v>20.285714285714285</v>
      </c>
      <c r="F681" s="13">
        <v>173</v>
      </c>
      <c r="G681" s="13">
        <v>0</v>
      </c>
      <c r="H681" s="60">
        <v>184.85714285714286</v>
      </c>
      <c r="I681" s="75">
        <v>188.57142857142858</v>
      </c>
    </row>
    <row r="682" spans="1:9" s="10" customFormat="1" ht="16" customHeight="1" x14ac:dyDescent="0.35">
      <c r="A682" s="73">
        <v>44507</v>
      </c>
      <c r="B682" s="11">
        <v>16</v>
      </c>
      <c r="C682" s="12">
        <v>0</v>
      </c>
      <c r="D682" s="61">
        <v>15.857142857142858</v>
      </c>
      <c r="E682" s="61">
        <v>18.857142857142858</v>
      </c>
      <c r="F682" s="13">
        <v>189</v>
      </c>
      <c r="G682" s="13">
        <v>0</v>
      </c>
      <c r="H682" s="60">
        <v>185.71428571428572</v>
      </c>
      <c r="I682" s="75">
        <v>190.57142857142858</v>
      </c>
    </row>
    <row r="683" spans="1:9" s="10" customFormat="1" ht="16" customHeight="1" x14ac:dyDescent="0.35">
      <c r="A683" s="73">
        <v>44508</v>
      </c>
      <c r="B683" s="11">
        <v>15</v>
      </c>
      <c r="C683" s="12">
        <v>25</v>
      </c>
      <c r="D683" s="61">
        <v>14.285714285714286</v>
      </c>
      <c r="E683" s="61">
        <v>18.142857142857142</v>
      </c>
      <c r="F683" s="13">
        <v>211</v>
      </c>
      <c r="G683" s="13">
        <v>281</v>
      </c>
      <c r="H683" s="60">
        <v>183</v>
      </c>
      <c r="I683" s="75">
        <v>193.28571428571428</v>
      </c>
    </row>
    <row r="684" spans="1:9" s="10" customFormat="1" ht="16" customHeight="1" x14ac:dyDescent="0.35">
      <c r="A684" s="73">
        <v>44509</v>
      </c>
      <c r="B684" s="11">
        <v>7</v>
      </c>
      <c r="C684" s="12">
        <v>27</v>
      </c>
      <c r="D684" s="61">
        <v>14.285714285714286</v>
      </c>
      <c r="E684" s="61">
        <v>17.142857142857142</v>
      </c>
      <c r="F684" s="13">
        <v>189</v>
      </c>
      <c r="G684" s="13">
        <v>318</v>
      </c>
      <c r="H684" s="60">
        <v>187.85714285714286</v>
      </c>
      <c r="I684" s="75">
        <v>189.42857142857142</v>
      </c>
    </row>
    <row r="685" spans="1:9" s="10" customFormat="1" ht="16" customHeight="1" x14ac:dyDescent="0.35">
      <c r="A685" s="73">
        <v>44510</v>
      </c>
      <c r="B685" s="11">
        <v>14</v>
      </c>
      <c r="C685" s="12">
        <v>23</v>
      </c>
      <c r="D685" s="61">
        <v>13.285714285714286</v>
      </c>
      <c r="E685" s="61">
        <v>17.285714285714285</v>
      </c>
      <c r="F685" s="13">
        <v>192</v>
      </c>
      <c r="G685" s="13">
        <v>267</v>
      </c>
      <c r="H685" s="60">
        <v>188.42857142857142</v>
      </c>
      <c r="I685" s="75">
        <v>191.14285714285714</v>
      </c>
    </row>
    <row r="686" spans="1:9" s="10" customFormat="1" ht="16" customHeight="1" x14ac:dyDescent="0.35">
      <c r="A686" s="73">
        <v>44511</v>
      </c>
      <c r="B686" s="11">
        <v>12</v>
      </c>
      <c r="C686" s="12">
        <v>22</v>
      </c>
      <c r="D686" s="61">
        <v>13.142857142857142</v>
      </c>
      <c r="E686" s="61">
        <v>17.285714285714285</v>
      </c>
      <c r="F686" s="13">
        <v>160</v>
      </c>
      <c r="G686" s="13">
        <v>249</v>
      </c>
      <c r="H686" s="60">
        <v>186.42857142857142</v>
      </c>
      <c r="I686" s="75">
        <v>191.14285714285714</v>
      </c>
    </row>
    <row r="687" spans="1:9" s="10" customFormat="1" ht="16" customHeight="1" x14ac:dyDescent="0.35">
      <c r="A687" s="73">
        <v>44512</v>
      </c>
      <c r="B687" s="11">
        <v>17</v>
      </c>
      <c r="C687" s="12">
        <v>23</v>
      </c>
      <c r="D687" s="61">
        <v>13.571428571428571</v>
      </c>
      <c r="E687" s="61">
        <v>16.285714285714285</v>
      </c>
      <c r="F687" s="13">
        <v>201</v>
      </c>
      <c r="G687" s="13">
        <v>211</v>
      </c>
      <c r="H687" s="60">
        <v>179.71428571428572</v>
      </c>
      <c r="I687" s="75">
        <v>187</v>
      </c>
    </row>
    <row r="688" spans="1:9" s="10" customFormat="1" ht="16" customHeight="1" x14ac:dyDescent="0.35">
      <c r="A688" s="73">
        <v>44513</v>
      </c>
      <c r="B688" s="11">
        <v>12</v>
      </c>
      <c r="C688" s="12">
        <v>1</v>
      </c>
      <c r="D688" s="61">
        <v>14.142857142857142</v>
      </c>
      <c r="E688" s="61">
        <v>15</v>
      </c>
      <c r="F688" s="13">
        <v>177</v>
      </c>
      <c r="G688" s="13">
        <v>12</v>
      </c>
      <c r="H688" s="60">
        <v>179</v>
      </c>
      <c r="I688" s="75">
        <v>181.57142857142858</v>
      </c>
    </row>
    <row r="689" spans="1:9" s="10" customFormat="1" ht="16" customHeight="1" x14ac:dyDescent="0.35">
      <c r="A689" s="73">
        <v>44514</v>
      </c>
      <c r="B689" s="11">
        <v>15</v>
      </c>
      <c r="C689" s="12">
        <v>0</v>
      </c>
      <c r="D689" s="61">
        <v>14.142857142857142</v>
      </c>
      <c r="E689" s="61">
        <v>15.285714285714286</v>
      </c>
      <c r="F689" s="13">
        <v>175</v>
      </c>
      <c r="G689" s="13">
        <v>0</v>
      </c>
      <c r="H689" s="60">
        <v>178.14285714285714</v>
      </c>
      <c r="I689" s="75">
        <v>177.57142857142858</v>
      </c>
    </row>
    <row r="690" spans="1:9" s="10" customFormat="1" ht="16" customHeight="1" x14ac:dyDescent="0.35">
      <c r="A690" s="73">
        <v>44515</v>
      </c>
      <c r="B690" s="11">
        <v>18</v>
      </c>
      <c r="C690" s="12">
        <v>18</v>
      </c>
      <c r="D690" s="61">
        <v>14.142857142857142</v>
      </c>
      <c r="E690" s="61">
        <v>15</v>
      </c>
      <c r="F690" s="13">
        <v>164</v>
      </c>
      <c r="G690" s="13">
        <v>252</v>
      </c>
      <c r="H690" s="60">
        <v>180.14285714285714</v>
      </c>
      <c r="I690" s="75">
        <v>177.71428571428572</v>
      </c>
    </row>
    <row r="691" spans="1:9" s="10" customFormat="1" ht="16" customHeight="1" x14ac:dyDescent="0.35">
      <c r="A691" s="73">
        <v>44516</v>
      </c>
      <c r="B691" s="11">
        <v>11</v>
      </c>
      <c r="C691" s="12">
        <v>18</v>
      </c>
      <c r="D691" s="61">
        <v>13.285714285714286</v>
      </c>
      <c r="E691" s="61">
        <v>14</v>
      </c>
      <c r="F691" s="13">
        <v>184</v>
      </c>
      <c r="G691" s="13">
        <v>280</v>
      </c>
      <c r="H691" s="60">
        <v>179.42857142857142</v>
      </c>
      <c r="I691" s="75">
        <v>181.85714285714286</v>
      </c>
    </row>
    <row r="692" spans="1:9" s="10" customFormat="1" ht="16" customHeight="1" x14ac:dyDescent="0.35">
      <c r="A692" s="73">
        <v>44517</v>
      </c>
      <c r="B692" s="11">
        <v>14</v>
      </c>
      <c r="C692" s="12">
        <v>25</v>
      </c>
      <c r="D692" s="61">
        <v>13.285714285714286</v>
      </c>
      <c r="E692" s="61">
        <v>13.857142857142858</v>
      </c>
      <c r="F692" s="13">
        <v>186</v>
      </c>
      <c r="G692" s="13">
        <v>239</v>
      </c>
      <c r="H692" s="60">
        <v>180.28571428571428</v>
      </c>
      <c r="I692" s="75">
        <v>182.14285714285714</v>
      </c>
    </row>
    <row r="693" spans="1:9" s="10" customFormat="1" ht="16" customHeight="1" x14ac:dyDescent="0.35">
      <c r="A693" s="73">
        <v>44518</v>
      </c>
      <c r="B693" s="11">
        <v>12</v>
      </c>
      <c r="C693" s="12">
        <v>20</v>
      </c>
      <c r="D693" s="61">
        <v>12.714285714285714</v>
      </c>
      <c r="E693" s="61">
        <v>13.857142857142858</v>
      </c>
      <c r="F693" s="13">
        <v>174</v>
      </c>
      <c r="G693" s="13">
        <v>250</v>
      </c>
      <c r="H693" s="60">
        <v>178.85714285714286</v>
      </c>
      <c r="I693" s="75">
        <v>182.42857142857142</v>
      </c>
    </row>
    <row r="694" spans="1:9" s="10" customFormat="1" ht="16" customHeight="1" x14ac:dyDescent="0.35">
      <c r="A694" s="73">
        <v>44519</v>
      </c>
      <c r="B694" s="11">
        <v>11</v>
      </c>
      <c r="C694" s="12">
        <v>16</v>
      </c>
      <c r="D694" s="61">
        <v>12.571428571428571</v>
      </c>
      <c r="E694" s="61">
        <v>14.285714285714286</v>
      </c>
      <c r="F694" s="13">
        <v>196</v>
      </c>
      <c r="G694" s="13">
        <v>240</v>
      </c>
      <c r="H694" s="60">
        <v>183.57142857142858</v>
      </c>
      <c r="I694" s="75">
        <v>186.57142857142858</v>
      </c>
    </row>
    <row r="695" spans="1:9" s="10" customFormat="1" ht="16" customHeight="1" x14ac:dyDescent="0.35">
      <c r="A695" s="73">
        <v>44520</v>
      </c>
      <c r="B695" s="11">
        <v>12</v>
      </c>
      <c r="C695" s="12">
        <v>0</v>
      </c>
      <c r="D695" s="61">
        <v>13</v>
      </c>
      <c r="E695" s="61">
        <v>14</v>
      </c>
      <c r="F695" s="13">
        <v>183</v>
      </c>
      <c r="G695" s="13">
        <v>14</v>
      </c>
      <c r="H695" s="60">
        <v>183.42857142857142</v>
      </c>
      <c r="I695" s="75">
        <v>191</v>
      </c>
    </row>
    <row r="696" spans="1:9" s="10" customFormat="1" ht="16" customHeight="1" x14ac:dyDescent="0.35">
      <c r="A696" s="73">
        <v>44521</v>
      </c>
      <c r="B696" s="11">
        <v>11</v>
      </c>
      <c r="C696" s="12">
        <v>0</v>
      </c>
      <c r="D696" s="61">
        <v>11.857142857142858</v>
      </c>
      <c r="E696" s="61">
        <v>13.142857142857142</v>
      </c>
      <c r="F696" s="13">
        <v>165</v>
      </c>
      <c r="G696" s="13">
        <v>2</v>
      </c>
      <c r="H696" s="60">
        <v>179.85714285714286</v>
      </c>
      <c r="I696" s="75">
        <v>194.85714285714286</v>
      </c>
    </row>
    <row r="697" spans="1:9" s="10" customFormat="1" ht="16" customHeight="1" x14ac:dyDescent="0.35">
      <c r="A697" s="73">
        <v>44522</v>
      </c>
      <c r="B697" s="11">
        <v>17</v>
      </c>
      <c r="C697" s="12">
        <v>21</v>
      </c>
      <c r="D697" s="61">
        <v>11.714285714285714</v>
      </c>
      <c r="E697" s="61">
        <v>13.571428571428571</v>
      </c>
      <c r="F697" s="13">
        <v>197</v>
      </c>
      <c r="G697" s="13">
        <v>281</v>
      </c>
      <c r="H697" s="60">
        <v>182.57142857142858</v>
      </c>
      <c r="I697" s="75">
        <v>189.71428571428572</v>
      </c>
    </row>
    <row r="698" spans="1:9" s="10" customFormat="1" ht="16" customHeight="1" x14ac:dyDescent="0.35">
      <c r="A698" s="73">
        <v>44523</v>
      </c>
      <c r="B698" s="11">
        <v>14</v>
      </c>
      <c r="C698" s="12">
        <v>16</v>
      </c>
      <c r="D698" s="61">
        <v>12.142857142857142</v>
      </c>
      <c r="E698" s="61">
        <v>14.142857142857142</v>
      </c>
      <c r="F698" s="13">
        <v>183</v>
      </c>
      <c r="G698" s="13">
        <v>311</v>
      </c>
      <c r="H698" s="60">
        <v>183.28571428571428</v>
      </c>
      <c r="I698" s="75">
        <v>185.14285714285714</v>
      </c>
    </row>
    <row r="699" spans="1:9" s="10" customFormat="1" ht="16" customHeight="1" x14ac:dyDescent="0.35">
      <c r="A699" s="73">
        <v>44524</v>
      </c>
      <c r="B699" s="11">
        <v>6</v>
      </c>
      <c r="C699" s="12">
        <v>19</v>
      </c>
      <c r="D699" s="61">
        <v>13</v>
      </c>
      <c r="E699" s="61">
        <v>14.142857142857142</v>
      </c>
      <c r="F699" s="13">
        <v>161</v>
      </c>
      <c r="G699" s="13">
        <v>266</v>
      </c>
      <c r="H699" s="60">
        <v>184.85714285714286</v>
      </c>
      <c r="I699" s="75">
        <v>184</v>
      </c>
    </row>
    <row r="700" spans="1:9" s="10" customFormat="1" ht="16" customHeight="1" x14ac:dyDescent="0.35">
      <c r="A700" s="73">
        <v>44525</v>
      </c>
      <c r="B700" s="11">
        <v>11</v>
      </c>
      <c r="C700" s="12">
        <v>23</v>
      </c>
      <c r="D700" s="61">
        <v>14</v>
      </c>
      <c r="E700" s="61">
        <v>14.142857142857142</v>
      </c>
      <c r="F700" s="13">
        <v>193</v>
      </c>
      <c r="G700" s="13">
        <v>214</v>
      </c>
      <c r="H700" s="60">
        <v>188.28571428571428</v>
      </c>
      <c r="I700" s="75">
        <v>183.71428571428572</v>
      </c>
    </row>
    <row r="701" spans="1:9" s="10" customFormat="1" ht="16" customHeight="1" x14ac:dyDescent="0.35">
      <c r="A701" s="73">
        <v>44526</v>
      </c>
      <c r="B701" s="11">
        <v>14</v>
      </c>
      <c r="C701" s="12">
        <v>20</v>
      </c>
      <c r="D701" s="61">
        <v>14</v>
      </c>
      <c r="E701" s="61">
        <v>13</v>
      </c>
      <c r="F701" s="13">
        <v>201</v>
      </c>
      <c r="G701" s="13">
        <v>208</v>
      </c>
      <c r="H701" s="60">
        <v>191.71428571428572</v>
      </c>
      <c r="I701" s="75">
        <v>182.14285714285714</v>
      </c>
    </row>
    <row r="702" spans="1:9" s="10" customFormat="1" ht="16" customHeight="1" x14ac:dyDescent="0.35">
      <c r="A702" s="73">
        <v>44527</v>
      </c>
      <c r="B702" s="11">
        <v>18</v>
      </c>
      <c r="C702" s="12">
        <v>0</v>
      </c>
      <c r="D702" s="61">
        <v>12.714285714285714</v>
      </c>
      <c r="E702" s="61">
        <v>13.714285714285714</v>
      </c>
      <c r="F702" s="13">
        <v>194</v>
      </c>
      <c r="G702" s="13">
        <v>6</v>
      </c>
      <c r="H702" s="60">
        <v>188.71428571428572</v>
      </c>
      <c r="I702" s="75">
        <v>180.42857142857142</v>
      </c>
    </row>
    <row r="703" spans="1:9" s="10" customFormat="1" ht="16" customHeight="1" x14ac:dyDescent="0.35">
      <c r="A703" s="73">
        <v>44528</v>
      </c>
      <c r="B703" s="11">
        <v>18</v>
      </c>
      <c r="C703" s="12">
        <v>0</v>
      </c>
      <c r="D703" s="61">
        <v>13.857142857142858</v>
      </c>
      <c r="E703" s="61">
        <v>13.428571428571429</v>
      </c>
      <c r="F703" s="13">
        <v>189</v>
      </c>
      <c r="G703" s="13">
        <v>0</v>
      </c>
      <c r="H703" s="60">
        <v>194.85714285714286</v>
      </c>
      <c r="I703" s="75">
        <v>179.85714285714286</v>
      </c>
    </row>
    <row r="704" spans="1:9" s="10" customFormat="1" ht="16" customHeight="1" x14ac:dyDescent="0.35">
      <c r="A704" s="73">
        <v>44529</v>
      </c>
      <c r="B704" s="11">
        <v>17</v>
      </c>
      <c r="C704" s="12">
        <v>13</v>
      </c>
      <c r="D704" s="61">
        <v>14.428571428571429</v>
      </c>
      <c r="E704" s="61">
        <v>13</v>
      </c>
      <c r="F704" s="13">
        <v>221</v>
      </c>
      <c r="G704" s="13">
        <v>270</v>
      </c>
      <c r="H704" s="60">
        <v>194.57142857142858</v>
      </c>
      <c r="I704" s="75">
        <v>184.57142857142858</v>
      </c>
    </row>
    <row r="705" spans="1:9" s="10" customFormat="1" ht="16" customHeight="1" x14ac:dyDescent="0.35">
      <c r="A705" s="73">
        <v>44530</v>
      </c>
      <c r="B705" s="11">
        <v>5</v>
      </c>
      <c r="C705" s="12">
        <v>21</v>
      </c>
      <c r="D705" s="61">
        <v>13.857142857142858</v>
      </c>
      <c r="E705" s="61">
        <v>12.857142857142858</v>
      </c>
      <c r="F705" s="13">
        <v>162</v>
      </c>
      <c r="G705" s="13">
        <v>299</v>
      </c>
      <c r="H705" s="60">
        <v>189.71428571428572</v>
      </c>
      <c r="I705" s="75">
        <v>189.42857142857142</v>
      </c>
    </row>
    <row r="706" spans="1:9" s="10" customFormat="1" ht="16" customHeight="1" x14ac:dyDescent="0.35">
      <c r="A706" s="73">
        <v>44531</v>
      </c>
      <c r="B706" s="11">
        <v>14</v>
      </c>
      <c r="C706" s="12">
        <v>17</v>
      </c>
      <c r="D706" s="61">
        <v>13.285714285714286</v>
      </c>
      <c r="E706" s="61">
        <v>13</v>
      </c>
      <c r="F706" s="13">
        <v>204</v>
      </c>
      <c r="G706" s="13">
        <v>262</v>
      </c>
      <c r="H706" s="60">
        <v>190.57142857142858</v>
      </c>
      <c r="I706" s="75">
        <v>190.42857142857142</v>
      </c>
    </row>
    <row r="707" spans="1:9" s="10" customFormat="1" ht="16" customHeight="1" x14ac:dyDescent="0.35">
      <c r="A707" s="73">
        <v>44532</v>
      </c>
      <c r="B707" s="11">
        <v>15</v>
      </c>
      <c r="C707" s="12">
        <v>20</v>
      </c>
      <c r="D707" s="61">
        <v>12.142857142857142</v>
      </c>
      <c r="E707" s="61">
        <v>13</v>
      </c>
      <c r="F707" s="13">
        <v>191</v>
      </c>
      <c r="G707" s="13">
        <v>247</v>
      </c>
      <c r="H707" s="60">
        <v>191.28571428571428</v>
      </c>
      <c r="I707" s="75">
        <v>190.42857142857142</v>
      </c>
    </row>
    <row r="708" spans="1:9" s="10" customFormat="1" ht="16" customHeight="1" x14ac:dyDescent="0.35">
      <c r="A708" s="73">
        <v>44533</v>
      </c>
      <c r="B708" s="11">
        <v>10</v>
      </c>
      <c r="C708" s="12">
        <v>19</v>
      </c>
      <c r="D708" s="61">
        <v>12.142857142857142</v>
      </c>
      <c r="E708" s="61">
        <v>13.285714285714286</v>
      </c>
      <c r="F708" s="13">
        <v>167</v>
      </c>
      <c r="G708" s="13">
        <v>242</v>
      </c>
      <c r="H708" s="60">
        <v>188</v>
      </c>
      <c r="I708" s="75">
        <v>188.85714285714286</v>
      </c>
    </row>
    <row r="709" spans="1:9" s="10" customFormat="1" ht="16" customHeight="1" x14ac:dyDescent="0.35">
      <c r="A709" s="73">
        <v>44534</v>
      </c>
      <c r="B709" s="11">
        <v>14</v>
      </c>
      <c r="C709" s="12">
        <v>1</v>
      </c>
      <c r="D709" s="61">
        <v>14.428571428571429</v>
      </c>
      <c r="E709" s="61">
        <v>12.857142857142858</v>
      </c>
      <c r="F709" s="13">
        <v>200</v>
      </c>
      <c r="G709" s="13">
        <v>13</v>
      </c>
      <c r="H709" s="60">
        <v>194.42857142857142</v>
      </c>
      <c r="I709" s="75">
        <v>186.85714285714286</v>
      </c>
    </row>
    <row r="710" spans="1:9" s="10" customFormat="1" ht="16" customHeight="1" x14ac:dyDescent="0.35">
      <c r="A710" s="73">
        <v>44535</v>
      </c>
      <c r="B710" s="11">
        <v>10</v>
      </c>
      <c r="C710" s="12">
        <v>0</v>
      </c>
      <c r="D710" s="61">
        <v>13.857142857142858</v>
      </c>
      <c r="E710" s="61">
        <v>12.285714285714286</v>
      </c>
      <c r="F710" s="13">
        <v>194</v>
      </c>
      <c r="G710" s="13">
        <v>0</v>
      </c>
      <c r="H710" s="60">
        <v>190.85714285714286</v>
      </c>
      <c r="I710" s="75">
        <v>188</v>
      </c>
    </row>
    <row r="711" spans="1:9" s="10" customFormat="1" ht="16" customHeight="1" x14ac:dyDescent="0.35">
      <c r="A711" s="73">
        <v>44536</v>
      </c>
      <c r="B711" s="11">
        <v>17</v>
      </c>
      <c r="C711" s="12">
        <v>15</v>
      </c>
      <c r="D711" s="61">
        <v>13.285714285714286</v>
      </c>
      <c r="E711" s="61">
        <v>12.857142857142858</v>
      </c>
      <c r="F711" s="13">
        <v>198</v>
      </c>
      <c r="G711" s="13">
        <v>259</v>
      </c>
      <c r="H711" s="60">
        <v>190</v>
      </c>
      <c r="I711" s="75">
        <v>188.57142857142858</v>
      </c>
    </row>
    <row r="712" spans="1:9" s="10" customFormat="1" ht="16" customHeight="1" x14ac:dyDescent="0.35">
      <c r="A712" s="73">
        <v>44537</v>
      </c>
      <c r="B712" s="11">
        <v>21</v>
      </c>
      <c r="C712" s="12">
        <v>18</v>
      </c>
      <c r="D712" s="61">
        <v>13.142857142857142</v>
      </c>
      <c r="E712" s="61">
        <v>12.428571428571429</v>
      </c>
      <c r="F712" s="13">
        <v>207</v>
      </c>
      <c r="G712" s="13">
        <v>285</v>
      </c>
      <c r="H712" s="60">
        <v>192.71428571428572</v>
      </c>
      <c r="I712" s="75">
        <v>190.14285714285714</v>
      </c>
    </row>
    <row r="713" spans="1:9" s="10" customFormat="1" ht="16" customHeight="1" x14ac:dyDescent="0.35">
      <c r="A713" s="73">
        <v>44538</v>
      </c>
      <c r="B713" s="11">
        <v>10</v>
      </c>
      <c r="C713" s="12">
        <v>13</v>
      </c>
      <c r="D713" s="61">
        <v>12.428571428571429</v>
      </c>
      <c r="E713" s="61">
        <v>12.285714285714286</v>
      </c>
      <c r="F713" s="13">
        <v>179</v>
      </c>
      <c r="G713" s="13">
        <v>270</v>
      </c>
      <c r="H713" s="60">
        <v>190</v>
      </c>
      <c r="I713" s="75">
        <v>189.28571428571428</v>
      </c>
    </row>
    <row r="714" spans="1:9" s="10" customFormat="1" ht="16" customHeight="1" x14ac:dyDescent="0.35">
      <c r="A714" s="73">
        <v>44539</v>
      </c>
      <c r="B714" s="11">
        <v>11</v>
      </c>
      <c r="C714" s="12">
        <v>24</v>
      </c>
      <c r="D714" s="61">
        <v>12.285714285714286</v>
      </c>
      <c r="E714" s="61">
        <v>12.285714285714286</v>
      </c>
      <c r="F714" s="13">
        <v>185</v>
      </c>
      <c r="G714" s="13">
        <v>251</v>
      </c>
      <c r="H714" s="60">
        <v>192.42857142857142</v>
      </c>
      <c r="I714" s="75">
        <v>189.42857142857142</v>
      </c>
    </row>
    <row r="715" spans="1:9" s="10" customFormat="1" ht="16" customHeight="1" x14ac:dyDescent="0.35">
      <c r="A715" s="73">
        <v>44540</v>
      </c>
      <c r="B715" s="11">
        <v>9</v>
      </c>
      <c r="C715" s="12">
        <v>16</v>
      </c>
      <c r="D715" s="61">
        <v>10.857142857142858</v>
      </c>
      <c r="E715" s="61">
        <v>11.571428571428571</v>
      </c>
      <c r="F715" s="13">
        <v>186</v>
      </c>
      <c r="G715" s="13">
        <v>253</v>
      </c>
      <c r="H715" s="60">
        <v>193.57142857142858</v>
      </c>
      <c r="I715" s="75">
        <v>188.57142857142858</v>
      </c>
    </row>
    <row r="716" spans="1:9" s="10" customFormat="1" ht="16" customHeight="1" x14ac:dyDescent="0.35">
      <c r="A716" s="73">
        <v>44541</v>
      </c>
      <c r="B716" s="11">
        <v>9</v>
      </c>
      <c r="C716" s="12">
        <v>0</v>
      </c>
      <c r="D716" s="61">
        <v>9.2857142857142865</v>
      </c>
      <c r="E716" s="61">
        <v>12.142857142857142</v>
      </c>
      <c r="F716" s="13">
        <v>181</v>
      </c>
      <c r="G716" s="13">
        <v>7</v>
      </c>
      <c r="H716" s="60">
        <v>191.71428571428572</v>
      </c>
      <c r="I716" s="75">
        <v>195.28571428571428</v>
      </c>
    </row>
    <row r="717" spans="1:9" s="10" customFormat="1" ht="16" customHeight="1" x14ac:dyDescent="0.35">
      <c r="A717" s="73">
        <v>44542</v>
      </c>
      <c r="B717" s="11">
        <v>9</v>
      </c>
      <c r="C717" s="12">
        <v>0</v>
      </c>
      <c r="D717" s="61">
        <v>8.7142857142857135</v>
      </c>
      <c r="E717" s="61">
        <v>12.714285714285714</v>
      </c>
      <c r="F717" s="13">
        <v>211</v>
      </c>
      <c r="G717" s="13">
        <v>1</v>
      </c>
      <c r="H717" s="60">
        <v>193.42857142857142</v>
      </c>
      <c r="I717" s="75">
        <v>196.71428571428572</v>
      </c>
    </row>
    <row r="718" spans="1:9" s="10" customFormat="1" ht="16" customHeight="1" x14ac:dyDescent="0.35">
      <c r="A718" s="73">
        <v>44543</v>
      </c>
      <c r="B718" s="11">
        <v>7</v>
      </c>
      <c r="C718" s="12">
        <v>10</v>
      </c>
      <c r="D718" s="61">
        <v>8.5714285714285712</v>
      </c>
      <c r="E718" s="61">
        <v>10.714285714285714</v>
      </c>
      <c r="F718" s="13">
        <v>206</v>
      </c>
      <c r="G718" s="13">
        <v>253</v>
      </c>
      <c r="H718" s="60">
        <v>194.85714285714286</v>
      </c>
      <c r="I718" s="75">
        <v>198</v>
      </c>
    </row>
    <row r="719" spans="1:9" s="10" customFormat="1" ht="16" customHeight="1" x14ac:dyDescent="0.35">
      <c r="A719" s="73">
        <v>44544</v>
      </c>
      <c r="B719" s="11">
        <v>10</v>
      </c>
      <c r="C719" s="12">
        <v>22</v>
      </c>
      <c r="D719" s="61">
        <v>7.8571428571428568</v>
      </c>
      <c r="E719" s="61">
        <v>10.285714285714286</v>
      </c>
      <c r="F719" s="13">
        <v>194</v>
      </c>
      <c r="G719" s="13">
        <v>332</v>
      </c>
      <c r="H719" s="60">
        <v>194.71428571428572</v>
      </c>
      <c r="I719" s="75">
        <v>193.42857142857142</v>
      </c>
    </row>
    <row r="720" spans="1:9" s="10" customFormat="1" ht="16" customHeight="1" x14ac:dyDescent="0.35">
      <c r="A720" s="73">
        <v>44545</v>
      </c>
      <c r="B720" s="11">
        <v>6</v>
      </c>
      <c r="C720" s="12">
        <v>17</v>
      </c>
      <c r="D720" s="61">
        <v>7.4285714285714288</v>
      </c>
      <c r="E720" s="61">
        <v>10.428571428571429</v>
      </c>
      <c r="F720" s="13">
        <v>191</v>
      </c>
      <c r="G720" s="13">
        <v>280</v>
      </c>
      <c r="H720" s="60">
        <v>193.14285714285714</v>
      </c>
      <c r="I720" s="75">
        <v>193.71428571428572</v>
      </c>
    </row>
    <row r="721" spans="1:9" s="10" customFormat="1" ht="16" customHeight="1" x14ac:dyDescent="0.35">
      <c r="A721" s="73">
        <v>44546</v>
      </c>
      <c r="B721" s="11">
        <v>10</v>
      </c>
      <c r="C721" s="12">
        <v>10</v>
      </c>
      <c r="D721" s="61">
        <v>7</v>
      </c>
      <c r="E721" s="61">
        <v>10.428571428571429</v>
      </c>
      <c r="F721" s="13">
        <v>195</v>
      </c>
      <c r="G721" s="13">
        <v>260</v>
      </c>
      <c r="H721" s="60">
        <v>188.42857142857142</v>
      </c>
      <c r="I721" s="75">
        <v>194.14285714285714</v>
      </c>
    </row>
    <row r="722" spans="1:9" s="10" customFormat="1" ht="16" customHeight="1" x14ac:dyDescent="0.35">
      <c r="A722" s="73">
        <v>44547</v>
      </c>
      <c r="B722" s="11">
        <v>4</v>
      </c>
      <c r="C722" s="12">
        <v>13</v>
      </c>
      <c r="D722" s="61">
        <v>7.8571428571428568</v>
      </c>
      <c r="E722" s="61">
        <v>10.857142857142858</v>
      </c>
      <c r="F722" s="13">
        <v>185</v>
      </c>
      <c r="G722" s="13">
        <v>221</v>
      </c>
      <c r="H722" s="60">
        <v>183.28571428571428</v>
      </c>
      <c r="I722" s="75">
        <v>197.71428571428572</v>
      </c>
    </row>
    <row r="723" spans="1:9" s="10" customFormat="1" ht="16" customHeight="1" x14ac:dyDescent="0.35">
      <c r="A723" s="73">
        <v>44548</v>
      </c>
      <c r="B723" s="11">
        <v>6</v>
      </c>
      <c r="C723" s="12">
        <v>1</v>
      </c>
      <c r="D723" s="61">
        <v>8.5714285714285712</v>
      </c>
      <c r="E723" s="61">
        <v>9</v>
      </c>
      <c r="F723" s="13">
        <v>170</v>
      </c>
      <c r="G723" s="13">
        <v>9</v>
      </c>
      <c r="H723" s="60">
        <v>183.42857142857142</v>
      </c>
      <c r="I723" s="75">
        <v>195.71428571428572</v>
      </c>
    </row>
    <row r="724" spans="1:9" s="10" customFormat="1" ht="16" customHeight="1" x14ac:dyDescent="0.35">
      <c r="A724" s="73">
        <v>44549</v>
      </c>
      <c r="B724" s="11">
        <v>6</v>
      </c>
      <c r="C724" s="12">
        <v>0</v>
      </c>
      <c r="D724" s="61">
        <v>8.8571428571428577</v>
      </c>
      <c r="E724" s="61">
        <v>7.5714285714285712</v>
      </c>
      <c r="F724" s="13">
        <v>178</v>
      </c>
      <c r="G724" s="13">
        <v>4</v>
      </c>
      <c r="H724" s="60">
        <v>178.14285714285714</v>
      </c>
      <c r="I724" s="75">
        <v>193.42857142857142</v>
      </c>
    </row>
    <row r="725" spans="1:9" s="10" customFormat="1" ht="16" customHeight="1" x14ac:dyDescent="0.35">
      <c r="A725" s="73">
        <v>44550</v>
      </c>
      <c r="B725" s="11">
        <v>13</v>
      </c>
      <c r="C725" s="12">
        <v>13</v>
      </c>
      <c r="D725" s="61">
        <v>8.2857142857142865</v>
      </c>
      <c r="E725" s="61">
        <v>8.4285714285714288</v>
      </c>
      <c r="F725" s="13">
        <v>170</v>
      </c>
      <c r="G725" s="13">
        <v>278</v>
      </c>
      <c r="H725" s="60">
        <v>178.42857142857142</v>
      </c>
      <c r="I725" s="75">
        <v>194.57142857142858</v>
      </c>
    </row>
    <row r="726" spans="1:9" s="10" customFormat="1" ht="16" customHeight="1" x14ac:dyDescent="0.35">
      <c r="A726" s="73">
        <v>44551</v>
      </c>
      <c r="B726" s="11">
        <v>15</v>
      </c>
      <c r="C726" s="12">
        <v>9</v>
      </c>
      <c r="D726" s="61">
        <v>8.7142857142857135</v>
      </c>
      <c r="E726" s="61">
        <v>8</v>
      </c>
      <c r="F726" s="13">
        <v>195</v>
      </c>
      <c r="G726" s="13">
        <v>318</v>
      </c>
      <c r="H726" s="60">
        <v>179</v>
      </c>
      <c r="I726" s="75">
        <v>192.71428571428572</v>
      </c>
    </row>
    <row r="727" spans="1:9" s="10" customFormat="1" ht="16" customHeight="1" x14ac:dyDescent="0.35">
      <c r="A727" s="73">
        <v>44552</v>
      </c>
      <c r="B727" s="11">
        <v>8</v>
      </c>
      <c r="C727" s="12">
        <v>7</v>
      </c>
      <c r="D727" s="61">
        <v>9.1428571428571423</v>
      </c>
      <c r="E727" s="61">
        <v>7.8571428571428568</v>
      </c>
      <c r="F727" s="13">
        <v>154</v>
      </c>
      <c r="G727" s="13">
        <v>264</v>
      </c>
      <c r="H727" s="60">
        <v>181.42857142857142</v>
      </c>
      <c r="I727" s="75">
        <v>191.42857142857142</v>
      </c>
    </row>
    <row r="728" spans="1:9" s="10" customFormat="1" ht="16" customHeight="1" x14ac:dyDescent="0.35">
      <c r="A728" s="73">
        <v>44553</v>
      </c>
      <c r="B728" s="11">
        <v>6</v>
      </c>
      <c r="C728" s="12">
        <v>16</v>
      </c>
      <c r="D728" s="61">
        <v>8.8571428571428577</v>
      </c>
      <c r="E728" s="61">
        <v>7.8571428571428568</v>
      </c>
      <c r="F728" s="13">
        <v>197</v>
      </c>
      <c r="G728" s="13">
        <v>268</v>
      </c>
      <c r="H728" s="60">
        <v>184.42857142857142</v>
      </c>
      <c r="I728" s="75">
        <v>191</v>
      </c>
    </row>
    <row r="729" spans="1:9" s="10" customFormat="1" ht="16" customHeight="1" x14ac:dyDescent="0.35">
      <c r="A729" s="73">
        <v>44554</v>
      </c>
      <c r="B729" s="11">
        <v>7</v>
      </c>
      <c r="C729" s="12">
        <v>10</v>
      </c>
      <c r="D729" s="61">
        <v>8.1428571428571423</v>
      </c>
      <c r="E729" s="61">
        <v>6.1428571428571432</v>
      </c>
      <c r="F729" s="13">
        <v>189</v>
      </c>
      <c r="G729" s="13">
        <v>208</v>
      </c>
      <c r="H729" s="60">
        <v>188.42857142857142</v>
      </c>
      <c r="I729" s="75">
        <v>152.57142857142858</v>
      </c>
    </row>
    <row r="730" spans="1:9" s="10" customFormat="1" ht="16" customHeight="1" x14ac:dyDescent="0.35">
      <c r="A730" s="73">
        <v>44555</v>
      </c>
      <c r="B730" s="11">
        <v>9</v>
      </c>
      <c r="C730" s="12">
        <v>0</v>
      </c>
      <c r="D730" s="61">
        <v>8.7142857142857135</v>
      </c>
      <c r="E730" s="61">
        <v>5</v>
      </c>
      <c r="F730" s="13">
        <v>187</v>
      </c>
      <c r="G730" s="13">
        <v>0</v>
      </c>
      <c r="H730" s="60">
        <v>190</v>
      </c>
      <c r="I730" s="75">
        <v>111.57142857142857</v>
      </c>
    </row>
    <row r="731" spans="1:9" s="10" customFormat="1" ht="16" customHeight="1" x14ac:dyDescent="0.35">
      <c r="A731" s="73">
        <v>44556</v>
      </c>
      <c r="B731" s="11">
        <v>4</v>
      </c>
      <c r="C731" s="12">
        <v>0</v>
      </c>
      <c r="D731" s="61">
        <v>9.1428571428571423</v>
      </c>
      <c r="E731" s="61">
        <v>6.8571428571428568</v>
      </c>
      <c r="F731" s="13">
        <v>199</v>
      </c>
      <c r="G731" s="13">
        <v>1</v>
      </c>
      <c r="H731" s="60">
        <v>198</v>
      </c>
      <c r="I731" s="75">
        <v>123.14285714285714</v>
      </c>
    </row>
    <row r="732" spans="1:9" s="10" customFormat="1" ht="16" customHeight="1" x14ac:dyDescent="0.35">
      <c r="A732" s="73">
        <v>44557</v>
      </c>
      <c r="B732" s="11">
        <v>8</v>
      </c>
      <c r="C732" s="12">
        <v>1</v>
      </c>
      <c r="D732" s="61">
        <v>9.7142857142857135</v>
      </c>
      <c r="E732" s="61">
        <v>6.7142857142857144</v>
      </c>
      <c r="F732" s="13">
        <v>198</v>
      </c>
      <c r="G732" s="13">
        <v>9</v>
      </c>
      <c r="H732" s="60">
        <v>197.71428571428572</v>
      </c>
      <c r="I732" s="75">
        <v>142.85714285714286</v>
      </c>
    </row>
    <row r="733" spans="1:9" s="10" customFormat="1" ht="16" customHeight="1" x14ac:dyDescent="0.35">
      <c r="A733" s="73">
        <v>44558</v>
      </c>
      <c r="B733" s="11">
        <v>19</v>
      </c>
      <c r="C733" s="12">
        <v>1</v>
      </c>
      <c r="D733" s="61">
        <v>10.142857142857142</v>
      </c>
      <c r="E733" s="61">
        <v>6.7142857142857144</v>
      </c>
      <c r="F733" s="13">
        <v>206</v>
      </c>
      <c r="G733" s="13">
        <v>31</v>
      </c>
      <c r="H733" s="60">
        <v>200.57142857142858</v>
      </c>
      <c r="I733" s="75">
        <v>154.57142857142858</v>
      </c>
    </row>
    <row r="734" spans="1:9" s="10" customFormat="1" ht="16" customHeight="1" x14ac:dyDescent="0.35">
      <c r="A734" s="73">
        <v>44559</v>
      </c>
      <c r="B734" s="11">
        <v>11</v>
      </c>
      <c r="C734" s="12">
        <v>20</v>
      </c>
      <c r="D734" s="61">
        <v>10.285714285714286</v>
      </c>
      <c r="E734" s="61">
        <v>6.7142857142857144</v>
      </c>
      <c r="F734" s="13">
        <v>210</v>
      </c>
      <c r="G734" s="13">
        <v>345</v>
      </c>
      <c r="H734" s="60">
        <v>202.42857142857142</v>
      </c>
      <c r="I734" s="75">
        <v>154.85714285714286</v>
      </c>
    </row>
    <row r="735" spans="1:9" s="10" customFormat="1" ht="16" customHeight="1" x14ac:dyDescent="0.35">
      <c r="A735" s="73">
        <v>44560</v>
      </c>
      <c r="B735" s="11">
        <v>10</v>
      </c>
      <c r="C735" s="12">
        <v>15</v>
      </c>
      <c r="D735" s="61">
        <v>11.142857142857142</v>
      </c>
      <c r="E735" s="61">
        <v>6.7142857142857144</v>
      </c>
      <c r="F735" s="13">
        <v>195</v>
      </c>
      <c r="G735" s="13">
        <v>406</v>
      </c>
      <c r="H735" s="60">
        <v>202.57142857142858</v>
      </c>
      <c r="I735" s="75">
        <v>155</v>
      </c>
    </row>
    <row r="736" spans="1:9" s="10" customFormat="1" ht="16" customHeight="1" x14ac:dyDescent="0.35">
      <c r="A736" s="73">
        <v>44561</v>
      </c>
      <c r="B736" s="11">
        <v>10</v>
      </c>
      <c r="C736" s="12">
        <v>10</v>
      </c>
      <c r="D736" s="61">
        <v>11.142857142857142</v>
      </c>
      <c r="E736" s="61">
        <v>6.5714285714285712</v>
      </c>
      <c r="F736" s="13">
        <v>209</v>
      </c>
      <c r="G736" s="13">
        <v>290</v>
      </c>
      <c r="H736" s="60">
        <v>200.28571428571428</v>
      </c>
      <c r="I736" s="75">
        <v>154.71428571428572</v>
      </c>
    </row>
    <row r="737" spans="1:9" s="10" customFormat="1" ht="16" customHeight="1" x14ac:dyDescent="0.35">
      <c r="A737" s="73">
        <v>44562</v>
      </c>
      <c r="B737" s="11">
        <v>10</v>
      </c>
      <c r="C737" s="12">
        <v>0</v>
      </c>
      <c r="D737" s="61">
        <v>11.857142857142858</v>
      </c>
      <c r="E737" s="61">
        <v>7.5714285714285712</v>
      </c>
      <c r="F737" s="13">
        <v>200</v>
      </c>
      <c r="G737" s="13">
        <v>2</v>
      </c>
      <c r="H737" s="60">
        <v>200.42857142857142</v>
      </c>
      <c r="I737" s="75">
        <v>157.14285714285714</v>
      </c>
    </row>
    <row r="738" spans="1:9" s="10" customFormat="1" ht="16" customHeight="1" x14ac:dyDescent="0.35">
      <c r="A738" s="73">
        <v>44563</v>
      </c>
      <c r="B738" s="11">
        <v>10</v>
      </c>
      <c r="C738" s="12">
        <v>0</v>
      </c>
      <c r="D738" s="61">
        <v>12</v>
      </c>
      <c r="E738" s="61">
        <v>8.1428571428571423</v>
      </c>
      <c r="F738" s="13">
        <v>200</v>
      </c>
      <c r="G738" s="13">
        <v>2</v>
      </c>
      <c r="H738" s="60">
        <v>195.85714285714286</v>
      </c>
      <c r="I738" s="75">
        <v>162.57142857142858</v>
      </c>
    </row>
    <row r="739" spans="1:9" s="10" customFormat="1" ht="16" customHeight="1" x14ac:dyDescent="0.35">
      <c r="A739" s="73">
        <v>44564</v>
      </c>
      <c r="B739" s="11">
        <v>8</v>
      </c>
      <c r="C739" s="12">
        <v>0</v>
      </c>
      <c r="D739" s="61">
        <v>13.428571428571429</v>
      </c>
      <c r="E739" s="61">
        <v>8.2857142857142865</v>
      </c>
      <c r="F739" s="13">
        <v>182</v>
      </c>
      <c r="G739" s="13">
        <v>7</v>
      </c>
      <c r="H739" s="60">
        <v>197.71428571428572</v>
      </c>
      <c r="I739" s="75">
        <v>162.85714285714286</v>
      </c>
    </row>
    <row r="740" spans="1:9" s="10" customFormat="1" ht="16" customHeight="1" x14ac:dyDescent="0.35">
      <c r="A740" s="73">
        <v>44565</v>
      </c>
      <c r="B740" s="11">
        <v>24</v>
      </c>
      <c r="C740" s="12">
        <v>8</v>
      </c>
      <c r="D740" s="61">
        <v>13.714285714285714</v>
      </c>
      <c r="E740" s="61">
        <v>10</v>
      </c>
      <c r="F740" s="13">
        <v>207</v>
      </c>
      <c r="G740" s="13">
        <v>48</v>
      </c>
      <c r="H740" s="60">
        <v>194</v>
      </c>
      <c r="I740" s="75">
        <v>173</v>
      </c>
    </row>
    <row r="741" spans="1:9" s="10" customFormat="1" ht="16" customHeight="1" x14ac:dyDescent="0.35">
      <c r="A741" s="73">
        <v>44566</v>
      </c>
      <c r="B741" s="11">
        <v>12</v>
      </c>
      <c r="C741" s="12">
        <v>24</v>
      </c>
      <c r="D741" s="61">
        <v>14.285714285714286</v>
      </c>
      <c r="E741" s="61">
        <v>10.428571428571429</v>
      </c>
      <c r="F741" s="13">
        <v>178</v>
      </c>
      <c r="G741" s="13">
        <v>383</v>
      </c>
      <c r="H741" s="60">
        <v>190.71428571428572</v>
      </c>
      <c r="I741" s="75">
        <v>176</v>
      </c>
    </row>
    <row r="742" spans="1:9" s="10" customFormat="1" ht="16" customHeight="1" x14ac:dyDescent="0.35">
      <c r="A742" s="73">
        <v>44567</v>
      </c>
      <c r="B742" s="11">
        <v>20</v>
      </c>
      <c r="C742" s="12">
        <v>16</v>
      </c>
      <c r="D742" s="61">
        <v>15.428571428571429</v>
      </c>
      <c r="E742" s="61">
        <v>10.428571428571429</v>
      </c>
      <c r="F742" s="13">
        <v>208</v>
      </c>
      <c r="G742" s="13">
        <v>408</v>
      </c>
      <c r="H742" s="60">
        <v>188.85714285714286</v>
      </c>
      <c r="I742" s="75">
        <v>175.85714285714286</v>
      </c>
    </row>
    <row r="743" spans="1:9" s="10" customFormat="1" ht="16" customHeight="1" x14ac:dyDescent="0.35">
      <c r="A743" s="73">
        <v>44568</v>
      </c>
      <c r="B743" s="11">
        <v>12</v>
      </c>
      <c r="C743" s="12">
        <v>22</v>
      </c>
      <c r="D743" s="61">
        <v>17.857142857142858</v>
      </c>
      <c r="E743" s="61">
        <v>14</v>
      </c>
      <c r="F743" s="13">
        <v>183</v>
      </c>
      <c r="G743" s="13">
        <v>361</v>
      </c>
      <c r="H743" s="60">
        <v>190.85714285714286</v>
      </c>
      <c r="I743" s="75">
        <v>221</v>
      </c>
    </row>
    <row r="744" spans="1:9" s="10" customFormat="1" ht="16" customHeight="1" x14ac:dyDescent="0.35">
      <c r="A744" s="73">
        <v>44569</v>
      </c>
      <c r="B744" s="11">
        <v>14</v>
      </c>
      <c r="C744" s="12">
        <v>3</v>
      </c>
      <c r="D744" s="61">
        <v>16.857142857142858</v>
      </c>
      <c r="E744" s="61">
        <v>15.571428571428571</v>
      </c>
      <c r="F744" s="13">
        <v>177</v>
      </c>
      <c r="G744" s="13">
        <v>23</v>
      </c>
      <c r="H744" s="60">
        <v>190.42857142857142</v>
      </c>
      <c r="I744" s="75">
        <v>261.28571428571428</v>
      </c>
    </row>
    <row r="745" spans="1:9" s="10" customFormat="1" ht="16" customHeight="1" x14ac:dyDescent="0.35">
      <c r="A745" s="73">
        <v>44570</v>
      </c>
      <c r="B745" s="11">
        <v>18</v>
      </c>
      <c r="C745" s="12">
        <v>0</v>
      </c>
      <c r="D745" s="61">
        <v>17.428571428571427</v>
      </c>
      <c r="E745" s="61">
        <v>15.857142857142858</v>
      </c>
      <c r="F745" s="13">
        <v>187</v>
      </c>
      <c r="G745" s="13">
        <v>1</v>
      </c>
      <c r="H745" s="60">
        <v>194.71428571428572</v>
      </c>
      <c r="I745" s="75">
        <v>247.42857142857142</v>
      </c>
    </row>
    <row r="746" spans="1:9" s="10" customFormat="1" ht="16" customHeight="1" x14ac:dyDescent="0.35">
      <c r="A746" s="73">
        <v>44571</v>
      </c>
      <c r="B746" s="11">
        <v>25</v>
      </c>
      <c r="C746" s="12">
        <v>25</v>
      </c>
      <c r="D746" s="61">
        <v>18.714285714285715</v>
      </c>
      <c r="E746" s="61">
        <v>19.428571428571427</v>
      </c>
      <c r="F746" s="13">
        <v>196</v>
      </c>
      <c r="G746" s="13">
        <v>323</v>
      </c>
      <c r="H746" s="60">
        <v>195.85714285714286</v>
      </c>
      <c r="I746" s="75">
        <v>229.85714285714286</v>
      </c>
    </row>
    <row r="747" spans="1:9" s="10" customFormat="1" ht="16" customHeight="1" x14ac:dyDescent="0.35">
      <c r="A747" s="73">
        <v>44572</v>
      </c>
      <c r="B747" s="11">
        <v>17</v>
      </c>
      <c r="C747" s="12">
        <v>19</v>
      </c>
      <c r="D747" s="61">
        <v>19.857142857142858</v>
      </c>
      <c r="E747" s="61">
        <v>19.714285714285715</v>
      </c>
      <c r="F747" s="13">
        <v>204</v>
      </c>
      <c r="G747" s="13">
        <v>330</v>
      </c>
      <c r="H747" s="60">
        <v>195.28571428571428</v>
      </c>
      <c r="I747" s="75">
        <v>217.85714285714286</v>
      </c>
    </row>
    <row r="748" spans="1:9" s="10" customFormat="1" ht="16" customHeight="1" x14ac:dyDescent="0.35">
      <c r="A748" s="73">
        <v>44573</v>
      </c>
      <c r="B748" s="11">
        <v>16</v>
      </c>
      <c r="C748" s="12">
        <v>26</v>
      </c>
      <c r="D748" s="61">
        <v>21.285714285714285</v>
      </c>
      <c r="E748" s="61">
        <v>19.714285714285715</v>
      </c>
      <c r="F748" s="13">
        <v>208</v>
      </c>
      <c r="G748" s="13">
        <v>286</v>
      </c>
      <c r="H748" s="60">
        <v>195</v>
      </c>
      <c r="I748" s="75">
        <v>216.57142857142858</v>
      </c>
    </row>
    <row r="749" spans="1:9" s="10" customFormat="1" ht="16" customHeight="1" x14ac:dyDescent="0.35">
      <c r="A749" s="73">
        <v>44574</v>
      </c>
      <c r="B749" s="11">
        <v>29</v>
      </c>
      <c r="C749" s="12">
        <v>41</v>
      </c>
      <c r="D749" s="61">
        <v>21.428571428571427</v>
      </c>
      <c r="E749" s="61">
        <v>19.714285714285715</v>
      </c>
      <c r="F749" s="13">
        <v>216</v>
      </c>
      <c r="G749" s="13">
        <v>285</v>
      </c>
      <c r="H749" s="60">
        <v>194.42857142857142</v>
      </c>
      <c r="I749" s="75">
        <v>216.71428571428572</v>
      </c>
    </row>
    <row r="750" spans="1:9" s="10" customFormat="1" ht="16" customHeight="1" x14ac:dyDescent="0.35">
      <c r="A750" s="73">
        <v>44575</v>
      </c>
      <c r="B750" s="11">
        <v>20</v>
      </c>
      <c r="C750" s="12">
        <v>24</v>
      </c>
      <c r="D750" s="61">
        <v>20.285714285714285</v>
      </c>
      <c r="E750" s="61">
        <v>21.285714285714285</v>
      </c>
      <c r="F750" s="13">
        <v>179</v>
      </c>
      <c r="G750" s="13">
        <v>277</v>
      </c>
      <c r="H750" s="60">
        <v>188.57142857142858</v>
      </c>
      <c r="I750" s="75">
        <v>213.42857142857142</v>
      </c>
    </row>
    <row r="751" spans="1:9" s="10" customFormat="1" ht="16" customHeight="1" x14ac:dyDescent="0.35">
      <c r="A751" s="73">
        <v>44576</v>
      </c>
      <c r="B751" s="11">
        <v>24</v>
      </c>
      <c r="C751" s="12">
        <v>3</v>
      </c>
      <c r="D751" s="61">
        <v>19.857142857142858</v>
      </c>
      <c r="E751" s="61">
        <v>23.428571428571427</v>
      </c>
      <c r="F751" s="13">
        <v>175</v>
      </c>
      <c r="G751" s="13">
        <v>14</v>
      </c>
      <c r="H751" s="60">
        <v>181.14285714285714</v>
      </c>
      <c r="I751" s="75">
        <v>210.42857142857142</v>
      </c>
    </row>
    <row r="752" spans="1:9" s="10" customFormat="1" ht="16" customHeight="1" x14ac:dyDescent="0.35">
      <c r="A752" s="73">
        <v>44577</v>
      </c>
      <c r="B752" s="11">
        <v>19</v>
      </c>
      <c r="C752" s="12">
        <v>0</v>
      </c>
      <c r="D752" s="61">
        <v>20.571428571428573</v>
      </c>
      <c r="E752" s="61">
        <v>24.428571428571427</v>
      </c>
      <c r="F752" s="13">
        <v>183</v>
      </c>
      <c r="G752" s="13">
        <v>2</v>
      </c>
      <c r="H752" s="60">
        <v>179.42857142857142</v>
      </c>
      <c r="I752" s="75">
        <v>209.14285714285714</v>
      </c>
    </row>
    <row r="753" spans="1:9" s="10" customFormat="1" ht="16" customHeight="1" x14ac:dyDescent="0.35">
      <c r="A753" s="73">
        <v>44578</v>
      </c>
      <c r="B753" s="11">
        <v>17</v>
      </c>
      <c r="C753" s="12">
        <v>36</v>
      </c>
      <c r="D753" s="61">
        <v>19.428571428571427</v>
      </c>
      <c r="E753" s="61">
        <v>20.571428571428573</v>
      </c>
      <c r="F753" s="13">
        <v>155</v>
      </c>
      <c r="G753" s="13">
        <v>300</v>
      </c>
      <c r="H753" s="60">
        <v>175</v>
      </c>
      <c r="I753" s="75">
        <v>201.85714285714286</v>
      </c>
    </row>
    <row r="754" spans="1:9" s="10" customFormat="1" ht="16" customHeight="1" x14ac:dyDescent="0.35">
      <c r="A754" s="73">
        <v>44579</v>
      </c>
      <c r="B754" s="11">
        <v>14</v>
      </c>
      <c r="C754" s="12">
        <v>34</v>
      </c>
      <c r="D754" s="61">
        <v>19.285714285714285</v>
      </c>
      <c r="E754" s="61">
        <v>20.714285714285715</v>
      </c>
      <c r="F754" s="13">
        <v>152</v>
      </c>
      <c r="G754" s="13">
        <v>309</v>
      </c>
      <c r="H754" s="60">
        <v>174.14285714285714</v>
      </c>
      <c r="I754" s="75">
        <v>193.42857142857142</v>
      </c>
    </row>
    <row r="755" spans="1:9" s="10" customFormat="1" ht="16" customHeight="1" x14ac:dyDescent="0.35">
      <c r="A755" s="73">
        <v>44580</v>
      </c>
      <c r="B755" s="11">
        <v>21</v>
      </c>
      <c r="C755" s="12">
        <v>33</v>
      </c>
      <c r="D755" s="61">
        <v>18.285714285714285</v>
      </c>
      <c r="E755" s="61">
        <v>20.857142857142858</v>
      </c>
      <c r="F755" s="13">
        <v>196</v>
      </c>
      <c r="G755" s="13">
        <v>277</v>
      </c>
      <c r="H755" s="60">
        <v>174.71428571428572</v>
      </c>
      <c r="I755" s="75">
        <v>192.71428571428572</v>
      </c>
    </row>
    <row r="756" spans="1:9" s="10" customFormat="1" ht="16" customHeight="1" x14ac:dyDescent="0.35">
      <c r="A756" s="73">
        <v>44581</v>
      </c>
      <c r="B756" s="11">
        <v>21</v>
      </c>
      <c r="C756" s="12">
        <v>14</v>
      </c>
      <c r="D756" s="61">
        <v>18.714285714285715</v>
      </c>
      <c r="E756" s="61">
        <v>20.857142857142858</v>
      </c>
      <c r="F756" s="13">
        <v>185</v>
      </c>
      <c r="G756" s="13">
        <v>234</v>
      </c>
      <c r="H756" s="60">
        <v>173.28571428571428</v>
      </c>
      <c r="I756" s="75">
        <v>192.42857142857142</v>
      </c>
    </row>
    <row r="757" spans="1:9" s="10" customFormat="1" ht="16" customHeight="1" x14ac:dyDescent="0.35">
      <c r="A757" s="73">
        <v>44582</v>
      </c>
      <c r="B757" s="11">
        <v>19</v>
      </c>
      <c r="C757" s="12">
        <v>25</v>
      </c>
      <c r="D757" s="61">
        <v>18.285714285714285</v>
      </c>
      <c r="E757" s="61">
        <v>19.571428571428573</v>
      </c>
      <c r="F757" s="13">
        <v>173</v>
      </c>
      <c r="G757" s="13">
        <v>218</v>
      </c>
      <c r="H757" s="60">
        <v>175.42857142857142</v>
      </c>
      <c r="I757" s="75">
        <v>186</v>
      </c>
    </row>
    <row r="758" spans="1:9" s="10" customFormat="1" ht="16" customHeight="1" x14ac:dyDescent="0.35">
      <c r="A758" s="73">
        <v>44583</v>
      </c>
      <c r="B758" s="11">
        <v>17</v>
      </c>
      <c r="C758" s="12">
        <v>4</v>
      </c>
      <c r="D758" s="61">
        <v>19</v>
      </c>
      <c r="E758" s="61">
        <v>19.285714285714285</v>
      </c>
      <c r="F758" s="13">
        <v>179</v>
      </c>
      <c r="G758" s="13">
        <v>9</v>
      </c>
      <c r="H758" s="60">
        <v>180.42857142857142</v>
      </c>
      <c r="I758" s="75">
        <v>184</v>
      </c>
    </row>
    <row r="759" spans="1:9" s="10" customFormat="1" ht="16" customHeight="1" x14ac:dyDescent="0.35">
      <c r="A759" s="73">
        <v>44584</v>
      </c>
      <c r="B759" s="11">
        <v>22</v>
      </c>
      <c r="C759" s="12">
        <v>0</v>
      </c>
      <c r="D759" s="61">
        <v>17.714285714285715</v>
      </c>
      <c r="E759" s="61">
        <v>17.571428571428573</v>
      </c>
      <c r="F759" s="13">
        <v>173</v>
      </c>
      <c r="G759" s="13">
        <v>0</v>
      </c>
      <c r="H759" s="60">
        <v>177.85714285714286</v>
      </c>
      <c r="I759" s="75">
        <v>178.28571428571428</v>
      </c>
    </row>
    <row r="760" spans="1:9" s="10" customFormat="1" ht="16" customHeight="1" x14ac:dyDescent="0.35">
      <c r="A760" s="73">
        <v>44585</v>
      </c>
      <c r="B760" s="11">
        <v>14</v>
      </c>
      <c r="C760" s="12">
        <v>27</v>
      </c>
      <c r="D760" s="61">
        <v>17.428571428571427</v>
      </c>
      <c r="E760" s="61">
        <v>18.142857142857142</v>
      </c>
      <c r="F760" s="13">
        <v>170</v>
      </c>
      <c r="G760" s="13">
        <v>255</v>
      </c>
      <c r="H760" s="60">
        <v>173.85714285714286</v>
      </c>
      <c r="I760" s="75">
        <v>180</v>
      </c>
    </row>
    <row r="761" spans="1:9" s="10" customFormat="1" ht="16" customHeight="1" x14ac:dyDescent="0.35">
      <c r="A761" s="73">
        <v>44586</v>
      </c>
      <c r="B761" s="11">
        <v>19</v>
      </c>
      <c r="C761" s="12">
        <v>32</v>
      </c>
      <c r="D761" s="61">
        <v>17.714285714285715</v>
      </c>
      <c r="E761" s="61">
        <v>17.714285714285715</v>
      </c>
      <c r="F761" s="13">
        <v>187</v>
      </c>
      <c r="G761" s="13">
        <v>295</v>
      </c>
      <c r="H761" s="60">
        <v>173.42857142857142</v>
      </c>
      <c r="I761" s="75">
        <v>178.42857142857142</v>
      </c>
    </row>
    <row r="762" spans="1:9" s="10" customFormat="1" ht="16" customHeight="1" x14ac:dyDescent="0.35">
      <c r="A762" s="73">
        <v>44587</v>
      </c>
      <c r="B762" s="11">
        <v>12</v>
      </c>
      <c r="C762" s="12">
        <v>21</v>
      </c>
      <c r="D762" s="61">
        <v>17.142857142857142</v>
      </c>
      <c r="E762" s="61">
        <v>17.428571428571427</v>
      </c>
      <c r="F762" s="13">
        <v>178</v>
      </c>
      <c r="G762" s="13">
        <v>237</v>
      </c>
      <c r="H762" s="60">
        <v>174.57142857142858</v>
      </c>
      <c r="I762" s="75">
        <v>180.14285714285714</v>
      </c>
    </row>
    <row r="763" spans="1:9" s="10" customFormat="1" ht="16" customHeight="1" x14ac:dyDescent="0.35">
      <c r="A763" s="73">
        <v>44588</v>
      </c>
      <c r="B763" s="11">
        <v>19</v>
      </c>
      <c r="C763" s="12">
        <v>18</v>
      </c>
      <c r="D763" s="61">
        <v>15.857142857142858</v>
      </c>
      <c r="E763" s="61">
        <v>17.428571428571427</v>
      </c>
      <c r="F763" s="13">
        <v>157</v>
      </c>
      <c r="G763" s="13">
        <v>246</v>
      </c>
      <c r="H763" s="60">
        <v>176.28571428571428</v>
      </c>
      <c r="I763" s="75">
        <v>180.14285714285714</v>
      </c>
    </row>
    <row r="764" spans="1:9" s="10" customFormat="1" ht="16" customHeight="1" x14ac:dyDescent="0.35">
      <c r="A764" s="73">
        <v>44589</v>
      </c>
      <c r="B764" s="11">
        <v>21</v>
      </c>
      <c r="C764" s="12">
        <v>22</v>
      </c>
      <c r="D764" s="61">
        <v>15.857142857142858</v>
      </c>
      <c r="E764" s="61">
        <v>17.142857142857142</v>
      </c>
      <c r="F764" s="13">
        <v>170</v>
      </c>
      <c r="G764" s="13">
        <v>207</v>
      </c>
      <c r="H764" s="60">
        <v>175</v>
      </c>
      <c r="I764" s="75">
        <v>178</v>
      </c>
    </row>
    <row r="765" spans="1:9" s="10" customFormat="1" ht="16" customHeight="1" x14ac:dyDescent="0.35">
      <c r="A765" s="73">
        <v>44590</v>
      </c>
      <c r="B765" s="11">
        <v>13</v>
      </c>
      <c r="C765" s="12">
        <v>2</v>
      </c>
      <c r="D765" s="61">
        <v>15.714285714285714</v>
      </c>
      <c r="E765" s="61">
        <v>15.714285714285714</v>
      </c>
      <c r="F765" s="13">
        <v>187</v>
      </c>
      <c r="G765" s="13">
        <v>21</v>
      </c>
      <c r="H765" s="60">
        <v>174.28571428571428</v>
      </c>
      <c r="I765" s="75">
        <v>176.57142857142858</v>
      </c>
    </row>
    <row r="766" spans="1:9" s="10" customFormat="1" ht="16" customHeight="1" x14ac:dyDescent="0.35">
      <c r="A766" s="73">
        <v>44591</v>
      </c>
      <c r="B766" s="11">
        <v>13</v>
      </c>
      <c r="C766" s="12">
        <v>0</v>
      </c>
      <c r="D766" s="61">
        <v>15.571428571428571</v>
      </c>
      <c r="E766" s="61">
        <v>16.571428571428573</v>
      </c>
      <c r="F766" s="13">
        <v>185</v>
      </c>
      <c r="G766" s="13">
        <v>0</v>
      </c>
      <c r="H766" s="60">
        <v>172.28571428571428</v>
      </c>
      <c r="I766" s="75">
        <v>183.85714285714286</v>
      </c>
    </row>
    <row r="767" spans="1:9" s="10" customFormat="1" ht="16" customHeight="1" x14ac:dyDescent="0.35">
      <c r="A767" s="73">
        <v>44592</v>
      </c>
      <c r="B767" s="11">
        <v>14</v>
      </c>
      <c r="C767" s="12">
        <v>25</v>
      </c>
      <c r="D767" s="61">
        <v>15</v>
      </c>
      <c r="E767" s="61">
        <v>17.142857142857142</v>
      </c>
      <c r="F767" s="13">
        <v>161</v>
      </c>
      <c r="G767" s="13">
        <v>240</v>
      </c>
      <c r="H767" s="60">
        <v>177.14285714285714</v>
      </c>
      <c r="I767" s="75">
        <v>178.57142857142858</v>
      </c>
    </row>
    <row r="768" spans="1:9" s="10" customFormat="1" ht="16" customHeight="1" x14ac:dyDescent="0.35">
      <c r="A768" s="73">
        <v>44593</v>
      </c>
      <c r="B768" s="11">
        <v>18</v>
      </c>
      <c r="C768" s="12">
        <v>22</v>
      </c>
      <c r="D768" s="61">
        <v>13</v>
      </c>
      <c r="E768" s="61">
        <v>17.142857142857142</v>
      </c>
      <c r="F768" s="13">
        <v>182</v>
      </c>
      <c r="G768" s="13">
        <v>285</v>
      </c>
      <c r="H768" s="60">
        <v>174.85714285714286</v>
      </c>
      <c r="I768" s="75">
        <v>182.14285714285714</v>
      </c>
    </row>
    <row r="769" spans="1:9" s="10" customFormat="1" ht="16" customHeight="1" x14ac:dyDescent="0.35">
      <c r="A769" s="73">
        <v>44594</v>
      </c>
      <c r="B769" s="11">
        <v>11</v>
      </c>
      <c r="C769" s="12">
        <v>27</v>
      </c>
      <c r="D769" s="61">
        <v>12.857142857142858</v>
      </c>
      <c r="E769" s="61">
        <v>17</v>
      </c>
      <c r="F769" s="13">
        <v>164</v>
      </c>
      <c r="G769" s="13">
        <v>288</v>
      </c>
      <c r="H769" s="60">
        <v>176</v>
      </c>
      <c r="I769" s="75">
        <v>179.85714285714286</v>
      </c>
    </row>
    <row r="770" spans="1:9" s="10" customFormat="1" ht="16" customHeight="1" x14ac:dyDescent="0.35">
      <c r="A770" s="73">
        <v>44595</v>
      </c>
      <c r="B770" s="11">
        <v>15</v>
      </c>
      <c r="C770" s="12">
        <v>22</v>
      </c>
      <c r="D770" s="61">
        <v>12.857142857142858</v>
      </c>
      <c r="E770" s="61">
        <v>17</v>
      </c>
      <c r="F770" s="13">
        <v>191</v>
      </c>
      <c r="G770" s="13">
        <v>209</v>
      </c>
      <c r="H770" s="60">
        <v>173</v>
      </c>
      <c r="I770" s="75">
        <v>180</v>
      </c>
    </row>
    <row r="771" spans="1:9" s="10" customFormat="1" ht="16" customHeight="1" x14ac:dyDescent="0.35">
      <c r="A771" s="73">
        <v>44596</v>
      </c>
      <c r="B771" s="11">
        <v>7</v>
      </c>
      <c r="C771" s="12">
        <v>22</v>
      </c>
      <c r="D771" s="61">
        <v>12</v>
      </c>
      <c r="E771" s="61">
        <v>16</v>
      </c>
      <c r="F771" s="13">
        <v>154</v>
      </c>
      <c r="G771" s="13">
        <v>232</v>
      </c>
      <c r="H771" s="60">
        <v>173</v>
      </c>
      <c r="I771" s="75">
        <v>183.57142857142858</v>
      </c>
    </row>
    <row r="772" spans="1:9" s="10" customFormat="1" ht="16" customHeight="1" x14ac:dyDescent="0.35">
      <c r="A772" s="73">
        <v>44597</v>
      </c>
      <c r="B772" s="11">
        <v>12</v>
      </c>
      <c r="C772" s="12">
        <v>1</v>
      </c>
      <c r="D772" s="61">
        <v>11.142857142857142</v>
      </c>
      <c r="E772" s="61">
        <v>15.142857142857142</v>
      </c>
      <c r="F772" s="13">
        <v>195</v>
      </c>
      <c r="G772" s="13">
        <v>5</v>
      </c>
      <c r="H772" s="60">
        <v>172.71428571428572</v>
      </c>
      <c r="I772" s="75">
        <v>180.42857142857142</v>
      </c>
    </row>
    <row r="773" spans="1:9" s="10" customFormat="1" ht="16" customHeight="1" x14ac:dyDescent="0.35">
      <c r="A773" s="73">
        <v>44598</v>
      </c>
      <c r="B773" s="11">
        <v>13</v>
      </c>
      <c r="C773" s="12">
        <v>0</v>
      </c>
      <c r="D773" s="61">
        <v>11</v>
      </c>
      <c r="E773" s="61">
        <v>13</v>
      </c>
      <c r="F773" s="13">
        <v>164</v>
      </c>
      <c r="G773" s="13">
        <v>1</v>
      </c>
      <c r="H773" s="60">
        <v>171</v>
      </c>
      <c r="I773" s="75">
        <v>175.85714285714286</v>
      </c>
    </row>
    <row r="774" spans="1:9" s="10" customFormat="1" ht="16" customHeight="1" x14ac:dyDescent="0.35">
      <c r="A774" s="73">
        <v>44599</v>
      </c>
      <c r="B774" s="11">
        <v>8</v>
      </c>
      <c r="C774" s="12">
        <v>18</v>
      </c>
      <c r="D774" s="61">
        <v>10.571428571428571</v>
      </c>
      <c r="E774" s="61">
        <v>12.714285714285714</v>
      </c>
      <c r="F774" s="13">
        <v>161</v>
      </c>
      <c r="G774" s="13">
        <v>265</v>
      </c>
      <c r="H774" s="60">
        <v>166.57142857142858</v>
      </c>
      <c r="I774" s="75">
        <v>182.14285714285714</v>
      </c>
    </row>
    <row r="775" spans="1:9" s="10" customFormat="1" ht="16" customHeight="1" x14ac:dyDescent="0.35">
      <c r="A775" s="73">
        <v>44600</v>
      </c>
      <c r="B775" s="11">
        <v>12</v>
      </c>
      <c r="C775" s="12">
        <v>16</v>
      </c>
      <c r="D775" s="61">
        <v>10.285714285714286</v>
      </c>
      <c r="E775" s="61">
        <v>11.857142857142858</v>
      </c>
      <c r="F775" s="13">
        <v>180</v>
      </c>
      <c r="G775" s="13">
        <v>263</v>
      </c>
      <c r="H775" s="60">
        <v>169.42857142857142</v>
      </c>
      <c r="I775" s="75">
        <v>177.28571428571428</v>
      </c>
    </row>
    <row r="776" spans="1:9" s="10" customFormat="1" ht="16" customHeight="1" x14ac:dyDescent="0.35">
      <c r="A776" s="73">
        <v>44601</v>
      </c>
      <c r="B776" s="11">
        <v>10</v>
      </c>
      <c r="C776" s="12">
        <v>12</v>
      </c>
      <c r="D776" s="61">
        <v>10</v>
      </c>
      <c r="E776" s="61">
        <v>11.714285714285714</v>
      </c>
      <c r="F776" s="13">
        <v>152</v>
      </c>
      <c r="G776" s="13">
        <v>256</v>
      </c>
      <c r="H776" s="60">
        <v>166.42857142857142</v>
      </c>
      <c r="I776" s="75">
        <v>177</v>
      </c>
    </row>
    <row r="777" spans="1:9" s="10" customFormat="1" ht="16" customHeight="1" x14ac:dyDescent="0.35">
      <c r="A777" s="73">
        <v>44602</v>
      </c>
      <c r="B777" s="11">
        <v>12</v>
      </c>
      <c r="C777" s="12">
        <v>20</v>
      </c>
      <c r="D777" s="61">
        <v>9.4285714285714288</v>
      </c>
      <c r="E777" s="61">
        <v>11.714285714285714</v>
      </c>
      <c r="F777" s="13">
        <v>160</v>
      </c>
      <c r="G777" s="13">
        <v>253</v>
      </c>
      <c r="H777" s="60">
        <v>165.42857142857142</v>
      </c>
      <c r="I777" s="75">
        <v>176.85714285714286</v>
      </c>
    </row>
    <row r="778" spans="1:9" s="10" customFormat="1" ht="16" customHeight="1" x14ac:dyDescent="0.35">
      <c r="A778" s="73">
        <v>44603</v>
      </c>
      <c r="B778" s="11">
        <v>5</v>
      </c>
      <c r="C778" s="12">
        <v>16</v>
      </c>
      <c r="D778" s="61">
        <v>10.428571428571429</v>
      </c>
      <c r="E778" s="61">
        <v>11.285714285714286</v>
      </c>
      <c r="F778" s="13">
        <v>174</v>
      </c>
      <c r="G778" s="13">
        <v>198</v>
      </c>
      <c r="H778" s="60">
        <v>167.57142857142858</v>
      </c>
      <c r="I778" s="75">
        <v>170.57142857142858</v>
      </c>
    </row>
    <row r="779" spans="1:9" s="10" customFormat="1" ht="16" customHeight="1" x14ac:dyDescent="0.35">
      <c r="A779" s="73">
        <v>44604</v>
      </c>
      <c r="B779" s="11">
        <v>10</v>
      </c>
      <c r="C779" s="12">
        <v>0</v>
      </c>
      <c r="D779" s="61">
        <v>10.571428571428571</v>
      </c>
      <c r="E779" s="61">
        <v>11.142857142857142</v>
      </c>
      <c r="F779" s="13">
        <v>174</v>
      </c>
      <c r="G779" s="13">
        <v>3</v>
      </c>
      <c r="H779" s="60">
        <v>167</v>
      </c>
      <c r="I779" s="75">
        <v>173.42857142857142</v>
      </c>
    </row>
    <row r="780" spans="1:9" s="10" customFormat="1" ht="16" customHeight="1" x14ac:dyDescent="0.35">
      <c r="A780" s="73">
        <v>44605</v>
      </c>
      <c r="B780" s="11">
        <v>9</v>
      </c>
      <c r="C780" s="12">
        <v>0</v>
      </c>
      <c r="D780" s="61">
        <v>10.571428571428571</v>
      </c>
      <c r="E780" s="61">
        <v>12</v>
      </c>
      <c r="F780" s="13">
        <v>157</v>
      </c>
      <c r="G780" s="13">
        <v>0</v>
      </c>
      <c r="H780" s="60">
        <v>171.14285714285714</v>
      </c>
      <c r="I780" s="75">
        <v>170</v>
      </c>
    </row>
    <row r="781" spans="1:9" s="10" customFormat="1" ht="16" customHeight="1" x14ac:dyDescent="0.35">
      <c r="A781" s="73">
        <v>44606</v>
      </c>
      <c r="B781" s="11">
        <v>15</v>
      </c>
      <c r="C781" s="12">
        <v>15</v>
      </c>
      <c r="D781" s="61">
        <v>10.428571428571429</v>
      </c>
      <c r="E781" s="61">
        <v>10.857142857142858</v>
      </c>
      <c r="F781" s="13">
        <v>176</v>
      </c>
      <c r="G781" s="13">
        <v>221</v>
      </c>
      <c r="H781" s="60">
        <v>172.71428571428572</v>
      </c>
      <c r="I781" s="75">
        <v>163.85714285714286</v>
      </c>
    </row>
    <row r="782" spans="1:9" s="10" customFormat="1" ht="16" customHeight="1" x14ac:dyDescent="0.35">
      <c r="A782" s="73">
        <v>44607</v>
      </c>
      <c r="B782" s="11">
        <v>13</v>
      </c>
      <c r="C782" s="12">
        <v>15</v>
      </c>
      <c r="D782" s="61">
        <v>12</v>
      </c>
      <c r="E782" s="61">
        <v>10.857142857142858</v>
      </c>
      <c r="F782" s="13">
        <v>176</v>
      </c>
      <c r="G782" s="13">
        <v>283</v>
      </c>
      <c r="H782" s="60">
        <v>173</v>
      </c>
      <c r="I782" s="75">
        <v>164.71428571428572</v>
      </c>
    </row>
    <row r="783" spans="1:9" s="10" customFormat="1" ht="16" customHeight="1" x14ac:dyDescent="0.35">
      <c r="A783" s="73">
        <v>44608</v>
      </c>
      <c r="B783" s="11">
        <v>10</v>
      </c>
      <c r="C783" s="12">
        <v>18</v>
      </c>
      <c r="D783" s="61">
        <v>11.714285714285714</v>
      </c>
      <c r="E783" s="61">
        <v>10.857142857142858</v>
      </c>
      <c r="F783" s="13">
        <v>181</v>
      </c>
      <c r="G783" s="13">
        <v>232</v>
      </c>
      <c r="H783" s="60">
        <v>169.28571428571428</v>
      </c>
      <c r="I783" s="75">
        <v>165.28571428571428</v>
      </c>
    </row>
    <row r="784" spans="1:9" s="10" customFormat="1" ht="16" customHeight="1" x14ac:dyDescent="0.35">
      <c r="A784" s="73">
        <v>44609</v>
      </c>
      <c r="B784" s="11">
        <v>11</v>
      </c>
      <c r="C784" s="12">
        <v>12</v>
      </c>
      <c r="D784" s="61">
        <v>12.142857142857142</v>
      </c>
      <c r="E784" s="61">
        <v>10.857142857142858</v>
      </c>
      <c r="F784" s="13">
        <v>171</v>
      </c>
      <c r="G784" s="13">
        <v>210</v>
      </c>
      <c r="H784" s="60">
        <v>172.85714285714286</v>
      </c>
      <c r="I784" s="75">
        <v>165.42857142857142</v>
      </c>
    </row>
    <row r="785" spans="1:9" s="10" customFormat="1" ht="16" customHeight="1" x14ac:dyDescent="0.35">
      <c r="A785" s="73">
        <v>44610</v>
      </c>
      <c r="B785" s="11">
        <v>16</v>
      </c>
      <c r="C785" s="12">
        <v>16</v>
      </c>
      <c r="D785" s="61">
        <v>11.571428571428571</v>
      </c>
      <c r="E785" s="61">
        <v>11.285714285714286</v>
      </c>
      <c r="F785" s="13">
        <v>176</v>
      </c>
      <c r="G785" s="13">
        <v>204</v>
      </c>
      <c r="H785" s="60">
        <v>173.42857142857142</v>
      </c>
      <c r="I785" s="75">
        <v>166</v>
      </c>
    </row>
    <row r="786" spans="1:9" s="10" customFormat="1" ht="16" customHeight="1" x14ac:dyDescent="0.35">
      <c r="A786" s="73">
        <v>44611</v>
      </c>
      <c r="B786" s="11">
        <v>8</v>
      </c>
      <c r="C786" s="12">
        <v>0</v>
      </c>
      <c r="D786" s="61">
        <v>12</v>
      </c>
      <c r="E786" s="61">
        <v>11.714285714285714</v>
      </c>
      <c r="F786" s="13">
        <v>148</v>
      </c>
      <c r="G786" s="13">
        <v>7</v>
      </c>
      <c r="H786" s="60">
        <v>173.42857142857142</v>
      </c>
      <c r="I786" s="75">
        <v>164.57142857142858</v>
      </c>
    </row>
    <row r="787" spans="1:9" s="10" customFormat="1" ht="16" customHeight="1" x14ac:dyDescent="0.35">
      <c r="A787" s="73">
        <v>44612</v>
      </c>
      <c r="B787" s="11">
        <v>12</v>
      </c>
      <c r="C787" s="12">
        <v>0</v>
      </c>
      <c r="D787" s="61">
        <v>13</v>
      </c>
      <c r="E787" s="61">
        <v>10.857142857142858</v>
      </c>
      <c r="F787" s="13">
        <v>182</v>
      </c>
      <c r="G787" s="13">
        <v>1</v>
      </c>
      <c r="H787" s="60">
        <v>172.42857142857142</v>
      </c>
      <c r="I787" s="75">
        <v>167.42857142857142</v>
      </c>
    </row>
    <row r="788" spans="1:9" s="10" customFormat="1" ht="16" customHeight="1" x14ac:dyDescent="0.35">
      <c r="A788" s="73">
        <v>44613</v>
      </c>
      <c r="B788" s="11">
        <v>11</v>
      </c>
      <c r="C788" s="12">
        <v>18</v>
      </c>
      <c r="D788" s="61">
        <v>13.714285714285714</v>
      </c>
      <c r="E788" s="61">
        <v>11.428571428571429</v>
      </c>
      <c r="F788" s="13">
        <v>180</v>
      </c>
      <c r="G788" s="13">
        <v>225</v>
      </c>
      <c r="H788" s="60">
        <v>172</v>
      </c>
      <c r="I788" s="75">
        <v>170.85714285714286</v>
      </c>
    </row>
    <row r="789" spans="1:9" s="10" customFormat="1" ht="16" customHeight="1" x14ac:dyDescent="0.35">
      <c r="A789" s="73">
        <v>44614</v>
      </c>
      <c r="B789" s="11">
        <v>16</v>
      </c>
      <c r="C789" s="12">
        <v>18</v>
      </c>
      <c r="D789" s="61">
        <v>13</v>
      </c>
      <c r="E789" s="61">
        <v>11.285714285714286</v>
      </c>
      <c r="F789" s="13">
        <v>176</v>
      </c>
      <c r="G789" s="13">
        <v>273</v>
      </c>
      <c r="H789" s="60">
        <v>171.28571428571428</v>
      </c>
      <c r="I789" s="75">
        <v>169.71428571428572</v>
      </c>
    </row>
    <row r="790" spans="1:9" s="10" customFormat="1" ht="16" customHeight="1" x14ac:dyDescent="0.35">
      <c r="A790" s="73">
        <v>44615</v>
      </c>
      <c r="B790" s="11">
        <v>17</v>
      </c>
      <c r="C790" s="12">
        <v>12</v>
      </c>
      <c r="D790" s="61">
        <v>13.857142857142858</v>
      </c>
      <c r="E790" s="61">
        <v>11.428571428571429</v>
      </c>
      <c r="F790" s="13">
        <v>174</v>
      </c>
      <c r="G790" s="13">
        <v>252</v>
      </c>
      <c r="H790" s="60">
        <v>171.85714285714286</v>
      </c>
      <c r="I790" s="75">
        <v>170.14285714285714</v>
      </c>
    </row>
    <row r="791" spans="1:9" s="10" customFormat="1" ht="16" customHeight="1" x14ac:dyDescent="0.35">
      <c r="A791" s="73">
        <v>44616</v>
      </c>
      <c r="B791" s="11">
        <v>16</v>
      </c>
      <c r="C791" s="12">
        <v>16</v>
      </c>
      <c r="D791" s="61">
        <v>14.714285714285714</v>
      </c>
      <c r="E791" s="61">
        <v>11.428571428571429</v>
      </c>
      <c r="F791" s="13">
        <v>168</v>
      </c>
      <c r="G791" s="13">
        <v>234</v>
      </c>
      <c r="H791" s="60">
        <v>168</v>
      </c>
      <c r="I791" s="75">
        <v>170</v>
      </c>
    </row>
    <row r="792" spans="1:9" s="10" customFormat="1" ht="16" customHeight="1" x14ac:dyDescent="0.35">
      <c r="A792" s="73">
        <v>44617</v>
      </c>
      <c r="B792" s="11">
        <v>11</v>
      </c>
      <c r="C792" s="12">
        <v>15</v>
      </c>
      <c r="D792" s="61">
        <v>15</v>
      </c>
      <c r="E792" s="61">
        <v>11.857142857142858</v>
      </c>
      <c r="F792" s="13">
        <v>171</v>
      </c>
      <c r="G792" s="13">
        <v>196</v>
      </c>
      <c r="H792" s="60">
        <v>167</v>
      </c>
      <c r="I792" s="75">
        <v>171.57142857142858</v>
      </c>
    </row>
    <row r="793" spans="1:9" s="10" customFormat="1" ht="16" customHeight="1" x14ac:dyDescent="0.35">
      <c r="A793" s="73">
        <v>44618</v>
      </c>
      <c r="B793" s="11">
        <v>14</v>
      </c>
      <c r="C793" s="12">
        <v>1</v>
      </c>
      <c r="D793" s="61">
        <v>14.714285714285714</v>
      </c>
      <c r="E793" s="61">
        <v>12</v>
      </c>
      <c r="F793" s="13">
        <v>152</v>
      </c>
      <c r="G793" s="13">
        <v>10</v>
      </c>
      <c r="H793" s="60">
        <v>169.28571428571428</v>
      </c>
      <c r="I793" s="75">
        <v>170.28571428571428</v>
      </c>
    </row>
    <row r="794" spans="1:9" s="10" customFormat="1" ht="16" customHeight="1" x14ac:dyDescent="0.35">
      <c r="A794" s="73">
        <v>44619</v>
      </c>
      <c r="B794" s="11">
        <v>18</v>
      </c>
      <c r="C794" s="12">
        <v>0</v>
      </c>
      <c r="D794" s="61">
        <v>16.142857142857142</v>
      </c>
      <c r="E794" s="61">
        <v>13.714285714285714</v>
      </c>
      <c r="F794" s="13">
        <v>155</v>
      </c>
      <c r="G794" s="13">
        <v>0</v>
      </c>
      <c r="H794" s="60">
        <v>169.71428571428572</v>
      </c>
      <c r="I794" s="75">
        <v>168.57142857142858</v>
      </c>
    </row>
    <row r="795" spans="1:9" s="10" customFormat="1" ht="16" customHeight="1" x14ac:dyDescent="0.35">
      <c r="A795" s="73">
        <v>44620</v>
      </c>
      <c r="B795" s="11">
        <v>13</v>
      </c>
      <c r="C795" s="12">
        <v>21</v>
      </c>
      <c r="D795" s="61">
        <v>16.571428571428573</v>
      </c>
      <c r="E795" s="61">
        <v>15.428571428571429</v>
      </c>
      <c r="F795" s="13">
        <v>173</v>
      </c>
      <c r="G795" s="13">
        <v>236</v>
      </c>
      <c r="H795" s="60">
        <v>172.85714285714286</v>
      </c>
      <c r="I795" s="75">
        <v>168.71428571428572</v>
      </c>
    </row>
    <row r="796" spans="1:9" s="10" customFormat="1" ht="16" customHeight="1" x14ac:dyDescent="0.35">
      <c r="A796" s="73">
        <v>44621</v>
      </c>
      <c r="B796" s="11">
        <v>14</v>
      </c>
      <c r="C796" s="12">
        <v>19</v>
      </c>
      <c r="D796" s="61">
        <v>17.571428571428573</v>
      </c>
      <c r="E796" s="61">
        <v>16.142857142857142</v>
      </c>
      <c r="F796" s="13">
        <v>192</v>
      </c>
      <c r="G796" s="13">
        <v>264</v>
      </c>
      <c r="H796" s="60">
        <v>172.85714285714286</v>
      </c>
      <c r="I796" s="75">
        <v>171.14285714285714</v>
      </c>
    </row>
    <row r="797" spans="1:9" s="10" customFormat="1" ht="16" customHeight="1" x14ac:dyDescent="0.35">
      <c r="A797" s="73">
        <v>44622</v>
      </c>
      <c r="B797" s="11">
        <v>27</v>
      </c>
      <c r="C797" s="12">
        <v>24</v>
      </c>
      <c r="D797" s="61">
        <v>17.142857142857142</v>
      </c>
      <c r="E797" s="61">
        <v>16.142857142857142</v>
      </c>
      <c r="F797" s="13">
        <v>177</v>
      </c>
      <c r="G797" s="13">
        <v>240</v>
      </c>
      <c r="H797" s="60">
        <v>174.85714285714286</v>
      </c>
      <c r="I797" s="75">
        <v>170.28571428571428</v>
      </c>
    </row>
    <row r="798" spans="1:9" s="10" customFormat="1" ht="16" customHeight="1" x14ac:dyDescent="0.35">
      <c r="A798" s="73">
        <v>44623</v>
      </c>
      <c r="B798" s="11">
        <v>19</v>
      </c>
      <c r="C798" s="12">
        <v>28</v>
      </c>
      <c r="D798" s="61">
        <v>17.142857142857142</v>
      </c>
      <c r="E798" s="61">
        <v>16.142857142857142</v>
      </c>
      <c r="F798" s="13">
        <v>190</v>
      </c>
      <c r="G798" s="13">
        <v>235</v>
      </c>
      <c r="H798" s="60">
        <v>179</v>
      </c>
      <c r="I798" s="75">
        <v>170.28571428571428</v>
      </c>
    </row>
    <row r="799" spans="1:9" s="10" customFormat="1" ht="16" customHeight="1" x14ac:dyDescent="0.35">
      <c r="A799" s="73">
        <v>44624</v>
      </c>
      <c r="B799" s="11">
        <v>18</v>
      </c>
      <c r="C799" s="12">
        <v>20</v>
      </c>
      <c r="D799" s="61">
        <v>18</v>
      </c>
      <c r="E799" s="61">
        <v>15.571428571428571</v>
      </c>
      <c r="F799" s="13">
        <v>171</v>
      </c>
      <c r="G799" s="13">
        <v>213</v>
      </c>
      <c r="H799" s="60">
        <v>182.42857142857142</v>
      </c>
      <c r="I799" s="75">
        <v>174</v>
      </c>
    </row>
    <row r="800" spans="1:9" s="10" customFormat="1" ht="16" customHeight="1" x14ac:dyDescent="0.35">
      <c r="A800" s="73">
        <v>44625</v>
      </c>
      <c r="B800" s="11">
        <v>11</v>
      </c>
      <c r="C800" s="12">
        <v>1</v>
      </c>
      <c r="D800" s="61">
        <v>18.142857142857142</v>
      </c>
      <c r="E800" s="61">
        <v>16.142857142857142</v>
      </c>
      <c r="F800" s="13">
        <v>166</v>
      </c>
      <c r="G800" s="13">
        <v>4</v>
      </c>
      <c r="H800" s="60">
        <v>178.85714285714286</v>
      </c>
      <c r="I800" s="75">
        <v>168</v>
      </c>
    </row>
    <row r="801" spans="1:9" s="10" customFormat="1" ht="16" customHeight="1" x14ac:dyDescent="0.35">
      <c r="A801" s="73">
        <v>44626</v>
      </c>
      <c r="B801" s="11">
        <v>18</v>
      </c>
      <c r="C801" s="12">
        <v>0</v>
      </c>
      <c r="D801" s="61">
        <v>16.285714285714285</v>
      </c>
      <c r="E801" s="61">
        <v>17.428571428571427</v>
      </c>
      <c r="F801" s="13">
        <v>184</v>
      </c>
      <c r="G801" s="13">
        <v>0</v>
      </c>
      <c r="H801" s="60">
        <v>178</v>
      </c>
      <c r="I801" s="75">
        <v>173.42857142857142</v>
      </c>
    </row>
    <row r="802" spans="1:9" s="10" customFormat="1" ht="16" customHeight="1" x14ac:dyDescent="0.35">
      <c r="A802" s="73">
        <v>44627</v>
      </c>
      <c r="B802" s="11">
        <v>19</v>
      </c>
      <c r="C802" s="12">
        <v>17</v>
      </c>
      <c r="D802" s="61">
        <v>16.285714285714285</v>
      </c>
      <c r="E802" s="61">
        <v>16.571428571428573</v>
      </c>
      <c r="F802" s="13">
        <v>197</v>
      </c>
      <c r="G802" s="13">
        <v>262</v>
      </c>
      <c r="H802" s="60">
        <v>173.28571428571428</v>
      </c>
      <c r="I802" s="75">
        <v>175.14285714285714</v>
      </c>
    </row>
    <row r="803" spans="1:9" s="10" customFormat="1" ht="16" customHeight="1" x14ac:dyDescent="0.35">
      <c r="A803" s="73">
        <v>44628</v>
      </c>
      <c r="B803" s="11">
        <v>15</v>
      </c>
      <c r="C803" s="12">
        <v>23</v>
      </c>
      <c r="D803" s="61">
        <v>15.571428571428571</v>
      </c>
      <c r="E803" s="61">
        <v>16.857142857142858</v>
      </c>
      <c r="F803" s="13">
        <v>167</v>
      </c>
      <c r="G803" s="13">
        <v>222</v>
      </c>
      <c r="H803" s="60">
        <v>173.85714285714286</v>
      </c>
      <c r="I803" s="75">
        <v>173.71428571428572</v>
      </c>
    </row>
    <row r="804" spans="1:9" s="10" customFormat="1" ht="16" customHeight="1" x14ac:dyDescent="0.35">
      <c r="A804" s="73">
        <v>44629</v>
      </c>
      <c r="B804" s="11">
        <v>14</v>
      </c>
      <c r="C804" s="12">
        <v>33</v>
      </c>
      <c r="D804" s="61">
        <v>16.428571428571427</v>
      </c>
      <c r="E804" s="61">
        <v>16.857142857142858</v>
      </c>
      <c r="F804" s="13">
        <v>171</v>
      </c>
      <c r="G804" s="13">
        <v>278</v>
      </c>
      <c r="H804" s="60">
        <v>174.14285714285714</v>
      </c>
      <c r="I804" s="75">
        <v>174.57142857142858</v>
      </c>
    </row>
    <row r="805" spans="1:9" s="10" customFormat="1" ht="16" customHeight="1" x14ac:dyDescent="0.35">
      <c r="A805" s="73">
        <v>44630</v>
      </c>
      <c r="B805" s="11">
        <v>19</v>
      </c>
      <c r="C805" s="12">
        <v>22</v>
      </c>
      <c r="D805" s="61">
        <v>16.857142857142858</v>
      </c>
      <c r="E805" s="61">
        <v>16.857142857142858</v>
      </c>
      <c r="F805" s="13">
        <v>157</v>
      </c>
      <c r="G805" s="13">
        <v>247</v>
      </c>
      <c r="H805" s="60">
        <v>174.14285714285714</v>
      </c>
      <c r="I805" s="75">
        <v>174.57142857142858</v>
      </c>
    </row>
    <row r="806" spans="1:9" s="10" customFormat="1" ht="16" customHeight="1" x14ac:dyDescent="0.35">
      <c r="A806" s="73">
        <v>44631</v>
      </c>
      <c r="B806" s="11">
        <v>13</v>
      </c>
      <c r="C806" s="12">
        <v>22</v>
      </c>
      <c r="D806" s="61">
        <v>16.714285714285715</v>
      </c>
      <c r="E806" s="61">
        <v>17</v>
      </c>
      <c r="F806" s="13">
        <v>175</v>
      </c>
      <c r="G806" s="13">
        <v>203</v>
      </c>
      <c r="H806" s="60">
        <v>172.42857142857142</v>
      </c>
      <c r="I806" s="75">
        <v>171.42857142857142</v>
      </c>
    </row>
    <row r="807" spans="1:9" s="10" customFormat="1" ht="16" customHeight="1" x14ac:dyDescent="0.35">
      <c r="A807" s="73">
        <v>44632</v>
      </c>
      <c r="B807" s="11">
        <v>17</v>
      </c>
      <c r="C807" s="12">
        <v>1</v>
      </c>
      <c r="D807" s="61">
        <v>16.714285714285715</v>
      </c>
      <c r="E807" s="61">
        <v>17.428571428571427</v>
      </c>
      <c r="F807" s="13">
        <v>168</v>
      </c>
      <c r="G807" s="13">
        <v>10</v>
      </c>
      <c r="H807" s="60">
        <v>172.57142857142858</v>
      </c>
      <c r="I807" s="75">
        <v>184.14285714285714</v>
      </c>
    </row>
    <row r="808" spans="1:9" s="10" customFormat="1" ht="16" customHeight="1" x14ac:dyDescent="0.35">
      <c r="A808" s="73">
        <v>44633</v>
      </c>
      <c r="B808" s="11">
        <v>21</v>
      </c>
      <c r="C808" s="12">
        <v>0</v>
      </c>
      <c r="D808" s="61">
        <v>18.142857142857142</v>
      </c>
      <c r="E808" s="61">
        <v>15.857142857142858</v>
      </c>
      <c r="F808" s="13">
        <v>184</v>
      </c>
      <c r="G808" s="13">
        <v>0</v>
      </c>
      <c r="H808" s="60">
        <v>173.85714285714286</v>
      </c>
      <c r="I808" s="75">
        <v>178.85714285714286</v>
      </c>
    </row>
    <row r="809" spans="1:9" s="10" customFormat="1" ht="16" customHeight="1" x14ac:dyDescent="0.35">
      <c r="A809" s="73">
        <v>44634</v>
      </c>
      <c r="B809" s="11">
        <v>18</v>
      </c>
      <c r="C809" s="12">
        <v>18</v>
      </c>
      <c r="D809" s="61">
        <v>19</v>
      </c>
      <c r="E809" s="61">
        <v>16.428571428571427</v>
      </c>
      <c r="F809" s="13">
        <v>185</v>
      </c>
      <c r="G809" s="13">
        <v>240</v>
      </c>
      <c r="H809" s="60">
        <v>174.42857142857142</v>
      </c>
      <c r="I809" s="75">
        <v>177</v>
      </c>
    </row>
    <row r="810" spans="1:9" s="10" customFormat="1" ht="16" customHeight="1" x14ac:dyDescent="0.35">
      <c r="A810" s="73">
        <v>44635</v>
      </c>
      <c r="B810" s="11">
        <v>15</v>
      </c>
      <c r="C810" s="12">
        <v>26</v>
      </c>
      <c r="D810" s="61">
        <v>21.428571428571427</v>
      </c>
      <c r="E810" s="61">
        <v>17.571428571428573</v>
      </c>
      <c r="F810" s="13">
        <v>168</v>
      </c>
      <c r="G810" s="13">
        <v>311</v>
      </c>
      <c r="H810" s="60">
        <v>176.71428571428572</v>
      </c>
      <c r="I810" s="75">
        <v>181.14285714285714</v>
      </c>
    </row>
    <row r="811" spans="1:9" s="10" customFormat="1" ht="16" customHeight="1" x14ac:dyDescent="0.35">
      <c r="A811" s="73">
        <v>44636</v>
      </c>
      <c r="B811" s="11">
        <v>24</v>
      </c>
      <c r="C811" s="12">
        <v>22</v>
      </c>
      <c r="D811" s="61">
        <v>23.571428571428573</v>
      </c>
      <c r="E811" s="61">
        <v>17.714285714285715</v>
      </c>
      <c r="F811" s="13">
        <v>180</v>
      </c>
      <c r="G811" s="13">
        <v>241</v>
      </c>
      <c r="H811" s="60">
        <v>175.57142857142858</v>
      </c>
      <c r="I811" s="75">
        <v>180.85714285714286</v>
      </c>
    </row>
    <row r="812" spans="1:9" s="10" customFormat="1" ht="16" customHeight="1" x14ac:dyDescent="0.35">
      <c r="A812" s="73">
        <v>44637</v>
      </c>
      <c r="B812" s="11">
        <v>25</v>
      </c>
      <c r="C812" s="12">
        <v>26</v>
      </c>
      <c r="D812" s="61">
        <v>25.428571428571427</v>
      </c>
      <c r="E812" s="61">
        <v>17.714285714285715</v>
      </c>
      <c r="F812" s="13">
        <v>161</v>
      </c>
      <c r="G812" s="13">
        <v>234</v>
      </c>
      <c r="H812" s="60">
        <v>177</v>
      </c>
      <c r="I812" s="75">
        <v>181</v>
      </c>
    </row>
    <row r="813" spans="1:9" s="10" customFormat="1" ht="16" customHeight="1" x14ac:dyDescent="0.35">
      <c r="A813" s="73">
        <v>44638</v>
      </c>
      <c r="B813" s="11">
        <v>30</v>
      </c>
      <c r="C813" s="12">
        <v>30</v>
      </c>
      <c r="D813" s="61">
        <v>26.714285714285715</v>
      </c>
      <c r="E813" s="61">
        <v>20.571428571428573</v>
      </c>
      <c r="F813" s="13">
        <v>191</v>
      </c>
      <c r="G813" s="13">
        <v>232</v>
      </c>
      <c r="H813" s="60">
        <v>176.85714285714286</v>
      </c>
      <c r="I813" s="75">
        <v>183.57142857142858</v>
      </c>
    </row>
    <row r="814" spans="1:9" s="10" customFormat="1" ht="16" customHeight="1" x14ac:dyDescent="0.35">
      <c r="A814" s="73">
        <v>44639</v>
      </c>
      <c r="B814" s="11">
        <v>32</v>
      </c>
      <c r="C814" s="12">
        <v>2</v>
      </c>
      <c r="D814" s="61">
        <v>28.571428571428573</v>
      </c>
      <c r="E814" s="61">
        <v>22.428571428571427</v>
      </c>
      <c r="F814" s="13">
        <v>160</v>
      </c>
      <c r="G814" s="13">
        <v>8</v>
      </c>
      <c r="H814" s="60">
        <v>182.28571428571428</v>
      </c>
      <c r="I814" s="75">
        <v>177.28571428571428</v>
      </c>
    </row>
    <row r="815" spans="1:9" s="10" customFormat="1" ht="16" customHeight="1" x14ac:dyDescent="0.35">
      <c r="A815" s="73">
        <v>44640</v>
      </c>
      <c r="B815" s="11">
        <v>34</v>
      </c>
      <c r="C815" s="12">
        <v>0</v>
      </c>
      <c r="D815" s="61">
        <v>28.571428571428573</v>
      </c>
      <c r="E815" s="61">
        <v>25.571428571428573</v>
      </c>
      <c r="F815" s="13">
        <v>194</v>
      </c>
      <c r="G815" s="13">
        <v>1</v>
      </c>
      <c r="H815" s="60">
        <v>178.71428571428572</v>
      </c>
      <c r="I815" s="75">
        <v>179.14285714285714</v>
      </c>
    </row>
    <row r="816" spans="1:9" s="10" customFormat="1" ht="16" customHeight="1" x14ac:dyDescent="0.35">
      <c r="A816" s="73">
        <v>44641</v>
      </c>
      <c r="B816" s="11">
        <v>27</v>
      </c>
      <c r="C816" s="12">
        <v>38</v>
      </c>
      <c r="D816" s="61">
        <v>29.714285714285715</v>
      </c>
      <c r="E816" s="61">
        <v>27.857142857142858</v>
      </c>
      <c r="F816" s="13">
        <v>184</v>
      </c>
      <c r="G816" s="13">
        <v>258</v>
      </c>
      <c r="H816" s="60">
        <v>184.14285714285714</v>
      </c>
      <c r="I816" s="75">
        <v>178.28571428571428</v>
      </c>
    </row>
    <row r="817" spans="1:9" s="10" customFormat="1" ht="16" customHeight="1" x14ac:dyDescent="0.35">
      <c r="A817" s="73">
        <v>44642</v>
      </c>
      <c r="B817" s="11">
        <v>28</v>
      </c>
      <c r="C817" s="12">
        <v>39</v>
      </c>
      <c r="D817" s="61">
        <v>28.714285714285715</v>
      </c>
      <c r="E817" s="61">
        <v>28</v>
      </c>
      <c r="F817" s="13">
        <v>206</v>
      </c>
      <c r="G817" s="13">
        <v>267</v>
      </c>
      <c r="H817" s="60">
        <v>183.14285714285714</v>
      </c>
      <c r="I817" s="75">
        <v>179.28571428571428</v>
      </c>
    </row>
    <row r="818" spans="1:9" s="10" customFormat="1" ht="16" customHeight="1" x14ac:dyDescent="0.35">
      <c r="A818" s="73">
        <v>44643</v>
      </c>
      <c r="B818" s="11">
        <v>24</v>
      </c>
      <c r="C818" s="12">
        <v>44</v>
      </c>
      <c r="D818" s="61">
        <v>27.285714285714285</v>
      </c>
      <c r="E818" s="61">
        <v>27.714285714285715</v>
      </c>
      <c r="F818" s="13">
        <v>155</v>
      </c>
      <c r="G818" s="13">
        <v>254</v>
      </c>
      <c r="H818" s="60">
        <v>186.28571428571428</v>
      </c>
      <c r="I818" s="75">
        <v>178.42857142857142</v>
      </c>
    </row>
    <row r="819" spans="1:9" s="10" customFormat="1" ht="16" customHeight="1" x14ac:dyDescent="0.35">
      <c r="A819" s="73">
        <v>44644</v>
      </c>
      <c r="B819" s="11">
        <v>33</v>
      </c>
      <c r="C819" s="12">
        <v>42</v>
      </c>
      <c r="D819" s="61">
        <v>25.285714285714285</v>
      </c>
      <c r="E819" s="61">
        <v>27.714285714285715</v>
      </c>
      <c r="F819" s="13">
        <v>199</v>
      </c>
      <c r="G819" s="13">
        <v>228</v>
      </c>
      <c r="H819" s="60">
        <v>183.85714285714286</v>
      </c>
      <c r="I819" s="75">
        <v>178.28571428571428</v>
      </c>
    </row>
    <row r="820" spans="1:9" s="10" customFormat="1" ht="16" customHeight="1" x14ac:dyDescent="0.35">
      <c r="A820" s="73">
        <v>44645</v>
      </c>
      <c r="B820" s="11">
        <v>23</v>
      </c>
      <c r="C820" s="12">
        <v>31</v>
      </c>
      <c r="D820" s="61">
        <v>25.428571428571427</v>
      </c>
      <c r="E820" s="61">
        <v>27.142857142857142</v>
      </c>
      <c r="F820" s="13">
        <v>184</v>
      </c>
      <c r="G820" s="13">
        <v>239</v>
      </c>
      <c r="H820" s="60">
        <v>184.57142857142858</v>
      </c>
      <c r="I820" s="75">
        <v>178.28571428571428</v>
      </c>
    </row>
    <row r="821" spans="1:9" s="10" customFormat="1" ht="16" customHeight="1" x14ac:dyDescent="0.35">
      <c r="A821" s="73">
        <v>44646</v>
      </c>
      <c r="B821" s="11">
        <v>22</v>
      </c>
      <c r="C821" s="12">
        <v>0</v>
      </c>
      <c r="D821" s="61">
        <v>25.714285714285715</v>
      </c>
      <c r="E821" s="61">
        <v>26.714285714285715</v>
      </c>
      <c r="F821" s="13">
        <v>182</v>
      </c>
      <c r="G821" s="13">
        <v>2</v>
      </c>
      <c r="H821" s="60">
        <v>182</v>
      </c>
      <c r="I821" s="75">
        <v>179.85714285714286</v>
      </c>
    </row>
    <row r="822" spans="1:9" s="10" customFormat="1" ht="16" customHeight="1" x14ac:dyDescent="0.35">
      <c r="A822" s="73">
        <v>44647</v>
      </c>
      <c r="B822" s="11">
        <v>20</v>
      </c>
      <c r="C822" s="12">
        <v>0</v>
      </c>
      <c r="D822" s="61">
        <v>25.285714285714285</v>
      </c>
      <c r="E822" s="61">
        <v>24.857142857142858</v>
      </c>
      <c r="F822" s="13">
        <v>177</v>
      </c>
      <c r="G822" s="13">
        <v>0</v>
      </c>
      <c r="H822" s="60">
        <v>182.85714285714286</v>
      </c>
      <c r="I822" s="75">
        <v>180.71428571428572</v>
      </c>
    </row>
    <row r="823" spans="1:9" s="10" customFormat="1" ht="16" customHeight="1" x14ac:dyDescent="0.35">
      <c r="A823" s="73">
        <v>44648</v>
      </c>
      <c r="B823" s="11">
        <v>28</v>
      </c>
      <c r="C823" s="12">
        <v>34</v>
      </c>
      <c r="D823" s="61">
        <v>24</v>
      </c>
      <c r="E823" s="61">
        <v>24.428571428571427</v>
      </c>
      <c r="F823" s="13">
        <v>189</v>
      </c>
      <c r="G823" s="13">
        <v>258</v>
      </c>
      <c r="H823" s="60">
        <v>183.14285714285714</v>
      </c>
      <c r="I823" s="75">
        <v>184.85714285714286</v>
      </c>
    </row>
    <row r="824" spans="1:9" s="10" customFormat="1" ht="16" customHeight="1" x14ac:dyDescent="0.35">
      <c r="A824" s="73">
        <v>44649</v>
      </c>
      <c r="B824" s="11">
        <v>30</v>
      </c>
      <c r="C824" s="12">
        <v>36</v>
      </c>
      <c r="D824" s="61">
        <v>24.428571428571427</v>
      </c>
      <c r="E824" s="61">
        <v>24.857142857142858</v>
      </c>
      <c r="F824" s="13">
        <v>188</v>
      </c>
      <c r="G824" s="13">
        <v>278</v>
      </c>
      <c r="H824" s="60">
        <v>183.42857142857142</v>
      </c>
      <c r="I824" s="75">
        <v>181.14285714285714</v>
      </c>
    </row>
    <row r="825" spans="1:9" s="10" customFormat="1" ht="16" customHeight="1" x14ac:dyDescent="0.35">
      <c r="A825" s="73">
        <v>44650</v>
      </c>
      <c r="B825" s="11">
        <v>21</v>
      </c>
      <c r="C825" s="12">
        <v>31</v>
      </c>
      <c r="D825" s="61">
        <v>23.428571428571427</v>
      </c>
      <c r="E825" s="61">
        <v>24.857142857142858</v>
      </c>
      <c r="F825" s="13">
        <v>161</v>
      </c>
      <c r="G825" s="13">
        <v>260</v>
      </c>
      <c r="H825" s="60">
        <v>181.14285714285714</v>
      </c>
      <c r="I825" s="75">
        <v>181.57142857142858</v>
      </c>
    </row>
    <row r="826" spans="1:9" s="10" customFormat="1" ht="16" customHeight="1" x14ac:dyDescent="0.35">
      <c r="A826" s="73">
        <v>44651</v>
      </c>
      <c r="B826" s="11">
        <v>24</v>
      </c>
      <c r="C826" s="12">
        <v>39</v>
      </c>
      <c r="D826" s="61">
        <v>23.285714285714285</v>
      </c>
      <c r="E826" s="61">
        <v>24.857142857142858</v>
      </c>
      <c r="F826" s="13">
        <v>201</v>
      </c>
      <c r="G826" s="13">
        <v>257</v>
      </c>
      <c r="H826" s="60">
        <v>182.28571428571428</v>
      </c>
      <c r="I826" s="75">
        <v>181.57142857142858</v>
      </c>
    </row>
    <row r="827" spans="1:9" s="10" customFormat="1" ht="16" customHeight="1" x14ac:dyDescent="0.35">
      <c r="A827" s="73">
        <v>44652</v>
      </c>
      <c r="B827" s="11">
        <v>26</v>
      </c>
      <c r="C827" s="12">
        <v>34</v>
      </c>
      <c r="D827" s="61">
        <v>22.571428571428573</v>
      </c>
      <c r="E827" s="61">
        <v>25.142857142857142</v>
      </c>
      <c r="F827" s="13">
        <v>186</v>
      </c>
      <c r="G827" s="13">
        <v>213</v>
      </c>
      <c r="H827" s="60">
        <v>181</v>
      </c>
      <c r="I827" s="75">
        <v>182.85714285714286</v>
      </c>
    </row>
    <row r="828" spans="1:9" s="10" customFormat="1" ht="16" customHeight="1" x14ac:dyDescent="0.35">
      <c r="A828" s="73">
        <v>44653</v>
      </c>
      <c r="B828" s="11">
        <v>15</v>
      </c>
      <c r="C828" s="12">
        <v>0</v>
      </c>
      <c r="D828" s="61">
        <v>22.285714285714285</v>
      </c>
      <c r="E828" s="61">
        <v>23.857142857142858</v>
      </c>
      <c r="F828" s="13">
        <v>166</v>
      </c>
      <c r="G828" s="13">
        <v>5</v>
      </c>
      <c r="H828" s="60">
        <v>178.28571428571428</v>
      </c>
      <c r="I828" s="75">
        <v>181</v>
      </c>
    </row>
    <row r="829" spans="1:9" s="10" customFormat="1" ht="16" customHeight="1" x14ac:dyDescent="0.35">
      <c r="A829" s="73">
        <v>44654</v>
      </c>
      <c r="B829" s="11">
        <v>19</v>
      </c>
      <c r="C829" s="12">
        <v>0</v>
      </c>
      <c r="D829" s="61">
        <v>21.857142857142858</v>
      </c>
      <c r="E829" s="61">
        <v>23.428571428571427</v>
      </c>
      <c r="F829" s="13">
        <v>185</v>
      </c>
      <c r="G829" s="13">
        <v>0</v>
      </c>
      <c r="H829" s="60">
        <v>182</v>
      </c>
      <c r="I829" s="75">
        <v>178.71428571428572</v>
      </c>
    </row>
    <row r="830" spans="1:9" s="10" customFormat="1" ht="16" customHeight="1" x14ac:dyDescent="0.35">
      <c r="A830" s="73">
        <v>44655</v>
      </c>
      <c r="B830" s="11">
        <v>23</v>
      </c>
      <c r="C830" s="12">
        <v>36</v>
      </c>
      <c r="D830" s="61">
        <v>21.714285714285715</v>
      </c>
      <c r="E830" s="61">
        <v>22.142857142857142</v>
      </c>
      <c r="F830" s="13">
        <v>180</v>
      </c>
      <c r="G830" s="13">
        <v>267</v>
      </c>
      <c r="H830" s="60">
        <v>174.85714285714286</v>
      </c>
      <c r="I830" s="75">
        <v>177.42857142857142</v>
      </c>
    </row>
    <row r="831" spans="1:9" s="10" customFormat="1" ht="16" customHeight="1" x14ac:dyDescent="0.35">
      <c r="A831" s="73">
        <v>44656</v>
      </c>
      <c r="B831" s="11">
        <v>28</v>
      </c>
      <c r="C831" s="12">
        <v>27</v>
      </c>
      <c r="D831" s="61">
        <v>21.714285714285715</v>
      </c>
      <c r="E831" s="61">
        <v>20.428571428571427</v>
      </c>
      <c r="F831" s="13">
        <v>169</v>
      </c>
      <c r="G831" s="13">
        <v>265</v>
      </c>
      <c r="H831" s="60">
        <v>175.42857142857142</v>
      </c>
      <c r="I831" s="75">
        <v>176.85714285714286</v>
      </c>
    </row>
    <row r="832" spans="1:9" s="10" customFormat="1" ht="16" customHeight="1" x14ac:dyDescent="0.35">
      <c r="A832" s="73">
        <v>44657</v>
      </c>
      <c r="B832" s="11">
        <v>18</v>
      </c>
      <c r="C832" s="12">
        <v>28</v>
      </c>
      <c r="D832" s="61">
        <v>21.285714285714285</v>
      </c>
      <c r="E832" s="61">
        <v>20.428571428571427</v>
      </c>
      <c r="F832" s="13">
        <v>187</v>
      </c>
      <c r="G832" s="13">
        <v>244</v>
      </c>
      <c r="H832" s="60">
        <v>174.42857142857142</v>
      </c>
      <c r="I832" s="75">
        <v>176.57142857142858</v>
      </c>
    </row>
    <row r="833" spans="1:9" s="10" customFormat="1" ht="16" customHeight="1" x14ac:dyDescent="0.35">
      <c r="A833" s="73">
        <v>44658</v>
      </c>
      <c r="B833" s="11">
        <v>23</v>
      </c>
      <c r="C833" s="12">
        <v>30</v>
      </c>
      <c r="D833" s="61">
        <v>21.571428571428573</v>
      </c>
      <c r="E833" s="61">
        <v>20.428571428571427</v>
      </c>
      <c r="F833" s="13">
        <v>151</v>
      </c>
      <c r="G833" s="13">
        <v>248</v>
      </c>
      <c r="H833" s="60">
        <v>169.57142857142858</v>
      </c>
      <c r="I833" s="75">
        <v>176.57142857142858</v>
      </c>
    </row>
    <row r="834" spans="1:9" s="10" customFormat="1" ht="16" customHeight="1" x14ac:dyDescent="0.35">
      <c r="A834" s="73">
        <v>44659</v>
      </c>
      <c r="B834" s="11">
        <v>26</v>
      </c>
      <c r="C834" s="12">
        <v>22</v>
      </c>
      <c r="D834" s="61">
        <v>20.428571428571427</v>
      </c>
      <c r="E834" s="61">
        <v>19.857142857142858</v>
      </c>
      <c r="F834" s="13">
        <v>190</v>
      </c>
      <c r="G834" s="13">
        <v>209</v>
      </c>
      <c r="H834" s="60">
        <v>169.85714285714286</v>
      </c>
      <c r="I834" s="75">
        <v>171.57142857142858</v>
      </c>
    </row>
    <row r="835" spans="1:9" s="10" customFormat="1" ht="16" customHeight="1" x14ac:dyDescent="0.35">
      <c r="A835" s="73">
        <v>44660</v>
      </c>
      <c r="B835" s="11">
        <v>12</v>
      </c>
      <c r="C835" s="12">
        <v>0</v>
      </c>
      <c r="D835" s="61">
        <v>19.714285714285715</v>
      </c>
      <c r="E835" s="61">
        <v>20.571428571428573</v>
      </c>
      <c r="F835" s="13">
        <v>159</v>
      </c>
      <c r="G835" s="13">
        <v>3</v>
      </c>
      <c r="H835" s="60">
        <v>174.42857142857142</v>
      </c>
      <c r="I835" s="75">
        <v>170</v>
      </c>
    </row>
    <row r="836" spans="1:9" s="10" customFormat="1" ht="16" customHeight="1" x14ac:dyDescent="0.35">
      <c r="A836" s="73">
        <v>44661</v>
      </c>
      <c r="B836" s="11">
        <v>21</v>
      </c>
      <c r="C836" s="12">
        <v>0</v>
      </c>
      <c r="D836" s="61">
        <v>20.428571428571427</v>
      </c>
      <c r="E836" s="61">
        <v>20</v>
      </c>
      <c r="F836" s="13">
        <v>151</v>
      </c>
      <c r="G836" s="13">
        <v>0</v>
      </c>
      <c r="H836" s="60">
        <v>174.57142857142858</v>
      </c>
      <c r="I836" s="75">
        <v>169.28571428571428</v>
      </c>
    </row>
    <row r="837" spans="1:9" s="10" customFormat="1" ht="16" customHeight="1" x14ac:dyDescent="0.35">
      <c r="A837" s="73">
        <v>44662</v>
      </c>
      <c r="B837" s="11">
        <v>15</v>
      </c>
      <c r="C837" s="12">
        <v>32</v>
      </c>
      <c r="D837" s="61">
        <v>20.428571428571427</v>
      </c>
      <c r="E837" s="61">
        <v>20.714285714285715</v>
      </c>
      <c r="F837" s="13">
        <v>182</v>
      </c>
      <c r="G837" s="13">
        <v>232</v>
      </c>
      <c r="H837" s="60">
        <v>178.42857142857142</v>
      </c>
      <c r="I837" s="75">
        <v>172.42857142857142</v>
      </c>
    </row>
    <row r="838" spans="1:9" s="10" customFormat="1" ht="16" customHeight="1" x14ac:dyDescent="0.35">
      <c r="A838" s="73">
        <v>44663</v>
      </c>
      <c r="B838" s="11">
        <v>23</v>
      </c>
      <c r="C838" s="12">
        <v>32</v>
      </c>
      <c r="D838" s="61">
        <v>19</v>
      </c>
      <c r="E838" s="61">
        <v>18.714285714285715</v>
      </c>
      <c r="F838" s="13">
        <v>201</v>
      </c>
      <c r="G838" s="13">
        <v>254</v>
      </c>
      <c r="H838" s="60">
        <v>176</v>
      </c>
      <c r="I838" s="75">
        <v>150.42857142857142</v>
      </c>
    </row>
    <row r="839" spans="1:9" s="10" customFormat="1" ht="16" customHeight="1" x14ac:dyDescent="0.35">
      <c r="A839" s="73">
        <v>44664</v>
      </c>
      <c r="B839" s="11">
        <v>23</v>
      </c>
      <c r="C839" s="12">
        <v>24</v>
      </c>
      <c r="D839" s="61">
        <v>19.142857142857142</v>
      </c>
      <c r="E839" s="61">
        <v>18.714285714285715</v>
      </c>
      <c r="F839" s="13">
        <v>188</v>
      </c>
      <c r="G839" s="13">
        <v>239</v>
      </c>
      <c r="H839" s="60">
        <v>177.85714285714286</v>
      </c>
      <c r="I839" s="75">
        <v>150.14285714285714</v>
      </c>
    </row>
    <row r="840" spans="1:9" s="10" customFormat="1" ht="16" customHeight="1" x14ac:dyDescent="0.35">
      <c r="A840" s="73">
        <v>44665</v>
      </c>
      <c r="B840" s="11">
        <v>23</v>
      </c>
      <c r="C840" s="12">
        <v>35</v>
      </c>
      <c r="D840" s="61">
        <v>17.714285714285715</v>
      </c>
      <c r="E840" s="61">
        <v>18.714285714285715</v>
      </c>
      <c r="F840" s="13">
        <v>178</v>
      </c>
      <c r="G840" s="13">
        <v>270</v>
      </c>
      <c r="H840" s="60">
        <v>178.42857142857142</v>
      </c>
      <c r="I840" s="75">
        <v>150.14285714285714</v>
      </c>
    </row>
    <row r="841" spans="1:9" s="10" customFormat="1" ht="16" customHeight="1" x14ac:dyDescent="0.35">
      <c r="A841" s="73">
        <v>44666</v>
      </c>
      <c r="B841" s="11">
        <v>16</v>
      </c>
      <c r="C841" s="12">
        <v>8</v>
      </c>
      <c r="D841" s="61">
        <v>17.428571428571427</v>
      </c>
      <c r="E841" s="61">
        <v>15.285714285714286</v>
      </c>
      <c r="F841" s="13">
        <v>173</v>
      </c>
      <c r="G841" s="13">
        <v>55</v>
      </c>
      <c r="H841" s="60">
        <v>176.57142857142858</v>
      </c>
      <c r="I841" s="75">
        <v>127.28571428571429</v>
      </c>
    </row>
    <row r="842" spans="1:9" s="10" customFormat="1" ht="16" customHeight="1" x14ac:dyDescent="0.35">
      <c r="A842" s="73">
        <v>44667</v>
      </c>
      <c r="B842" s="11">
        <v>13</v>
      </c>
      <c r="C842" s="12">
        <v>0</v>
      </c>
      <c r="D842" s="61">
        <v>16.285714285714285</v>
      </c>
      <c r="E842" s="61">
        <v>16.142857142857142</v>
      </c>
      <c r="F842" s="13">
        <v>172</v>
      </c>
      <c r="G842" s="13">
        <v>1</v>
      </c>
      <c r="H842" s="60">
        <v>174.71428571428572</v>
      </c>
      <c r="I842" s="75">
        <v>136.14285714285714</v>
      </c>
    </row>
    <row r="843" spans="1:9" s="10" customFormat="1" ht="16" customHeight="1" x14ac:dyDescent="0.35">
      <c r="A843" s="73">
        <v>44668</v>
      </c>
      <c r="B843" s="11">
        <v>11</v>
      </c>
      <c r="C843" s="12">
        <v>0</v>
      </c>
      <c r="D843" s="61">
        <v>15</v>
      </c>
      <c r="E843" s="61">
        <v>17</v>
      </c>
      <c r="F843" s="13">
        <v>155</v>
      </c>
      <c r="G843" s="13">
        <v>0</v>
      </c>
      <c r="H843" s="60">
        <v>172.42857142857142</v>
      </c>
      <c r="I843" s="75">
        <v>146.42857142857142</v>
      </c>
    </row>
    <row r="844" spans="1:9" s="10" customFormat="1" ht="16" customHeight="1" x14ac:dyDescent="0.35">
      <c r="A844" s="73">
        <v>44669</v>
      </c>
      <c r="B844" s="11">
        <v>13</v>
      </c>
      <c r="C844" s="12">
        <v>8</v>
      </c>
      <c r="D844" s="61">
        <v>13.714285714285714</v>
      </c>
      <c r="E844" s="61">
        <v>15.285714285714286</v>
      </c>
      <c r="F844" s="13">
        <v>169</v>
      </c>
      <c r="G844" s="13">
        <v>72</v>
      </c>
      <c r="H844" s="60">
        <v>170</v>
      </c>
      <c r="I844" s="75">
        <v>152.42857142857142</v>
      </c>
    </row>
    <row r="845" spans="1:9" s="10" customFormat="1" ht="16" customHeight="1" x14ac:dyDescent="0.35">
      <c r="A845" s="73">
        <v>44670</v>
      </c>
      <c r="B845" s="11">
        <v>15</v>
      </c>
      <c r="C845" s="12">
        <v>38</v>
      </c>
      <c r="D845" s="61">
        <v>13.428571428571429</v>
      </c>
      <c r="E845" s="61">
        <v>17.428571428571427</v>
      </c>
      <c r="F845" s="13">
        <v>188</v>
      </c>
      <c r="G845" s="13">
        <v>316</v>
      </c>
      <c r="H845" s="60">
        <v>170.14285714285714</v>
      </c>
      <c r="I845" s="75">
        <v>178.85714285714286</v>
      </c>
    </row>
    <row r="846" spans="1:9" s="10" customFormat="1" ht="16" customHeight="1" x14ac:dyDescent="0.35">
      <c r="A846" s="73">
        <v>44671</v>
      </c>
      <c r="B846" s="11">
        <v>14</v>
      </c>
      <c r="C846" s="12">
        <v>30</v>
      </c>
      <c r="D846" s="61">
        <v>13.714285714285714</v>
      </c>
      <c r="E846" s="61">
        <v>17.571428571428573</v>
      </c>
      <c r="F846" s="13">
        <v>172</v>
      </c>
      <c r="G846" s="13">
        <v>311</v>
      </c>
      <c r="H846" s="60">
        <v>171.85714285714286</v>
      </c>
      <c r="I846" s="75">
        <v>179</v>
      </c>
    </row>
    <row r="847" spans="1:9" s="10" customFormat="1" ht="16" customHeight="1" x14ac:dyDescent="0.35">
      <c r="A847" s="73">
        <v>44672</v>
      </c>
      <c r="B847" s="11">
        <v>14</v>
      </c>
      <c r="C847" s="12">
        <v>23</v>
      </c>
      <c r="D847" s="61">
        <v>13.571428571428571</v>
      </c>
      <c r="E847" s="61">
        <v>17.714285714285715</v>
      </c>
      <c r="F847" s="13">
        <v>161</v>
      </c>
      <c r="G847" s="13">
        <v>312</v>
      </c>
      <c r="H847" s="60">
        <v>171.85714285714286</v>
      </c>
      <c r="I847" s="75">
        <v>179.42857142857142</v>
      </c>
    </row>
    <row r="848" spans="1:9" s="10" customFormat="1" ht="16" customHeight="1" x14ac:dyDescent="0.35">
      <c r="A848" s="73">
        <v>44673</v>
      </c>
      <c r="B848" s="11">
        <v>14</v>
      </c>
      <c r="C848" s="12">
        <v>23</v>
      </c>
      <c r="D848" s="61">
        <v>13.285714285714286</v>
      </c>
      <c r="E848" s="61">
        <v>19.285714285714285</v>
      </c>
      <c r="F848" s="13">
        <v>174</v>
      </c>
      <c r="G848" s="13">
        <v>240</v>
      </c>
      <c r="H848" s="60">
        <v>170.57142857142858</v>
      </c>
      <c r="I848" s="75">
        <v>205.57142857142858</v>
      </c>
    </row>
    <row r="849" spans="1:9" s="10" customFormat="1" ht="16" customHeight="1" x14ac:dyDescent="0.35">
      <c r="A849" s="73">
        <v>44674</v>
      </c>
      <c r="B849" s="11">
        <v>15</v>
      </c>
      <c r="C849" s="12">
        <v>1</v>
      </c>
      <c r="D849" s="61">
        <v>13.571428571428571</v>
      </c>
      <c r="E849" s="61">
        <v>16.857142857142858</v>
      </c>
      <c r="F849" s="13">
        <v>184</v>
      </c>
      <c r="G849" s="13">
        <v>2</v>
      </c>
      <c r="H849" s="60">
        <v>169.14285714285714</v>
      </c>
      <c r="I849" s="75">
        <v>202.14285714285714</v>
      </c>
    </row>
    <row r="850" spans="1:9" s="10" customFormat="1" ht="16" customHeight="1" x14ac:dyDescent="0.35">
      <c r="A850" s="73">
        <v>44675</v>
      </c>
      <c r="B850" s="11">
        <v>10</v>
      </c>
      <c r="C850" s="12">
        <v>1</v>
      </c>
      <c r="D850" s="61">
        <v>12.714285714285714</v>
      </c>
      <c r="E850" s="61">
        <v>15.142857142857142</v>
      </c>
      <c r="F850" s="13">
        <v>155</v>
      </c>
      <c r="G850" s="13">
        <v>3</v>
      </c>
      <c r="H850" s="60">
        <v>169.42857142857142</v>
      </c>
      <c r="I850" s="75">
        <v>190.57142857142858</v>
      </c>
    </row>
    <row r="851" spans="1:9" s="10" customFormat="1" ht="16" customHeight="1" x14ac:dyDescent="0.35">
      <c r="A851" s="73">
        <v>44676</v>
      </c>
      <c r="B851" s="11">
        <v>11</v>
      </c>
      <c r="C851" s="12">
        <v>19</v>
      </c>
      <c r="D851" s="61">
        <v>12.285714285714286</v>
      </c>
      <c r="E851" s="61">
        <v>14.571428571428571</v>
      </c>
      <c r="F851" s="13">
        <v>160</v>
      </c>
      <c r="G851" s="13">
        <v>255</v>
      </c>
      <c r="H851" s="60">
        <v>169.42857142857142</v>
      </c>
      <c r="I851" s="75">
        <v>183</v>
      </c>
    </row>
    <row r="852" spans="1:9" s="10" customFormat="1" ht="16" customHeight="1" x14ac:dyDescent="0.35">
      <c r="A852" s="73">
        <v>44677</v>
      </c>
      <c r="B852" s="11">
        <v>17</v>
      </c>
      <c r="C852" s="12">
        <v>21</v>
      </c>
      <c r="D852" s="61">
        <v>12.714285714285714</v>
      </c>
      <c r="E852" s="61">
        <v>14.142857142857142</v>
      </c>
      <c r="F852" s="13">
        <v>178</v>
      </c>
      <c r="G852" s="13">
        <v>292</v>
      </c>
      <c r="H852" s="60">
        <v>167.85714285714286</v>
      </c>
      <c r="I852" s="75">
        <v>181.28571428571428</v>
      </c>
    </row>
    <row r="853" spans="1:9" s="10" customFormat="1" ht="16" customHeight="1" x14ac:dyDescent="0.35">
      <c r="A853" s="73">
        <v>44678</v>
      </c>
      <c r="B853" s="11">
        <v>8</v>
      </c>
      <c r="C853" s="12">
        <v>18</v>
      </c>
      <c r="D853" s="61">
        <v>12.142857142857142</v>
      </c>
      <c r="E853" s="61">
        <v>14</v>
      </c>
      <c r="F853" s="13">
        <v>174</v>
      </c>
      <c r="G853" s="13">
        <v>230</v>
      </c>
      <c r="H853" s="60">
        <v>166.71428571428572</v>
      </c>
      <c r="I853" s="75">
        <v>181.42857142857142</v>
      </c>
    </row>
    <row r="854" spans="1:9" s="10" customFormat="1" ht="16" customHeight="1" x14ac:dyDescent="0.35">
      <c r="A854" s="73">
        <v>44679</v>
      </c>
      <c r="B854" s="11">
        <v>11</v>
      </c>
      <c r="C854" s="12">
        <v>19</v>
      </c>
      <c r="D854" s="61">
        <v>11.857142857142858</v>
      </c>
      <c r="E854" s="61">
        <v>13.857142857142858</v>
      </c>
      <c r="F854" s="13">
        <v>161</v>
      </c>
      <c r="G854" s="13">
        <v>259</v>
      </c>
      <c r="H854" s="60">
        <v>167.14285714285714</v>
      </c>
      <c r="I854" s="75">
        <v>181.14285714285714</v>
      </c>
    </row>
    <row r="855" spans="1:9" s="10" customFormat="1" ht="16" customHeight="1" x14ac:dyDescent="0.35">
      <c r="A855" s="73">
        <v>44680</v>
      </c>
      <c r="B855" s="11">
        <v>17</v>
      </c>
      <c r="C855" s="12">
        <v>20</v>
      </c>
      <c r="D855" s="61">
        <v>12</v>
      </c>
      <c r="E855" s="61">
        <v>12.428571428571429</v>
      </c>
      <c r="F855" s="13">
        <v>163</v>
      </c>
      <c r="G855" s="13">
        <v>228</v>
      </c>
      <c r="H855" s="60">
        <v>168.14285714285714</v>
      </c>
      <c r="I855" s="75">
        <v>157.57142857142858</v>
      </c>
    </row>
    <row r="856" spans="1:9" s="10" customFormat="1" ht="16" customHeight="1" x14ac:dyDescent="0.35">
      <c r="A856" s="73">
        <v>44681</v>
      </c>
      <c r="B856" s="11">
        <v>11</v>
      </c>
      <c r="C856" s="12">
        <v>0</v>
      </c>
      <c r="D856" s="61">
        <v>12.142857142857142</v>
      </c>
      <c r="E856" s="61">
        <v>11.714285714285714</v>
      </c>
      <c r="F856" s="13">
        <v>176</v>
      </c>
      <c r="G856" s="13">
        <v>3</v>
      </c>
      <c r="H856" s="60">
        <v>168</v>
      </c>
      <c r="I856" s="75">
        <v>152.28571428571428</v>
      </c>
    </row>
    <row r="857" spans="1:9" s="10" customFormat="1" ht="16" customHeight="1" x14ac:dyDescent="0.35">
      <c r="A857" s="73">
        <v>44682</v>
      </c>
      <c r="B857" s="11">
        <v>8</v>
      </c>
      <c r="C857" s="12">
        <v>0</v>
      </c>
      <c r="D857" s="61">
        <v>12.142857142857142</v>
      </c>
      <c r="E857" s="61">
        <v>12.285714285714286</v>
      </c>
      <c r="F857" s="13">
        <v>158</v>
      </c>
      <c r="G857" s="13">
        <v>1</v>
      </c>
      <c r="H857" s="60">
        <v>166.42857142857142</v>
      </c>
      <c r="I857" s="75">
        <v>157.42857142857142</v>
      </c>
    </row>
    <row r="858" spans="1:9" s="10" customFormat="1" ht="16" customHeight="1" x14ac:dyDescent="0.35">
      <c r="A858" s="73">
        <v>44683</v>
      </c>
      <c r="B858" s="11">
        <v>12</v>
      </c>
      <c r="C858" s="12">
        <v>9</v>
      </c>
      <c r="D858" s="61">
        <v>11.571428571428571</v>
      </c>
      <c r="E858" s="61">
        <v>12.571428571428571</v>
      </c>
      <c r="F858" s="13">
        <v>167</v>
      </c>
      <c r="G858" s="13">
        <v>90</v>
      </c>
      <c r="H858" s="60">
        <v>168.71428571428572</v>
      </c>
      <c r="I858" s="75">
        <v>156.57142857142858</v>
      </c>
    </row>
    <row r="859" spans="1:9" s="10" customFormat="1" ht="16" customHeight="1" x14ac:dyDescent="0.35">
      <c r="A859" s="73">
        <v>44684</v>
      </c>
      <c r="B859" s="11">
        <v>18</v>
      </c>
      <c r="C859" s="12">
        <v>16</v>
      </c>
      <c r="D859" s="61">
        <v>10.142857142857142</v>
      </c>
      <c r="E859" s="61">
        <v>12.714285714285714</v>
      </c>
      <c r="F859" s="13">
        <v>177</v>
      </c>
      <c r="G859" s="13">
        <v>255</v>
      </c>
      <c r="H859" s="60">
        <v>167.42857142857142</v>
      </c>
      <c r="I859" s="75">
        <v>156</v>
      </c>
    </row>
    <row r="860" spans="1:9" s="10" customFormat="1" ht="16" customHeight="1" x14ac:dyDescent="0.35">
      <c r="A860" s="73">
        <v>44685</v>
      </c>
      <c r="B860" s="11">
        <v>8</v>
      </c>
      <c r="C860" s="12">
        <v>22</v>
      </c>
      <c r="D860" s="61">
        <v>9.8571428571428577</v>
      </c>
      <c r="E860" s="61">
        <v>12.714285714285714</v>
      </c>
      <c r="F860" s="13">
        <v>163</v>
      </c>
      <c r="G860" s="13">
        <v>266</v>
      </c>
      <c r="H860" s="60">
        <v>164.42857142857142</v>
      </c>
      <c r="I860" s="75">
        <v>156.28571428571428</v>
      </c>
    </row>
    <row r="861" spans="1:9" s="10" customFormat="1" ht="16" customHeight="1" x14ac:dyDescent="0.35">
      <c r="A861" s="73">
        <v>44686</v>
      </c>
      <c r="B861" s="11">
        <v>7</v>
      </c>
      <c r="C861" s="12">
        <v>21</v>
      </c>
      <c r="D861" s="61">
        <v>9.7142857142857135</v>
      </c>
      <c r="E861" s="61">
        <v>12.714285714285714</v>
      </c>
      <c r="F861" s="13">
        <v>177</v>
      </c>
      <c r="G861" s="13">
        <v>253</v>
      </c>
      <c r="H861" s="60">
        <v>167.71428571428572</v>
      </c>
      <c r="I861" s="75">
        <v>156.14285714285714</v>
      </c>
    </row>
    <row r="862" spans="1:9" s="10" customFormat="1" ht="16" customHeight="1" x14ac:dyDescent="0.35">
      <c r="A862" s="73">
        <v>44687</v>
      </c>
      <c r="B862" s="11">
        <v>7</v>
      </c>
      <c r="C862" s="12">
        <v>21</v>
      </c>
      <c r="D862" s="61">
        <v>8.7142857142857135</v>
      </c>
      <c r="E862" s="61">
        <v>13.571428571428571</v>
      </c>
      <c r="F862" s="13">
        <v>154</v>
      </c>
      <c r="G862" s="13">
        <v>224</v>
      </c>
      <c r="H862" s="60">
        <v>165.85714285714286</v>
      </c>
      <c r="I862" s="75">
        <v>180</v>
      </c>
    </row>
    <row r="863" spans="1:9" s="10" customFormat="1" ht="16" customHeight="1" x14ac:dyDescent="0.35">
      <c r="A863" s="73">
        <v>44688</v>
      </c>
      <c r="B863" s="11">
        <v>9</v>
      </c>
      <c r="C863" s="12">
        <v>0</v>
      </c>
      <c r="D863" s="61">
        <v>7.1428571428571432</v>
      </c>
      <c r="E863" s="61">
        <v>13.285714285714286</v>
      </c>
      <c r="F863" s="13">
        <v>155</v>
      </c>
      <c r="G863" s="13">
        <v>5</v>
      </c>
      <c r="H863" s="60">
        <v>165.28571428571428</v>
      </c>
      <c r="I863" s="75">
        <v>183.85714285714286</v>
      </c>
    </row>
    <row r="864" spans="1:9" s="10" customFormat="1" ht="16" customHeight="1" x14ac:dyDescent="0.35">
      <c r="A864" s="73">
        <v>44689</v>
      </c>
      <c r="B864" s="11">
        <v>7</v>
      </c>
      <c r="C864" s="12">
        <v>0</v>
      </c>
      <c r="D864" s="61">
        <v>8.1428571428571423</v>
      </c>
      <c r="E864" s="61">
        <v>12.142857142857142</v>
      </c>
      <c r="F864" s="13">
        <v>181</v>
      </c>
      <c r="G864" s="13">
        <v>0</v>
      </c>
      <c r="H864" s="60">
        <v>166.71428571428572</v>
      </c>
      <c r="I864" s="75">
        <v>179.57142857142858</v>
      </c>
    </row>
    <row r="865" spans="1:9" s="10" customFormat="1" ht="16" customHeight="1" x14ac:dyDescent="0.35">
      <c r="A865" s="73">
        <v>44690</v>
      </c>
      <c r="B865" s="11">
        <v>5</v>
      </c>
      <c r="C865" s="12">
        <v>15</v>
      </c>
      <c r="D865" s="61">
        <v>8.4285714285714288</v>
      </c>
      <c r="E865" s="61">
        <v>10.714285714285714</v>
      </c>
      <c r="F865" s="13">
        <v>154</v>
      </c>
      <c r="G865" s="13">
        <v>257</v>
      </c>
      <c r="H865" s="60">
        <v>163.71428571428572</v>
      </c>
      <c r="I865" s="75">
        <v>177.57142857142858</v>
      </c>
    </row>
    <row r="866" spans="1:9" s="10" customFormat="1" ht="16" customHeight="1" x14ac:dyDescent="0.35">
      <c r="A866" s="73">
        <v>44691</v>
      </c>
      <c r="B866" s="11">
        <v>7</v>
      </c>
      <c r="C866" s="12">
        <v>14</v>
      </c>
      <c r="D866" s="61">
        <v>7.5714285714285712</v>
      </c>
      <c r="E866" s="61">
        <v>9</v>
      </c>
      <c r="F866" s="13">
        <v>173</v>
      </c>
      <c r="G866" s="13">
        <v>282</v>
      </c>
      <c r="H866" s="60">
        <v>162.42857142857142</v>
      </c>
      <c r="I866" s="75">
        <v>177.71428571428572</v>
      </c>
    </row>
    <row r="867" spans="1:9" s="10" customFormat="1" ht="16" customHeight="1" x14ac:dyDescent="0.35">
      <c r="A867" s="73">
        <v>44692</v>
      </c>
      <c r="B867" s="11">
        <v>15</v>
      </c>
      <c r="C867" s="12">
        <v>14</v>
      </c>
      <c r="D867" s="61">
        <v>7</v>
      </c>
      <c r="E867" s="61">
        <v>9</v>
      </c>
      <c r="F867" s="13">
        <v>173</v>
      </c>
      <c r="G867" s="13">
        <v>236</v>
      </c>
      <c r="H867" s="60">
        <v>164</v>
      </c>
      <c r="I867" s="75">
        <v>177.71428571428572</v>
      </c>
    </row>
    <row r="868" spans="1:9" s="10" customFormat="1" ht="16" customHeight="1" x14ac:dyDescent="0.35">
      <c r="A868" s="73">
        <v>44693</v>
      </c>
      <c r="B868" s="11">
        <v>9</v>
      </c>
      <c r="C868" s="12">
        <v>11</v>
      </c>
      <c r="D868" s="61">
        <v>6.7142857142857144</v>
      </c>
      <c r="E868" s="61">
        <v>9</v>
      </c>
      <c r="F868" s="13">
        <v>156</v>
      </c>
      <c r="G868" s="13">
        <v>239</v>
      </c>
      <c r="H868" s="60">
        <v>161.57142857142858</v>
      </c>
      <c r="I868" s="75">
        <v>177.71428571428572</v>
      </c>
    </row>
    <row r="869" spans="1:9" s="10" customFormat="1" ht="16" customHeight="1" x14ac:dyDescent="0.35">
      <c r="A869" s="73">
        <v>44694</v>
      </c>
      <c r="B869" s="11">
        <v>1</v>
      </c>
      <c r="C869" s="12">
        <v>9</v>
      </c>
      <c r="D869" s="61">
        <v>7.4285714285714288</v>
      </c>
      <c r="E869" s="61">
        <v>8.1428571428571423</v>
      </c>
      <c r="F869" s="13">
        <v>145</v>
      </c>
      <c r="G869" s="13">
        <v>225</v>
      </c>
      <c r="H869" s="60">
        <v>163.14285714285714</v>
      </c>
      <c r="I869" s="75">
        <v>177.14285714285714</v>
      </c>
    </row>
    <row r="870" spans="1:9" s="10" customFormat="1" ht="16" customHeight="1" x14ac:dyDescent="0.35">
      <c r="A870" s="73">
        <v>44695</v>
      </c>
      <c r="B870" s="11">
        <v>5</v>
      </c>
      <c r="C870" s="12">
        <v>0</v>
      </c>
      <c r="D870" s="61">
        <v>7.7142857142857144</v>
      </c>
      <c r="E870" s="61">
        <v>7.7142857142857144</v>
      </c>
      <c r="F870" s="13">
        <v>166</v>
      </c>
      <c r="G870" s="13">
        <v>5</v>
      </c>
      <c r="H870" s="60">
        <v>159.85714285714286</v>
      </c>
      <c r="I870" s="75">
        <v>176.14285714285714</v>
      </c>
    </row>
    <row r="871" spans="1:9" s="10" customFormat="1" ht="16" customHeight="1" x14ac:dyDescent="0.35">
      <c r="A871" s="73">
        <v>44696</v>
      </c>
      <c r="B871" s="11">
        <v>5</v>
      </c>
      <c r="C871" s="12">
        <v>0</v>
      </c>
      <c r="D871" s="61">
        <v>6</v>
      </c>
      <c r="E871" s="61">
        <v>7.8571428571428568</v>
      </c>
      <c r="F871" s="13">
        <v>164</v>
      </c>
      <c r="G871" s="13">
        <v>0</v>
      </c>
      <c r="H871" s="60">
        <v>159.85714285714286</v>
      </c>
      <c r="I871" s="75">
        <v>177.42857142857142</v>
      </c>
    </row>
    <row r="872" spans="1:9" s="10" customFormat="1" ht="16" customHeight="1" x14ac:dyDescent="0.35">
      <c r="A872" s="73">
        <v>44697</v>
      </c>
      <c r="B872" s="11">
        <v>10</v>
      </c>
      <c r="C872" s="12">
        <v>9</v>
      </c>
      <c r="D872" s="61">
        <v>6</v>
      </c>
      <c r="E872" s="61">
        <v>7</v>
      </c>
      <c r="F872" s="13">
        <v>165</v>
      </c>
      <c r="G872" s="13">
        <v>253</v>
      </c>
      <c r="H872" s="60">
        <v>160.85714285714286</v>
      </c>
      <c r="I872" s="75">
        <v>174.28571428571428</v>
      </c>
    </row>
    <row r="873" spans="1:9" s="10" customFormat="1" ht="16" customHeight="1" x14ac:dyDescent="0.35">
      <c r="A873" s="73">
        <v>44698</v>
      </c>
      <c r="B873" s="11">
        <v>9</v>
      </c>
      <c r="C873" s="12">
        <v>11</v>
      </c>
      <c r="D873" s="61">
        <v>7.4285714285714288</v>
      </c>
      <c r="E873" s="61">
        <v>7.5714285714285712</v>
      </c>
      <c r="F873" s="13">
        <v>150</v>
      </c>
      <c r="G873" s="13">
        <v>275</v>
      </c>
      <c r="H873" s="60">
        <v>161.71428571428572</v>
      </c>
      <c r="I873" s="75">
        <v>172</v>
      </c>
    </row>
    <row r="874" spans="1:9" s="10" customFormat="1" ht="16" customHeight="1" x14ac:dyDescent="0.35">
      <c r="A874" s="73">
        <v>44699</v>
      </c>
      <c r="B874" s="11">
        <v>3</v>
      </c>
      <c r="C874" s="12">
        <v>15</v>
      </c>
      <c r="D874" s="61">
        <v>7.4285714285714288</v>
      </c>
      <c r="E874" s="61">
        <v>7.5714285714285712</v>
      </c>
      <c r="F874" s="13">
        <v>173</v>
      </c>
      <c r="G874" s="13">
        <v>245</v>
      </c>
      <c r="H874" s="60">
        <v>158.85714285714286</v>
      </c>
      <c r="I874" s="75">
        <v>172.28571428571428</v>
      </c>
    </row>
    <row r="875" spans="1:9" s="10" customFormat="1" ht="16" customHeight="1" x14ac:dyDescent="0.35">
      <c r="A875" s="73">
        <v>44700</v>
      </c>
      <c r="B875" s="11">
        <v>9</v>
      </c>
      <c r="C875" s="12">
        <v>5</v>
      </c>
      <c r="D875" s="61">
        <v>7.7142857142857144</v>
      </c>
      <c r="E875" s="61">
        <v>7.5714285714285712</v>
      </c>
      <c r="F875" s="13">
        <v>163</v>
      </c>
      <c r="G875" s="13">
        <v>217</v>
      </c>
      <c r="H875" s="60">
        <v>157</v>
      </c>
      <c r="I875" s="75">
        <v>173.42857142857142</v>
      </c>
    </row>
    <row r="876" spans="1:9" s="10" customFormat="1" ht="16" customHeight="1" x14ac:dyDescent="0.35">
      <c r="A876" s="73">
        <v>44701</v>
      </c>
      <c r="B876" s="11">
        <v>11</v>
      </c>
      <c r="C876" s="12">
        <v>13</v>
      </c>
      <c r="D876" s="61">
        <v>7.1428571428571432</v>
      </c>
      <c r="E876" s="61">
        <v>8.1428571428571423</v>
      </c>
      <c r="F876" s="13">
        <v>151</v>
      </c>
      <c r="G876" s="13">
        <v>209</v>
      </c>
      <c r="H876" s="60">
        <v>158.42857142857142</v>
      </c>
      <c r="I876" s="75">
        <v>169.28571428571428</v>
      </c>
    </row>
    <row r="877" spans="1:9" s="10" customFormat="1" ht="16" customHeight="1" x14ac:dyDescent="0.35">
      <c r="A877" s="73">
        <v>44702</v>
      </c>
      <c r="B877" s="11">
        <v>5</v>
      </c>
      <c r="C877" s="12">
        <v>0</v>
      </c>
      <c r="D877" s="61">
        <v>7.1428571428571432</v>
      </c>
      <c r="E877" s="61">
        <v>7.8571428571428568</v>
      </c>
      <c r="F877" s="13">
        <v>146</v>
      </c>
      <c r="G877" s="13">
        <v>7</v>
      </c>
      <c r="H877" s="60">
        <v>160.85714285714286</v>
      </c>
      <c r="I877" s="75">
        <v>169.42857142857142</v>
      </c>
    </row>
    <row r="878" spans="1:9" s="10" customFormat="1" ht="16" customHeight="1" x14ac:dyDescent="0.35">
      <c r="A878" s="73">
        <v>44703</v>
      </c>
      <c r="B878" s="11">
        <v>7</v>
      </c>
      <c r="C878" s="12">
        <v>0</v>
      </c>
      <c r="D878" s="61">
        <v>7.2857142857142856</v>
      </c>
      <c r="E878" s="61">
        <v>7.1428571428571432</v>
      </c>
      <c r="F878" s="13">
        <v>151</v>
      </c>
      <c r="G878" s="13">
        <v>8</v>
      </c>
      <c r="H878" s="60">
        <v>159.71428571428572</v>
      </c>
      <c r="I878" s="75">
        <v>164</v>
      </c>
    </row>
    <row r="879" spans="1:9" s="10" customFormat="1" ht="16" customHeight="1" x14ac:dyDescent="0.35">
      <c r="A879" s="73">
        <v>44704</v>
      </c>
      <c r="B879" s="11">
        <v>6</v>
      </c>
      <c r="C879" s="12">
        <v>13</v>
      </c>
      <c r="D879" s="61">
        <v>6.4285714285714288</v>
      </c>
      <c r="E879" s="61">
        <v>7.4285714285714288</v>
      </c>
      <c r="F879" s="13">
        <v>175</v>
      </c>
      <c r="G879" s="13">
        <v>224</v>
      </c>
      <c r="H879" s="60">
        <v>156.28571428571428</v>
      </c>
      <c r="I879" s="75">
        <v>163.14285714285714</v>
      </c>
    </row>
    <row r="880" spans="1:9" s="10" customFormat="1" ht="16" customHeight="1" x14ac:dyDescent="0.35">
      <c r="A880" s="73">
        <v>44705</v>
      </c>
      <c r="B880" s="11">
        <v>9</v>
      </c>
      <c r="C880" s="12">
        <v>9</v>
      </c>
      <c r="D880" s="61">
        <v>5.4285714285714288</v>
      </c>
      <c r="E880" s="61">
        <v>6.5714285714285712</v>
      </c>
      <c r="F880" s="13">
        <v>167</v>
      </c>
      <c r="G880" s="13">
        <v>276</v>
      </c>
      <c r="H880" s="60">
        <v>155.71428571428572</v>
      </c>
      <c r="I880" s="75">
        <v>158</v>
      </c>
    </row>
    <row r="881" spans="1:9" s="10" customFormat="1" ht="16" customHeight="1" x14ac:dyDescent="0.35">
      <c r="A881" s="73">
        <v>44706</v>
      </c>
      <c r="B881" s="11">
        <v>4</v>
      </c>
      <c r="C881" s="12">
        <v>10</v>
      </c>
      <c r="D881" s="61">
        <v>5</v>
      </c>
      <c r="E881" s="61">
        <v>6.5714285714285712</v>
      </c>
      <c r="F881" s="13">
        <v>165</v>
      </c>
      <c r="G881" s="13">
        <v>207</v>
      </c>
      <c r="H881" s="60">
        <v>152</v>
      </c>
      <c r="I881" s="75">
        <v>158</v>
      </c>
    </row>
    <row r="882" spans="1:9" s="10" customFormat="1" ht="16" customHeight="1" x14ac:dyDescent="0.35">
      <c r="A882" s="73">
        <v>44707</v>
      </c>
      <c r="B882" s="11">
        <v>3</v>
      </c>
      <c r="C882" s="12">
        <v>7</v>
      </c>
      <c r="D882" s="61">
        <v>4.4285714285714288</v>
      </c>
      <c r="E882" s="61">
        <v>6.5714285714285712</v>
      </c>
      <c r="F882" s="13">
        <v>139</v>
      </c>
      <c r="G882" s="13">
        <v>211</v>
      </c>
      <c r="H882" s="60">
        <v>152.57142857142858</v>
      </c>
      <c r="I882" s="75">
        <v>157.14285714285714</v>
      </c>
    </row>
    <row r="883" spans="1:9" s="10" customFormat="1" ht="16" customHeight="1" x14ac:dyDescent="0.35">
      <c r="A883" s="73">
        <v>44708</v>
      </c>
      <c r="B883" s="11">
        <v>4</v>
      </c>
      <c r="C883" s="12">
        <v>7</v>
      </c>
      <c r="D883" s="61">
        <v>4.2857142857142856</v>
      </c>
      <c r="E883" s="61">
        <v>5.5714285714285712</v>
      </c>
      <c r="F883" s="13">
        <v>147</v>
      </c>
      <c r="G883" s="13">
        <v>173</v>
      </c>
      <c r="H883" s="60">
        <v>152</v>
      </c>
      <c r="I883" s="75">
        <v>155</v>
      </c>
    </row>
    <row r="884" spans="1:9" s="10" customFormat="1" ht="16" customHeight="1" x14ac:dyDescent="0.35">
      <c r="A884" s="73">
        <v>44709</v>
      </c>
      <c r="B884" s="11">
        <v>2</v>
      </c>
      <c r="C884" s="12">
        <v>0</v>
      </c>
      <c r="D884" s="61">
        <v>3.7142857142857144</v>
      </c>
      <c r="E884" s="61">
        <v>5.4285714285714288</v>
      </c>
      <c r="F884" s="13">
        <v>120</v>
      </c>
      <c r="G884" s="13">
        <v>7</v>
      </c>
      <c r="H884" s="60">
        <v>152.57142857142858</v>
      </c>
      <c r="I884" s="75">
        <v>150.57142857142858</v>
      </c>
    </row>
    <row r="885" spans="1:9" s="10" customFormat="1" ht="16" customHeight="1" x14ac:dyDescent="0.35">
      <c r="A885" s="73">
        <v>44710</v>
      </c>
      <c r="B885" s="11">
        <v>3</v>
      </c>
      <c r="C885" s="12">
        <v>0</v>
      </c>
      <c r="D885" s="61">
        <v>3.1428571428571428</v>
      </c>
      <c r="E885" s="61">
        <v>4.8571428571428568</v>
      </c>
      <c r="F885" s="13">
        <v>155</v>
      </c>
      <c r="G885" s="13">
        <v>2</v>
      </c>
      <c r="H885" s="60">
        <v>149.57142857142858</v>
      </c>
      <c r="I885" s="75">
        <v>156.85714285714286</v>
      </c>
    </row>
    <row r="886" spans="1:9" s="10" customFormat="1" ht="16" customHeight="1" x14ac:dyDescent="0.35">
      <c r="A886" s="73">
        <v>44711</v>
      </c>
      <c r="B886" s="11">
        <v>5</v>
      </c>
      <c r="C886" s="12">
        <v>6</v>
      </c>
      <c r="D886" s="61">
        <v>3.8571428571428572</v>
      </c>
      <c r="E886" s="61">
        <v>3.8571428571428572</v>
      </c>
      <c r="F886" s="13">
        <v>171</v>
      </c>
      <c r="G886" s="13">
        <v>209</v>
      </c>
      <c r="H886" s="60">
        <v>152.42857142857142</v>
      </c>
      <c r="I886" s="75">
        <v>146.28571428571428</v>
      </c>
    </row>
    <row r="887" spans="1:9" s="10" customFormat="1" ht="16" customHeight="1" x14ac:dyDescent="0.35">
      <c r="A887" s="73">
        <v>44712</v>
      </c>
      <c r="B887" s="11">
        <v>5</v>
      </c>
      <c r="C887" s="12">
        <v>8</v>
      </c>
      <c r="D887" s="61">
        <v>3.7142857142857144</v>
      </c>
      <c r="E887" s="61">
        <v>2.8571428571428572</v>
      </c>
      <c r="F887" s="13">
        <v>171</v>
      </c>
      <c r="G887" s="13">
        <v>245</v>
      </c>
      <c r="H887" s="60">
        <v>150.28571428571428</v>
      </c>
      <c r="I887" s="75">
        <v>122.28571428571429</v>
      </c>
    </row>
    <row r="888" spans="1:9" s="10" customFormat="1" ht="16" customHeight="1" x14ac:dyDescent="0.35">
      <c r="A888" s="73">
        <v>44713</v>
      </c>
      <c r="B888" s="11">
        <v>0</v>
      </c>
      <c r="C888" s="12">
        <v>6</v>
      </c>
      <c r="D888" s="61">
        <v>4.1428571428571432</v>
      </c>
      <c r="E888" s="61">
        <v>2.8571428571428572</v>
      </c>
      <c r="F888" s="13">
        <v>144</v>
      </c>
      <c r="G888" s="13">
        <v>251</v>
      </c>
      <c r="H888" s="60">
        <v>158</v>
      </c>
      <c r="I888" s="75">
        <v>121.42857142857143</v>
      </c>
    </row>
    <row r="889" spans="1:9" s="10" customFormat="1" ht="16" customHeight="1" x14ac:dyDescent="0.35">
      <c r="A889" s="73">
        <v>44714</v>
      </c>
      <c r="B889" s="11">
        <v>8</v>
      </c>
      <c r="C889" s="12">
        <v>0</v>
      </c>
      <c r="D889" s="61">
        <v>4.2857142857142856</v>
      </c>
      <c r="E889" s="61">
        <v>2.8571428571428572</v>
      </c>
      <c r="F889" s="13">
        <v>159</v>
      </c>
      <c r="G889" s="13">
        <v>137</v>
      </c>
      <c r="H889" s="60">
        <v>156.28571428571428</v>
      </c>
      <c r="I889" s="75">
        <v>121.14285714285714</v>
      </c>
    </row>
    <row r="890" spans="1:9" s="10" customFormat="1" ht="16" customHeight="1" x14ac:dyDescent="0.35">
      <c r="A890" s="73">
        <v>44715</v>
      </c>
      <c r="B890" s="11">
        <v>3</v>
      </c>
      <c r="C890" s="12">
        <v>0</v>
      </c>
      <c r="D890" s="61">
        <v>3.8571428571428572</v>
      </c>
      <c r="E890" s="61">
        <v>3.4285714285714284</v>
      </c>
      <c r="F890" s="13">
        <v>132</v>
      </c>
      <c r="G890" s="13">
        <v>5</v>
      </c>
      <c r="H890" s="60">
        <v>154.71428571428572</v>
      </c>
      <c r="I890" s="75">
        <v>127.71428571428571</v>
      </c>
    </row>
    <row r="891" spans="1:9" s="10" customFormat="1" ht="16" customHeight="1" x14ac:dyDescent="0.35">
      <c r="A891" s="73">
        <v>44716</v>
      </c>
      <c r="B891" s="11">
        <v>5</v>
      </c>
      <c r="C891" s="12">
        <v>0</v>
      </c>
      <c r="D891" s="61">
        <v>3.7142857142857144</v>
      </c>
      <c r="E891" s="61">
        <v>3.2857142857142856</v>
      </c>
      <c r="F891" s="13">
        <v>174</v>
      </c>
      <c r="G891" s="13">
        <v>1</v>
      </c>
      <c r="H891" s="60">
        <v>154.57142857142858</v>
      </c>
      <c r="I891" s="75">
        <v>133.28571428571428</v>
      </c>
    </row>
    <row r="892" spans="1:9" s="10" customFormat="1" ht="16" customHeight="1" x14ac:dyDescent="0.35">
      <c r="A892" s="73">
        <v>44717</v>
      </c>
      <c r="B892" s="11">
        <v>4</v>
      </c>
      <c r="C892" s="12">
        <v>0</v>
      </c>
      <c r="D892" s="61">
        <v>5</v>
      </c>
      <c r="E892" s="61">
        <v>3.1428571428571428</v>
      </c>
      <c r="F892" s="13">
        <v>143</v>
      </c>
      <c r="G892" s="13">
        <v>0</v>
      </c>
      <c r="H892" s="60">
        <v>156.42857142857142</v>
      </c>
      <c r="I892" s="75">
        <v>130.57142857142858</v>
      </c>
    </row>
    <row r="893" spans="1:9" s="10" customFormat="1" ht="16" customHeight="1" x14ac:dyDescent="0.35">
      <c r="A893" s="73">
        <v>44718</v>
      </c>
      <c r="B893" s="11">
        <v>2</v>
      </c>
      <c r="C893" s="12">
        <v>10</v>
      </c>
      <c r="D893" s="61">
        <v>4.5714285714285712</v>
      </c>
      <c r="E893" s="61">
        <v>4.4285714285714288</v>
      </c>
      <c r="F893" s="13">
        <v>160</v>
      </c>
      <c r="G893" s="13">
        <v>255</v>
      </c>
      <c r="H893" s="60">
        <v>157.42857142857142</v>
      </c>
      <c r="I893" s="75">
        <v>142</v>
      </c>
    </row>
    <row r="894" spans="1:9" s="10" customFormat="1" ht="16" customHeight="1" x14ac:dyDescent="0.35">
      <c r="A894" s="73">
        <v>44719</v>
      </c>
      <c r="B894" s="11">
        <v>4</v>
      </c>
      <c r="C894" s="12">
        <v>7</v>
      </c>
      <c r="D894" s="61">
        <v>5.5714285714285712</v>
      </c>
      <c r="E894" s="61">
        <v>5.5714285714285712</v>
      </c>
      <c r="F894" s="13">
        <v>170</v>
      </c>
      <c r="G894" s="13">
        <v>284</v>
      </c>
      <c r="H894" s="60">
        <v>162.42857142857142</v>
      </c>
      <c r="I894" s="75">
        <v>171.42857142857142</v>
      </c>
    </row>
    <row r="895" spans="1:9" s="10" customFormat="1" ht="16" customHeight="1" x14ac:dyDescent="0.35">
      <c r="A895" s="73">
        <v>44720</v>
      </c>
      <c r="B895" s="11">
        <v>9</v>
      </c>
      <c r="C895" s="12">
        <v>5</v>
      </c>
      <c r="D895" s="61">
        <v>5.4285714285714288</v>
      </c>
      <c r="E895" s="61">
        <v>5.5714285714285712</v>
      </c>
      <c r="F895" s="13">
        <v>157</v>
      </c>
      <c r="G895" s="13">
        <v>232</v>
      </c>
      <c r="H895" s="60">
        <v>162.14285714285714</v>
      </c>
      <c r="I895" s="75">
        <v>172.28571428571428</v>
      </c>
    </row>
    <row r="896" spans="1:9" s="10" customFormat="1" ht="16" customHeight="1" x14ac:dyDescent="0.35">
      <c r="A896" s="73">
        <v>44721</v>
      </c>
      <c r="B896" s="11">
        <v>5</v>
      </c>
      <c r="C896" s="12">
        <v>9</v>
      </c>
      <c r="D896" s="61">
        <v>5.8571428571428568</v>
      </c>
      <c r="E896" s="61">
        <v>5.5714285714285712</v>
      </c>
      <c r="F896" s="13">
        <v>166</v>
      </c>
      <c r="G896" s="13">
        <v>217</v>
      </c>
      <c r="H896" s="60">
        <v>164.28571428571428</v>
      </c>
      <c r="I896" s="75">
        <v>172.42857142857142</v>
      </c>
    </row>
    <row r="897" spans="1:9" s="10" customFormat="1" ht="16" customHeight="1" x14ac:dyDescent="0.35">
      <c r="A897" s="73">
        <v>44722</v>
      </c>
      <c r="B897" s="11">
        <v>10</v>
      </c>
      <c r="C897" s="12">
        <v>8</v>
      </c>
      <c r="D897" s="61">
        <v>6.7142857142857144</v>
      </c>
      <c r="E897" s="61">
        <v>4.8571428571428568</v>
      </c>
      <c r="F897" s="13">
        <v>167</v>
      </c>
      <c r="G897" s="13">
        <v>211</v>
      </c>
      <c r="H897" s="60">
        <v>165.42857142857142</v>
      </c>
      <c r="I897" s="75">
        <v>167.85714285714286</v>
      </c>
    </row>
    <row r="898" spans="1:9" s="10" customFormat="1" ht="16" customHeight="1" x14ac:dyDescent="0.35">
      <c r="A898" s="73">
        <v>44723</v>
      </c>
      <c r="B898" s="11">
        <v>4</v>
      </c>
      <c r="C898" s="12">
        <v>0</v>
      </c>
      <c r="D898" s="61">
        <v>7</v>
      </c>
      <c r="E898" s="61">
        <v>4.8571428571428568</v>
      </c>
      <c r="F898" s="13">
        <v>172</v>
      </c>
      <c r="G898" s="13">
        <v>7</v>
      </c>
      <c r="H898" s="60">
        <v>164.42857142857142</v>
      </c>
      <c r="I898" s="75">
        <v>164.71428571428572</v>
      </c>
    </row>
    <row r="899" spans="1:9" s="10" customFormat="1" ht="16" customHeight="1" x14ac:dyDescent="0.35">
      <c r="A899" s="73">
        <v>44724</v>
      </c>
      <c r="B899" s="11">
        <v>7</v>
      </c>
      <c r="C899" s="12">
        <v>0</v>
      </c>
      <c r="D899" s="61">
        <v>6.5714285714285712</v>
      </c>
      <c r="E899" s="61">
        <v>6</v>
      </c>
      <c r="F899" s="13">
        <v>158</v>
      </c>
      <c r="G899" s="13">
        <v>1</v>
      </c>
      <c r="H899" s="60">
        <v>165</v>
      </c>
      <c r="I899" s="75">
        <v>167.71428571428572</v>
      </c>
    </row>
    <row r="900" spans="1:9" s="10" customFormat="1" ht="16" customHeight="1" x14ac:dyDescent="0.35">
      <c r="A900" s="73">
        <v>44725</v>
      </c>
      <c r="B900" s="11">
        <v>8</v>
      </c>
      <c r="C900" s="12">
        <v>5</v>
      </c>
      <c r="D900" s="61">
        <v>7.1428571428571432</v>
      </c>
      <c r="E900" s="61">
        <v>6</v>
      </c>
      <c r="F900" s="13">
        <v>168</v>
      </c>
      <c r="G900" s="13">
        <v>223</v>
      </c>
      <c r="H900" s="60">
        <v>165.71428571428572</v>
      </c>
      <c r="I900" s="75">
        <v>170.57142857142858</v>
      </c>
    </row>
    <row r="901" spans="1:9" s="10" customFormat="1" ht="16" customHeight="1" x14ac:dyDescent="0.35">
      <c r="A901" s="73">
        <v>44726</v>
      </c>
      <c r="B901" s="11">
        <v>6</v>
      </c>
      <c r="C901" s="12">
        <v>7</v>
      </c>
      <c r="D901" s="61">
        <v>6.4285714285714288</v>
      </c>
      <c r="E901" s="61">
        <v>5.8571428571428568</v>
      </c>
      <c r="F901" s="13">
        <v>163</v>
      </c>
      <c r="G901" s="13">
        <v>262</v>
      </c>
      <c r="H901" s="60">
        <v>164.71428571428572</v>
      </c>
      <c r="I901" s="75">
        <v>168.14285714285714</v>
      </c>
    </row>
    <row r="902" spans="1:9" s="10" customFormat="1" ht="16" customHeight="1" x14ac:dyDescent="0.35">
      <c r="A902" s="73">
        <v>44727</v>
      </c>
      <c r="B902" s="11">
        <v>6</v>
      </c>
      <c r="C902" s="12">
        <v>13</v>
      </c>
      <c r="D902" s="61">
        <v>6.5714285714285712</v>
      </c>
      <c r="E902" s="61">
        <v>5.8571428571428568</v>
      </c>
      <c r="F902" s="13">
        <v>161</v>
      </c>
      <c r="G902" s="13">
        <v>253</v>
      </c>
      <c r="H902" s="60">
        <v>162.57142857142858</v>
      </c>
      <c r="I902" s="75">
        <v>167.71428571428572</v>
      </c>
    </row>
    <row r="903" spans="1:9" s="10" customFormat="1" ht="16" customHeight="1" x14ac:dyDescent="0.35">
      <c r="A903" s="73">
        <v>44728</v>
      </c>
      <c r="B903" s="11">
        <v>9</v>
      </c>
      <c r="C903" s="12">
        <v>9</v>
      </c>
      <c r="D903" s="61">
        <v>7</v>
      </c>
      <c r="E903" s="61">
        <v>5.8571428571428568</v>
      </c>
      <c r="F903" s="13">
        <v>171</v>
      </c>
      <c r="G903" s="13">
        <v>237</v>
      </c>
      <c r="H903" s="60">
        <v>165.71428571428572</v>
      </c>
      <c r="I903" s="75">
        <v>169.42857142857142</v>
      </c>
    </row>
    <row r="904" spans="1:9" s="10" customFormat="1" ht="16" customHeight="1" x14ac:dyDescent="0.35">
      <c r="A904" s="73">
        <v>44729</v>
      </c>
      <c r="B904" s="11">
        <v>5</v>
      </c>
      <c r="C904" s="12">
        <v>7</v>
      </c>
      <c r="D904" s="61">
        <v>6.4285714285714288</v>
      </c>
      <c r="E904" s="61">
        <v>6.8571428571428568</v>
      </c>
      <c r="F904" s="13">
        <v>160</v>
      </c>
      <c r="G904" s="13">
        <v>194</v>
      </c>
      <c r="H904" s="60">
        <v>165.14285714285714</v>
      </c>
      <c r="I904" s="75">
        <v>174.28571428571428</v>
      </c>
    </row>
    <row r="905" spans="1:9" s="10" customFormat="1" ht="16" customHeight="1" x14ac:dyDescent="0.35">
      <c r="A905" s="73">
        <v>44730</v>
      </c>
      <c r="B905" s="11">
        <v>5</v>
      </c>
      <c r="C905" s="12">
        <v>0</v>
      </c>
      <c r="D905" s="61">
        <v>7.7142857142857144</v>
      </c>
      <c r="E905" s="61">
        <v>7.1428571428571432</v>
      </c>
      <c r="F905" s="13">
        <v>157</v>
      </c>
      <c r="G905" s="13">
        <v>4</v>
      </c>
      <c r="H905" s="60">
        <v>163.28571428571428</v>
      </c>
      <c r="I905" s="75">
        <v>172</v>
      </c>
    </row>
    <row r="906" spans="1:9" s="10" customFormat="1" ht="16" customHeight="1" x14ac:dyDescent="0.35">
      <c r="A906" s="73">
        <v>44731</v>
      </c>
      <c r="B906" s="11">
        <v>10</v>
      </c>
      <c r="C906" s="12">
        <v>0</v>
      </c>
      <c r="D906" s="61">
        <v>8.4285714285714288</v>
      </c>
      <c r="E906" s="61">
        <v>6.7142857142857144</v>
      </c>
      <c r="F906" s="13">
        <v>180</v>
      </c>
      <c r="G906" s="13">
        <v>13</v>
      </c>
      <c r="H906" s="60">
        <v>163.14285714285714</v>
      </c>
      <c r="I906" s="75">
        <v>166.42857142857142</v>
      </c>
    </row>
    <row r="907" spans="1:9" s="10" customFormat="1" ht="16" customHeight="1" x14ac:dyDescent="0.35">
      <c r="A907" s="73">
        <v>44732</v>
      </c>
      <c r="B907" s="11">
        <v>4</v>
      </c>
      <c r="C907" s="12">
        <v>12</v>
      </c>
      <c r="D907" s="61">
        <v>8.7142857142857135</v>
      </c>
      <c r="E907" s="61">
        <v>7.8571428571428568</v>
      </c>
      <c r="F907" s="13">
        <v>164</v>
      </c>
      <c r="G907" s="13">
        <v>257</v>
      </c>
      <c r="H907" s="60">
        <v>163.71428571428572</v>
      </c>
      <c r="I907" s="75">
        <v>166.57142857142858</v>
      </c>
    </row>
    <row r="908" spans="1:9" s="10" customFormat="1" ht="16" customHeight="1" x14ac:dyDescent="0.35">
      <c r="A908" s="73">
        <v>44733</v>
      </c>
      <c r="B908" s="11">
        <v>15</v>
      </c>
      <c r="C908" s="12">
        <v>9</v>
      </c>
      <c r="D908" s="61">
        <v>8.8571428571428577</v>
      </c>
      <c r="E908" s="61">
        <v>7.5714285714285712</v>
      </c>
      <c r="F908" s="13">
        <v>150</v>
      </c>
      <c r="G908" s="13">
        <v>246</v>
      </c>
      <c r="H908" s="60">
        <v>164.85714285714286</v>
      </c>
      <c r="I908" s="75">
        <v>163.28571428571428</v>
      </c>
    </row>
    <row r="909" spans="1:9" s="10" customFormat="1" ht="16" customHeight="1" x14ac:dyDescent="0.35">
      <c r="A909" s="73">
        <v>44734</v>
      </c>
      <c r="B909" s="11">
        <v>11</v>
      </c>
      <c r="C909" s="12">
        <v>10</v>
      </c>
      <c r="D909" s="61">
        <v>9.2857142857142865</v>
      </c>
      <c r="E909" s="61">
        <v>7.5714285714285712</v>
      </c>
      <c r="F909" s="13">
        <v>160</v>
      </c>
      <c r="G909" s="13">
        <v>214</v>
      </c>
      <c r="H909" s="60">
        <v>165.57142857142858</v>
      </c>
      <c r="I909" s="75">
        <v>164.14285714285714</v>
      </c>
    </row>
    <row r="910" spans="1:9" s="10" customFormat="1" ht="16" customHeight="1" x14ac:dyDescent="0.35">
      <c r="A910" s="73">
        <v>44735</v>
      </c>
      <c r="B910" s="11">
        <v>11</v>
      </c>
      <c r="C910" s="12">
        <v>17</v>
      </c>
      <c r="D910" s="61">
        <v>9</v>
      </c>
      <c r="E910" s="61">
        <v>7.5714285714285712</v>
      </c>
      <c r="F910" s="13">
        <v>175</v>
      </c>
      <c r="G910" s="13">
        <v>238</v>
      </c>
      <c r="H910" s="60">
        <v>161.28571428571428</v>
      </c>
      <c r="I910" s="75">
        <v>162.28571428571428</v>
      </c>
    </row>
    <row r="911" spans="1:9" s="10" customFormat="1" ht="16" customHeight="1" x14ac:dyDescent="0.35">
      <c r="A911" s="73">
        <v>44736</v>
      </c>
      <c r="B911" s="11">
        <v>6</v>
      </c>
      <c r="C911" s="12">
        <v>5</v>
      </c>
      <c r="D911" s="61">
        <v>10.142857142857142</v>
      </c>
      <c r="E911" s="61">
        <v>7</v>
      </c>
      <c r="F911" s="13">
        <v>168</v>
      </c>
      <c r="G911" s="13">
        <v>171</v>
      </c>
      <c r="H911" s="60">
        <v>163</v>
      </c>
      <c r="I911" s="75">
        <v>158.14285714285714</v>
      </c>
    </row>
    <row r="912" spans="1:9" s="10" customFormat="1" ht="16" customHeight="1" x14ac:dyDescent="0.35">
      <c r="A912" s="73">
        <v>44737</v>
      </c>
      <c r="B912" s="11">
        <v>8</v>
      </c>
      <c r="C912" s="12">
        <v>0</v>
      </c>
      <c r="D912" s="61">
        <v>10.571428571428571</v>
      </c>
      <c r="E912" s="61">
        <v>7.2857142857142856</v>
      </c>
      <c r="F912" s="13">
        <v>162</v>
      </c>
      <c r="G912" s="13">
        <v>10</v>
      </c>
      <c r="H912" s="60">
        <v>167</v>
      </c>
      <c r="I912" s="75">
        <v>159.71428571428572</v>
      </c>
    </row>
    <row r="913" spans="1:9" s="10" customFormat="1" ht="16" customHeight="1" x14ac:dyDescent="0.35">
      <c r="A913" s="73">
        <v>44738</v>
      </c>
      <c r="B913" s="11">
        <v>8</v>
      </c>
      <c r="C913" s="12">
        <v>0</v>
      </c>
      <c r="D913" s="61">
        <v>10.142857142857142</v>
      </c>
      <c r="E913" s="61">
        <v>8.5714285714285712</v>
      </c>
      <c r="F913" s="13">
        <v>150</v>
      </c>
      <c r="G913" s="13">
        <v>0</v>
      </c>
      <c r="H913" s="60">
        <v>168.14285714285714</v>
      </c>
      <c r="I913" s="75">
        <v>158.85714285714286</v>
      </c>
    </row>
    <row r="914" spans="1:9" s="10" customFormat="1" ht="16" customHeight="1" x14ac:dyDescent="0.35">
      <c r="A914" s="73">
        <v>44739</v>
      </c>
      <c r="B914" s="11">
        <v>12</v>
      </c>
      <c r="C914" s="12">
        <v>8</v>
      </c>
      <c r="D914" s="61">
        <v>10.714285714285714</v>
      </c>
      <c r="E914" s="61">
        <v>8.5714285714285712</v>
      </c>
      <c r="F914" s="13">
        <v>176</v>
      </c>
      <c r="G914" s="13">
        <v>228</v>
      </c>
      <c r="H914" s="60">
        <v>166.85714285714286</v>
      </c>
      <c r="I914" s="75">
        <v>158</v>
      </c>
    </row>
    <row r="915" spans="1:9" s="10" customFormat="1" ht="16" customHeight="1" x14ac:dyDescent="0.35">
      <c r="A915" s="73">
        <v>44740</v>
      </c>
      <c r="B915" s="11">
        <v>18</v>
      </c>
      <c r="C915" s="12">
        <v>11</v>
      </c>
      <c r="D915" s="61">
        <v>11.285714285714286</v>
      </c>
      <c r="E915" s="61">
        <v>9.4285714285714288</v>
      </c>
      <c r="F915" s="13">
        <v>178</v>
      </c>
      <c r="G915" s="13">
        <v>257</v>
      </c>
      <c r="H915" s="60">
        <v>167.42857142857142</v>
      </c>
      <c r="I915" s="75">
        <v>163.42857142857142</v>
      </c>
    </row>
    <row r="916" spans="1:9" s="10" customFormat="1" ht="16" customHeight="1" x14ac:dyDescent="0.35">
      <c r="A916" s="73">
        <v>44741</v>
      </c>
      <c r="B916" s="11">
        <v>8</v>
      </c>
      <c r="C916" s="12">
        <v>19</v>
      </c>
      <c r="D916" s="61">
        <v>12.428571428571429</v>
      </c>
      <c r="E916" s="61">
        <v>9.4285714285714288</v>
      </c>
      <c r="F916" s="13">
        <v>168</v>
      </c>
      <c r="G916" s="13">
        <v>208</v>
      </c>
      <c r="H916" s="60">
        <v>166.85714285714286</v>
      </c>
      <c r="I916" s="75">
        <v>162.28571428571428</v>
      </c>
    </row>
    <row r="917" spans="1:9" s="10" customFormat="1" ht="16" customHeight="1" x14ac:dyDescent="0.35">
      <c r="A917" s="73">
        <v>44742</v>
      </c>
      <c r="B917" s="11">
        <v>15</v>
      </c>
      <c r="C917" s="12">
        <v>17</v>
      </c>
      <c r="D917" s="61">
        <v>12.428571428571429</v>
      </c>
      <c r="E917" s="61">
        <v>9.4285714285714288</v>
      </c>
      <c r="F917" s="13">
        <v>166</v>
      </c>
      <c r="G917" s="13">
        <v>232</v>
      </c>
      <c r="H917" s="60">
        <v>166.28571428571428</v>
      </c>
      <c r="I917" s="75">
        <v>162.42857142857142</v>
      </c>
    </row>
    <row r="918" spans="1:9" s="10" customFormat="1" ht="16" customHeight="1" x14ac:dyDescent="0.35">
      <c r="A918" s="73">
        <v>44743</v>
      </c>
      <c r="B918" s="11">
        <v>10</v>
      </c>
      <c r="C918" s="12">
        <v>11</v>
      </c>
      <c r="D918" s="61">
        <v>12.571428571428571</v>
      </c>
      <c r="E918" s="61">
        <v>10.857142857142858</v>
      </c>
      <c r="F918" s="13">
        <v>172</v>
      </c>
      <c r="G918" s="13">
        <v>209</v>
      </c>
      <c r="H918" s="60">
        <v>163.42857142857142</v>
      </c>
      <c r="I918" s="75">
        <v>160.14285714285714</v>
      </c>
    </row>
    <row r="919" spans="1:9" s="10" customFormat="1" ht="16" customHeight="1" x14ac:dyDescent="0.35">
      <c r="A919" s="73">
        <v>44744</v>
      </c>
      <c r="B919" s="11">
        <v>16</v>
      </c>
      <c r="C919" s="12">
        <v>0</v>
      </c>
      <c r="D919" s="61">
        <v>11.714285714285714</v>
      </c>
      <c r="E919" s="61">
        <v>11.285714285714286</v>
      </c>
      <c r="F919" s="13">
        <v>158</v>
      </c>
      <c r="G919" s="13">
        <v>2</v>
      </c>
      <c r="H919" s="60">
        <v>160.57142857142858</v>
      </c>
      <c r="I919" s="75">
        <v>156.42857142857142</v>
      </c>
    </row>
    <row r="920" spans="1:9" s="10" customFormat="1" ht="16" customHeight="1" x14ac:dyDescent="0.35">
      <c r="A920" s="73">
        <v>44745</v>
      </c>
      <c r="B920" s="11">
        <v>8</v>
      </c>
      <c r="C920" s="12">
        <v>0</v>
      </c>
      <c r="D920" s="61">
        <v>12.857142857142858</v>
      </c>
      <c r="E920" s="61">
        <v>11.857142857142858</v>
      </c>
      <c r="F920" s="13">
        <v>146</v>
      </c>
      <c r="G920" s="13">
        <v>1</v>
      </c>
      <c r="H920" s="60">
        <v>159.28571428571428</v>
      </c>
      <c r="I920" s="75">
        <v>161.57142857142858</v>
      </c>
    </row>
    <row r="921" spans="1:9" s="10" customFormat="1" ht="16" customHeight="1" x14ac:dyDescent="0.35">
      <c r="A921" s="73">
        <v>44746</v>
      </c>
      <c r="B921" s="11">
        <v>13</v>
      </c>
      <c r="C921" s="12">
        <v>18</v>
      </c>
      <c r="D921" s="61">
        <v>12.142857142857142</v>
      </c>
      <c r="E921" s="61">
        <v>11.142857142857142</v>
      </c>
      <c r="F921" s="13">
        <v>156</v>
      </c>
      <c r="G921" s="13">
        <v>212</v>
      </c>
      <c r="H921" s="60">
        <v>158.85714285714286</v>
      </c>
      <c r="I921" s="75">
        <v>157.28571428571428</v>
      </c>
    </row>
    <row r="922" spans="1:9" s="10" customFormat="1" ht="16" customHeight="1" x14ac:dyDescent="0.35">
      <c r="A922" s="73">
        <v>44747</v>
      </c>
      <c r="B922" s="11">
        <v>12</v>
      </c>
      <c r="C922" s="12">
        <v>14</v>
      </c>
      <c r="D922" s="61">
        <v>12.857142857142858</v>
      </c>
      <c r="E922" s="61">
        <v>11.571428571428571</v>
      </c>
      <c r="F922" s="13">
        <v>158</v>
      </c>
      <c r="G922" s="13">
        <v>231</v>
      </c>
      <c r="H922" s="60">
        <v>157.42857142857142</v>
      </c>
      <c r="I922" s="75">
        <v>156.14285714285714</v>
      </c>
    </row>
    <row r="923" spans="1:9" s="10" customFormat="1" ht="16" customHeight="1" x14ac:dyDescent="0.35">
      <c r="A923" s="73">
        <v>44748</v>
      </c>
      <c r="B923" s="11">
        <v>16</v>
      </c>
      <c r="C923" s="12">
        <v>23</v>
      </c>
      <c r="D923" s="61">
        <v>12</v>
      </c>
      <c r="E923" s="61">
        <v>11.571428571428571</v>
      </c>
      <c r="F923" s="13">
        <v>159</v>
      </c>
      <c r="G923" s="13">
        <v>244</v>
      </c>
      <c r="H923" s="60">
        <v>155.42857142857142</v>
      </c>
      <c r="I923" s="75">
        <v>156.42857142857142</v>
      </c>
    </row>
    <row r="924" spans="1:9" s="10" customFormat="1" ht="16" customHeight="1" x14ac:dyDescent="0.35">
      <c r="A924" s="73">
        <v>44749</v>
      </c>
      <c r="B924" s="11">
        <v>10</v>
      </c>
      <c r="C924" s="12">
        <v>12</v>
      </c>
      <c r="D924" s="61">
        <v>13</v>
      </c>
      <c r="E924" s="61">
        <v>11.857142857142858</v>
      </c>
      <c r="F924" s="13">
        <v>163</v>
      </c>
      <c r="G924" s="13">
        <v>202</v>
      </c>
      <c r="H924" s="60">
        <v>159.28571428571428</v>
      </c>
      <c r="I924" s="75">
        <v>157.42857142857142</v>
      </c>
    </row>
    <row r="925" spans="1:9" s="10" customFormat="1" ht="16" customHeight="1" x14ac:dyDescent="0.35">
      <c r="A925" s="73">
        <v>44750</v>
      </c>
      <c r="B925" s="11">
        <v>15</v>
      </c>
      <c r="C925" s="12">
        <v>14</v>
      </c>
      <c r="D925" s="61">
        <v>13.571428571428571</v>
      </c>
      <c r="E925" s="61">
        <v>11.857142857142858</v>
      </c>
      <c r="F925" s="13">
        <v>162</v>
      </c>
      <c r="G925" s="13">
        <v>201</v>
      </c>
      <c r="H925" s="60">
        <v>163.71428571428572</v>
      </c>
      <c r="I925" s="75">
        <v>160.57142857142858</v>
      </c>
    </row>
    <row r="926" spans="1:9" s="10" customFormat="1" ht="16" customHeight="1" x14ac:dyDescent="0.35">
      <c r="A926" s="73">
        <v>44751</v>
      </c>
      <c r="B926" s="11">
        <v>10</v>
      </c>
      <c r="C926" s="12">
        <v>0</v>
      </c>
      <c r="D926" s="61">
        <v>13.857142857142858</v>
      </c>
      <c r="E926" s="61">
        <v>12.571428571428571</v>
      </c>
      <c r="F926" s="13">
        <v>144</v>
      </c>
      <c r="G926" s="13">
        <v>4</v>
      </c>
      <c r="H926" s="60">
        <v>165.14285714285714</v>
      </c>
      <c r="I926" s="75">
        <v>166.28571428571428</v>
      </c>
    </row>
    <row r="927" spans="1:9" s="10" customFormat="1" ht="16" customHeight="1" x14ac:dyDescent="0.35">
      <c r="A927" s="73">
        <v>44752</v>
      </c>
      <c r="B927" s="11">
        <v>15</v>
      </c>
      <c r="C927" s="12">
        <v>2</v>
      </c>
      <c r="D927" s="61">
        <v>13.714285714285714</v>
      </c>
      <c r="E927" s="61">
        <v>11</v>
      </c>
      <c r="F927" s="13">
        <v>173</v>
      </c>
      <c r="G927" s="13">
        <v>8</v>
      </c>
      <c r="H927" s="60">
        <v>164.57142857142858</v>
      </c>
      <c r="I927" s="75">
        <v>162.28571428571428</v>
      </c>
    </row>
    <row r="928" spans="1:9" s="10" customFormat="1" ht="16" customHeight="1" x14ac:dyDescent="0.35">
      <c r="A928" s="73">
        <v>44753</v>
      </c>
      <c r="B928" s="11">
        <v>17</v>
      </c>
      <c r="C928" s="12">
        <v>18</v>
      </c>
      <c r="D928" s="61">
        <v>13.714285714285714</v>
      </c>
      <c r="E928" s="61">
        <v>12.571428571428571</v>
      </c>
      <c r="F928" s="13">
        <v>187</v>
      </c>
      <c r="G928" s="13">
        <v>234</v>
      </c>
      <c r="H928" s="60">
        <v>167.28571428571428</v>
      </c>
      <c r="I928" s="75">
        <v>168.85714285714286</v>
      </c>
    </row>
    <row r="929" spans="1:9" s="10" customFormat="1" ht="16" customHeight="1" x14ac:dyDescent="0.35">
      <c r="A929" s="73">
        <v>44754</v>
      </c>
      <c r="B929" s="11">
        <v>14</v>
      </c>
      <c r="C929" s="12">
        <v>19</v>
      </c>
      <c r="D929" s="61">
        <v>12.571428571428571</v>
      </c>
      <c r="E929" s="61">
        <v>12.857142857142858</v>
      </c>
      <c r="F929" s="13">
        <v>168</v>
      </c>
      <c r="G929" s="13">
        <v>271</v>
      </c>
      <c r="H929" s="60">
        <v>163.57142857142858</v>
      </c>
      <c r="I929" s="75">
        <v>169.28571428571428</v>
      </c>
    </row>
    <row r="930" spans="1:9" s="10" customFormat="1" ht="16" customHeight="1" x14ac:dyDescent="0.35">
      <c r="A930" s="73">
        <v>44755</v>
      </c>
      <c r="B930" s="11">
        <v>15</v>
      </c>
      <c r="C930" s="12">
        <v>12</v>
      </c>
      <c r="D930" s="61">
        <v>13.142857142857142</v>
      </c>
      <c r="E930" s="61">
        <v>12.857142857142858</v>
      </c>
      <c r="F930" s="13">
        <v>155</v>
      </c>
      <c r="G930" s="13">
        <v>216</v>
      </c>
      <c r="H930" s="60">
        <v>165.57142857142858</v>
      </c>
      <c r="I930" s="75">
        <v>169.85714285714286</v>
      </c>
    </row>
    <row r="931" spans="1:9" s="10" customFormat="1" ht="16" customHeight="1" x14ac:dyDescent="0.35">
      <c r="A931" s="73">
        <v>44756</v>
      </c>
      <c r="B931" s="11">
        <v>10</v>
      </c>
      <c r="C931" s="12">
        <v>23</v>
      </c>
      <c r="D931" s="61">
        <v>13.142857142857142</v>
      </c>
      <c r="E931" s="61">
        <v>12.571428571428571</v>
      </c>
      <c r="F931" s="13">
        <v>182</v>
      </c>
      <c r="G931" s="13">
        <v>248</v>
      </c>
      <c r="H931" s="60">
        <v>164.71428571428572</v>
      </c>
      <c r="I931" s="75">
        <v>169.14285714285714</v>
      </c>
    </row>
    <row r="932" spans="1:9" s="10" customFormat="1" ht="16" customHeight="1" x14ac:dyDescent="0.35">
      <c r="A932" s="73">
        <v>44757</v>
      </c>
      <c r="B932" s="11">
        <v>7</v>
      </c>
      <c r="C932" s="12">
        <v>16</v>
      </c>
      <c r="D932" s="61">
        <v>12.571428571428571</v>
      </c>
      <c r="E932" s="61">
        <v>13.285714285714286</v>
      </c>
      <c r="F932" s="13">
        <v>136</v>
      </c>
      <c r="G932" s="13">
        <v>204</v>
      </c>
      <c r="H932" s="60">
        <v>163.57142857142858</v>
      </c>
      <c r="I932" s="75">
        <v>166.28571428571428</v>
      </c>
    </row>
    <row r="933" spans="1:9" s="10" customFormat="1" ht="16" customHeight="1" x14ac:dyDescent="0.35">
      <c r="A933" s="73">
        <v>44758</v>
      </c>
      <c r="B933" s="11">
        <v>14</v>
      </c>
      <c r="C933" s="12">
        <v>0</v>
      </c>
      <c r="D933" s="61">
        <v>12</v>
      </c>
      <c r="E933" s="61">
        <v>14.428571428571429</v>
      </c>
      <c r="F933" s="13">
        <v>158</v>
      </c>
      <c r="G933" s="13">
        <v>8</v>
      </c>
      <c r="H933" s="60">
        <v>167.42857142857142</v>
      </c>
      <c r="I933" s="75">
        <v>163.28571428571428</v>
      </c>
    </row>
    <row r="934" spans="1:9" s="10" customFormat="1" ht="16" customHeight="1" x14ac:dyDescent="0.35">
      <c r="A934" s="73">
        <v>44759</v>
      </c>
      <c r="B934" s="11">
        <v>15</v>
      </c>
      <c r="C934" s="12">
        <v>0</v>
      </c>
      <c r="D934" s="61">
        <v>11.428571428571429</v>
      </c>
      <c r="E934" s="61">
        <v>14.428571428571429</v>
      </c>
      <c r="F934" s="13">
        <v>167</v>
      </c>
      <c r="G934" s="13">
        <v>3</v>
      </c>
      <c r="H934" s="60">
        <v>168.42857142857142</v>
      </c>
      <c r="I934" s="75">
        <v>166</v>
      </c>
    </row>
    <row r="935" spans="1:9" s="10" customFormat="1" ht="16" customHeight="1" x14ac:dyDescent="0.35">
      <c r="A935" s="73">
        <v>44760</v>
      </c>
      <c r="B935" s="11">
        <v>13</v>
      </c>
      <c r="C935" s="12">
        <v>23</v>
      </c>
      <c r="D935" s="61">
        <v>12.285714285714286</v>
      </c>
      <c r="E935" s="61">
        <v>13.428571428571429</v>
      </c>
      <c r="F935" s="13">
        <v>179</v>
      </c>
      <c r="G935" s="13">
        <v>214</v>
      </c>
      <c r="H935" s="60">
        <v>162.71428571428572</v>
      </c>
      <c r="I935" s="75">
        <v>161.85714285714286</v>
      </c>
    </row>
    <row r="936" spans="1:9" s="10" customFormat="1" ht="16" customHeight="1" x14ac:dyDescent="0.35">
      <c r="A936" s="73">
        <v>44761</v>
      </c>
      <c r="B936" s="11">
        <v>10</v>
      </c>
      <c r="C936" s="12">
        <v>27</v>
      </c>
      <c r="D936" s="61">
        <v>13.285714285714286</v>
      </c>
      <c r="E936" s="61">
        <v>14</v>
      </c>
      <c r="F936" s="13">
        <v>195</v>
      </c>
      <c r="G936" s="13">
        <v>250</v>
      </c>
      <c r="H936" s="60">
        <v>167.71428571428572</v>
      </c>
      <c r="I936" s="75">
        <v>162.57142857142858</v>
      </c>
    </row>
    <row r="937" spans="1:9" s="10" customFormat="1" ht="16" customHeight="1" x14ac:dyDescent="0.35">
      <c r="A937" s="73">
        <v>44762</v>
      </c>
      <c r="B937" s="11">
        <v>11</v>
      </c>
      <c r="C937" s="12">
        <v>12</v>
      </c>
      <c r="D937" s="61">
        <v>13.428571428571429</v>
      </c>
      <c r="E937" s="61">
        <v>14.142857142857142</v>
      </c>
      <c r="F937" s="13">
        <v>162</v>
      </c>
      <c r="G937" s="13">
        <v>235</v>
      </c>
      <c r="H937" s="60">
        <v>167.85714285714286</v>
      </c>
      <c r="I937" s="75">
        <v>163</v>
      </c>
    </row>
    <row r="938" spans="1:9" s="10" customFormat="1" ht="16" customHeight="1" x14ac:dyDescent="0.35">
      <c r="A938" s="73">
        <v>44763</v>
      </c>
      <c r="B938" s="11">
        <v>16</v>
      </c>
      <c r="C938" s="12">
        <v>16</v>
      </c>
      <c r="D938" s="61">
        <v>13.571428571428571</v>
      </c>
      <c r="E938" s="61">
        <v>14.142857142857142</v>
      </c>
      <c r="F938" s="13">
        <v>142</v>
      </c>
      <c r="G938" s="13">
        <v>219</v>
      </c>
      <c r="H938" s="60">
        <v>167.57142857142858</v>
      </c>
      <c r="I938" s="75">
        <v>162.57142857142858</v>
      </c>
    </row>
    <row r="939" spans="1:9" s="10" customFormat="1" ht="16" customHeight="1" x14ac:dyDescent="0.35">
      <c r="A939" s="73">
        <v>44764</v>
      </c>
      <c r="B939" s="11">
        <v>14</v>
      </c>
      <c r="C939" s="12">
        <v>20</v>
      </c>
      <c r="D939" s="61">
        <v>13.142857142857142</v>
      </c>
      <c r="E939" s="61">
        <v>12.714285714285714</v>
      </c>
      <c r="F939" s="13">
        <v>171</v>
      </c>
      <c r="G939" s="13">
        <v>209</v>
      </c>
      <c r="H939" s="60">
        <v>165.71428571428572</v>
      </c>
      <c r="I939" s="75">
        <v>167.57142857142858</v>
      </c>
    </row>
    <row r="940" spans="1:9" s="10" customFormat="1" ht="16" customHeight="1" x14ac:dyDescent="0.35">
      <c r="A940" s="73">
        <v>44765</v>
      </c>
      <c r="B940" s="11">
        <v>15</v>
      </c>
      <c r="C940" s="12">
        <v>1</v>
      </c>
      <c r="D940" s="61">
        <v>13.857142857142858</v>
      </c>
      <c r="E940" s="61">
        <v>10.571428571428571</v>
      </c>
      <c r="F940" s="13">
        <v>159</v>
      </c>
      <c r="G940" s="13">
        <v>11</v>
      </c>
      <c r="H940" s="60">
        <v>159.71428571428572</v>
      </c>
      <c r="I940" s="75">
        <v>166.57142857142858</v>
      </c>
    </row>
    <row r="941" spans="1:9" s="10" customFormat="1" ht="16" customHeight="1" x14ac:dyDescent="0.35">
      <c r="A941" s="73">
        <v>44766</v>
      </c>
      <c r="B941" s="11">
        <v>16</v>
      </c>
      <c r="C941" s="12">
        <v>0</v>
      </c>
      <c r="D941" s="61">
        <v>13.285714285714286</v>
      </c>
      <c r="E941" s="61">
        <v>12.714285714285714</v>
      </c>
      <c r="F941" s="13">
        <v>165</v>
      </c>
      <c r="G941" s="13">
        <v>0</v>
      </c>
      <c r="H941" s="60">
        <v>158</v>
      </c>
      <c r="I941" s="75">
        <v>168.28571428571428</v>
      </c>
    </row>
    <row r="942" spans="1:9" s="10" customFormat="1" ht="16" customHeight="1" x14ac:dyDescent="0.35">
      <c r="A942" s="73">
        <v>44767</v>
      </c>
      <c r="B942" s="11">
        <v>10</v>
      </c>
      <c r="C942" s="12">
        <v>13</v>
      </c>
      <c r="D942" s="61">
        <v>12.714285714285714</v>
      </c>
      <c r="E942" s="61">
        <v>13.857142857142858</v>
      </c>
      <c r="F942" s="13">
        <v>166</v>
      </c>
      <c r="G942" s="13">
        <v>249</v>
      </c>
      <c r="H942" s="60">
        <v>163.42857142857142</v>
      </c>
      <c r="I942" s="75">
        <v>169.85714285714286</v>
      </c>
    </row>
    <row r="943" spans="1:9" s="10" customFormat="1" ht="16" customHeight="1" x14ac:dyDescent="0.35">
      <c r="A943" s="73">
        <v>44768</v>
      </c>
      <c r="B943" s="11">
        <v>15</v>
      </c>
      <c r="C943" s="12">
        <v>12</v>
      </c>
      <c r="D943" s="61">
        <v>11.714285714285714</v>
      </c>
      <c r="E943" s="61">
        <v>13.714285714285714</v>
      </c>
      <c r="F943" s="13">
        <v>153</v>
      </c>
      <c r="G943" s="13">
        <v>243</v>
      </c>
      <c r="H943" s="60">
        <v>160.42857142857142</v>
      </c>
      <c r="I943" s="75">
        <v>170.14285714285714</v>
      </c>
    </row>
    <row r="944" spans="1:9" s="10" customFormat="1" ht="16" customHeight="1" x14ac:dyDescent="0.35">
      <c r="A944" s="73">
        <v>44769</v>
      </c>
      <c r="B944" s="11">
        <v>7</v>
      </c>
      <c r="C944" s="12">
        <v>27</v>
      </c>
      <c r="D944" s="61">
        <v>10.714285714285714</v>
      </c>
      <c r="E944" s="61">
        <v>13.571428571428571</v>
      </c>
      <c r="F944" s="13">
        <v>150</v>
      </c>
      <c r="G944" s="13">
        <v>247</v>
      </c>
      <c r="H944" s="60">
        <v>162.14285714285714</v>
      </c>
      <c r="I944" s="75">
        <v>169</v>
      </c>
    </row>
    <row r="945" spans="1:9" s="10" customFormat="1" ht="16" customHeight="1" x14ac:dyDescent="0.35">
      <c r="A945" s="73">
        <v>44770</v>
      </c>
      <c r="B945" s="11">
        <v>12</v>
      </c>
      <c r="C945" s="12">
        <v>24</v>
      </c>
      <c r="D945" s="61">
        <v>10.285714285714286</v>
      </c>
      <c r="E945" s="61">
        <v>13.571428571428571</v>
      </c>
      <c r="F945" s="13">
        <v>180</v>
      </c>
      <c r="G945" s="13">
        <v>230</v>
      </c>
      <c r="H945" s="60">
        <v>158.71428571428572</v>
      </c>
      <c r="I945" s="75">
        <v>169</v>
      </c>
    </row>
    <row r="946" spans="1:9" s="10" customFormat="1" ht="16" customHeight="1" x14ac:dyDescent="0.35">
      <c r="A946" s="73">
        <v>44771</v>
      </c>
      <c r="B946" s="11">
        <v>7</v>
      </c>
      <c r="C946" s="12">
        <v>19</v>
      </c>
      <c r="D946" s="61">
        <v>9.8571428571428577</v>
      </c>
      <c r="E946" s="61">
        <v>13.285714285714286</v>
      </c>
      <c r="F946" s="13">
        <v>150</v>
      </c>
      <c r="G946" s="13">
        <v>211</v>
      </c>
      <c r="H946" s="60">
        <v>155.42857142857142</v>
      </c>
      <c r="I946" s="75">
        <v>166.14285714285714</v>
      </c>
    </row>
    <row r="947" spans="1:9" s="10" customFormat="1" ht="16" customHeight="1" x14ac:dyDescent="0.35">
      <c r="A947" s="73">
        <v>44772</v>
      </c>
      <c r="B947" s="11">
        <v>8</v>
      </c>
      <c r="C947" s="12">
        <v>0</v>
      </c>
      <c r="D947" s="61">
        <v>9.2857142857142865</v>
      </c>
      <c r="E947" s="61">
        <v>14</v>
      </c>
      <c r="F947" s="13">
        <v>171</v>
      </c>
      <c r="G947" s="13">
        <v>3</v>
      </c>
      <c r="H947" s="60">
        <v>154.71428571428572</v>
      </c>
      <c r="I947" s="75">
        <v>165.71428571428572</v>
      </c>
    </row>
    <row r="948" spans="1:9" s="10" customFormat="1" ht="16" customHeight="1" x14ac:dyDescent="0.35">
      <c r="A948" s="73">
        <v>44773</v>
      </c>
      <c r="B948" s="11">
        <v>13</v>
      </c>
      <c r="C948" s="12">
        <v>0</v>
      </c>
      <c r="D948" s="61">
        <v>9.2857142857142865</v>
      </c>
      <c r="E948" s="61">
        <v>11.714285714285714</v>
      </c>
      <c r="F948" s="13">
        <v>141</v>
      </c>
      <c r="G948" s="13">
        <v>0</v>
      </c>
      <c r="H948" s="60">
        <v>155.85714285714286</v>
      </c>
      <c r="I948" s="75">
        <v>164.71428571428572</v>
      </c>
    </row>
    <row r="949" spans="1:9" s="10" customFormat="1" ht="16" customHeight="1" x14ac:dyDescent="0.35">
      <c r="A949" s="73">
        <v>44774</v>
      </c>
      <c r="B949" s="11">
        <v>7</v>
      </c>
      <c r="C949" s="12">
        <v>11</v>
      </c>
      <c r="D949" s="61">
        <v>8.8571428571428577</v>
      </c>
      <c r="E949" s="61">
        <v>9.7142857142857135</v>
      </c>
      <c r="F949" s="13">
        <v>143</v>
      </c>
      <c r="G949" s="13">
        <v>229</v>
      </c>
      <c r="H949" s="60">
        <v>153.85714285714286</v>
      </c>
      <c r="I949" s="75">
        <v>162.42857142857142</v>
      </c>
    </row>
    <row r="950" spans="1:9" s="10" customFormat="1" ht="16" customHeight="1" x14ac:dyDescent="0.35">
      <c r="A950" s="73">
        <v>44775</v>
      </c>
      <c r="B950" s="11">
        <v>11</v>
      </c>
      <c r="C950" s="12">
        <v>17</v>
      </c>
      <c r="D950" s="61">
        <v>9.2857142857142865</v>
      </c>
      <c r="E950" s="61">
        <v>9</v>
      </c>
      <c r="F950" s="13">
        <v>148</v>
      </c>
      <c r="G950" s="13">
        <v>240</v>
      </c>
      <c r="H950" s="60">
        <v>155.85714285714286</v>
      </c>
      <c r="I950" s="75">
        <v>160.28571428571428</v>
      </c>
    </row>
    <row r="951" spans="1:9" s="10" customFormat="1" ht="16" customHeight="1" x14ac:dyDescent="0.35">
      <c r="A951" s="73">
        <v>44776</v>
      </c>
      <c r="B951" s="11">
        <v>7</v>
      </c>
      <c r="C951" s="12">
        <v>11</v>
      </c>
      <c r="D951" s="61">
        <v>9.1428571428571423</v>
      </c>
      <c r="E951" s="61">
        <v>9</v>
      </c>
      <c r="F951" s="13">
        <v>158</v>
      </c>
      <c r="G951" s="13">
        <v>240</v>
      </c>
      <c r="H951" s="60">
        <v>153.14285714285714</v>
      </c>
      <c r="I951" s="75">
        <v>160.57142857142858</v>
      </c>
    </row>
    <row r="952" spans="1:9" s="10" customFormat="1" ht="16" customHeight="1" x14ac:dyDescent="0.35">
      <c r="A952" s="73">
        <v>44777</v>
      </c>
      <c r="B952" s="11">
        <v>9</v>
      </c>
      <c r="C952" s="12">
        <v>10</v>
      </c>
      <c r="D952" s="61">
        <v>8.4285714285714288</v>
      </c>
      <c r="E952" s="61">
        <v>9</v>
      </c>
      <c r="F952" s="13">
        <v>166</v>
      </c>
      <c r="G952" s="13">
        <v>214</v>
      </c>
      <c r="H952" s="60">
        <v>157.28571428571428</v>
      </c>
      <c r="I952" s="75">
        <v>160.71428571428572</v>
      </c>
    </row>
    <row r="953" spans="1:9" s="10" customFormat="1" ht="16" customHeight="1" x14ac:dyDescent="0.35">
      <c r="A953" s="73">
        <v>44778</v>
      </c>
      <c r="B953" s="11">
        <v>10</v>
      </c>
      <c r="C953" s="12">
        <v>14</v>
      </c>
      <c r="D953" s="61">
        <v>9.5714285714285712</v>
      </c>
      <c r="E953" s="61">
        <v>9.1428571428571423</v>
      </c>
      <c r="F953" s="13">
        <v>164</v>
      </c>
      <c r="G953" s="13">
        <v>196</v>
      </c>
      <c r="H953" s="60">
        <v>162.57142857142858</v>
      </c>
      <c r="I953" s="75">
        <v>160.57142857142858</v>
      </c>
    </row>
    <row r="954" spans="1:9" s="10" customFormat="1" ht="16" customHeight="1" x14ac:dyDescent="0.35">
      <c r="A954" s="73">
        <v>44779</v>
      </c>
      <c r="B954" s="11">
        <v>7</v>
      </c>
      <c r="C954" s="12">
        <v>0</v>
      </c>
      <c r="D954" s="61">
        <v>9.4285714285714288</v>
      </c>
      <c r="E954" s="61">
        <v>9.2857142857142865</v>
      </c>
      <c r="F954" s="13">
        <v>152</v>
      </c>
      <c r="G954" s="13">
        <v>5</v>
      </c>
      <c r="H954" s="60">
        <v>165.42857142857142</v>
      </c>
      <c r="I954" s="75">
        <v>165.57142857142858</v>
      </c>
    </row>
    <row r="955" spans="1:9" s="10" customFormat="1" ht="16" customHeight="1" x14ac:dyDescent="0.35">
      <c r="A955" s="73">
        <v>44780</v>
      </c>
      <c r="B955" s="11">
        <v>8</v>
      </c>
      <c r="C955" s="12">
        <v>0</v>
      </c>
      <c r="D955" s="61">
        <v>9</v>
      </c>
      <c r="E955" s="61">
        <v>10</v>
      </c>
      <c r="F955" s="13">
        <v>170</v>
      </c>
      <c r="G955" s="13">
        <v>1</v>
      </c>
      <c r="H955" s="60">
        <v>164.28571428571428</v>
      </c>
      <c r="I955" s="75">
        <v>159.42857142857142</v>
      </c>
    </row>
    <row r="956" spans="1:9" s="10" customFormat="1" ht="16" customHeight="1" x14ac:dyDescent="0.35">
      <c r="A956" s="73">
        <v>44781</v>
      </c>
      <c r="B956" s="11">
        <v>15</v>
      </c>
      <c r="C956" s="12">
        <v>12</v>
      </c>
      <c r="D956" s="61">
        <v>9</v>
      </c>
      <c r="E956" s="61">
        <v>10.714285714285714</v>
      </c>
      <c r="F956" s="13">
        <v>180</v>
      </c>
      <c r="G956" s="13">
        <v>228</v>
      </c>
      <c r="H956" s="60">
        <v>163.71428571428572</v>
      </c>
      <c r="I956" s="75">
        <v>162</v>
      </c>
    </row>
    <row r="957" spans="1:9" s="10" customFormat="1" ht="16" customHeight="1" x14ac:dyDescent="0.35">
      <c r="A957" s="73">
        <v>44782</v>
      </c>
      <c r="B957" s="11">
        <v>10</v>
      </c>
      <c r="C957" s="12">
        <v>18</v>
      </c>
      <c r="D957" s="61">
        <v>8.5714285714285712</v>
      </c>
      <c r="E957" s="61">
        <v>10</v>
      </c>
      <c r="F957" s="13">
        <v>168</v>
      </c>
      <c r="G957" s="13">
        <v>275</v>
      </c>
      <c r="H957" s="60">
        <v>166.85714285714286</v>
      </c>
      <c r="I957" s="75">
        <v>163</v>
      </c>
    </row>
    <row r="958" spans="1:9" s="10" customFormat="1" ht="16" customHeight="1" x14ac:dyDescent="0.35">
      <c r="A958" s="73">
        <v>44783</v>
      </c>
      <c r="B958" s="11">
        <v>4</v>
      </c>
      <c r="C958" s="12">
        <v>16</v>
      </c>
      <c r="D958" s="61">
        <v>8</v>
      </c>
      <c r="E958" s="61">
        <v>10</v>
      </c>
      <c r="F958" s="13">
        <v>150</v>
      </c>
      <c r="G958" s="13">
        <v>197</v>
      </c>
      <c r="H958" s="60">
        <v>170.85714285714286</v>
      </c>
      <c r="I958" s="75">
        <v>162.71428571428572</v>
      </c>
    </row>
    <row r="959" spans="1:9" s="10" customFormat="1" ht="16" customHeight="1" x14ac:dyDescent="0.35">
      <c r="A959" s="73">
        <v>44784</v>
      </c>
      <c r="B959" s="11">
        <v>9</v>
      </c>
      <c r="C959" s="12">
        <v>15</v>
      </c>
      <c r="D959" s="61">
        <v>8.5714285714285712</v>
      </c>
      <c r="E959" s="61">
        <v>10</v>
      </c>
      <c r="F959" s="13">
        <v>162</v>
      </c>
      <c r="G959" s="13">
        <v>232</v>
      </c>
      <c r="H959" s="60">
        <v>172.28571428571428</v>
      </c>
      <c r="I959" s="75">
        <v>162.57142857142858</v>
      </c>
    </row>
    <row r="960" spans="1:9" s="10" customFormat="1" ht="16" customHeight="1" x14ac:dyDescent="0.35">
      <c r="A960" s="73">
        <v>44785</v>
      </c>
      <c r="B960" s="11">
        <v>7</v>
      </c>
      <c r="C960" s="12">
        <v>9</v>
      </c>
      <c r="D960" s="61">
        <v>7.8571428571428568</v>
      </c>
      <c r="E960" s="61">
        <v>10.142857142857142</v>
      </c>
      <c r="F960" s="13">
        <v>186</v>
      </c>
      <c r="G960" s="13">
        <v>203</v>
      </c>
      <c r="H960" s="60">
        <v>170.85714285714286</v>
      </c>
      <c r="I960" s="75">
        <v>163.14285714285714</v>
      </c>
    </row>
    <row r="961" spans="1:9" s="10" customFormat="1" ht="16" customHeight="1" x14ac:dyDescent="0.35">
      <c r="A961" s="73">
        <v>44786</v>
      </c>
      <c r="B961" s="11">
        <v>3</v>
      </c>
      <c r="C961" s="12">
        <v>0</v>
      </c>
      <c r="D961" s="61">
        <v>7</v>
      </c>
      <c r="E961" s="61">
        <v>9.8571428571428577</v>
      </c>
      <c r="F961" s="13">
        <v>180</v>
      </c>
      <c r="G961" s="13">
        <v>3</v>
      </c>
      <c r="H961" s="60">
        <v>167</v>
      </c>
      <c r="I961" s="75">
        <v>161.85714285714286</v>
      </c>
    </row>
    <row r="962" spans="1:9" s="10" customFormat="1" ht="16" customHeight="1" x14ac:dyDescent="0.35">
      <c r="A962" s="73">
        <v>44787</v>
      </c>
      <c r="B962" s="11">
        <v>12</v>
      </c>
      <c r="C962" s="12">
        <v>0</v>
      </c>
      <c r="D962" s="61">
        <v>7.2857142857142856</v>
      </c>
      <c r="E962" s="61">
        <v>9</v>
      </c>
      <c r="F962" s="13">
        <v>180</v>
      </c>
      <c r="G962" s="13">
        <v>0</v>
      </c>
      <c r="H962" s="60">
        <v>164.42857142857142</v>
      </c>
      <c r="I962" s="75">
        <v>168.42857142857142</v>
      </c>
    </row>
    <row r="963" spans="1:9" s="10" customFormat="1" ht="16" customHeight="1" x14ac:dyDescent="0.35">
      <c r="A963" s="73">
        <v>44788</v>
      </c>
      <c r="B963" s="11">
        <v>10</v>
      </c>
      <c r="C963" s="12">
        <v>13</v>
      </c>
      <c r="D963" s="61">
        <v>6.7142857142857144</v>
      </c>
      <c r="E963" s="61">
        <v>8.7142857142857135</v>
      </c>
      <c r="F963" s="13">
        <v>170</v>
      </c>
      <c r="G963" s="13">
        <v>232</v>
      </c>
      <c r="H963" s="60">
        <v>162.57142857142858</v>
      </c>
      <c r="I963" s="75">
        <v>166.14285714285714</v>
      </c>
    </row>
    <row r="964" spans="1:9" s="10" customFormat="1" ht="16" customHeight="1" x14ac:dyDescent="0.35">
      <c r="A964" s="73">
        <v>44789</v>
      </c>
      <c r="B964" s="11">
        <v>4</v>
      </c>
      <c r="C964" s="12">
        <v>16</v>
      </c>
      <c r="D964" s="61">
        <v>7.1428571428571432</v>
      </c>
      <c r="E964" s="61">
        <v>8.7142857142857135</v>
      </c>
      <c r="F964" s="13">
        <v>141</v>
      </c>
      <c r="G964" s="13">
        <v>266</v>
      </c>
      <c r="H964" s="60">
        <v>159.14285714285714</v>
      </c>
      <c r="I964" s="75">
        <v>167.71428571428572</v>
      </c>
    </row>
    <row r="965" spans="1:9" s="10" customFormat="1" ht="16" customHeight="1" x14ac:dyDescent="0.35">
      <c r="A965" s="73">
        <v>44790</v>
      </c>
      <c r="B965" s="11">
        <v>6</v>
      </c>
      <c r="C965" s="12">
        <v>10</v>
      </c>
      <c r="D965" s="61">
        <v>7.4285714285714288</v>
      </c>
      <c r="E965" s="61">
        <v>8.7142857142857135</v>
      </c>
      <c r="F965" s="13">
        <v>132</v>
      </c>
      <c r="G965" s="13">
        <v>243</v>
      </c>
      <c r="H965" s="60">
        <v>152.85714285714286</v>
      </c>
      <c r="I965" s="75">
        <v>167.85714285714286</v>
      </c>
    </row>
    <row r="966" spans="1:9" s="10" customFormat="1" ht="16" customHeight="1" x14ac:dyDescent="0.35">
      <c r="A966" s="73">
        <v>44791</v>
      </c>
      <c r="B966" s="11">
        <v>5</v>
      </c>
      <c r="C966" s="12">
        <v>13</v>
      </c>
      <c r="D966" s="61">
        <v>6.5714285714285712</v>
      </c>
      <c r="E966" s="61">
        <v>8.7142857142857135</v>
      </c>
      <c r="F966" s="13">
        <v>149</v>
      </c>
      <c r="G966" s="13">
        <v>216</v>
      </c>
      <c r="H966" s="60">
        <v>147</v>
      </c>
      <c r="I966" s="75">
        <v>167.85714285714286</v>
      </c>
    </row>
    <row r="967" spans="1:9" s="10" customFormat="1" ht="16" customHeight="1" x14ac:dyDescent="0.35">
      <c r="A967" s="73">
        <v>44792</v>
      </c>
      <c r="B967" s="11">
        <v>10</v>
      </c>
      <c r="C967" s="12">
        <v>9</v>
      </c>
      <c r="D967" s="61">
        <v>5.7142857142857144</v>
      </c>
      <c r="E967" s="61">
        <v>8.1428571428571423</v>
      </c>
      <c r="F967" s="13">
        <v>162</v>
      </c>
      <c r="G967" s="13">
        <v>214</v>
      </c>
      <c r="H967" s="60">
        <v>143.71428571428572</v>
      </c>
      <c r="I967" s="75">
        <v>166.71428571428572</v>
      </c>
    </row>
    <row r="968" spans="1:9" s="10" customFormat="1" ht="16" customHeight="1" x14ac:dyDescent="0.35">
      <c r="A968" s="73">
        <v>44793</v>
      </c>
      <c r="B968" s="11">
        <v>5</v>
      </c>
      <c r="C968" s="12">
        <v>0</v>
      </c>
      <c r="D968" s="61">
        <v>5.8571428571428568</v>
      </c>
      <c r="E968" s="61">
        <v>6.8571428571428568</v>
      </c>
      <c r="F968" s="13">
        <v>136</v>
      </c>
      <c r="G968" s="13">
        <v>4</v>
      </c>
      <c r="H968" s="60">
        <v>147.85714285714286</v>
      </c>
      <c r="I968" s="75">
        <v>161.71428571428572</v>
      </c>
    </row>
    <row r="969" spans="1:9" s="10" customFormat="1" ht="16" customHeight="1" x14ac:dyDescent="0.35">
      <c r="A969" s="73">
        <v>44794</v>
      </c>
      <c r="B969" s="11">
        <v>6</v>
      </c>
      <c r="C969" s="12">
        <v>0</v>
      </c>
      <c r="D969" s="61">
        <v>6</v>
      </c>
      <c r="E969" s="61">
        <v>6.7142857142857144</v>
      </c>
      <c r="F969" s="13">
        <v>139</v>
      </c>
      <c r="G969" s="13">
        <v>0</v>
      </c>
      <c r="H969" s="60">
        <v>150.71428571428572</v>
      </c>
      <c r="I969" s="75">
        <v>158.85714285714286</v>
      </c>
    </row>
    <row r="970" spans="1:9" s="10" customFormat="1" ht="16" customHeight="1" x14ac:dyDescent="0.35">
      <c r="A970" s="73">
        <v>44795</v>
      </c>
      <c r="B970" s="11">
        <v>4</v>
      </c>
      <c r="C970" s="12">
        <v>9</v>
      </c>
      <c r="D970" s="61">
        <v>5.8571428571428568</v>
      </c>
      <c r="E970" s="61">
        <v>6</v>
      </c>
      <c r="F970" s="13">
        <v>147</v>
      </c>
      <c r="G970" s="13">
        <v>224</v>
      </c>
      <c r="H970" s="60">
        <v>156.85714285714286</v>
      </c>
      <c r="I970" s="75">
        <v>159.14285714285714</v>
      </c>
    </row>
    <row r="971" spans="1:9" s="10" customFormat="1" ht="16" customHeight="1" x14ac:dyDescent="0.35">
      <c r="A971" s="73">
        <v>44796</v>
      </c>
      <c r="B971" s="11">
        <v>5</v>
      </c>
      <c r="C971" s="12">
        <v>7</v>
      </c>
      <c r="D971" s="61">
        <v>5.2857142857142856</v>
      </c>
      <c r="E971" s="61">
        <v>5.5714285714285712</v>
      </c>
      <c r="F971" s="13">
        <v>170</v>
      </c>
      <c r="G971" s="13">
        <v>231</v>
      </c>
      <c r="H971" s="60">
        <v>156.71428571428572</v>
      </c>
      <c r="I971" s="75">
        <v>154.71428571428572</v>
      </c>
    </row>
    <row r="972" spans="1:9" s="10" customFormat="1" ht="16" customHeight="1" x14ac:dyDescent="0.35">
      <c r="A972" s="73">
        <v>44797</v>
      </c>
      <c r="B972" s="11">
        <v>7</v>
      </c>
      <c r="C972" s="12">
        <v>9</v>
      </c>
      <c r="D972" s="61">
        <v>5</v>
      </c>
      <c r="E972" s="61">
        <v>5.5714285714285712</v>
      </c>
      <c r="F972" s="13">
        <v>152</v>
      </c>
      <c r="G972" s="13">
        <v>223</v>
      </c>
      <c r="H972" s="60">
        <v>156.85714285714286</v>
      </c>
      <c r="I972" s="75">
        <v>154.14285714285714</v>
      </c>
    </row>
    <row r="973" spans="1:9" s="10" customFormat="1" ht="16" customHeight="1" x14ac:dyDescent="0.35">
      <c r="A973" s="73">
        <v>44798</v>
      </c>
      <c r="B973" s="11">
        <v>4</v>
      </c>
      <c r="C973" s="12">
        <v>8</v>
      </c>
      <c r="D973" s="61">
        <v>5</v>
      </c>
      <c r="E973" s="61">
        <v>5.7142857142857144</v>
      </c>
      <c r="F973" s="13">
        <v>192</v>
      </c>
      <c r="G973" s="13">
        <v>218</v>
      </c>
      <c r="H973" s="60">
        <v>159.14285714285714</v>
      </c>
      <c r="I973" s="75">
        <v>155.14285714285714</v>
      </c>
    </row>
    <row r="974" spans="1:9" s="10" customFormat="1" ht="16" customHeight="1" x14ac:dyDescent="0.35">
      <c r="A974" s="73">
        <v>44799</v>
      </c>
      <c r="B974" s="11">
        <v>6</v>
      </c>
      <c r="C974" s="12">
        <v>6</v>
      </c>
      <c r="D974" s="61">
        <v>4.8571428571428568</v>
      </c>
      <c r="E974" s="61">
        <v>4.7142857142857144</v>
      </c>
      <c r="F974" s="13">
        <v>161</v>
      </c>
      <c r="G974" s="13">
        <v>183</v>
      </c>
      <c r="H974" s="60">
        <v>159.28571428571428</v>
      </c>
      <c r="I974" s="75">
        <v>156.14285714285714</v>
      </c>
    </row>
    <row r="975" spans="1:9" s="10" customFormat="1" ht="16" customHeight="1" x14ac:dyDescent="0.35">
      <c r="A975" s="73">
        <v>44800</v>
      </c>
      <c r="B975" s="11">
        <v>3</v>
      </c>
      <c r="C975" s="12">
        <v>0</v>
      </c>
      <c r="D975" s="61">
        <v>4.5714285714285712</v>
      </c>
      <c r="E975" s="61">
        <v>5.1428571428571432</v>
      </c>
      <c r="F975" s="13">
        <v>137</v>
      </c>
      <c r="G975" s="13">
        <v>0</v>
      </c>
      <c r="H975" s="60">
        <v>155.71428571428572</v>
      </c>
      <c r="I975" s="75">
        <v>157.14285714285714</v>
      </c>
    </row>
    <row r="976" spans="1:9" s="10" customFormat="1" ht="16" customHeight="1" x14ac:dyDescent="0.35">
      <c r="A976" s="73">
        <v>44801</v>
      </c>
      <c r="B976" s="11">
        <v>6</v>
      </c>
      <c r="C976" s="12">
        <v>1</v>
      </c>
      <c r="D976" s="61">
        <v>5.1428571428571432</v>
      </c>
      <c r="E976" s="61">
        <v>4.5714285714285712</v>
      </c>
      <c r="F976" s="13">
        <v>155</v>
      </c>
      <c r="G976" s="13">
        <v>7</v>
      </c>
      <c r="H976" s="60">
        <v>158.28571428571428</v>
      </c>
      <c r="I976" s="75">
        <v>157.14285714285714</v>
      </c>
    </row>
    <row r="977" spans="1:9" s="10" customFormat="1" ht="16" customHeight="1" x14ac:dyDescent="0.35">
      <c r="A977" s="73">
        <v>44802</v>
      </c>
      <c r="B977" s="11">
        <v>3</v>
      </c>
      <c r="C977" s="12">
        <v>2</v>
      </c>
      <c r="D977" s="61">
        <v>5.7142857142857144</v>
      </c>
      <c r="E977" s="61">
        <v>4.1428571428571432</v>
      </c>
      <c r="F977" s="13">
        <v>148</v>
      </c>
      <c r="G977" s="13">
        <v>231</v>
      </c>
      <c r="H977" s="60">
        <v>152.42857142857142</v>
      </c>
      <c r="I977" s="75">
        <v>154.42857142857142</v>
      </c>
    </row>
    <row r="978" spans="1:9" s="10" customFormat="1" ht="16" customHeight="1" x14ac:dyDescent="0.35">
      <c r="A978" s="73">
        <v>44803</v>
      </c>
      <c r="B978" s="11">
        <v>3</v>
      </c>
      <c r="C978" s="12">
        <v>10</v>
      </c>
      <c r="D978" s="61">
        <v>5.5714285714285712</v>
      </c>
      <c r="E978" s="61">
        <v>4.5714285714285712</v>
      </c>
      <c r="F978" s="13">
        <v>145</v>
      </c>
      <c r="G978" s="13">
        <v>238</v>
      </c>
      <c r="H978" s="60">
        <v>147.85714285714286</v>
      </c>
      <c r="I978" s="75">
        <v>154</v>
      </c>
    </row>
    <row r="979" spans="1:9" s="10" customFormat="1" ht="16" customHeight="1" x14ac:dyDescent="0.35">
      <c r="A979" s="73">
        <v>44804</v>
      </c>
      <c r="B979" s="11">
        <v>11</v>
      </c>
      <c r="C979" s="12">
        <v>5</v>
      </c>
      <c r="D979" s="61">
        <v>6.2857142857142856</v>
      </c>
      <c r="E979" s="61">
        <v>4.5714285714285712</v>
      </c>
      <c r="F979" s="13">
        <v>170</v>
      </c>
      <c r="G979" s="13">
        <v>223</v>
      </c>
      <c r="H979" s="60">
        <v>156</v>
      </c>
      <c r="I979" s="75">
        <v>154</v>
      </c>
    </row>
    <row r="980" spans="1:9" s="10" customFormat="1" ht="16" customHeight="1" x14ac:dyDescent="0.35">
      <c r="A980" s="73">
        <v>44805</v>
      </c>
      <c r="B980" s="11">
        <v>8</v>
      </c>
      <c r="C980" s="12">
        <v>5</v>
      </c>
      <c r="D980" s="61">
        <v>6</v>
      </c>
      <c r="E980" s="61">
        <v>4.4285714285714288</v>
      </c>
      <c r="F980" s="13">
        <v>151</v>
      </c>
      <c r="G980" s="13">
        <v>199</v>
      </c>
      <c r="H980" s="60">
        <v>156.85714285714286</v>
      </c>
      <c r="I980" s="75">
        <v>153</v>
      </c>
    </row>
    <row r="981" spans="1:9" s="10" customFormat="1" ht="16" customHeight="1" x14ac:dyDescent="0.35">
      <c r="A981" s="73">
        <v>44806</v>
      </c>
      <c r="B981" s="11">
        <v>5</v>
      </c>
      <c r="C981" s="12">
        <v>9</v>
      </c>
      <c r="D981" s="61">
        <v>6.1428571428571432</v>
      </c>
      <c r="E981" s="61">
        <v>5.5714285714285712</v>
      </c>
      <c r="F981" s="13">
        <v>129</v>
      </c>
      <c r="G981" s="13">
        <v>180</v>
      </c>
      <c r="H981" s="60">
        <v>161.28571428571428</v>
      </c>
      <c r="I981" s="75">
        <v>153.28571428571428</v>
      </c>
    </row>
    <row r="982" spans="1:9" s="10" customFormat="1" ht="16" customHeight="1" x14ac:dyDescent="0.35">
      <c r="A982" s="73">
        <v>44807</v>
      </c>
      <c r="B982" s="11">
        <v>8</v>
      </c>
      <c r="C982" s="12">
        <v>0</v>
      </c>
      <c r="D982" s="61">
        <v>6.7142857142857144</v>
      </c>
      <c r="E982" s="61">
        <v>5.7142857142857144</v>
      </c>
      <c r="F982" s="13">
        <v>194</v>
      </c>
      <c r="G982" s="13">
        <v>0</v>
      </c>
      <c r="H982" s="60">
        <v>165.14285714285714</v>
      </c>
      <c r="I982" s="75">
        <v>153.57142857142858</v>
      </c>
    </row>
    <row r="983" spans="1:9" s="10" customFormat="1" ht="16" customHeight="1" x14ac:dyDescent="0.35">
      <c r="A983" s="73">
        <v>44808</v>
      </c>
      <c r="B983" s="11">
        <v>4</v>
      </c>
      <c r="C983" s="12">
        <v>0</v>
      </c>
      <c r="D983" s="61">
        <v>5.4285714285714288</v>
      </c>
      <c r="E983" s="61">
        <v>6.1428571428571432</v>
      </c>
      <c r="F983" s="13">
        <v>161</v>
      </c>
      <c r="G983" s="13">
        <v>0</v>
      </c>
      <c r="H983" s="60">
        <v>163.14285714285714</v>
      </c>
      <c r="I983" s="75">
        <v>154.42857142857142</v>
      </c>
    </row>
    <row r="984" spans="1:9" s="10" customFormat="1" ht="16" customHeight="1" x14ac:dyDescent="0.35">
      <c r="A984" s="73">
        <v>44809</v>
      </c>
      <c r="B984" s="11">
        <v>4</v>
      </c>
      <c r="C984" s="12">
        <v>10</v>
      </c>
      <c r="D984" s="61">
        <v>5.1428571428571432</v>
      </c>
      <c r="E984" s="61">
        <v>6.7142857142857144</v>
      </c>
      <c r="F984" s="13">
        <v>179</v>
      </c>
      <c r="G984" s="13">
        <v>233</v>
      </c>
      <c r="H984" s="60">
        <v>166.28571428571428</v>
      </c>
      <c r="I984" s="75">
        <v>158.14285714285714</v>
      </c>
    </row>
    <row r="985" spans="1:9" s="10" customFormat="1" ht="16" customHeight="1" x14ac:dyDescent="0.35">
      <c r="A985" s="73">
        <v>44810</v>
      </c>
      <c r="B985" s="11">
        <v>7</v>
      </c>
      <c r="C985" s="12">
        <v>11</v>
      </c>
      <c r="D985" s="61">
        <v>5</v>
      </c>
      <c r="E985" s="61">
        <v>6</v>
      </c>
      <c r="F985" s="13">
        <v>172</v>
      </c>
      <c r="G985" s="13">
        <v>240</v>
      </c>
      <c r="H985" s="60">
        <v>169.14285714285714</v>
      </c>
      <c r="I985" s="75">
        <v>160.85714285714286</v>
      </c>
    </row>
    <row r="986" spans="1:9" s="10" customFormat="1" ht="16" customHeight="1" x14ac:dyDescent="0.35">
      <c r="A986" s="73">
        <v>44811</v>
      </c>
      <c r="B986" s="11">
        <v>2</v>
      </c>
      <c r="C986" s="12">
        <v>8</v>
      </c>
      <c r="D986" s="61">
        <v>5.2857142857142856</v>
      </c>
      <c r="E986" s="61">
        <v>6</v>
      </c>
      <c r="F986" s="13">
        <v>156</v>
      </c>
      <c r="G986" s="13">
        <v>229</v>
      </c>
      <c r="H986" s="60">
        <v>163.57142857142858</v>
      </c>
      <c r="I986" s="75">
        <v>161.28571428571428</v>
      </c>
    </row>
    <row r="987" spans="1:9" s="10" customFormat="1" ht="16" customHeight="1" x14ac:dyDescent="0.35">
      <c r="A987" s="73">
        <v>44812</v>
      </c>
      <c r="B987" s="11">
        <v>6</v>
      </c>
      <c r="C987" s="12">
        <v>9</v>
      </c>
      <c r="D987" s="61">
        <v>5.7142857142857144</v>
      </c>
      <c r="E987" s="61">
        <v>6</v>
      </c>
      <c r="F987" s="13">
        <v>173</v>
      </c>
      <c r="G987" s="13">
        <v>225</v>
      </c>
      <c r="H987" s="60">
        <v>164.14285714285714</v>
      </c>
      <c r="I987" s="75">
        <v>161.28571428571428</v>
      </c>
    </row>
    <row r="988" spans="1:9" s="10" customFormat="1" ht="16" customHeight="1" x14ac:dyDescent="0.35">
      <c r="A988" s="73">
        <v>44813</v>
      </c>
      <c r="B988" s="11">
        <v>4</v>
      </c>
      <c r="C988" s="12">
        <v>4</v>
      </c>
      <c r="D988" s="61">
        <v>6</v>
      </c>
      <c r="E988" s="61">
        <v>5.1428571428571432</v>
      </c>
      <c r="F988" s="13">
        <v>149</v>
      </c>
      <c r="G988" s="13">
        <v>199</v>
      </c>
      <c r="H988" s="60">
        <v>161.71428571428572</v>
      </c>
      <c r="I988" s="75">
        <v>159.14285714285714</v>
      </c>
    </row>
    <row r="989" spans="1:9" s="10" customFormat="1" ht="16" customHeight="1" x14ac:dyDescent="0.35">
      <c r="A989" s="73">
        <v>44814</v>
      </c>
      <c r="B989" s="11">
        <v>10</v>
      </c>
      <c r="C989" s="12">
        <v>0</v>
      </c>
      <c r="D989" s="61">
        <v>5.2857142857142856</v>
      </c>
      <c r="E989" s="61">
        <v>5.1428571428571432</v>
      </c>
      <c r="F989" s="13">
        <v>155</v>
      </c>
      <c r="G989" s="13">
        <v>3</v>
      </c>
      <c r="H989" s="60">
        <v>161.85714285714286</v>
      </c>
      <c r="I989" s="75">
        <v>160.71428571428572</v>
      </c>
    </row>
    <row r="990" spans="1:9" s="10" customFormat="1" ht="16" customHeight="1" x14ac:dyDescent="0.35">
      <c r="A990" s="73">
        <v>44815</v>
      </c>
      <c r="B990" s="11">
        <v>7</v>
      </c>
      <c r="C990" s="12">
        <v>0</v>
      </c>
      <c r="D990" s="61">
        <v>5.8571428571428568</v>
      </c>
      <c r="E990" s="61">
        <v>5.2857142857142856</v>
      </c>
      <c r="F990" s="13">
        <v>165</v>
      </c>
      <c r="G990" s="13">
        <v>0</v>
      </c>
      <c r="H990" s="60">
        <v>160.85714285714286</v>
      </c>
      <c r="I990" s="75">
        <v>162.42857142857142</v>
      </c>
    </row>
    <row r="991" spans="1:9" s="10" customFormat="1" ht="16" customHeight="1" x14ac:dyDescent="0.35">
      <c r="A991" s="73">
        <v>44816</v>
      </c>
      <c r="B991" s="11">
        <v>6</v>
      </c>
      <c r="C991" s="12">
        <v>4</v>
      </c>
      <c r="D991" s="61">
        <v>5.7142857142857144</v>
      </c>
      <c r="E991" s="61">
        <v>5.2857142857142856</v>
      </c>
      <c r="F991" s="13">
        <v>162</v>
      </c>
      <c r="G991" s="13">
        <v>218</v>
      </c>
      <c r="H991" s="60">
        <v>157.42857142857142</v>
      </c>
      <c r="I991" s="75">
        <v>160.14285714285714</v>
      </c>
    </row>
    <row r="992" spans="1:9" s="10" customFormat="1" ht="16" customHeight="1" x14ac:dyDescent="0.35">
      <c r="A992" s="73">
        <v>44817</v>
      </c>
      <c r="B992" s="11">
        <v>2</v>
      </c>
      <c r="C992" s="12">
        <v>11</v>
      </c>
      <c r="D992" s="61">
        <v>6.1428571428571432</v>
      </c>
      <c r="E992" s="61">
        <v>5.8571428571428568</v>
      </c>
      <c r="F992" s="13">
        <v>173</v>
      </c>
      <c r="G992" s="13">
        <v>251</v>
      </c>
      <c r="H992" s="60">
        <v>156.57142857142858</v>
      </c>
      <c r="I992" s="75">
        <v>161.85714285714286</v>
      </c>
    </row>
    <row r="993" spans="1:9" s="10" customFormat="1" ht="16" customHeight="1" x14ac:dyDescent="0.35">
      <c r="A993" s="73">
        <v>44818</v>
      </c>
      <c r="B993" s="11">
        <v>6</v>
      </c>
      <c r="C993" s="12">
        <v>9</v>
      </c>
      <c r="D993" s="61">
        <v>5.7142857142857144</v>
      </c>
      <c r="E993" s="61">
        <v>5.8571428571428568</v>
      </c>
      <c r="F993" s="13">
        <v>149</v>
      </c>
      <c r="G993" s="13">
        <v>241</v>
      </c>
      <c r="H993" s="60">
        <v>155.57142857142858</v>
      </c>
      <c r="I993" s="75">
        <v>162</v>
      </c>
    </row>
    <row r="994" spans="1:9" s="10" customFormat="1" ht="16" customHeight="1" x14ac:dyDescent="0.35">
      <c r="A994" s="73">
        <v>44819</v>
      </c>
      <c r="B994" s="11">
        <v>5</v>
      </c>
      <c r="C994" s="12">
        <v>9</v>
      </c>
      <c r="D994" s="61">
        <v>6</v>
      </c>
      <c r="E994" s="61">
        <v>5.8571428571428568</v>
      </c>
      <c r="F994" s="13">
        <v>149</v>
      </c>
      <c r="G994" s="13">
        <v>209</v>
      </c>
      <c r="H994" s="60">
        <v>156.42857142857142</v>
      </c>
      <c r="I994" s="75">
        <v>162.14285714285714</v>
      </c>
    </row>
    <row r="995" spans="1:9" s="10" customFormat="1" ht="16" customHeight="1" x14ac:dyDescent="0.35">
      <c r="A995" s="73">
        <v>44820</v>
      </c>
      <c r="B995" s="11">
        <v>7</v>
      </c>
      <c r="C995" s="12">
        <v>8</v>
      </c>
      <c r="D995" s="61">
        <v>5.8571428571428568</v>
      </c>
      <c r="E995" s="61">
        <v>5.5714285714285712</v>
      </c>
      <c r="F995" s="13">
        <v>143</v>
      </c>
      <c r="G995" s="13">
        <v>211</v>
      </c>
      <c r="H995" s="60">
        <v>156.57142857142858</v>
      </c>
      <c r="I995" s="75">
        <v>133.42857142857142</v>
      </c>
    </row>
    <row r="996" spans="1:9" s="10" customFormat="1" ht="16" customHeight="1" x14ac:dyDescent="0.35">
      <c r="A996" s="73">
        <v>44821</v>
      </c>
      <c r="B996" s="11">
        <v>7</v>
      </c>
      <c r="C996" s="12">
        <v>0</v>
      </c>
      <c r="D996" s="61">
        <v>5.8571428571428568</v>
      </c>
      <c r="E996" s="61">
        <v>5</v>
      </c>
      <c r="F996" s="13">
        <v>148</v>
      </c>
      <c r="G996" s="13">
        <v>4</v>
      </c>
      <c r="H996" s="60">
        <v>156.85714285714286</v>
      </c>
      <c r="I996" s="75">
        <v>131.28571428571428</v>
      </c>
    </row>
    <row r="997" spans="1:9" s="10" customFormat="1" ht="16" customHeight="1" x14ac:dyDescent="0.35">
      <c r="A997" s="73">
        <v>44822</v>
      </c>
      <c r="B997" s="11">
        <v>9</v>
      </c>
      <c r="C997" s="12">
        <v>0</v>
      </c>
      <c r="D997" s="61">
        <v>5.4285714285714288</v>
      </c>
      <c r="E997" s="61">
        <v>4.8571428571428568</v>
      </c>
      <c r="F997" s="13">
        <v>171</v>
      </c>
      <c r="G997" s="13">
        <v>1</v>
      </c>
      <c r="H997" s="60">
        <v>160</v>
      </c>
      <c r="I997" s="75">
        <v>136.42857142857142</v>
      </c>
    </row>
    <row r="998" spans="1:9" s="10" customFormat="1" ht="16" customHeight="1" x14ac:dyDescent="0.35">
      <c r="A998" s="73">
        <v>44823</v>
      </c>
      <c r="B998" s="11">
        <v>5</v>
      </c>
      <c r="C998" s="12">
        <v>2</v>
      </c>
      <c r="D998" s="61">
        <v>5</v>
      </c>
      <c r="E998" s="61">
        <v>5.2857142857142856</v>
      </c>
      <c r="F998" s="13">
        <v>163</v>
      </c>
      <c r="G998" s="13">
        <v>17</v>
      </c>
      <c r="H998" s="60">
        <v>162</v>
      </c>
      <c r="I998" s="75">
        <v>143.71428571428572</v>
      </c>
    </row>
    <row r="999" spans="1:9" s="10" customFormat="1" ht="16" customHeight="1" x14ac:dyDescent="0.35">
      <c r="A999" s="73">
        <v>44824</v>
      </c>
      <c r="B999" s="11">
        <v>2</v>
      </c>
      <c r="C999" s="12">
        <v>7</v>
      </c>
      <c r="D999" s="61">
        <v>5.2857142857142856</v>
      </c>
      <c r="E999" s="61">
        <v>5</v>
      </c>
      <c r="F999" s="13">
        <v>175</v>
      </c>
      <c r="G999" s="13">
        <v>236</v>
      </c>
      <c r="H999" s="60">
        <v>167.28571428571428</v>
      </c>
      <c r="I999" s="75">
        <v>142.71428571428572</v>
      </c>
    </row>
    <row r="1000" spans="1:9" s="10" customFormat="1" ht="16" customHeight="1" x14ac:dyDescent="0.35">
      <c r="A1000" s="73">
        <v>44825</v>
      </c>
      <c r="B1000" s="11">
        <v>3</v>
      </c>
      <c r="C1000" s="12">
        <v>8</v>
      </c>
      <c r="D1000" s="61">
        <v>5.2857142857142856</v>
      </c>
      <c r="E1000" s="61">
        <v>5</v>
      </c>
      <c r="F1000" s="13">
        <v>171</v>
      </c>
      <c r="G1000" s="13">
        <v>277</v>
      </c>
      <c r="H1000" s="60">
        <v>170.85714285714286</v>
      </c>
      <c r="I1000" s="75">
        <v>143</v>
      </c>
    </row>
    <row r="1001" spans="1:9" s="10" customFormat="1" ht="16" customHeight="1" x14ac:dyDescent="0.35">
      <c r="A1001" s="73">
        <v>44826</v>
      </c>
      <c r="B1001" s="11">
        <v>2</v>
      </c>
      <c r="C1001" s="12">
        <v>12</v>
      </c>
      <c r="D1001" s="61">
        <v>4.8571428571428568</v>
      </c>
      <c r="E1001" s="61">
        <v>5</v>
      </c>
      <c r="F1001" s="13">
        <v>163</v>
      </c>
      <c r="G1001" s="13">
        <v>260</v>
      </c>
      <c r="H1001" s="60">
        <v>174.14285714285714</v>
      </c>
      <c r="I1001" s="75">
        <v>143</v>
      </c>
    </row>
    <row r="1002" spans="1:9" s="10" customFormat="1" ht="16" customHeight="1" x14ac:dyDescent="0.35">
      <c r="A1002" s="73">
        <v>44827</v>
      </c>
      <c r="B1002" s="11">
        <v>9</v>
      </c>
      <c r="C1002" s="12">
        <v>6</v>
      </c>
      <c r="D1002" s="61">
        <v>5.1428571428571432</v>
      </c>
      <c r="E1002" s="61">
        <v>5.4285714285714288</v>
      </c>
      <c r="F1002" s="13">
        <v>180</v>
      </c>
      <c r="G1002" s="13">
        <v>204</v>
      </c>
      <c r="H1002" s="60">
        <v>174</v>
      </c>
      <c r="I1002" s="75">
        <v>172.71428571428572</v>
      </c>
    </row>
    <row r="1003" spans="1:9" s="10" customFormat="1" ht="16" customHeight="1" x14ac:dyDescent="0.35">
      <c r="A1003" s="73">
        <v>44828</v>
      </c>
      <c r="B1003" s="11">
        <v>7</v>
      </c>
      <c r="C1003" s="12">
        <v>0</v>
      </c>
      <c r="D1003" s="61">
        <v>6</v>
      </c>
      <c r="E1003" s="61">
        <v>5.7142857142857144</v>
      </c>
      <c r="F1003" s="13">
        <v>173</v>
      </c>
      <c r="G1003" s="13">
        <v>6</v>
      </c>
      <c r="H1003" s="60">
        <v>174</v>
      </c>
      <c r="I1003" s="75">
        <v>178.57142857142858</v>
      </c>
    </row>
    <row r="1004" spans="1:9" s="10" customFormat="1" ht="16" customHeight="1" x14ac:dyDescent="0.35">
      <c r="A1004" s="73">
        <v>44829</v>
      </c>
      <c r="B1004" s="11">
        <v>6</v>
      </c>
      <c r="C1004" s="12">
        <v>0</v>
      </c>
      <c r="D1004" s="61">
        <v>5.8571428571428568</v>
      </c>
      <c r="E1004" s="61">
        <v>5.7142857142857144</v>
      </c>
      <c r="F1004" s="13">
        <v>194</v>
      </c>
      <c r="G1004" s="13">
        <v>1</v>
      </c>
      <c r="H1004" s="60">
        <v>173.28571428571428</v>
      </c>
      <c r="I1004" s="75">
        <v>176</v>
      </c>
    </row>
    <row r="1005" spans="1:9" s="10" customFormat="1" ht="16" customHeight="1" x14ac:dyDescent="0.35">
      <c r="A1005" s="73">
        <v>44830</v>
      </c>
      <c r="B1005" s="11">
        <v>7</v>
      </c>
      <c r="C1005" s="12">
        <v>5</v>
      </c>
      <c r="D1005" s="61">
        <v>6.7142857142857144</v>
      </c>
      <c r="E1005" s="61">
        <v>5.4285714285714288</v>
      </c>
      <c r="F1005" s="13">
        <v>162</v>
      </c>
      <c r="G1005" s="13">
        <v>225</v>
      </c>
      <c r="H1005" s="60">
        <v>176.14285714285714</v>
      </c>
      <c r="I1005" s="75">
        <v>178</v>
      </c>
    </row>
    <row r="1006" spans="1:9" s="10" customFormat="1" ht="16" customHeight="1" x14ac:dyDescent="0.35">
      <c r="A1006" s="73">
        <v>44831</v>
      </c>
      <c r="B1006" s="11">
        <v>8</v>
      </c>
      <c r="C1006" s="12">
        <v>9</v>
      </c>
      <c r="D1006" s="61">
        <v>6.5714285714285712</v>
      </c>
      <c r="E1006" s="61">
        <v>6.4285714285714288</v>
      </c>
      <c r="F1006" s="13">
        <v>175</v>
      </c>
      <c r="G1006" s="13">
        <v>277</v>
      </c>
      <c r="H1006" s="60">
        <v>176.28571428571428</v>
      </c>
      <c r="I1006" s="75">
        <v>179</v>
      </c>
    </row>
    <row r="1007" spans="1:9" s="10" customFormat="1" ht="16" customHeight="1" x14ac:dyDescent="0.35">
      <c r="A1007" s="73">
        <v>44832</v>
      </c>
      <c r="B1007" s="11">
        <v>2</v>
      </c>
      <c r="C1007" s="12">
        <v>8</v>
      </c>
      <c r="D1007" s="61">
        <v>6.7142857142857144</v>
      </c>
      <c r="E1007" s="61">
        <v>6.4285714285714288</v>
      </c>
      <c r="F1007" s="13">
        <v>166</v>
      </c>
      <c r="G1007" s="13">
        <v>259</v>
      </c>
      <c r="H1007" s="60">
        <v>176.71428571428572</v>
      </c>
      <c r="I1007" s="75">
        <v>178.71428571428572</v>
      </c>
    </row>
    <row r="1008" spans="1:9" s="10" customFormat="1" ht="16" customHeight="1" x14ac:dyDescent="0.35">
      <c r="A1008" s="73">
        <v>44833</v>
      </c>
      <c r="B1008" s="11">
        <v>8</v>
      </c>
      <c r="C1008" s="12">
        <v>10</v>
      </c>
      <c r="D1008" s="61">
        <v>6.5714285714285712</v>
      </c>
      <c r="E1008" s="61">
        <v>6.4285714285714288</v>
      </c>
      <c r="F1008" s="13">
        <v>183</v>
      </c>
      <c r="G1008" s="13">
        <v>274</v>
      </c>
      <c r="H1008" s="60">
        <v>170.85714285714286</v>
      </c>
      <c r="I1008" s="75">
        <v>178.57142857142858</v>
      </c>
    </row>
    <row r="1009" spans="1:9" s="10" customFormat="1" ht="16" customHeight="1" x14ac:dyDescent="0.35">
      <c r="A1009" s="73">
        <v>44834</v>
      </c>
      <c r="B1009" s="11">
        <v>8</v>
      </c>
      <c r="C1009" s="12">
        <v>13</v>
      </c>
      <c r="D1009" s="61">
        <v>6.4285714285714288</v>
      </c>
      <c r="E1009" s="61">
        <v>6.7142857142857144</v>
      </c>
      <c r="F1009" s="13">
        <v>181</v>
      </c>
      <c r="G1009" s="13">
        <v>211</v>
      </c>
      <c r="H1009" s="60">
        <v>174.85714285714286</v>
      </c>
      <c r="I1009" s="75">
        <v>182.42857142857142</v>
      </c>
    </row>
    <row r="1010" spans="1:9" s="10" customFormat="1" ht="16" customHeight="1" x14ac:dyDescent="0.35">
      <c r="A1010" s="73">
        <v>44835</v>
      </c>
      <c r="B1010" s="11">
        <v>8</v>
      </c>
      <c r="C1010" s="12">
        <v>0</v>
      </c>
      <c r="D1010" s="61">
        <v>6.2857142857142856</v>
      </c>
      <c r="E1010" s="61">
        <v>6.5714285714285712</v>
      </c>
      <c r="F1010" s="13">
        <v>176</v>
      </c>
      <c r="G1010" s="13">
        <v>4</v>
      </c>
      <c r="H1010" s="60">
        <v>175.42857142857142</v>
      </c>
      <c r="I1010" s="75">
        <v>184.57142857142858</v>
      </c>
    </row>
    <row r="1011" spans="1:9" s="10" customFormat="1" ht="16" customHeight="1" x14ac:dyDescent="0.35">
      <c r="A1011" s="73">
        <v>44836</v>
      </c>
      <c r="B1011" s="11">
        <v>5</v>
      </c>
      <c r="C1011" s="12">
        <v>0</v>
      </c>
      <c r="D1011" s="61">
        <v>7.2857142857142856</v>
      </c>
      <c r="E1011" s="61">
        <v>6.1428571428571432</v>
      </c>
      <c r="F1011" s="13">
        <v>153</v>
      </c>
      <c r="G1011" s="13">
        <v>0</v>
      </c>
      <c r="H1011" s="60">
        <v>178.14285714285714</v>
      </c>
      <c r="I1011" s="75">
        <v>182.85714285714286</v>
      </c>
    </row>
    <row r="1012" spans="1:9" s="10" customFormat="1" ht="16" customHeight="1" x14ac:dyDescent="0.35">
      <c r="A1012" s="73">
        <v>44837</v>
      </c>
      <c r="B1012" s="11">
        <v>6</v>
      </c>
      <c r="C1012" s="12">
        <v>7</v>
      </c>
      <c r="D1012" s="61">
        <v>7</v>
      </c>
      <c r="E1012" s="61">
        <v>6.1428571428571432</v>
      </c>
      <c r="F1012" s="13">
        <v>190</v>
      </c>
      <c r="G1012" s="13">
        <v>252</v>
      </c>
      <c r="H1012" s="60">
        <v>177.57142857142858</v>
      </c>
      <c r="I1012" s="75">
        <v>180.57142857142858</v>
      </c>
    </row>
    <row r="1013" spans="1:9" s="10" customFormat="1" ht="16" customHeight="1" x14ac:dyDescent="0.35">
      <c r="A1013" s="73">
        <v>44838</v>
      </c>
      <c r="B1013" s="11">
        <v>7</v>
      </c>
      <c r="C1013" s="12">
        <v>8</v>
      </c>
      <c r="D1013" s="61">
        <v>7</v>
      </c>
      <c r="E1013" s="61">
        <v>5.1428571428571432</v>
      </c>
      <c r="F1013" s="13">
        <v>179</v>
      </c>
      <c r="G1013" s="13">
        <v>292</v>
      </c>
      <c r="H1013" s="60">
        <v>176.85714285714286</v>
      </c>
      <c r="I1013" s="75">
        <v>183.28571428571428</v>
      </c>
    </row>
    <row r="1014" spans="1:9" s="10" customFormat="1" ht="16" customHeight="1" x14ac:dyDescent="0.35">
      <c r="A1014" s="73">
        <v>44839</v>
      </c>
      <c r="B1014" s="11">
        <v>9</v>
      </c>
      <c r="C1014" s="12">
        <v>5</v>
      </c>
      <c r="D1014" s="61">
        <v>6.7142857142857144</v>
      </c>
      <c r="E1014" s="61">
        <v>5.2857142857142856</v>
      </c>
      <c r="F1014" s="13">
        <v>185</v>
      </c>
      <c r="G1014" s="13">
        <v>247</v>
      </c>
      <c r="H1014" s="60">
        <v>178.57142857142858</v>
      </c>
      <c r="I1014" s="75">
        <v>185.14285714285714</v>
      </c>
    </row>
    <row r="1015" spans="1:9" s="10" customFormat="1" ht="16" customHeight="1" x14ac:dyDescent="0.35">
      <c r="A1015" s="73">
        <v>44840</v>
      </c>
      <c r="B1015" s="11">
        <v>6</v>
      </c>
      <c r="C1015" s="12">
        <v>10</v>
      </c>
      <c r="D1015" s="61">
        <v>7</v>
      </c>
      <c r="E1015" s="61">
        <v>5.2857142857142856</v>
      </c>
      <c r="F1015" s="13">
        <v>179</v>
      </c>
      <c r="G1015" s="13">
        <v>258</v>
      </c>
      <c r="H1015" s="60">
        <v>180.28571428571428</v>
      </c>
      <c r="I1015" s="75">
        <v>185.14285714285714</v>
      </c>
    </row>
    <row r="1016" spans="1:9" s="10" customFormat="1" ht="16" customHeight="1" x14ac:dyDescent="0.35">
      <c r="A1016" s="73">
        <v>44841</v>
      </c>
      <c r="B1016" s="11">
        <v>8</v>
      </c>
      <c r="C1016" s="12">
        <v>6</v>
      </c>
      <c r="D1016" s="61">
        <v>6.5714285714285712</v>
      </c>
      <c r="E1016" s="61">
        <v>5.8571428571428568</v>
      </c>
      <c r="F1016" s="13">
        <v>176</v>
      </c>
      <c r="G1016" s="13">
        <v>230</v>
      </c>
      <c r="H1016" s="60">
        <v>176.71428571428572</v>
      </c>
      <c r="I1016" s="75">
        <v>186.85714285714286</v>
      </c>
    </row>
    <row r="1017" spans="1:9" s="10" customFormat="1" ht="16" customHeight="1" x14ac:dyDescent="0.35">
      <c r="A1017" s="73">
        <v>44842</v>
      </c>
      <c r="B1017" s="11">
        <v>6</v>
      </c>
      <c r="C1017" s="12">
        <v>1</v>
      </c>
      <c r="D1017" s="61">
        <v>6.1428571428571432</v>
      </c>
      <c r="E1017" s="61">
        <v>6.5714285714285712</v>
      </c>
      <c r="F1017" s="13">
        <v>188</v>
      </c>
      <c r="G1017" s="13">
        <v>17</v>
      </c>
      <c r="H1017" s="60">
        <v>174.57142857142858</v>
      </c>
      <c r="I1017" s="75">
        <v>186.85714285714286</v>
      </c>
    </row>
    <row r="1018" spans="1:9" s="10" customFormat="1" ht="16" customHeight="1" x14ac:dyDescent="0.35">
      <c r="A1018" s="73">
        <v>44843</v>
      </c>
      <c r="B1018" s="11">
        <v>7</v>
      </c>
      <c r="C1018" s="12">
        <v>0</v>
      </c>
      <c r="D1018" s="61">
        <v>5.5714285714285712</v>
      </c>
      <c r="E1018" s="61">
        <v>7.2857142857142856</v>
      </c>
      <c r="F1018" s="13">
        <v>165</v>
      </c>
      <c r="G1018" s="13">
        <v>0</v>
      </c>
      <c r="H1018" s="60">
        <v>174</v>
      </c>
      <c r="I1018" s="75">
        <v>187.42857142857142</v>
      </c>
    </row>
    <row r="1019" spans="1:9" s="10" customFormat="1" ht="16" customHeight="1" x14ac:dyDescent="0.35">
      <c r="A1019" s="73">
        <v>44844</v>
      </c>
      <c r="B1019" s="11">
        <v>3</v>
      </c>
      <c r="C1019" s="12">
        <v>11</v>
      </c>
      <c r="D1019" s="61">
        <v>5.4285714285714288</v>
      </c>
      <c r="E1019" s="61">
        <v>7.1428571428571432</v>
      </c>
      <c r="F1019" s="13">
        <v>165</v>
      </c>
      <c r="G1019" s="13">
        <v>264</v>
      </c>
      <c r="H1019" s="60">
        <v>171.85714285714286</v>
      </c>
      <c r="I1019" s="75">
        <v>186.57142857142858</v>
      </c>
    </row>
    <row r="1020" spans="1:9" s="10" customFormat="1" ht="16" customHeight="1" x14ac:dyDescent="0.35">
      <c r="A1020" s="73">
        <v>44845</v>
      </c>
      <c r="B1020" s="11">
        <v>4</v>
      </c>
      <c r="C1020" s="12">
        <v>13</v>
      </c>
      <c r="D1020" s="61">
        <v>5.1428571428571432</v>
      </c>
      <c r="E1020" s="61">
        <v>7.5714285714285712</v>
      </c>
      <c r="F1020" s="13">
        <v>164</v>
      </c>
      <c r="G1020" s="13">
        <v>292</v>
      </c>
      <c r="H1020" s="60">
        <v>172.71428571428572</v>
      </c>
      <c r="I1020" s="75">
        <v>181.28571428571428</v>
      </c>
    </row>
    <row r="1021" spans="1:9" s="10" customFormat="1" ht="16" customHeight="1" x14ac:dyDescent="0.35">
      <c r="A1021" s="73">
        <v>44846</v>
      </c>
      <c r="B1021" s="11">
        <v>5</v>
      </c>
      <c r="C1021" s="12">
        <v>10</v>
      </c>
      <c r="D1021" s="61">
        <v>5.5714285714285712</v>
      </c>
      <c r="E1021" s="61">
        <v>7.4285714285714288</v>
      </c>
      <c r="F1021" s="13">
        <v>181</v>
      </c>
      <c r="G1021" s="13">
        <v>251</v>
      </c>
      <c r="H1021" s="60">
        <v>168.28571428571428</v>
      </c>
      <c r="I1021" s="75">
        <v>180.42857142857142</v>
      </c>
    </row>
    <row r="1022" spans="1:9" s="10" customFormat="1" ht="16" customHeight="1" x14ac:dyDescent="0.35">
      <c r="A1022" s="73">
        <v>44847</v>
      </c>
      <c r="B1022" s="11">
        <v>5</v>
      </c>
      <c r="C1022" s="12">
        <v>9</v>
      </c>
      <c r="D1022" s="61">
        <v>5</v>
      </c>
      <c r="E1022" s="61">
        <v>7.4285714285714288</v>
      </c>
      <c r="F1022" s="13">
        <v>164</v>
      </c>
      <c r="G1022" s="13">
        <v>252</v>
      </c>
      <c r="H1022" s="60">
        <v>171.14285714285714</v>
      </c>
      <c r="I1022" s="75">
        <v>180.57142857142858</v>
      </c>
    </row>
    <row r="1023" spans="1:9" s="10" customFormat="1" ht="16" customHeight="1" x14ac:dyDescent="0.35">
      <c r="A1023" s="73">
        <v>44848</v>
      </c>
      <c r="B1023" s="11">
        <v>6</v>
      </c>
      <c r="C1023" s="12">
        <v>9</v>
      </c>
      <c r="D1023" s="61">
        <v>5.5714285714285712</v>
      </c>
      <c r="E1023" s="61">
        <v>7</v>
      </c>
      <c r="F1023" s="13">
        <v>182</v>
      </c>
      <c r="G1023" s="13">
        <v>193</v>
      </c>
      <c r="H1023" s="60">
        <v>173.28571428571428</v>
      </c>
      <c r="I1023" s="75">
        <v>175.85714285714286</v>
      </c>
    </row>
    <row r="1024" spans="1:9" s="10" customFormat="1" ht="16" customHeight="1" x14ac:dyDescent="0.35">
      <c r="A1024" s="73">
        <v>44849</v>
      </c>
      <c r="B1024" s="11">
        <v>9</v>
      </c>
      <c r="C1024" s="12">
        <v>0</v>
      </c>
      <c r="D1024" s="61">
        <v>6.1428571428571432</v>
      </c>
      <c r="E1024" s="61">
        <v>6.1428571428571432</v>
      </c>
      <c r="F1024" s="13">
        <v>157</v>
      </c>
      <c r="G1024" s="13">
        <v>11</v>
      </c>
      <c r="H1024" s="60">
        <v>174</v>
      </c>
      <c r="I1024" s="75">
        <v>175.85714285714286</v>
      </c>
    </row>
    <row r="1025" spans="1:9" s="10" customFormat="1" ht="16" customHeight="1" x14ac:dyDescent="0.35">
      <c r="A1025" s="73">
        <v>44850</v>
      </c>
      <c r="B1025" s="11">
        <v>3</v>
      </c>
      <c r="C1025" s="12">
        <v>0</v>
      </c>
      <c r="D1025" s="61">
        <v>6.5714285714285712</v>
      </c>
      <c r="E1025" s="61">
        <v>6.2857142857142856</v>
      </c>
      <c r="F1025" s="13">
        <v>185</v>
      </c>
      <c r="G1025" s="13">
        <v>1</v>
      </c>
      <c r="H1025" s="60">
        <v>174.57142857142858</v>
      </c>
      <c r="I1025" s="75">
        <v>177.71428571428572</v>
      </c>
    </row>
    <row r="1026" spans="1:9" s="10" customFormat="1" ht="16" customHeight="1" x14ac:dyDescent="0.35">
      <c r="A1026" s="73">
        <v>44851</v>
      </c>
      <c r="B1026" s="11">
        <v>7</v>
      </c>
      <c r="C1026" s="12">
        <v>8</v>
      </c>
      <c r="D1026" s="61">
        <v>6.7142857142857144</v>
      </c>
      <c r="E1026" s="61">
        <v>6.1428571428571432</v>
      </c>
      <c r="F1026" s="13">
        <v>180</v>
      </c>
      <c r="G1026" s="13">
        <v>231</v>
      </c>
      <c r="H1026" s="60">
        <v>178.28571428571428</v>
      </c>
      <c r="I1026" s="75">
        <v>176.28571428571428</v>
      </c>
    </row>
    <row r="1027" spans="1:9" s="10" customFormat="1" ht="16" customHeight="1" x14ac:dyDescent="0.35">
      <c r="A1027" s="73">
        <v>44852</v>
      </c>
      <c r="B1027" s="11">
        <v>8</v>
      </c>
      <c r="C1027" s="12">
        <v>7</v>
      </c>
      <c r="D1027" s="61">
        <v>7.2857142857142856</v>
      </c>
      <c r="E1027" s="61">
        <v>6</v>
      </c>
      <c r="F1027" s="13">
        <v>169</v>
      </c>
      <c r="G1027" s="13">
        <v>292</v>
      </c>
      <c r="H1027" s="60">
        <v>177.85714285714286</v>
      </c>
      <c r="I1027" s="75">
        <v>178.42857142857142</v>
      </c>
    </row>
    <row r="1028" spans="1:9" s="10" customFormat="1" ht="16" customHeight="1" x14ac:dyDescent="0.35">
      <c r="A1028" s="73">
        <v>44853</v>
      </c>
      <c r="B1028" s="11">
        <v>8</v>
      </c>
      <c r="C1028" s="12">
        <v>11</v>
      </c>
      <c r="D1028" s="61">
        <v>7.1428571428571432</v>
      </c>
      <c r="E1028" s="61">
        <v>6</v>
      </c>
      <c r="F1028" s="13">
        <v>185</v>
      </c>
      <c r="G1028" s="13">
        <v>264</v>
      </c>
      <c r="H1028" s="60">
        <v>183</v>
      </c>
      <c r="I1028" s="75">
        <v>177.57142857142858</v>
      </c>
    </row>
    <row r="1029" spans="1:9" s="10" customFormat="1" ht="16" customHeight="1" x14ac:dyDescent="0.35">
      <c r="A1029" s="73">
        <v>44854</v>
      </c>
      <c r="B1029" s="11">
        <v>6</v>
      </c>
      <c r="C1029" s="12">
        <v>8</v>
      </c>
      <c r="D1029" s="61">
        <v>7.7142857142857144</v>
      </c>
      <c r="E1029" s="61">
        <v>6</v>
      </c>
      <c r="F1029" s="13">
        <v>190</v>
      </c>
      <c r="G1029" s="13">
        <v>242</v>
      </c>
      <c r="H1029" s="60">
        <v>183.14285714285714</v>
      </c>
      <c r="I1029" s="75">
        <v>177.57142857142858</v>
      </c>
    </row>
    <row r="1030" spans="1:9" s="10" customFormat="1" ht="16" customHeight="1" x14ac:dyDescent="0.35">
      <c r="A1030" s="73">
        <v>44855</v>
      </c>
      <c r="B1030" s="11">
        <v>10</v>
      </c>
      <c r="C1030" s="12">
        <v>8</v>
      </c>
      <c r="D1030" s="61">
        <v>7.4285714285714288</v>
      </c>
      <c r="E1030" s="61">
        <v>6</v>
      </c>
      <c r="F1030" s="13">
        <v>179</v>
      </c>
      <c r="G1030" s="13">
        <v>208</v>
      </c>
      <c r="H1030" s="60">
        <v>184.57142857142858</v>
      </c>
      <c r="I1030" s="75">
        <v>178.14285714285714</v>
      </c>
    </row>
    <row r="1031" spans="1:9" s="10" customFormat="1" ht="16" customHeight="1" x14ac:dyDescent="0.35">
      <c r="A1031" s="73">
        <v>44856</v>
      </c>
      <c r="B1031" s="11">
        <v>8</v>
      </c>
      <c r="C1031" s="12">
        <v>0</v>
      </c>
      <c r="D1031" s="61">
        <v>7.5714285714285712</v>
      </c>
      <c r="E1031" s="61">
        <v>6.5714285714285712</v>
      </c>
      <c r="F1031" s="13">
        <v>193</v>
      </c>
      <c r="G1031" s="13">
        <v>5</v>
      </c>
      <c r="H1031" s="60">
        <v>186.42857142857142</v>
      </c>
      <c r="I1031" s="75">
        <v>179.57142857142858</v>
      </c>
    </row>
    <row r="1032" spans="1:9" s="10" customFormat="1" ht="16" customHeight="1" x14ac:dyDescent="0.35">
      <c r="A1032" s="73">
        <v>44857</v>
      </c>
      <c r="B1032" s="11">
        <v>7</v>
      </c>
      <c r="C1032" s="12">
        <v>0</v>
      </c>
      <c r="D1032" s="61">
        <v>7</v>
      </c>
      <c r="E1032" s="61">
        <v>6.7142857142857144</v>
      </c>
      <c r="F1032" s="13">
        <v>186</v>
      </c>
      <c r="G1032" s="13">
        <v>1</v>
      </c>
      <c r="H1032" s="60">
        <v>186</v>
      </c>
      <c r="I1032" s="75">
        <v>180.71428571428572</v>
      </c>
    </row>
    <row r="1033" spans="1:9" s="10" customFormat="1" ht="16" customHeight="1" x14ac:dyDescent="0.35">
      <c r="A1033" s="73">
        <v>44858</v>
      </c>
      <c r="B1033" s="11">
        <v>5</v>
      </c>
      <c r="C1033" s="12">
        <v>8</v>
      </c>
      <c r="D1033" s="61">
        <v>6.5714285714285712</v>
      </c>
      <c r="E1033" s="61">
        <v>6.2857142857142856</v>
      </c>
      <c r="F1033" s="13">
        <v>190</v>
      </c>
      <c r="G1033" s="13">
        <v>235</v>
      </c>
      <c r="H1033" s="60">
        <v>185.57142857142858</v>
      </c>
      <c r="I1033" s="75">
        <v>185.28571428571428</v>
      </c>
    </row>
    <row r="1034" spans="1:9" s="10" customFormat="1" ht="16" customHeight="1" x14ac:dyDescent="0.35">
      <c r="A1034" s="73">
        <v>44859</v>
      </c>
      <c r="B1034" s="11">
        <v>9</v>
      </c>
      <c r="C1034" s="12">
        <v>11</v>
      </c>
      <c r="D1034" s="61">
        <v>5.7142857142857144</v>
      </c>
      <c r="E1034" s="61">
        <v>6.5714285714285712</v>
      </c>
      <c r="F1034" s="13">
        <v>182</v>
      </c>
      <c r="G1034" s="13">
        <v>302</v>
      </c>
      <c r="H1034" s="60">
        <v>184.14285714285714</v>
      </c>
      <c r="I1034" s="75">
        <v>183.14285714285714</v>
      </c>
    </row>
    <row r="1035" spans="1:9" s="10" customFormat="1" ht="16" customHeight="1" x14ac:dyDescent="0.35">
      <c r="A1035" s="73">
        <v>44860</v>
      </c>
      <c r="B1035" s="11">
        <v>4</v>
      </c>
      <c r="C1035" s="12">
        <v>12</v>
      </c>
      <c r="D1035" s="61">
        <v>5.4285714285714288</v>
      </c>
      <c r="E1035" s="61">
        <v>7</v>
      </c>
      <c r="F1035" s="13">
        <v>182</v>
      </c>
      <c r="G1035" s="13">
        <v>272</v>
      </c>
      <c r="H1035" s="60">
        <v>180</v>
      </c>
      <c r="I1035" s="75">
        <v>184.28571428571428</v>
      </c>
    </row>
    <row r="1036" spans="1:9" s="10" customFormat="1" ht="16" customHeight="1" x14ac:dyDescent="0.35">
      <c r="A1036" s="73">
        <v>44861</v>
      </c>
      <c r="B1036" s="11">
        <v>3</v>
      </c>
      <c r="C1036" s="12">
        <v>5</v>
      </c>
      <c r="D1036" s="61">
        <v>5.1428571428571432</v>
      </c>
      <c r="E1036" s="61">
        <v>7</v>
      </c>
      <c r="F1036" s="13">
        <v>187</v>
      </c>
      <c r="G1036" s="13">
        <v>274</v>
      </c>
      <c r="H1036" s="60">
        <v>179.71428571428572</v>
      </c>
      <c r="I1036" s="75">
        <v>184.28571428571428</v>
      </c>
    </row>
    <row r="1037" spans="1:9" s="10" customFormat="1" ht="16" customHeight="1" x14ac:dyDescent="0.35">
      <c r="A1037" s="73">
        <v>44862</v>
      </c>
      <c r="B1037" s="11">
        <v>4</v>
      </c>
      <c r="C1037" s="12">
        <v>10</v>
      </c>
      <c r="D1037" s="61">
        <v>5.7142857142857144</v>
      </c>
      <c r="E1037" s="61">
        <v>7</v>
      </c>
      <c r="F1037" s="13">
        <v>169</v>
      </c>
      <c r="G1037" s="13">
        <v>193</v>
      </c>
      <c r="H1037" s="60">
        <v>178.85714285714286</v>
      </c>
      <c r="I1037" s="75">
        <v>186.42857142857142</v>
      </c>
    </row>
    <row r="1038" spans="1:9" s="10" customFormat="1" ht="16" customHeight="1" x14ac:dyDescent="0.35">
      <c r="A1038" s="73">
        <v>44863</v>
      </c>
      <c r="B1038" s="11">
        <v>6</v>
      </c>
      <c r="C1038" s="12">
        <v>3</v>
      </c>
      <c r="D1038" s="61">
        <v>5.7142857142857144</v>
      </c>
      <c r="E1038" s="61">
        <v>6.7142857142857144</v>
      </c>
      <c r="F1038" s="13">
        <v>164</v>
      </c>
      <c r="G1038" s="13">
        <v>13</v>
      </c>
      <c r="H1038" s="60">
        <v>177.14285714285714</v>
      </c>
      <c r="I1038" s="75">
        <v>182.71428571428572</v>
      </c>
    </row>
    <row r="1039" spans="1:9" s="10" customFormat="1" ht="16" customHeight="1" x14ac:dyDescent="0.35">
      <c r="A1039" s="73">
        <v>44864</v>
      </c>
      <c r="B1039" s="11">
        <v>5</v>
      </c>
      <c r="C1039" s="12">
        <v>0</v>
      </c>
      <c r="D1039" s="61">
        <v>6.2857142857142856</v>
      </c>
      <c r="E1039" s="61">
        <v>6.2857142857142856</v>
      </c>
      <c r="F1039" s="13">
        <v>184</v>
      </c>
      <c r="G1039" s="13">
        <v>1</v>
      </c>
      <c r="H1039" s="60">
        <v>171.57142857142858</v>
      </c>
      <c r="I1039" s="75">
        <v>181.71428571428572</v>
      </c>
    </row>
    <row r="1040" spans="1:9" s="10" customFormat="1" ht="16" customHeight="1" x14ac:dyDescent="0.35">
      <c r="A1040" s="73">
        <v>44865</v>
      </c>
      <c r="B1040" s="11">
        <v>9</v>
      </c>
      <c r="C1040" s="12">
        <v>8</v>
      </c>
      <c r="D1040" s="61">
        <v>6.8571428571428568</v>
      </c>
      <c r="E1040" s="61">
        <v>6.5714285714285712</v>
      </c>
      <c r="F1040" s="13">
        <v>184</v>
      </c>
      <c r="G1040" s="13">
        <v>250</v>
      </c>
      <c r="H1040" s="60">
        <v>169.14285714285714</v>
      </c>
      <c r="I1040" s="75">
        <v>179.28571428571428</v>
      </c>
    </row>
    <row r="1041" spans="1:9" s="10" customFormat="1" ht="16" customHeight="1" x14ac:dyDescent="0.35">
      <c r="A1041" s="73">
        <v>44866</v>
      </c>
      <c r="B1041" s="11">
        <v>9</v>
      </c>
      <c r="C1041" s="12">
        <v>9</v>
      </c>
      <c r="D1041" s="61">
        <v>8</v>
      </c>
      <c r="E1041" s="61">
        <v>7</v>
      </c>
      <c r="F1041" s="13">
        <v>170</v>
      </c>
      <c r="G1041" s="13">
        <v>276</v>
      </c>
      <c r="H1041" s="60">
        <v>169</v>
      </c>
      <c r="I1041" s="75">
        <v>183.71428571428572</v>
      </c>
    </row>
    <row r="1042" spans="1:9" s="10" customFormat="1" ht="16" customHeight="1" x14ac:dyDescent="0.35">
      <c r="A1042" s="73">
        <v>44867</v>
      </c>
      <c r="B1042" s="11">
        <v>8</v>
      </c>
      <c r="C1042" s="12">
        <v>9</v>
      </c>
      <c r="D1042" s="61">
        <v>8.1428571428571423</v>
      </c>
      <c r="E1042" s="61">
        <v>6.7142857142857144</v>
      </c>
      <c r="F1042" s="13">
        <v>143</v>
      </c>
      <c r="G1042" s="13">
        <v>265</v>
      </c>
      <c r="H1042" s="60">
        <v>170.71428571428572</v>
      </c>
      <c r="I1042" s="75">
        <v>182.71428571428572</v>
      </c>
    </row>
    <row r="1043" spans="1:9" s="10" customFormat="1" ht="16" customHeight="1" x14ac:dyDescent="0.35">
      <c r="A1043" s="73">
        <v>44868</v>
      </c>
      <c r="B1043" s="11">
        <v>7</v>
      </c>
      <c r="C1043" s="12">
        <v>7</v>
      </c>
      <c r="D1043" s="61">
        <v>8</v>
      </c>
      <c r="E1043" s="61">
        <v>6.7142857142857144</v>
      </c>
      <c r="F1043" s="13">
        <v>170</v>
      </c>
      <c r="G1043" s="13">
        <v>257</v>
      </c>
      <c r="H1043" s="60">
        <v>171.57142857142858</v>
      </c>
      <c r="I1043" s="75">
        <v>182.57142857142858</v>
      </c>
    </row>
    <row r="1044" spans="1:9" s="10" customFormat="1" ht="16" customHeight="1" x14ac:dyDescent="0.35">
      <c r="A1044" s="73">
        <v>44869</v>
      </c>
      <c r="B1044" s="11">
        <v>12</v>
      </c>
      <c r="C1044" s="12">
        <v>13</v>
      </c>
      <c r="D1044" s="61">
        <v>7.8571428571428568</v>
      </c>
      <c r="E1044" s="61">
        <v>6.4285714285714288</v>
      </c>
      <c r="F1044" s="13">
        <v>168</v>
      </c>
      <c r="G1044" s="13">
        <v>224</v>
      </c>
      <c r="H1044" s="60">
        <v>174.57142857142858</v>
      </c>
      <c r="I1044" s="75">
        <v>181</v>
      </c>
    </row>
    <row r="1045" spans="1:9" s="10" customFormat="1" ht="16" customHeight="1" x14ac:dyDescent="0.35">
      <c r="A1045" s="73">
        <v>44870</v>
      </c>
      <c r="B1045" s="11">
        <v>7</v>
      </c>
      <c r="C1045" s="12">
        <v>1</v>
      </c>
      <c r="D1045" s="61">
        <v>7.1428571428571432</v>
      </c>
      <c r="E1045" s="61">
        <v>6.7142857142857144</v>
      </c>
      <c r="F1045" s="13">
        <v>176</v>
      </c>
      <c r="G1045" s="13">
        <v>6</v>
      </c>
      <c r="H1045" s="60">
        <v>177.57142857142858</v>
      </c>
      <c r="I1045" s="75">
        <v>178.42857142857142</v>
      </c>
    </row>
    <row r="1046" spans="1:9" s="10" customFormat="1" ht="16" customHeight="1" x14ac:dyDescent="0.35">
      <c r="A1046" s="73">
        <v>44871</v>
      </c>
      <c r="B1046" s="11">
        <v>4</v>
      </c>
      <c r="C1046" s="12">
        <v>0</v>
      </c>
      <c r="D1046" s="61">
        <v>7</v>
      </c>
      <c r="E1046" s="61">
        <v>7.2857142857142856</v>
      </c>
      <c r="F1046" s="13">
        <v>190</v>
      </c>
      <c r="G1046" s="13">
        <v>0</v>
      </c>
      <c r="H1046" s="60">
        <v>184.71428571428572</v>
      </c>
      <c r="I1046" s="75">
        <v>175</v>
      </c>
    </row>
    <row r="1047" spans="1:9" s="10" customFormat="1" ht="16" customHeight="1" x14ac:dyDescent="0.35">
      <c r="A1047" s="73">
        <v>44872</v>
      </c>
      <c r="B1047" s="11">
        <v>8</v>
      </c>
      <c r="C1047" s="12">
        <v>6</v>
      </c>
      <c r="D1047" s="61">
        <v>6.8571428571428568</v>
      </c>
      <c r="E1047" s="61">
        <v>7.4285714285714288</v>
      </c>
      <c r="F1047" s="13">
        <v>205</v>
      </c>
      <c r="G1047" s="13">
        <v>239</v>
      </c>
      <c r="H1047" s="60">
        <v>185.85714285714286</v>
      </c>
      <c r="I1047" s="75">
        <v>173.14285714285714</v>
      </c>
    </row>
    <row r="1048" spans="1:9" s="10" customFormat="1" ht="16" customHeight="1" x14ac:dyDescent="0.35">
      <c r="A1048" s="73">
        <v>44873</v>
      </c>
      <c r="B1048" s="11">
        <v>4</v>
      </c>
      <c r="C1048" s="12">
        <v>11</v>
      </c>
      <c r="D1048" s="61">
        <v>6.8571428571428568</v>
      </c>
      <c r="E1048" s="61">
        <v>6.8571428571428568</v>
      </c>
      <c r="F1048" s="13">
        <v>191</v>
      </c>
      <c r="G1048" s="13">
        <v>258</v>
      </c>
      <c r="H1048" s="60">
        <v>188.42857142857142</v>
      </c>
      <c r="I1048" s="75">
        <v>175.57142857142858</v>
      </c>
    </row>
    <row r="1049" spans="1:9" s="10" customFormat="1" ht="16" customHeight="1" x14ac:dyDescent="0.35">
      <c r="A1049" s="73">
        <v>44874</v>
      </c>
      <c r="B1049" s="11">
        <v>7</v>
      </c>
      <c r="C1049" s="12">
        <v>13</v>
      </c>
      <c r="D1049" s="61">
        <v>7</v>
      </c>
      <c r="E1049" s="61">
        <v>6.8571428571428568</v>
      </c>
      <c r="F1049" s="13">
        <v>193</v>
      </c>
      <c r="G1049" s="13">
        <v>241</v>
      </c>
      <c r="H1049" s="60">
        <v>191.85714285714286</v>
      </c>
      <c r="I1049" s="75">
        <v>176.14285714285714</v>
      </c>
    </row>
    <row r="1050" spans="1:9" s="10" customFormat="1" ht="16" customHeight="1" x14ac:dyDescent="0.35">
      <c r="A1050" s="73">
        <v>44875</v>
      </c>
      <c r="B1050" s="11">
        <v>6</v>
      </c>
      <c r="C1050" s="12">
        <v>8</v>
      </c>
      <c r="D1050" s="61">
        <v>6.8571428571428568</v>
      </c>
      <c r="E1050" s="61">
        <v>6.8571428571428568</v>
      </c>
      <c r="F1050" s="13">
        <v>178</v>
      </c>
      <c r="G1050" s="13">
        <v>244</v>
      </c>
      <c r="H1050" s="60">
        <v>189.28571428571428</v>
      </c>
      <c r="I1050" s="75">
        <v>176.42857142857142</v>
      </c>
    </row>
    <row r="1051" spans="1:9" s="10" customFormat="1" ht="16" customHeight="1" x14ac:dyDescent="0.35">
      <c r="A1051" s="73">
        <v>44876</v>
      </c>
      <c r="B1051" s="11">
        <v>12</v>
      </c>
      <c r="C1051" s="12">
        <v>9</v>
      </c>
      <c r="D1051" s="61">
        <v>6.4285714285714288</v>
      </c>
      <c r="E1051" s="61">
        <v>6.8571428571428568</v>
      </c>
      <c r="F1051" s="13">
        <v>186</v>
      </c>
      <c r="G1051" s="13">
        <v>241</v>
      </c>
      <c r="H1051" s="60">
        <v>185</v>
      </c>
      <c r="I1051" s="75">
        <v>177.71428571428572</v>
      </c>
    </row>
    <row r="1052" spans="1:9" s="10" customFormat="1" ht="16" customHeight="1" x14ac:dyDescent="0.35">
      <c r="A1052" s="73">
        <v>44877</v>
      </c>
      <c r="B1052" s="11">
        <v>8</v>
      </c>
      <c r="C1052" s="12">
        <v>1</v>
      </c>
      <c r="D1052" s="61">
        <v>6.5714285714285712</v>
      </c>
      <c r="E1052" s="61">
        <v>5.8571428571428568</v>
      </c>
      <c r="F1052" s="13">
        <v>200</v>
      </c>
      <c r="G1052" s="13">
        <v>10</v>
      </c>
      <c r="H1052" s="60">
        <v>183.85714285714286</v>
      </c>
      <c r="I1052" s="75">
        <v>182</v>
      </c>
    </row>
    <row r="1053" spans="1:9" s="10" customFormat="1" ht="16" customHeight="1" x14ac:dyDescent="0.35">
      <c r="A1053" s="73">
        <v>44878</v>
      </c>
      <c r="B1053" s="11">
        <v>3</v>
      </c>
      <c r="C1053" s="12">
        <v>0</v>
      </c>
      <c r="D1053" s="61">
        <v>6.2857142857142856</v>
      </c>
      <c r="E1053" s="61">
        <v>6</v>
      </c>
      <c r="F1053" s="13">
        <v>172</v>
      </c>
      <c r="G1053" s="13">
        <v>2</v>
      </c>
      <c r="H1053" s="60">
        <v>185.71428571428572</v>
      </c>
      <c r="I1053" s="75">
        <v>187.28571428571428</v>
      </c>
    </row>
    <row r="1054" spans="1:9" s="10" customFormat="1" ht="16" customHeight="1" x14ac:dyDescent="0.35">
      <c r="A1054" s="73">
        <v>44879</v>
      </c>
      <c r="B1054" s="11">
        <v>5</v>
      </c>
      <c r="C1054" s="12">
        <v>6</v>
      </c>
      <c r="D1054" s="61">
        <v>6.1428571428571432</v>
      </c>
      <c r="E1054" s="61">
        <v>6.2857142857142856</v>
      </c>
      <c r="F1054" s="13">
        <v>175</v>
      </c>
      <c r="G1054" s="13">
        <v>248</v>
      </c>
      <c r="H1054" s="60">
        <v>186.57142857142858</v>
      </c>
      <c r="I1054" s="75">
        <v>184.57142857142858</v>
      </c>
    </row>
    <row r="1055" spans="1:9" s="10" customFormat="1" ht="16" customHeight="1" x14ac:dyDescent="0.35">
      <c r="A1055" s="73">
        <v>44880</v>
      </c>
      <c r="B1055" s="11">
        <v>5</v>
      </c>
      <c r="C1055" s="12">
        <v>4</v>
      </c>
      <c r="D1055" s="61">
        <v>5</v>
      </c>
      <c r="E1055" s="61">
        <v>6.1428571428571432</v>
      </c>
      <c r="F1055" s="13">
        <v>183</v>
      </c>
      <c r="G1055" s="13">
        <v>288</v>
      </c>
      <c r="H1055" s="60">
        <v>184.85714285714286</v>
      </c>
      <c r="I1055" s="75">
        <v>183</v>
      </c>
    </row>
    <row r="1056" spans="1:9" s="10" customFormat="1" ht="16" customHeight="1" x14ac:dyDescent="0.35">
      <c r="A1056" s="73">
        <v>44881</v>
      </c>
      <c r="B1056" s="11">
        <v>5</v>
      </c>
      <c r="C1056" s="12">
        <v>14</v>
      </c>
      <c r="D1056" s="61">
        <v>5</v>
      </c>
      <c r="E1056" s="61">
        <v>6</v>
      </c>
      <c r="F1056" s="13">
        <v>206</v>
      </c>
      <c r="G1056" s="13">
        <v>278</v>
      </c>
      <c r="H1056" s="60">
        <v>180.42857142857142</v>
      </c>
      <c r="I1056" s="75">
        <v>184.71428571428572</v>
      </c>
    </row>
    <row r="1057" spans="1:9" s="10" customFormat="1" ht="16" customHeight="1" x14ac:dyDescent="0.35">
      <c r="A1057" s="73">
        <v>44882</v>
      </c>
      <c r="B1057" s="11">
        <v>5</v>
      </c>
      <c r="C1057" s="12">
        <v>10</v>
      </c>
      <c r="D1057" s="61">
        <v>5.2857142857142856</v>
      </c>
      <c r="E1057" s="61">
        <v>6</v>
      </c>
      <c r="F1057" s="13">
        <v>184</v>
      </c>
      <c r="G1057" s="13">
        <v>225</v>
      </c>
      <c r="H1057" s="60">
        <v>180</v>
      </c>
      <c r="I1057" s="75">
        <v>184.42857142857142</v>
      </c>
    </row>
    <row r="1058" spans="1:9" s="10" customFormat="1" ht="16" customHeight="1" x14ac:dyDescent="0.35">
      <c r="A1058" s="73">
        <v>44883</v>
      </c>
      <c r="B1058" s="11">
        <v>4</v>
      </c>
      <c r="C1058" s="12">
        <v>8</v>
      </c>
      <c r="D1058" s="61">
        <v>5.1428571428571432</v>
      </c>
      <c r="E1058" s="61">
        <v>6</v>
      </c>
      <c r="F1058" s="13">
        <v>174</v>
      </c>
      <c r="G1058" s="13">
        <v>230</v>
      </c>
      <c r="H1058" s="60">
        <v>179.14285714285714</v>
      </c>
      <c r="I1058" s="75">
        <v>183.14285714285714</v>
      </c>
    </row>
    <row r="1059" spans="1:9" s="10" customFormat="1" ht="16" customHeight="1" x14ac:dyDescent="0.35">
      <c r="A1059" s="73">
        <v>44884</v>
      </c>
      <c r="B1059" s="11">
        <v>8</v>
      </c>
      <c r="C1059" s="12">
        <v>0</v>
      </c>
      <c r="D1059" s="61">
        <v>5.8571428571428568</v>
      </c>
      <c r="E1059" s="61">
        <v>7.1428571428571432</v>
      </c>
      <c r="F1059" s="13">
        <v>169</v>
      </c>
      <c r="G1059" s="13">
        <v>22</v>
      </c>
      <c r="H1059" s="60">
        <v>181.14285714285714</v>
      </c>
      <c r="I1059" s="75">
        <v>183.85714285714286</v>
      </c>
    </row>
    <row r="1060" spans="1:9" s="10" customFormat="1" ht="16" customHeight="1" x14ac:dyDescent="0.35">
      <c r="A1060" s="73">
        <v>44885</v>
      </c>
      <c r="B1060" s="11">
        <v>5</v>
      </c>
      <c r="C1060" s="12">
        <v>0</v>
      </c>
      <c r="D1060" s="61">
        <v>5.7142857142857144</v>
      </c>
      <c r="E1060" s="61">
        <v>6.4285714285714288</v>
      </c>
      <c r="F1060" s="13">
        <v>169</v>
      </c>
      <c r="G1060" s="13">
        <v>0</v>
      </c>
      <c r="H1060" s="60">
        <v>178</v>
      </c>
      <c r="I1060" s="75">
        <v>181.57142857142858</v>
      </c>
    </row>
    <row r="1061" spans="1:9" s="10" customFormat="1" ht="16" customHeight="1" x14ac:dyDescent="0.35">
      <c r="A1061" s="73">
        <v>44886</v>
      </c>
      <c r="B1061" s="11">
        <v>4</v>
      </c>
      <c r="C1061" s="12">
        <v>6</v>
      </c>
      <c r="D1061" s="61">
        <v>6</v>
      </c>
      <c r="E1061" s="61">
        <v>6.4285714285714288</v>
      </c>
      <c r="F1061" s="13">
        <v>169</v>
      </c>
      <c r="G1061" s="13">
        <v>239</v>
      </c>
      <c r="H1061" s="60">
        <v>179</v>
      </c>
      <c r="I1061" s="75">
        <v>184.71428571428572</v>
      </c>
    </row>
    <row r="1062" spans="1:9" s="10" customFormat="1" ht="16" customHeight="1" x14ac:dyDescent="0.35">
      <c r="A1062" s="73">
        <v>44887</v>
      </c>
      <c r="B1062" s="11">
        <v>10</v>
      </c>
      <c r="C1062" s="12">
        <v>12</v>
      </c>
      <c r="D1062" s="61">
        <v>5.5714285714285712</v>
      </c>
      <c r="E1062" s="61">
        <v>5.7142857142857144</v>
      </c>
      <c r="F1062" s="13">
        <v>197</v>
      </c>
      <c r="G1062" s="13">
        <v>293</v>
      </c>
      <c r="H1062" s="60">
        <v>177.57142857142858</v>
      </c>
      <c r="I1062" s="75">
        <v>182.71428571428572</v>
      </c>
    </row>
    <row r="1063" spans="1:9" s="10" customFormat="1" ht="16" customHeight="1" x14ac:dyDescent="0.35">
      <c r="A1063" s="73">
        <v>44888</v>
      </c>
      <c r="B1063" s="11">
        <v>4</v>
      </c>
      <c r="C1063" s="12">
        <v>9</v>
      </c>
      <c r="D1063" s="61">
        <v>5.2857142857142856</v>
      </c>
      <c r="E1063" s="61">
        <v>5.7142857142857144</v>
      </c>
      <c r="F1063" s="13">
        <v>184</v>
      </c>
      <c r="G1063" s="13">
        <v>262</v>
      </c>
      <c r="H1063" s="60">
        <v>183.57142857142858</v>
      </c>
      <c r="I1063" s="75">
        <v>181.42857142857142</v>
      </c>
    </row>
    <row r="1064" spans="1:9" s="10" customFormat="1" ht="16" customHeight="1" x14ac:dyDescent="0.35">
      <c r="A1064" s="73">
        <v>44889</v>
      </c>
      <c r="B1064" s="11">
        <v>7</v>
      </c>
      <c r="C1064" s="12">
        <v>10</v>
      </c>
      <c r="D1064" s="61">
        <v>5.4285714285714288</v>
      </c>
      <c r="E1064" s="61">
        <v>5.7142857142857144</v>
      </c>
      <c r="F1064" s="13">
        <v>191</v>
      </c>
      <c r="G1064" s="13">
        <v>247</v>
      </c>
      <c r="H1064" s="60">
        <v>183.57142857142858</v>
      </c>
      <c r="I1064" s="75">
        <v>181.57142857142858</v>
      </c>
    </row>
    <row r="1065" spans="1:9" s="10" customFormat="1" ht="16" customHeight="1" x14ac:dyDescent="0.35">
      <c r="A1065" s="73">
        <v>44890</v>
      </c>
      <c r="B1065" s="11">
        <v>1</v>
      </c>
      <c r="C1065" s="12">
        <v>3</v>
      </c>
      <c r="D1065" s="61">
        <v>5.8571428571428568</v>
      </c>
      <c r="E1065" s="61">
        <v>6.1428571428571432</v>
      </c>
      <c r="F1065" s="13">
        <v>164</v>
      </c>
      <c r="G1065" s="13">
        <v>216</v>
      </c>
      <c r="H1065" s="60">
        <v>185.71428571428572</v>
      </c>
      <c r="I1065" s="75">
        <v>181.42857142857142</v>
      </c>
    </row>
    <row r="1066" spans="1:9" s="10" customFormat="1" ht="16" customHeight="1" x14ac:dyDescent="0.35">
      <c r="A1066" s="73">
        <v>44891</v>
      </c>
      <c r="B1066" s="11">
        <v>6</v>
      </c>
      <c r="C1066" s="12">
        <v>0</v>
      </c>
      <c r="D1066" s="61">
        <v>5.5714285714285712</v>
      </c>
      <c r="E1066" s="61">
        <v>5.5714285714285712</v>
      </c>
      <c r="F1066" s="13">
        <v>211</v>
      </c>
      <c r="G1066" s="13">
        <v>13</v>
      </c>
      <c r="H1066" s="60">
        <v>184</v>
      </c>
      <c r="I1066" s="75">
        <v>179.57142857142858</v>
      </c>
    </row>
    <row r="1067" spans="1:9" s="10" customFormat="1" ht="16" customHeight="1" x14ac:dyDescent="0.35">
      <c r="A1067" s="73">
        <v>44892</v>
      </c>
      <c r="B1067" s="11">
        <v>6</v>
      </c>
      <c r="C1067" s="12">
        <v>0</v>
      </c>
      <c r="D1067" s="61">
        <v>5.8571428571428568</v>
      </c>
      <c r="E1067" s="61">
        <v>5.4285714285714288</v>
      </c>
      <c r="F1067" s="13">
        <v>169</v>
      </c>
      <c r="G1067" s="13">
        <v>1</v>
      </c>
      <c r="H1067" s="60">
        <v>187</v>
      </c>
      <c r="I1067" s="75">
        <v>179.42857142857142</v>
      </c>
    </row>
    <row r="1068" spans="1:9" s="10" customFormat="1" ht="16" customHeight="1" x14ac:dyDescent="0.35">
      <c r="A1068" s="73">
        <v>44893</v>
      </c>
      <c r="B1068" s="11">
        <v>7</v>
      </c>
      <c r="C1068" s="12">
        <v>9</v>
      </c>
      <c r="D1068" s="61">
        <v>5.5714285714285712</v>
      </c>
      <c r="E1068" s="61">
        <v>5.2857142857142856</v>
      </c>
      <c r="F1068" s="13">
        <v>184</v>
      </c>
      <c r="G1068" s="13">
        <v>238</v>
      </c>
      <c r="H1068" s="60">
        <v>186.42857142857142</v>
      </c>
      <c r="I1068" s="75">
        <v>180.42857142857142</v>
      </c>
    </row>
    <row r="1069" spans="1:9" s="10" customFormat="1" ht="16" customHeight="1" x14ac:dyDescent="0.35">
      <c r="A1069" s="73">
        <v>44894</v>
      </c>
      <c r="B1069" s="11">
        <v>8</v>
      </c>
      <c r="C1069" s="12">
        <v>8</v>
      </c>
      <c r="D1069" s="61">
        <v>6.2857142857142856</v>
      </c>
      <c r="E1069" s="61">
        <v>6.2857142857142856</v>
      </c>
      <c r="F1069" s="13">
        <v>185</v>
      </c>
      <c r="G1069" s="13">
        <v>280</v>
      </c>
      <c r="H1069" s="60">
        <v>188.42857142857142</v>
      </c>
      <c r="I1069" s="75">
        <v>177.85714285714286</v>
      </c>
    </row>
    <row r="1070" spans="1:9" s="10" customFormat="1" ht="16" customHeight="1" x14ac:dyDescent="0.35">
      <c r="A1070" s="73">
        <v>44895</v>
      </c>
      <c r="B1070" s="11">
        <v>6</v>
      </c>
      <c r="C1070" s="12">
        <v>8</v>
      </c>
      <c r="D1070" s="61">
        <v>6.1428571428571432</v>
      </c>
      <c r="E1070" s="61">
        <v>6.2857142857142856</v>
      </c>
      <c r="F1070" s="13">
        <v>205</v>
      </c>
      <c r="G1070" s="13">
        <v>261</v>
      </c>
      <c r="H1070" s="60">
        <v>182.28571428571428</v>
      </c>
      <c r="I1070" s="75">
        <v>177</v>
      </c>
    </row>
    <row r="1071" spans="1:9" s="10" customFormat="1" ht="16" customHeight="1" x14ac:dyDescent="0.35">
      <c r="A1071" s="73">
        <v>44896</v>
      </c>
      <c r="B1071" s="11">
        <v>5</v>
      </c>
      <c r="C1071" s="12">
        <v>9</v>
      </c>
      <c r="D1071" s="61">
        <v>6.5714285714285712</v>
      </c>
      <c r="E1071" s="61">
        <v>6.2857142857142856</v>
      </c>
      <c r="F1071" s="13">
        <v>187</v>
      </c>
      <c r="G1071" s="13">
        <v>254</v>
      </c>
      <c r="H1071" s="60">
        <v>181</v>
      </c>
      <c r="I1071" s="75">
        <v>177</v>
      </c>
    </row>
    <row r="1072" spans="1:9" s="10" customFormat="1" ht="16" customHeight="1" x14ac:dyDescent="0.35">
      <c r="A1072" s="73">
        <v>44897</v>
      </c>
      <c r="B1072" s="11">
        <v>6</v>
      </c>
      <c r="C1072" s="12">
        <v>10</v>
      </c>
      <c r="D1072" s="61">
        <v>6.1428571428571432</v>
      </c>
      <c r="E1072" s="61">
        <v>6.2857142857142856</v>
      </c>
      <c r="F1072" s="13">
        <v>178</v>
      </c>
      <c r="G1072" s="13">
        <v>198</v>
      </c>
      <c r="H1072" s="60">
        <v>180.14285714285714</v>
      </c>
      <c r="I1072" s="75">
        <v>179.42857142857142</v>
      </c>
    </row>
    <row r="1073" spans="1:9" s="10" customFormat="1" ht="16" customHeight="1" x14ac:dyDescent="0.35">
      <c r="A1073" s="73">
        <v>44898</v>
      </c>
      <c r="B1073" s="11">
        <v>5</v>
      </c>
      <c r="C1073" s="12">
        <v>0</v>
      </c>
      <c r="D1073" s="61">
        <v>6</v>
      </c>
      <c r="E1073" s="61">
        <v>7</v>
      </c>
      <c r="F1073" s="13">
        <v>168</v>
      </c>
      <c r="G1073" s="13">
        <v>7</v>
      </c>
      <c r="H1073" s="60">
        <v>181.71428571428572</v>
      </c>
      <c r="I1073" s="75">
        <v>180.14285714285714</v>
      </c>
    </row>
    <row r="1074" spans="1:9" s="10" customFormat="1" ht="16" customHeight="1" x14ac:dyDescent="0.35">
      <c r="A1074" s="73">
        <v>44899</v>
      </c>
      <c r="B1074" s="11">
        <v>9</v>
      </c>
      <c r="C1074" s="12">
        <v>0</v>
      </c>
      <c r="D1074" s="61">
        <v>5.8571428571428568</v>
      </c>
      <c r="E1074" s="61">
        <v>6.8571428571428568</v>
      </c>
      <c r="F1074" s="13">
        <v>160</v>
      </c>
      <c r="G1074" s="13">
        <v>1</v>
      </c>
      <c r="H1074" s="60">
        <v>182.57142857142858</v>
      </c>
      <c r="I1074" s="75">
        <v>183.14285714285714</v>
      </c>
    </row>
    <row r="1075" spans="1:9" s="10" customFormat="1" ht="16" customHeight="1" x14ac:dyDescent="0.35">
      <c r="A1075" s="73">
        <v>44900</v>
      </c>
      <c r="B1075" s="11">
        <v>4</v>
      </c>
      <c r="C1075" s="12">
        <v>9</v>
      </c>
      <c r="D1075" s="61">
        <v>6.1428571428571432</v>
      </c>
      <c r="E1075" s="61">
        <v>6.4285714285714288</v>
      </c>
      <c r="F1075" s="13">
        <v>178</v>
      </c>
      <c r="G1075" s="13">
        <v>255</v>
      </c>
      <c r="H1075" s="60">
        <v>182.85714285714286</v>
      </c>
      <c r="I1075" s="75">
        <v>182</v>
      </c>
    </row>
    <row r="1076" spans="1:9" s="10" customFormat="1" ht="16" customHeight="1" x14ac:dyDescent="0.35">
      <c r="A1076" s="73">
        <v>44901</v>
      </c>
      <c r="B1076" s="11">
        <v>7</v>
      </c>
      <c r="C1076" s="12">
        <v>13</v>
      </c>
      <c r="D1076" s="61">
        <v>6.2857142857142856</v>
      </c>
      <c r="E1076" s="61">
        <v>6</v>
      </c>
      <c r="F1076" s="13">
        <v>196</v>
      </c>
      <c r="G1076" s="13">
        <v>285</v>
      </c>
      <c r="H1076" s="60">
        <v>183.71428571428572</v>
      </c>
      <c r="I1076" s="75">
        <v>185.42857142857142</v>
      </c>
    </row>
    <row r="1077" spans="1:9" s="10" customFormat="1" ht="16" customHeight="1" x14ac:dyDescent="0.35">
      <c r="A1077" s="73">
        <v>44902</v>
      </c>
      <c r="B1077" s="11">
        <v>5</v>
      </c>
      <c r="C1077" s="12">
        <v>7</v>
      </c>
      <c r="D1077" s="61">
        <v>6.4285714285714288</v>
      </c>
      <c r="E1077" s="61">
        <v>6</v>
      </c>
      <c r="F1077" s="13">
        <v>211</v>
      </c>
      <c r="G1077" s="13">
        <v>282</v>
      </c>
      <c r="H1077" s="60">
        <v>189.57142857142858</v>
      </c>
      <c r="I1077" s="75">
        <v>186</v>
      </c>
    </row>
    <row r="1078" spans="1:9" s="10" customFormat="1" ht="16" customHeight="1" x14ac:dyDescent="0.35">
      <c r="A1078" s="73">
        <v>44903</v>
      </c>
      <c r="B1078" s="11">
        <v>7</v>
      </c>
      <c r="C1078" s="12">
        <v>6</v>
      </c>
      <c r="D1078" s="61">
        <v>6</v>
      </c>
      <c r="E1078" s="61">
        <v>6</v>
      </c>
      <c r="F1078" s="13">
        <v>189</v>
      </c>
      <c r="G1078" s="13">
        <v>246</v>
      </c>
      <c r="H1078" s="60">
        <v>191.71428571428572</v>
      </c>
      <c r="I1078" s="75">
        <v>185.85714285714286</v>
      </c>
    </row>
    <row r="1079" spans="1:9" s="10" customFormat="1" ht="16" customHeight="1" x14ac:dyDescent="0.35">
      <c r="A1079" s="73">
        <v>44904</v>
      </c>
      <c r="B1079" s="11">
        <v>7</v>
      </c>
      <c r="C1079" s="12">
        <v>7</v>
      </c>
      <c r="D1079" s="61">
        <v>6.7142857142857144</v>
      </c>
      <c r="E1079" s="61">
        <v>6.1428571428571432</v>
      </c>
      <c r="F1079" s="13">
        <v>184</v>
      </c>
      <c r="G1079" s="13">
        <v>222</v>
      </c>
      <c r="H1079" s="60">
        <v>195.42857142857142</v>
      </c>
      <c r="I1079" s="75">
        <v>183.71428571428572</v>
      </c>
    </row>
    <row r="1080" spans="1:9" s="10" customFormat="1" ht="16" customHeight="1" x14ac:dyDescent="0.35">
      <c r="A1080" s="73">
        <v>44905</v>
      </c>
      <c r="B1080" s="11">
        <v>6</v>
      </c>
      <c r="C1080" s="12">
        <v>0</v>
      </c>
      <c r="D1080" s="61">
        <v>6.2857142857142856</v>
      </c>
      <c r="E1080" s="61">
        <v>5.4285714285714288</v>
      </c>
      <c r="F1080" s="13">
        <v>209</v>
      </c>
      <c r="G1080" s="13">
        <v>11</v>
      </c>
      <c r="H1080" s="60">
        <v>196.71428571428572</v>
      </c>
      <c r="I1080" s="75">
        <v>184.57142857142858</v>
      </c>
    </row>
    <row r="1081" spans="1:9" s="10" customFormat="1" ht="16" customHeight="1" x14ac:dyDescent="0.35">
      <c r="A1081" s="73">
        <v>44906</v>
      </c>
      <c r="B1081" s="11">
        <v>6</v>
      </c>
      <c r="C1081" s="12">
        <v>0</v>
      </c>
      <c r="D1081" s="61">
        <v>7.2857142857142856</v>
      </c>
      <c r="E1081" s="61">
        <v>4.7142857142857144</v>
      </c>
      <c r="F1081" s="13">
        <v>175</v>
      </c>
      <c r="G1081" s="13">
        <v>0</v>
      </c>
      <c r="H1081" s="60">
        <v>200.71428571428572</v>
      </c>
      <c r="I1081" s="75">
        <v>181.28571428571428</v>
      </c>
    </row>
    <row r="1082" spans="1:9" s="10" customFormat="1" ht="16" customHeight="1" x14ac:dyDescent="0.35">
      <c r="A1082" s="73">
        <v>44907</v>
      </c>
      <c r="B1082" s="11">
        <v>9</v>
      </c>
      <c r="C1082" s="12">
        <v>10</v>
      </c>
      <c r="D1082" s="61">
        <v>7.5714285714285712</v>
      </c>
      <c r="E1082" s="61">
        <v>5.4285714285714288</v>
      </c>
      <c r="F1082" s="13">
        <v>204</v>
      </c>
      <c r="G1082" s="13">
        <v>240</v>
      </c>
      <c r="H1082" s="60">
        <v>210.71428571428572</v>
      </c>
      <c r="I1082" s="75">
        <v>184.71428571428572</v>
      </c>
    </row>
    <row r="1083" spans="1:9" s="10" customFormat="1" ht="16" customHeight="1" x14ac:dyDescent="0.35">
      <c r="A1083" s="73">
        <v>44908</v>
      </c>
      <c r="B1083" s="11">
        <v>4</v>
      </c>
      <c r="C1083" s="12">
        <v>8</v>
      </c>
      <c r="D1083" s="61">
        <v>7.7142857142857144</v>
      </c>
      <c r="E1083" s="61">
        <v>5.5714285714285712</v>
      </c>
      <c r="F1083" s="13">
        <v>205</v>
      </c>
      <c r="G1083" s="13">
        <v>291</v>
      </c>
      <c r="H1083" s="60">
        <v>219.14285714285714</v>
      </c>
      <c r="I1083" s="75">
        <v>188.14285714285714</v>
      </c>
    </row>
    <row r="1084" spans="1:9" s="10" customFormat="1" ht="16" customHeight="1" x14ac:dyDescent="0.35">
      <c r="A1084" s="73">
        <v>44909</v>
      </c>
      <c r="B1084" s="11">
        <v>12</v>
      </c>
      <c r="C1084" s="12">
        <v>2</v>
      </c>
      <c r="D1084" s="61">
        <v>8</v>
      </c>
      <c r="E1084" s="61">
        <v>5.5714285714285712</v>
      </c>
      <c r="F1084" s="13">
        <v>239</v>
      </c>
      <c r="G1084" s="13">
        <v>259</v>
      </c>
      <c r="H1084" s="60">
        <v>221</v>
      </c>
      <c r="I1084" s="75">
        <v>188.42857142857142</v>
      </c>
    </row>
    <row r="1085" spans="1:9" s="10" customFormat="1" ht="16" customHeight="1" x14ac:dyDescent="0.35">
      <c r="A1085" s="73">
        <v>44910</v>
      </c>
      <c r="B1085" s="11">
        <v>9</v>
      </c>
      <c r="C1085" s="12">
        <v>11</v>
      </c>
      <c r="D1085" s="61">
        <v>8.2857142857142865</v>
      </c>
      <c r="E1085" s="61">
        <v>5.5714285714285712</v>
      </c>
      <c r="F1085" s="13">
        <v>259</v>
      </c>
      <c r="G1085" s="13">
        <v>270</v>
      </c>
      <c r="H1085" s="60">
        <v>227.85714285714286</v>
      </c>
      <c r="I1085" s="75">
        <v>188.71428571428572</v>
      </c>
    </row>
    <row r="1086" spans="1:9" s="10" customFormat="1" ht="16" customHeight="1" x14ac:dyDescent="0.35">
      <c r="A1086" s="73">
        <v>44911</v>
      </c>
      <c r="B1086" s="11">
        <v>8</v>
      </c>
      <c r="C1086" s="12">
        <v>8</v>
      </c>
      <c r="D1086" s="61">
        <v>8.4285714285714288</v>
      </c>
      <c r="E1086" s="61">
        <v>5.8571428571428568</v>
      </c>
      <c r="F1086" s="13">
        <v>243</v>
      </c>
      <c r="G1086" s="13">
        <v>246</v>
      </c>
      <c r="H1086" s="60">
        <v>233.14285714285714</v>
      </c>
      <c r="I1086" s="75">
        <v>197.85714285714286</v>
      </c>
    </row>
    <row r="1087" spans="1:9" s="10" customFormat="1" ht="16" customHeight="1" x14ac:dyDescent="0.35">
      <c r="A1087" s="73">
        <v>44912</v>
      </c>
      <c r="B1087" s="11">
        <v>8</v>
      </c>
      <c r="C1087" s="12">
        <v>0</v>
      </c>
      <c r="D1087" s="61">
        <v>9.4285714285714288</v>
      </c>
      <c r="E1087" s="61">
        <v>6.2857142857142856</v>
      </c>
      <c r="F1087" s="13">
        <v>222</v>
      </c>
      <c r="G1087" s="13">
        <v>13</v>
      </c>
      <c r="H1087" s="60">
        <v>240.28571428571428</v>
      </c>
      <c r="I1087" s="75">
        <v>202.28571428571428</v>
      </c>
    </row>
    <row r="1088" spans="1:9" s="10" customFormat="1" ht="16" customHeight="1" x14ac:dyDescent="0.35">
      <c r="A1088" s="73">
        <v>44913</v>
      </c>
      <c r="B1088" s="11">
        <v>8</v>
      </c>
      <c r="C1088" s="12">
        <v>0</v>
      </c>
      <c r="D1088" s="61">
        <v>9.4285714285714288</v>
      </c>
      <c r="E1088" s="61">
        <v>8.1428571428571423</v>
      </c>
      <c r="F1088" s="13">
        <v>223</v>
      </c>
      <c r="G1088" s="13">
        <v>2</v>
      </c>
      <c r="H1088" s="60">
        <v>240.57142857142858</v>
      </c>
      <c r="I1088" s="75">
        <v>212.71428571428572</v>
      </c>
    </row>
    <row r="1089" spans="1:9" s="10" customFormat="1" ht="16" customHeight="1" x14ac:dyDescent="0.35">
      <c r="A1089" s="73">
        <v>44914</v>
      </c>
      <c r="B1089" s="11">
        <v>10</v>
      </c>
      <c r="C1089" s="12">
        <v>12</v>
      </c>
      <c r="D1089" s="61">
        <v>10</v>
      </c>
      <c r="E1089" s="61">
        <v>8.2857142857142865</v>
      </c>
      <c r="F1089" s="13">
        <v>241</v>
      </c>
      <c r="G1089" s="13">
        <v>304</v>
      </c>
      <c r="H1089" s="60">
        <v>236.71428571428572</v>
      </c>
      <c r="I1089" s="75">
        <v>220.71428571428572</v>
      </c>
    </row>
    <row r="1090" spans="1:9" s="10" customFormat="1" ht="16" customHeight="1" x14ac:dyDescent="0.35">
      <c r="A1090" s="73">
        <v>44915</v>
      </c>
      <c r="B1090" s="11">
        <v>11</v>
      </c>
      <c r="C1090" s="12">
        <v>11</v>
      </c>
      <c r="D1090" s="61">
        <v>10</v>
      </c>
      <c r="E1090" s="61">
        <v>9.2857142857142865</v>
      </c>
      <c r="F1090" s="13">
        <v>255</v>
      </c>
      <c r="G1090" s="13">
        <v>322</v>
      </c>
      <c r="H1090" s="60">
        <v>236.57142857142858</v>
      </c>
      <c r="I1090" s="75">
        <v>231.28571428571428</v>
      </c>
    </row>
    <row r="1091" spans="1:9" s="10" customFormat="1" ht="16" customHeight="1" x14ac:dyDescent="0.35">
      <c r="A1091" s="73">
        <v>44916</v>
      </c>
      <c r="B1091" s="11">
        <v>12</v>
      </c>
      <c r="C1091" s="12">
        <v>15</v>
      </c>
      <c r="D1091" s="61">
        <v>11.571428571428571</v>
      </c>
      <c r="E1091" s="61">
        <v>9.2857142857142865</v>
      </c>
      <c r="F1091" s="13">
        <v>241</v>
      </c>
      <c r="G1091" s="13">
        <v>332</v>
      </c>
      <c r="H1091" s="60">
        <v>237.71428571428572</v>
      </c>
      <c r="I1091" s="75">
        <v>230.42857142857142</v>
      </c>
    </row>
    <row r="1092" spans="1:9" s="10" customFormat="1" ht="16" customHeight="1" x14ac:dyDescent="0.35">
      <c r="A1092" s="73">
        <v>44917</v>
      </c>
      <c r="B1092" s="11">
        <v>13</v>
      </c>
      <c r="C1092" s="12">
        <v>12</v>
      </c>
      <c r="D1092" s="61">
        <v>12.428571428571429</v>
      </c>
      <c r="E1092" s="61">
        <v>9.2857142857142865</v>
      </c>
      <c r="F1092" s="13">
        <v>232</v>
      </c>
      <c r="G1092" s="13">
        <v>326</v>
      </c>
      <c r="H1092" s="60">
        <v>240.28571428571428</v>
      </c>
      <c r="I1092" s="75">
        <v>230.14285714285714</v>
      </c>
    </row>
    <row r="1093" spans="1:9" s="10" customFormat="1" ht="16" customHeight="1" x14ac:dyDescent="0.35">
      <c r="A1093" s="73">
        <v>44918</v>
      </c>
      <c r="B1093" s="11">
        <v>8</v>
      </c>
      <c r="C1093" s="12">
        <v>15</v>
      </c>
      <c r="D1093" s="61">
        <v>13.142857142857142</v>
      </c>
      <c r="E1093" s="61">
        <v>7.5714285714285712</v>
      </c>
      <c r="F1093" s="13">
        <v>242</v>
      </c>
      <c r="G1093" s="13">
        <v>320</v>
      </c>
      <c r="H1093" s="60">
        <v>240.57142857142858</v>
      </c>
      <c r="I1093" s="75">
        <v>186.85714285714286</v>
      </c>
    </row>
    <row r="1094" spans="1:9" s="10" customFormat="1" ht="16" customHeight="1" x14ac:dyDescent="0.35">
      <c r="A1094" s="73">
        <v>44919</v>
      </c>
      <c r="B1094" s="11">
        <v>19</v>
      </c>
      <c r="C1094" s="12">
        <v>0</v>
      </c>
      <c r="D1094" s="61">
        <v>14</v>
      </c>
      <c r="E1094" s="61">
        <v>6.1428571428571432</v>
      </c>
      <c r="F1094" s="13">
        <v>230</v>
      </c>
      <c r="G1094" s="13">
        <v>7</v>
      </c>
      <c r="H1094" s="60">
        <v>239.71428571428572</v>
      </c>
      <c r="I1094" s="75">
        <v>144.14285714285714</v>
      </c>
    </row>
    <row r="1095" spans="1:9" s="10" customFormat="1" ht="16" customHeight="1" x14ac:dyDescent="0.35">
      <c r="A1095" s="73">
        <v>44920</v>
      </c>
      <c r="B1095" s="11">
        <v>14</v>
      </c>
      <c r="C1095" s="12">
        <v>0</v>
      </c>
      <c r="D1095" s="61">
        <v>13.857142857142858</v>
      </c>
      <c r="E1095" s="61">
        <v>6.4285714285714288</v>
      </c>
      <c r="F1095" s="13">
        <v>241</v>
      </c>
      <c r="G1095" s="13">
        <v>0</v>
      </c>
      <c r="H1095" s="60">
        <v>239.57142857142858</v>
      </c>
      <c r="I1095" s="75">
        <v>148.28571428571428</v>
      </c>
    </row>
    <row r="1096" spans="1:9" s="10" customFormat="1" ht="16" customHeight="1" x14ac:dyDescent="0.35">
      <c r="A1096" s="73">
        <v>44921</v>
      </c>
      <c r="B1096" s="11">
        <v>15</v>
      </c>
      <c r="C1096" s="12">
        <v>0</v>
      </c>
      <c r="D1096" s="61">
        <v>14.285714285714286</v>
      </c>
      <c r="E1096" s="61">
        <v>7.5714285714285712</v>
      </c>
      <c r="F1096" s="13">
        <v>243</v>
      </c>
      <c r="G1096" s="13">
        <v>1</v>
      </c>
      <c r="H1096" s="60">
        <v>240</v>
      </c>
      <c r="I1096" s="75">
        <v>163.14285714285714</v>
      </c>
    </row>
    <row r="1097" spans="1:9" s="10" customFormat="1" ht="16" customHeight="1" x14ac:dyDescent="0.35">
      <c r="A1097" s="73">
        <v>44922</v>
      </c>
      <c r="B1097" s="11">
        <v>17</v>
      </c>
      <c r="C1097" s="12">
        <v>1</v>
      </c>
      <c r="D1097" s="61">
        <v>14.571428571428571</v>
      </c>
      <c r="E1097" s="61">
        <v>9.7142857142857135</v>
      </c>
      <c r="F1097" s="13">
        <v>249</v>
      </c>
      <c r="G1097" s="13">
        <v>23</v>
      </c>
      <c r="H1097" s="60">
        <v>239.14285714285714</v>
      </c>
      <c r="I1097" s="75">
        <v>170.57142857142858</v>
      </c>
    </row>
    <row r="1098" spans="1:9" s="10" customFormat="1" ht="16" customHeight="1" x14ac:dyDescent="0.35">
      <c r="A1098" s="73">
        <v>44923</v>
      </c>
      <c r="B1098" s="11">
        <v>11</v>
      </c>
      <c r="C1098" s="12">
        <v>17</v>
      </c>
      <c r="D1098" s="61">
        <v>13.142857142857142</v>
      </c>
      <c r="E1098" s="61">
        <v>9.8571428571428577</v>
      </c>
      <c r="F1098" s="13">
        <v>240</v>
      </c>
      <c r="G1098" s="13">
        <v>361</v>
      </c>
      <c r="H1098" s="60">
        <v>238.71428571428572</v>
      </c>
      <c r="I1098" s="75">
        <v>171.14285714285714</v>
      </c>
    </row>
    <row r="1099" spans="1:9" s="10" customFormat="1" ht="16" customHeight="1" x14ac:dyDescent="0.35">
      <c r="A1099" s="73">
        <v>44924</v>
      </c>
      <c r="B1099" s="11">
        <v>16</v>
      </c>
      <c r="C1099" s="12">
        <v>20</v>
      </c>
      <c r="D1099" s="61">
        <v>12.571428571428571</v>
      </c>
      <c r="E1099" s="61">
        <v>9.8571428571428577</v>
      </c>
      <c r="F1099" s="13">
        <v>235</v>
      </c>
      <c r="G1099" s="13">
        <v>430</v>
      </c>
      <c r="H1099" s="60">
        <v>239.42857142857142</v>
      </c>
      <c r="I1099" s="75">
        <v>171.14285714285714</v>
      </c>
    </row>
    <row r="1100" spans="1:9" s="10" customFormat="1" ht="16" customHeight="1" x14ac:dyDescent="0.35">
      <c r="A1100" s="73">
        <v>44925</v>
      </c>
      <c r="B1100" s="11">
        <v>10</v>
      </c>
      <c r="C1100" s="12">
        <v>30</v>
      </c>
      <c r="D1100" s="61">
        <v>12.142857142857142</v>
      </c>
      <c r="E1100" s="61">
        <v>9.8571428571428577</v>
      </c>
      <c r="F1100" s="13">
        <v>236</v>
      </c>
      <c r="G1100" s="13">
        <v>372</v>
      </c>
      <c r="H1100" s="60">
        <v>244</v>
      </c>
      <c r="I1100" s="75">
        <v>171.57142857142858</v>
      </c>
    </row>
    <row r="1101" spans="1:9" s="10" customFormat="1" ht="16" customHeight="1" x14ac:dyDescent="0.35">
      <c r="A1101" s="73">
        <v>44926</v>
      </c>
      <c r="B1101" s="11">
        <v>9</v>
      </c>
      <c r="C1101" s="12">
        <v>1</v>
      </c>
      <c r="D1101" s="61">
        <v>11.857142857142858</v>
      </c>
      <c r="E1101" s="61">
        <v>9.8571428571428577</v>
      </c>
      <c r="F1101" s="13">
        <v>227</v>
      </c>
      <c r="G1101" s="13">
        <v>11</v>
      </c>
      <c r="H1101" s="60">
        <v>247.42857142857142</v>
      </c>
      <c r="I1101" s="75">
        <v>170.71428571428572</v>
      </c>
    </row>
    <row r="1102" spans="1:9" s="10" customFormat="1" ht="15.5" x14ac:dyDescent="0.35">
      <c r="A1102" s="73">
        <v>44927</v>
      </c>
      <c r="B1102" s="11">
        <v>10</v>
      </c>
      <c r="C1102" s="12">
        <v>0</v>
      </c>
      <c r="D1102" s="61">
        <v>12.428571428571429</v>
      </c>
      <c r="E1102" s="61">
        <v>11.571428571428571</v>
      </c>
      <c r="F1102" s="13">
        <v>246</v>
      </c>
      <c r="G1102" s="13">
        <v>0</v>
      </c>
      <c r="H1102" s="60">
        <v>248.85714285714286</v>
      </c>
      <c r="I1102" s="75">
        <v>193</v>
      </c>
    </row>
    <row r="1103" spans="1:9" s="10" customFormat="1" ht="15.5" x14ac:dyDescent="0.35">
      <c r="A1103" s="73">
        <v>44928</v>
      </c>
      <c r="B1103" s="11">
        <v>12</v>
      </c>
      <c r="C1103" s="12">
        <v>0</v>
      </c>
      <c r="D1103" s="61">
        <v>12.285714285714286</v>
      </c>
      <c r="E1103" s="61">
        <v>12.714285714285714</v>
      </c>
      <c r="F1103" s="13">
        <v>275</v>
      </c>
      <c r="G1103" s="13">
        <v>4</v>
      </c>
      <c r="H1103" s="60">
        <v>252.85714285714286</v>
      </c>
      <c r="I1103" s="75">
        <v>204.28571428571428</v>
      </c>
    </row>
    <row r="1104" spans="1:9" s="10" customFormat="1" ht="15.5" x14ac:dyDescent="0.35">
      <c r="A1104" s="73">
        <v>44929</v>
      </c>
      <c r="B1104" s="11">
        <v>15</v>
      </c>
      <c r="C1104" s="12">
        <v>1</v>
      </c>
      <c r="D1104" s="61">
        <v>12.857142857142858</v>
      </c>
      <c r="E1104" s="61">
        <v>11.857142857142858</v>
      </c>
      <c r="F1104" s="13">
        <v>273</v>
      </c>
      <c r="G1104" s="13">
        <v>17</v>
      </c>
      <c r="H1104" s="60">
        <v>251.71428571428572</v>
      </c>
      <c r="I1104" s="75">
        <v>218.42857142857142</v>
      </c>
    </row>
    <row r="1105" spans="1:9" s="10" customFormat="1" ht="15.5" x14ac:dyDescent="0.35">
      <c r="A1105" s="73">
        <v>44930</v>
      </c>
      <c r="B1105" s="11">
        <v>15</v>
      </c>
      <c r="C1105" s="12">
        <v>29</v>
      </c>
      <c r="D1105" s="61">
        <v>13.571428571428571</v>
      </c>
      <c r="E1105" s="61">
        <v>12</v>
      </c>
      <c r="F1105" s="13">
        <v>250</v>
      </c>
      <c r="G1105" s="13">
        <v>517</v>
      </c>
      <c r="H1105" s="60">
        <v>256.71428571428572</v>
      </c>
      <c r="I1105" s="75">
        <v>219.42857142857142</v>
      </c>
    </row>
    <row r="1106" spans="1:9" s="10" customFormat="1" ht="15.5" x14ac:dyDescent="0.35">
      <c r="A1106" s="73">
        <v>44931</v>
      </c>
      <c r="B1106" s="11">
        <v>15</v>
      </c>
      <c r="C1106" s="12">
        <v>28</v>
      </c>
      <c r="D1106" s="61">
        <v>13.714285714285714</v>
      </c>
      <c r="E1106" s="61">
        <v>12</v>
      </c>
      <c r="F1106" s="13">
        <v>263</v>
      </c>
      <c r="G1106" s="13">
        <v>509</v>
      </c>
      <c r="H1106" s="60">
        <v>254.42857142857142</v>
      </c>
      <c r="I1106" s="75">
        <v>219.42857142857142</v>
      </c>
    </row>
    <row r="1107" spans="1:9" s="10" customFormat="1" ht="15.5" x14ac:dyDescent="0.35">
      <c r="A1107" s="73">
        <v>44932</v>
      </c>
      <c r="B1107" s="11">
        <v>14</v>
      </c>
      <c r="C1107" s="12">
        <v>24</v>
      </c>
      <c r="D1107" s="61">
        <v>14.428571428571429</v>
      </c>
      <c r="E1107" s="61">
        <v>15.142857142857142</v>
      </c>
      <c r="F1107" s="13">
        <v>228</v>
      </c>
      <c r="G1107" s="13">
        <v>471</v>
      </c>
      <c r="H1107" s="60">
        <v>248</v>
      </c>
      <c r="I1107" s="75">
        <v>278.42857142857144</v>
      </c>
    </row>
    <row r="1108" spans="1:9" s="10" customFormat="1" ht="15.5" x14ac:dyDescent="0.35">
      <c r="A1108" s="73">
        <v>44933</v>
      </c>
      <c r="B1108" s="11">
        <v>14</v>
      </c>
      <c r="C1108" s="12">
        <v>2</v>
      </c>
      <c r="D1108" s="61">
        <v>13.857142857142858</v>
      </c>
      <c r="E1108" s="61">
        <v>17.857142857142858</v>
      </c>
      <c r="F1108" s="13">
        <v>262</v>
      </c>
      <c r="G1108" s="13">
        <v>18</v>
      </c>
      <c r="H1108" s="60">
        <v>240.85714285714286</v>
      </c>
      <c r="I1108" s="75">
        <v>343.28571428571428</v>
      </c>
    </row>
    <row r="1109" spans="1:9" s="10" customFormat="1" ht="15.5" x14ac:dyDescent="0.35">
      <c r="A1109" s="73">
        <v>44934</v>
      </c>
      <c r="B1109" s="11">
        <v>11</v>
      </c>
      <c r="C1109" s="12">
        <v>0</v>
      </c>
      <c r="D1109" s="61">
        <v>13.571428571428571</v>
      </c>
      <c r="E1109" s="61">
        <v>17</v>
      </c>
      <c r="F1109" s="13">
        <v>230</v>
      </c>
      <c r="G1109" s="13">
        <v>0</v>
      </c>
      <c r="H1109" s="60">
        <v>236.28571428571428</v>
      </c>
      <c r="I1109" s="75">
        <v>327.57142857142856</v>
      </c>
    </row>
    <row r="1110" spans="1:9" s="10" customFormat="1" ht="15.5" x14ac:dyDescent="0.35">
      <c r="A1110" s="73">
        <v>44935</v>
      </c>
      <c r="B1110" s="11">
        <v>17</v>
      </c>
      <c r="C1110" s="12">
        <v>22</v>
      </c>
      <c r="D1110" s="61">
        <v>12.142857142857142</v>
      </c>
      <c r="E1110" s="61">
        <v>15.714285714285714</v>
      </c>
      <c r="F1110" s="13">
        <v>230</v>
      </c>
      <c r="G1110" s="13">
        <v>417</v>
      </c>
      <c r="H1110" s="60">
        <v>230</v>
      </c>
      <c r="I1110" s="75">
        <v>306.71428571428572</v>
      </c>
    </row>
    <row r="1111" spans="1:9" s="10" customFormat="1" ht="15.5" x14ac:dyDescent="0.35">
      <c r="A1111" s="73">
        <v>44936</v>
      </c>
      <c r="B1111" s="11">
        <v>11</v>
      </c>
      <c r="C1111" s="12">
        <v>20</v>
      </c>
      <c r="D1111" s="61">
        <v>11.428571428571429</v>
      </c>
      <c r="E1111" s="61">
        <v>14.714285714285714</v>
      </c>
      <c r="F1111" s="13">
        <v>223</v>
      </c>
      <c r="G1111" s="13">
        <v>471</v>
      </c>
      <c r="H1111" s="60">
        <v>225.14285714285714</v>
      </c>
      <c r="I1111" s="75">
        <v>289.42857142857144</v>
      </c>
    </row>
    <row r="1112" spans="1:9" s="10" customFormat="1" ht="15.5" x14ac:dyDescent="0.35">
      <c r="A1112" s="73">
        <v>44937</v>
      </c>
      <c r="B1112" s="11">
        <v>13</v>
      </c>
      <c r="C1112" s="12">
        <v>23</v>
      </c>
      <c r="D1112" s="61">
        <v>10.285714285714286</v>
      </c>
      <c r="E1112" s="61">
        <v>14.571428571428571</v>
      </c>
      <c r="F1112" s="13">
        <v>218</v>
      </c>
      <c r="G1112" s="13">
        <v>407</v>
      </c>
      <c r="H1112" s="60">
        <v>220.71428571428572</v>
      </c>
      <c r="I1112" s="75">
        <v>293.14285714285717</v>
      </c>
    </row>
    <row r="1113" spans="1:9" s="10" customFormat="1" ht="15.5" x14ac:dyDescent="0.35">
      <c r="A1113" s="73">
        <v>44938</v>
      </c>
      <c r="B1113" s="11">
        <v>5</v>
      </c>
      <c r="C1113" s="12">
        <v>19</v>
      </c>
      <c r="D1113" s="61">
        <v>10.714285714285714</v>
      </c>
      <c r="E1113" s="61">
        <v>14.571428571428571</v>
      </c>
      <c r="F1113" s="13">
        <v>219</v>
      </c>
      <c r="G1113" s="13">
        <v>363</v>
      </c>
      <c r="H1113" s="60">
        <v>219.85714285714286</v>
      </c>
      <c r="I1113" s="75">
        <v>293.14285714285717</v>
      </c>
    </row>
    <row r="1114" spans="1:9" s="10" customFormat="1" ht="15.5" x14ac:dyDescent="0.35">
      <c r="A1114" s="73">
        <v>44939</v>
      </c>
      <c r="B1114" s="11">
        <v>9</v>
      </c>
      <c r="C1114" s="12">
        <v>17</v>
      </c>
      <c r="D1114" s="61">
        <v>9.4285714285714288</v>
      </c>
      <c r="E1114" s="61">
        <v>14.285714285714286</v>
      </c>
      <c r="F1114" s="13">
        <v>194</v>
      </c>
      <c r="G1114" s="13">
        <v>350</v>
      </c>
      <c r="H1114" s="60">
        <v>218.42857142857142</v>
      </c>
      <c r="I1114" s="75">
        <v>286.71428571428572</v>
      </c>
    </row>
    <row r="1115" spans="1:9" s="10" customFormat="1" ht="15.5" x14ac:dyDescent="0.35">
      <c r="A1115" s="73">
        <v>44940</v>
      </c>
      <c r="B1115" s="11">
        <v>6</v>
      </c>
      <c r="C1115" s="12">
        <v>1</v>
      </c>
      <c r="D1115" s="61">
        <v>9.4285714285714288</v>
      </c>
      <c r="E1115" s="61">
        <v>14.857142857142858</v>
      </c>
      <c r="F1115" s="13">
        <v>231</v>
      </c>
      <c r="G1115" s="13">
        <v>44</v>
      </c>
      <c r="H1115" s="60">
        <v>217.14285714285714</v>
      </c>
      <c r="I1115" s="75">
        <v>277.42857142857144</v>
      </c>
    </row>
    <row r="1116" spans="1:9" s="10" customFormat="1" ht="15.5" x14ac:dyDescent="0.35">
      <c r="A1116" s="73">
        <v>44941</v>
      </c>
      <c r="B1116" s="11">
        <v>14</v>
      </c>
      <c r="C1116" s="12">
        <v>0</v>
      </c>
      <c r="D1116" s="61">
        <v>9.2857142857142865</v>
      </c>
      <c r="E1116" s="61">
        <v>13.857142857142858</v>
      </c>
      <c r="F1116" s="13">
        <v>224</v>
      </c>
      <c r="G1116" s="13">
        <v>0</v>
      </c>
      <c r="H1116" s="60">
        <v>215.42857142857142</v>
      </c>
      <c r="I1116" s="75">
        <v>268.71428571428572</v>
      </c>
    </row>
    <row r="1117" spans="1:9" s="10" customFormat="1" ht="15.5" x14ac:dyDescent="0.35">
      <c r="A1117" s="73">
        <v>44942</v>
      </c>
      <c r="B1117" s="11">
        <v>8</v>
      </c>
      <c r="C1117" s="12">
        <v>20</v>
      </c>
      <c r="D1117" s="61">
        <v>9.7142857142857135</v>
      </c>
      <c r="E1117" s="61">
        <v>13.285714285714286</v>
      </c>
      <c r="F1117" s="13">
        <v>220</v>
      </c>
      <c r="G1117" s="13">
        <v>372</v>
      </c>
      <c r="H1117" s="60">
        <v>211.71428571428572</v>
      </c>
      <c r="I1117" s="75">
        <v>261</v>
      </c>
    </row>
    <row r="1118" spans="1:9" s="10" customFormat="1" ht="15.5" x14ac:dyDescent="0.35">
      <c r="A1118" s="73">
        <v>44943</v>
      </c>
      <c r="B1118" s="11">
        <v>11</v>
      </c>
      <c r="C1118" s="12">
        <v>24</v>
      </c>
      <c r="D1118" s="61">
        <v>9.4285714285714288</v>
      </c>
      <c r="E1118" s="61">
        <v>12.142857142857142</v>
      </c>
      <c r="F1118" s="13">
        <v>214</v>
      </c>
      <c r="G1118" s="13">
        <v>406</v>
      </c>
      <c r="H1118" s="60">
        <v>211.71428571428572</v>
      </c>
      <c r="I1118" s="75">
        <v>252.28571428571428</v>
      </c>
    </row>
    <row r="1119" spans="1:9" s="10" customFormat="1" ht="15.5" x14ac:dyDescent="0.35">
      <c r="A1119" s="73">
        <v>44944</v>
      </c>
      <c r="B1119" s="11">
        <v>12</v>
      </c>
      <c r="C1119" s="12">
        <v>16</v>
      </c>
      <c r="D1119" s="61">
        <v>9.5714285714285712</v>
      </c>
      <c r="E1119" s="61">
        <v>12.142857142857142</v>
      </c>
      <c r="F1119" s="13">
        <v>206</v>
      </c>
      <c r="G1119" s="13">
        <v>346</v>
      </c>
      <c r="H1119" s="60">
        <v>208.71428571428572</v>
      </c>
      <c r="I1119" s="75">
        <v>246.85714285714286</v>
      </c>
    </row>
    <row r="1120" spans="1:9" s="10" customFormat="1" ht="15.5" x14ac:dyDescent="0.35">
      <c r="A1120" s="73">
        <v>44945</v>
      </c>
      <c r="B1120" s="11">
        <v>8</v>
      </c>
      <c r="C1120" s="12">
        <v>15</v>
      </c>
      <c r="D1120" s="61">
        <v>8.4285714285714288</v>
      </c>
      <c r="E1120" s="61">
        <v>12.142857142857142</v>
      </c>
      <c r="F1120" s="13">
        <v>193</v>
      </c>
      <c r="G1120" s="13">
        <v>309</v>
      </c>
      <c r="H1120" s="60">
        <v>205.57142857142858</v>
      </c>
      <c r="I1120" s="75">
        <v>247.57142857142858</v>
      </c>
    </row>
    <row r="1121" spans="1:9" s="10" customFormat="1" ht="15.5" x14ac:dyDescent="0.35">
      <c r="A1121" s="73">
        <v>44946</v>
      </c>
      <c r="B1121" s="11">
        <v>7</v>
      </c>
      <c r="C1121" s="12">
        <v>9</v>
      </c>
      <c r="D1121" s="61">
        <v>8.2857142857142865</v>
      </c>
      <c r="E1121" s="61">
        <v>11.428571428571429</v>
      </c>
      <c r="F1121" s="13">
        <v>194</v>
      </c>
      <c r="G1121" s="13">
        <v>289</v>
      </c>
      <c r="H1121" s="60">
        <v>205</v>
      </c>
      <c r="I1121" s="75">
        <v>238.71428571428572</v>
      </c>
    </row>
    <row r="1122" spans="1:9" s="10" customFormat="1" ht="15.5" x14ac:dyDescent="0.35">
      <c r="A1122" s="73">
        <v>44947</v>
      </c>
      <c r="B1122" s="11">
        <v>7</v>
      </c>
      <c r="C1122" s="12">
        <v>1</v>
      </c>
      <c r="D1122" s="61">
        <v>7.4285714285714288</v>
      </c>
      <c r="E1122" s="61">
        <v>9.8571428571428577</v>
      </c>
      <c r="F1122" s="13">
        <v>210</v>
      </c>
      <c r="G1122" s="13">
        <v>6</v>
      </c>
      <c r="H1122" s="60">
        <v>203.57142857142858</v>
      </c>
      <c r="I1122" s="75">
        <v>224.85714285714286</v>
      </c>
    </row>
    <row r="1123" spans="1:9" s="10" customFormat="1" ht="15.5" x14ac:dyDescent="0.35">
      <c r="A1123" s="73">
        <v>44948</v>
      </c>
      <c r="B1123" s="11">
        <v>6</v>
      </c>
      <c r="C1123" s="12">
        <v>0</v>
      </c>
      <c r="D1123" s="61">
        <v>6.7142857142857144</v>
      </c>
      <c r="E1123" s="61">
        <v>9.5714285714285712</v>
      </c>
      <c r="F1123" s="13">
        <v>202</v>
      </c>
      <c r="G1123" s="13">
        <v>5</v>
      </c>
      <c r="H1123" s="60">
        <v>202.57142857142858</v>
      </c>
      <c r="I1123" s="75">
        <v>217.42857142857142</v>
      </c>
    </row>
    <row r="1124" spans="1:9" s="10" customFormat="1" ht="15.5" x14ac:dyDescent="0.35">
      <c r="A1124" s="73">
        <v>44949</v>
      </c>
      <c r="B1124" s="11">
        <v>7</v>
      </c>
      <c r="C1124" s="12">
        <v>15</v>
      </c>
      <c r="D1124" s="61">
        <v>6.1428571428571432</v>
      </c>
      <c r="E1124" s="61">
        <v>8.2857142857142865</v>
      </c>
      <c r="F1124" s="13">
        <v>216</v>
      </c>
      <c r="G1124" s="13">
        <v>310</v>
      </c>
      <c r="H1124" s="60">
        <v>199.28571428571428</v>
      </c>
      <c r="I1124" s="75">
        <v>209.42857142857142</v>
      </c>
    </row>
    <row r="1125" spans="1:9" s="10" customFormat="1" ht="15.5" x14ac:dyDescent="0.35">
      <c r="A1125" s="73">
        <v>44950</v>
      </c>
      <c r="B1125" s="11">
        <v>5</v>
      </c>
      <c r="C1125" s="12">
        <v>13</v>
      </c>
      <c r="D1125" s="61">
        <v>5.8571428571428568</v>
      </c>
      <c r="E1125" s="61">
        <v>8</v>
      </c>
      <c r="F1125" s="13">
        <v>204</v>
      </c>
      <c r="G1125" s="13">
        <v>309</v>
      </c>
      <c r="H1125" s="60">
        <v>199.57142857142858</v>
      </c>
      <c r="I1125" s="75">
        <v>204.42857142857142</v>
      </c>
    </row>
    <row r="1126" spans="1:9" s="10" customFormat="1" ht="15.5" x14ac:dyDescent="0.35">
      <c r="A1126" s="73">
        <v>44951</v>
      </c>
      <c r="B1126" s="11">
        <v>7</v>
      </c>
      <c r="C1126" s="12">
        <v>14</v>
      </c>
      <c r="D1126" s="61">
        <v>5.2857142857142856</v>
      </c>
      <c r="E1126" s="61">
        <v>8</v>
      </c>
      <c r="F1126" s="13">
        <v>199</v>
      </c>
      <c r="G1126" s="13">
        <v>294</v>
      </c>
      <c r="H1126" s="60">
        <v>194.42857142857142</v>
      </c>
      <c r="I1126" s="75">
        <v>206.28571428571428</v>
      </c>
    </row>
    <row r="1127" spans="1:9" s="10" customFormat="1" ht="15.5" x14ac:dyDescent="0.35">
      <c r="A1127" s="73">
        <v>44952</v>
      </c>
      <c r="B1127" s="11">
        <v>4</v>
      </c>
      <c r="C1127" s="12">
        <v>6</v>
      </c>
      <c r="D1127" s="61">
        <v>5.1428571428571432</v>
      </c>
      <c r="E1127" s="61">
        <v>8</v>
      </c>
      <c r="F1127" s="13">
        <v>170</v>
      </c>
      <c r="G1127" s="13">
        <v>253</v>
      </c>
      <c r="H1127" s="60">
        <v>192.57142857142858</v>
      </c>
      <c r="I1127" s="75">
        <v>205.71428571428572</v>
      </c>
    </row>
    <row r="1128" spans="1:9" s="10" customFormat="1" ht="15.5" x14ac:dyDescent="0.35">
      <c r="A1128" s="73">
        <v>44953</v>
      </c>
      <c r="B1128" s="11">
        <v>5</v>
      </c>
      <c r="C1128" s="12">
        <v>7</v>
      </c>
      <c r="D1128" s="61">
        <v>4.5714285714285712</v>
      </c>
      <c r="E1128" s="61">
        <v>6.4285714285714288</v>
      </c>
      <c r="F1128" s="13">
        <v>196</v>
      </c>
      <c r="G1128" s="13">
        <v>254</v>
      </c>
      <c r="H1128" s="60">
        <v>185.71428571428572</v>
      </c>
      <c r="I1128" s="75">
        <v>201.14285714285714</v>
      </c>
    </row>
    <row r="1129" spans="1:9" s="10" customFormat="1" ht="15.5" x14ac:dyDescent="0.35">
      <c r="A1129" s="73">
        <v>44954</v>
      </c>
      <c r="B1129" s="11">
        <v>3</v>
      </c>
      <c r="C1129" s="12">
        <v>1</v>
      </c>
      <c r="D1129" s="61">
        <v>4.4285714285714288</v>
      </c>
      <c r="E1129" s="61">
        <v>6.2857142857142856</v>
      </c>
      <c r="F1129" s="13">
        <v>174</v>
      </c>
      <c r="G1129" s="13">
        <v>19</v>
      </c>
      <c r="H1129" s="60">
        <v>184.14285714285714</v>
      </c>
      <c r="I1129" s="75">
        <v>198.14285714285714</v>
      </c>
    </row>
    <row r="1130" spans="1:9" s="10" customFormat="1" ht="15.5" x14ac:dyDescent="0.35">
      <c r="A1130" s="73">
        <v>44955</v>
      </c>
      <c r="B1130" s="11">
        <v>5</v>
      </c>
      <c r="C1130" s="12">
        <v>0</v>
      </c>
      <c r="D1130" s="61">
        <v>4.2857142857142856</v>
      </c>
      <c r="E1130" s="61">
        <v>5.2857142857142856</v>
      </c>
      <c r="F1130" s="13">
        <v>189</v>
      </c>
      <c r="G1130" s="13">
        <v>1</v>
      </c>
      <c r="H1130" s="60">
        <v>185</v>
      </c>
      <c r="I1130" s="75">
        <v>197.28571428571428</v>
      </c>
    </row>
    <row r="1131" spans="1:9" s="10" customFormat="1" ht="15.5" x14ac:dyDescent="0.35">
      <c r="A1131" s="73">
        <v>44956</v>
      </c>
      <c r="B1131" s="11">
        <v>3</v>
      </c>
      <c r="C1131" s="12">
        <v>4</v>
      </c>
      <c r="D1131" s="61">
        <v>4.4285714285714288</v>
      </c>
      <c r="E1131" s="61">
        <v>5.2857142857142856</v>
      </c>
      <c r="F1131" s="13">
        <v>168</v>
      </c>
      <c r="G1131" s="13">
        <v>278</v>
      </c>
      <c r="H1131" s="60">
        <v>188.14285714285714</v>
      </c>
      <c r="I1131" s="75">
        <v>195.71428571428572</v>
      </c>
    </row>
    <row r="1132" spans="1:9" s="10" customFormat="1" ht="15.5" x14ac:dyDescent="0.35">
      <c r="A1132" s="73">
        <v>44957</v>
      </c>
      <c r="B1132" s="11">
        <v>4</v>
      </c>
      <c r="C1132" s="12">
        <v>12</v>
      </c>
      <c r="D1132" s="61">
        <v>4.4285714285714288</v>
      </c>
      <c r="E1132" s="61">
        <v>4.8571428571428568</v>
      </c>
      <c r="F1132" s="13">
        <v>193</v>
      </c>
      <c r="G1132" s="13">
        <v>288</v>
      </c>
      <c r="H1132" s="60">
        <v>186.28571428571428</v>
      </c>
      <c r="I1132" s="75">
        <v>194.42857142857142</v>
      </c>
    </row>
    <row r="1133" spans="1:9" s="10" customFormat="1" ht="15.5" x14ac:dyDescent="0.35">
      <c r="A1133" s="73">
        <v>44958</v>
      </c>
      <c r="B1133" s="11">
        <v>6</v>
      </c>
      <c r="C1133" s="12">
        <v>7</v>
      </c>
      <c r="D1133" s="61">
        <v>5.1428571428571432</v>
      </c>
      <c r="E1133" s="61">
        <v>4.7142857142857144</v>
      </c>
      <c r="F1133" s="13">
        <v>205</v>
      </c>
      <c r="G1133" s="13">
        <v>288</v>
      </c>
      <c r="H1133" s="60">
        <v>191</v>
      </c>
      <c r="I1133" s="75">
        <v>192.14285714285714</v>
      </c>
    </row>
    <row r="1134" spans="1:9" s="10" customFormat="1" ht="15.5" x14ac:dyDescent="0.35">
      <c r="A1134" s="73">
        <v>44959</v>
      </c>
      <c r="B1134" s="11">
        <v>5</v>
      </c>
      <c r="C1134" s="12">
        <v>6</v>
      </c>
      <c r="D1134" s="61">
        <v>5.2857142857142856</v>
      </c>
      <c r="E1134" s="61">
        <v>4.7142857142857144</v>
      </c>
      <c r="F1134" s="13">
        <v>192</v>
      </c>
      <c r="G1134" s="13">
        <v>242</v>
      </c>
      <c r="H1134" s="60">
        <v>187</v>
      </c>
      <c r="I1134" s="75">
        <v>193</v>
      </c>
    </row>
    <row r="1135" spans="1:9" s="10" customFormat="1" ht="15.5" x14ac:dyDescent="0.35">
      <c r="A1135" s="73">
        <v>44960</v>
      </c>
      <c r="B1135" s="11">
        <v>5</v>
      </c>
      <c r="C1135" s="12">
        <v>4</v>
      </c>
      <c r="D1135" s="61">
        <v>5.4285714285714288</v>
      </c>
      <c r="E1135" s="61">
        <v>5</v>
      </c>
      <c r="F1135" s="13">
        <v>183</v>
      </c>
      <c r="G1135" s="13">
        <v>245</v>
      </c>
      <c r="H1135" s="60">
        <v>192.57142857142858</v>
      </c>
      <c r="I1135" s="75">
        <v>193</v>
      </c>
    </row>
    <row r="1136" spans="1:9" s="10" customFormat="1" ht="15.5" x14ac:dyDescent="0.35">
      <c r="A1136" s="73">
        <v>44961</v>
      </c>
      <c r="B1136" s="11">
        <v>8</v>
      </c>
      <c r="C1136" s="12">
        <v>0</v>
      </c>
      <c r="D1136" s="61">
        <v>5.4285714285714288</v>
      </c>
      <c r="E1136" s="61">
        <v>4.2857142857142856</v>
      </c>
      <c r="F1136" s="13">
        <v>207</v>
      </c>
      <c r="G1136" s="13">
        <v>3</v>
      </c>
      <c r="H1136" s="60">
        <v>192.28571428571428</v>
      </c>
      <c r="I1136" s="75">
        <v>193.28571428571428</v>
      </c>
    </row>
    <row r="1137" spans="1:9" s="10" customFormat="1" ht="15.5" x14ac:dyDescent="0.35">
      <c r="A1137" s="73">
        <v>44962</v>
      </c>
      <c r="B1137" s="11">
        <v>6</v>
      </c>
      <c r="C1137" s="12">
        <v>0</v>
      </c>
      <c r="D1137" s="61">
        <v>5.4285714285714288</v>
      </c>
      <c r="E1137" s="61">
        <v>4.2857142857142856</v>
      </c>
      <c r="F1137" s="13">
        <v>161</v>
      </c>
      <c r="G1137" s="13">
        <v>7</v>
      </c>
      <c r="H1137" s="60">
        <v>186.57142857142858</v>
      </c>
      <c r="I1137" s="75">
        <v>194.14285714285714</v>
      </c>
    </row>
    <row r="1138" spans="1:9" s="10" customFormat="1" ht="15.5" x14ac:dyDescent="0.35">
      <c r="A1138" s="73">
        <v>44963</v>
      </c>
      <c r="B1138" s="11">
        <v>4</v>
      </c>
      <c r="C1138" s="12">
        <v>6</v>
      </c>
      <c r="D1138" s="61">
        <v>5.8571428571428568</v>
      </c>
      <c r="E1138" s="61">
        <v>3.8571428571428572</v>
      </c>
      <c r="F1138" s="13">
        <v>207</v>
      </c>
      <c r="G1138" s="13">
        <v>278</v>
      </c>
      <c r="H1138" s="60">
        <v>185.71428571428572</v>
      </c>
      <c r="I1138" s="75">
        <v>193.71428571428572</v>
      </c>
    </row>
    <row r="1139" spans="1:9" s="10" customFormat="1" ht="15.5" x14ac:dyDescent="0.35">
      <c r="A1139" s="73">
        <v>44964</v>
      </c>
      <c r="B1139" s="11">
        <v>4</v>
      </c>
      <c r="C1139" s="12">
        <v>7</v>
      </c>
      <c r="D1139" s="61">
        <v>5.7142857142857144</v>
      </c>
      <c r="E1139" s="61">
        <v>5.1428571428571432</v>
      </c>
      <c r="F1139" s="13">
        <v>191</v>
      </c>
      <c r="G1139" s="13">
        <v>290</v>
      </c>
      <c r="H1139" s="60">
        <v>185.71428571428572</v>
      </c>
      <c r="I1139" s="75">
        <v>190.28571428571428</v>
      </c>
    </row>
    <row r="1140" spans="1:9" s="10" customFormat="1" ht="15.5" x14ac:dyDescent="0.35">
      <c r="A1140" s="73">
        <v>44965</v>
      </c>
      <c r="B1140" s="11">
        <v>6</v>
      </c>
      <c r="C1140" s="12">
        <v>7</v>
      </c>
      <c r="D1140" s="61">
        <v>4.8571428571428568</v>
      </c>
      <c r="E1140" s="61">
        <v>5.1428571428571432</v>
      </c>
      <c r="F1140" s="13">
        <v>165</v>
      </c>
      <c r="G1140" s="13">
        <v>294</v>
      </c>
      <c r="H1140" s="60">
        <v>181.42857142857142</v>
      </c>
      <c r="I1140" s="75">
        <v>191</v>
      </c>
    </row>
    <row r="1141" spans="1:9" s="10" customFormat="1" ht="15.5" x14ac:dyDescent="0.35">
      <c r="A1141" s="73">
        <v>44966</v>
      </c>
      <c r="B1141" s="11">
        <v>8</v>
      </c>
      <c r="C1141" s="12">
        <v>3</v>
      </c>
      <c r="D1141" s="61">
        <v>5.5714285714285712</v>
      </c>
      <c r="E1141" s="61">
        <v>5.1428571428571432</v>
      </c>
      <c r="F1141" s="13">
        <v>186</v>
      </c>
      <c r="G1141" s="13">
        <v>239</v>
      </c>
      <c r="H1141" s="60">
        <v>185.14285714285714</v>
      </c>
      <c r="I1141" s="75">
        <v>190</v>
      </c>
    </row>
    <row r="1142" spans="1:9" s="10" customFormat="1" ht="15.5" x14ac:dyDescent="0.35">
      <c r="A1142" s="73">
        <v>44967</v>
      </c>
      <c r="B1142" s="11">
        <v>4</v>
      </c>
      <c r="C1142" s="12">
        <v>13</v>
      </c>
      <c r="D1142" s="61">
        <v>5.7142857142857144</v>
      </c>
      <c r="E1142" s="61">
        <v>6</v>
      </c>
      <c r="F1142" s="13">
        <v>183</v>
      </c>
      <c r="G1142" s="13">
        <v>221</v>
      </c>
      <c r="H1142" s="60">
        <v>182.57142857142858</v>
      </c>
      <c r="I1142" s="75">
        <v>189.85714285714286</v>
      </c>
    </row>
    <row r="1143" spans="1:9" s="10" customFormat="1" ht="15.5" x14ac:dyDescent="0.35">
      <c r="A1143" s="73">
        <v>44968</v>
      </c>
      <c r="B1143" s="11">
        <v>2</v>
      </c>
      <c r="C1143" s="12">
        <v>0</v>
      </c>
      <c r="D1143" s="61">
        <v>5.8571428571428568</v>
      </c>
      <c r="E1143" s="61">
        <v>6.4285714285714288</v>
      </c>
      <c r="F1143" s="13">
        <v>177</v>
      </c>
      <c r="G1143" s="13">
        <v>8</v>
      </c>
      <c r="H1143" s="60">
        <v>177.85714285714286</v>
      </c>
      <c r="I1143" s="75">
        <v>191.85714285714286</v>
      </c>
    </row>
    <row r="1144" spans="1:9" s="10" customFormat="1" ht="15.5" x14ac:dyDescent="0.35">
      <c r="A1144" s="73">
        <v>44969</v>
      </c>
      <c r="B1144" s="11">
        <v>11</v>
      </c>
      <c r="C1144" s="12">
        <v>0</v>
      </c>
      <c r="D1144" s="61">
        <v>6.4285714285714288</v>
      </c>
      <c r="E1144" s="61">
        <v>6.5714285714285712</v>
      </c>
      <c r="F1144" s="13">
        <v>187</v>
      </c>
      <c r="G1144" s="13">
        <v>0</v>
      </c>
      <c r="H1144" s="60">
        <v>181.28571428571428</v>
      </c>
      <c r="I1144" s="75">
        <v>188</v>
      </c>
    </row>
    <row r="1145" spans="1:9" s="10" customFormat="1" ht="15.5" x14ac:dyDescent="0.35">
      <c r="A1145" s="73">
        <v>44970</v>
      </c>
      <c r="B1145" s="11">
        <v>5</v>
      </c>
      <c r="C1145" s="12">
        <v>12</v>
      </c>
      <c r="D1145" s="61">
        <v>6.1428571428571432</v>
      </c>
      <c r="E1145" s="61">
        <v>7.4285714285714288</v>
      </c>
      <c r="F1145" s="13">
        <v>189</v>
      </c>
      <c r="G1145" s="13">
        <v>277</v>
      </c>
      <c r="H1145" s="60">
        <v>179.57142857142858</v>
      </c>
      <c r="I1145" s="75">
        <v>188</v>
      </c>
    </row>
    <row r="1146" spans="1:9" s="10" customFormat="1" ht="15.5" x14ac:dyDescent="0.35">
      <c r="A1146" s="73">
        <v>44971</v>
      </c>
      <c r="B1146" s="11">
        <v>5</v>
      </c>
      <c r="C1146" s="12">
        <v>10</v>
      </c>
      <c r="D1146" s="61">
        <v>7.2857142857142856</v>
      </c>
      <c r="E1146" s="61">
        <v>6.8571428571428568</v>
      </c>
      <c r="F1146" s="13">
        <v>158</v>
      </c>
      <c r="G1146" s="13">
        <v>304</v>
      </c>
      <c r="H1146" s="60">
        <v>179.14285714285714</v>
      </c>
      <c r="I1146" s="75">
        <v>183</v>
      </c>
    </row>
    <row r="1147" spans="1:9" s="10" customFormat="1" ht="15.5" x14ac:dyDescent="0.35">
      <c r="A1147" s="73">
        <v>44972</v>
      </c>
      <c r="B1147" s="11">
        <v>10</v>
      </c>
      <c r="C1147" s="12">
        <v>8</v>
      </c>
      <c r="D1147" s="61">
        <v>7.8571428571428568</v>
      </c>
      <c r="E1147" s="61">
        <v>7</v>
      </c>
      <c r="F1147" s="13">
        <v>189</v>
      </c>
      <c r="G1147" s="13">
        <v>267</v>
      </c>
      <c r="H1147" s="60">
        <v>180.28571428571428</v>
      </c>
      <c r="I1147" s="75">
        <v>184</v>
      </c>
    </row>
    <row r="1148" spans="1:9" s="10" customFormat="1" ht="15.5" x14ac:dyDescent="0.35">
      <c r="A1148" s="73">
        <v>44973</v>
      </c>
      <c r="B1148" s="11">
        <v>6</v>
      </c>
      <c r="C1148" s="12">
        <v>9</v>
      </c>
      <c r="D1148" s="61">
        <v>6.8571428571428568</v>
      </c>
      <c r="E1148" s="61">
        <v>7</v>
      </c>
      <c r="F1148" s="13">
        <v>174</v>
      </c>
      <c r="G1148" s="13">
        <v>239</v>
      </c>
      <c r="H1148" s="60">
        <v>178.85714285714286</v>
      </c>
      <c r="I1148" s="75">
        <v>184.14285714285714</v>
      </c>
    </row>
    <row r="1149" spans="1:9" s="10" customFormat="1" ht="15.5" x14ac:dyDescent="0.35">
      <c r="A1149" s="73">
        <v>44974</v>
      </c>
      <c r="B1149" s="11">
        <v>12</v>
      </c>
      <c r="C1149" s="12">
        <v>9</v>
      </c>
      <c r="D1149" s="61">
        <v>7.7142857142857144</v>
      </c>
      <c r="E1149" s="61">
        <v>6.8571428571428568</v>
      </c>
      <c r="F1149" s="13">
        <v>180</v>
      </c>
      <c r="G1149" s="13">
        <v>186</v>
      </c>
      <c r="H1149" s="60">
        <v>179.85714285714286</v>
      </c>
      <c r="I1149" s="75">
        <v>181.85714285714286</v>
      </c>
    </row>
    <row r="1150" spans="1:9" s="10" customFormat="1" ht="15.5" x14ac:dyDescent="0.35">
      <c r="A1150" s="73">
        <v>44975</v>
      </c>
      <c r="B1150" s="11">
        <v>6</v>
      </c>
      <c r="C1150" s="12">
        <v>1</v>
      </c>
      <c r="D1150" s="61">
        <v>7.4285714285714288</v>
      </c>
      <c r="E1150" s="61">
        <v>7</v>
      </c>
      <c r="F1150" s="13">
        <v>185</v>
      </c>
      <c r="G1150" s="13">
        <v>15</v>
      </c>
      <c r="H1150" s="60">
        <v>184.14285714285714</v>
      </c>
      <c r="I1150" s="75">
        <v>179</v>
      </c>
    </row>
    <row r="1151" spans="1:9" s="10" customFormat="1" ht="15.5" x14ac:dyDescent="0.35">
      <c r="A1151" s="73">
        <v>44976</v>
      </c>
      <c r="B1151" s="11">
        <v>4</v>
      </c>
      <c r="C1151" s="12">
        <v>0</v>
      </c>
      <c r="D1151" s="61">
        <v>6.2857142857142856</v>
      </c>
      <c r="E1151" s="61">
        <v>7.2857142857142856</v>
      </c>
      <c r="F1151" s="13">
        <v>177</v>
      </c>
      <c r="G1151" s="13">
        <v>1</v>
      </c>
      <c r="H1151" s="60">
        <v>181.85714285714286</v>
      </c>
      <c r="I1151" s="75">
        <v>181.14285714285714</v>
      </c>
    </row>
    <row r="1152" spans="1:9" s="10" customFormat="1" ht="15.5" x14ac:dyDescent="0.35">
      <c r="A1152" s="73">
        <v>44977</v>
      </c>
      <c r="B1152" s="11">
        <v>11</v>
      </c>
      <c r="C1152" s="12">
        <v>11</v>
      </c>
      <c r="D1152" s="61">
        <v>5.8571428571428568</v>
      </c>
      <c r="E1152" s="61">
        <v>7.2857142857142856</v>
      </c>
      <c r="F1152" s="13">
        <v>196</v>
      </c>
      <c r="G1152" s="13">
        <v>261</v>
      </c>
      <c r="H1152" s="60">
        <v>182.57142857142858</v>
      </c>
      <c r="I1152" s="75">
        <v>184.42857142857142</v>
      </c>
    </row>
    <row r="1153" spans="1:9" s="10" customFormat="1" ht="15.5" x14ac:dyDescent="0.35">
      <c r="A1153" s="73">
        <v>44978</v>
      </c>
      <c r="B1153" s="11">
        <v>3</v>
      </c>
      <c r="C1153" s="12">
        <v>11</v>
      </c>
      <c r="D1153" s="61">
        <v>5.1428571428571432</v>
      </c>
      <c r="E1153" s="61">
        <v>6.8571428571428568</v>
      </c>
      <c r="F1153" s="13">
        <v>188</v>
      </c>
      <c r="G1153" s="13">
        <v>284</v>
      </c>
      <c r="H1153" s="60">
        <v>181.85714285714286</v>
      </c>
      <c r="I1153" s="75">
        <v>189.28571428571428</v>
      </c>
    </row>
    <row r="1154" spans="1:9" s="10" customFormat="1" ht="15.5" x14ac:dyDescent="0.35">
      <c r="A1154" s="73">
        <v>44979</v>
      </c>
      <c r="B1154" s="11">
        <v>2</v>
      </c>
      <c r="C1154" s="12">
        <v>10</v>
      </c>
      <c r="D1154" s="61">
        <v>5.1428571428571432</v>
      </c>
      <c r="E1154" s="61">
        <v>6.7142857142857144</v>
      </c>
      <c r="F1154" s="13">
        <v>173</v>
      </c>
      <c r="G1154" s="13">
        <v>282</v>
      </c>
      <c r="H1154" s="60">
        <v>182.57142857142858</v>
      </c>
      <c r="I1154" s="75">
        <v>187.85714285714286</v>
      </c>
    </row>
    <row r="1155" spans="1:9" s="10" customFormat="1" ht="15.5" x14ac:dyDescent="0.35">
      <c r="A1155" s="73">
        <v>44980</v>
      </c>
      <c r="B1155" s="11">
        <v>3</v>
      </c>
      <c r="C1155" s="12">
        <v>9</v>
      </c>
      <c r="D1155" s="61">
        <v>5.4285714285714288</v>
      </c>
      <c r="E1155" s="61">
        <v>6.7142857142857144</v>
      </c>
      <c r="F1155" s="13">
        <v>179</v>
      </c>
      <c r="G1155" s="13">
        <v>262</v>
      </c>
      <c r="H1155" s="60">
        <v>181.42857142857142</v>
      </c>
      <c r="I1155" s="75">
        <v>187.71428571428572</v>
      </c>
    </row>
    <row r="1156" spans="1:9" s="10" customFormat="1" ht="15.5" x14ac:dyDescent="0.35">
      <c r="A1156" s="73">
        <v>44981</v>
      </c>
      <c r="B1156" s="11">
        <v>7</v>
      </c>
      <c r="C1156" s="12">
        <v>6</v>
      </c>
      <c r="D1156" s="61">
        <v>4.7142857142857144</v>
      </c>
      <c r="E1156" s="61">
        <v>5.7142857142857144</v>
      </c>
      <c r="F1156" s="13">
        <v>175</v>
      </c>
      <c r="G1156" s="13">
        <v>220</v>
      </c>
      <c r="H1156" s="60">
        <v>175.85714285714286</v>
      </c>
      <c r="I1156" s="75">
        <v>185.71428571428572</v>
      </c>
    </row>
    <row r="1157" spans="1:9" s="10" customFormat="1" ht="15.5" x14ac:dyDescent="0.35">
      <c r="A1157" s="73">
        <v>44982</v>
      </c>
      <c r="B1157" s="11">
        <v>6</v>
      </c>
      <c r="C1157" s="12">
        <v>0</v>
      </c>
      <c r="D1157" s="61">
        <v>4.5714285714285712</v>
      </c>
      <c r="E1157" s="61">
        <v>5.2857142857142856</v>
      </c>
      <c r="F1157" s="13">
        <v>190</v>
      </c>
      <c r="G1157" s="13">
        <v>5</v>
      </c>
      <c r="H1157" s="60">
        <v>175.42857142857142</v>
      </c>
      <c r="I1157" s="75">
        <v>186</v>
      </c>
    </row>
    <row r="1158" spans="1:9" s="10" customFormat="1" ht="15.5" x14ac:dyDescent="0.35">
      <c r="A1158" s="73">
        <v>44983</v>
      </c>
      <c r="B1158" s="11">
        <v>6</v>
      </c>
      <c r="C1158" s="12">
        <v>0</v>
      </c>
      <c r="D1158" s="61">
        <v>6.4285714285714288</v>
      </c>
      <c r="E1158" s="61">
        <v>4.8571428571428568</v>
      </c>
      <c r="F1158" s="13">
        <v>169</v>
      </c>
      <c r="G1158" s="13">
        <v>0</v>
      </c>
      <c r="H1158" s="60">
        <v>181.28571428571428</v>
      </c>
      <c r="I1158" s="75">
        <v>181.71428571428572</v>
      </c>
    </row>
    <row r="1159" spans="1:9" s="10" customFormat="1" ht="15.5" x14ac:dyDescent="0.35">
      <c r="A1159" s="73">
        <v>44984</v>
      </c>
      <c r="B1159" s="11">
        <v>6</v>
      </c>
      <c r="C1159" s="12">
        <v>4</v>
      </c>
      <c r="D1159" s="61">
        <v>7.4285714285714288</v>
      </c>
      <c r="E1159" s="61">
        <v>5.2857142857142856</v>
      </c>
      <c r="F1159" s="13">
        <v>157</v>
      </c>
      <c r="G1159" s="13">
        <v>247</v>
      </c>
      <c r="H1159" s="60">
        <v>178.28571428571428</v>
      </c>
      <c r="I1159" s="75">
        <v>179</v>
      </c>
    </row>
    <row r="1160" spans="1:9" s="10" customFormat="1" ht="15.5" x14ac:dyDescent="0.35">
      <c r="A1160" s="73">
        <v>44985</v>
      </c>
      <c r="B1160" s="11">
        <v>2</v>
      </c>
      <c r="C1160" s="12">
        <v>8</v>
      </c>
      <c r="D1160" s="61">
        <v>8</v>
      </c>
      <c r="E1160" s="61">
        <v>6</v>
      </c>
      <c r="F1160" s="13">
        <v>185</v>
      </c>
      <c r="G1160" s="13">
        <v>286</v>
      </c>
      <c r="H1160" s="60">
        <v>177.85714285714286</v>
      </c>
      <c r="I1160" s="75">
        <v>177.42857142857142</v>
      </c>
    </row>
    <row r="1161" spans="1:9" s="10" customFormat="1" ht="15.5" x14ac:dyDescent="0.35">
      <c r="A1161" s="73">
        <v>44986</v>
      </c>
      <c r="B1161" s="11">
        <v>15</v>
      </c>
      <c r="C1161" s="12">
        <v>7</v>
      </c>
      <c r="D1161" s="61">
        <v>8.5714285714285712</v>
      </c>
      <c r="E1161" s="61">
        <v>6</v>
      </c>
      <c r="F1161" s="13">
        <v>214</v>
      </c>
      <c r="G1161" s="13">
        <v>252</v>
      </c>
      <c r="H1161" s="60">
        <v>175.28571428571428</v>
      </c>
      <c r="I1161" s="75">
        <v>177.71428571428572</v>
      </c>
    </row>
    <row r="1162" spans="1:9" s="10" customFormat="1" ht="15.5" x14ac:dyDescent="0.35">
      <c r="A1162" s="73">
        <v>44987</v>
      </c>
      <c r="B1162" s="11">
        <v>10</v>
      </c>
      <c r="C1162" s="12">
        <v>12</v>
      </c>
      <c r="D1162" s="61">
        <v>8.5714285714285712</v>
      </c>
      <c r="E1162" s="61">
        <v>6</v>
      </c>
      <c r="F1162" s="13">
        <v>158</v>
      </c>
      <c r="G1162" s="13">
        <v>243</v>
      </c>
      <c r="H1162" s="60">
        <v>178.85714285714286</v>
      </c>
      <c r="I1162" s="75">
        <v>177.85714285714286</v>
      </c>
    </row>
    <row r="1163" spans="1:9" s="10" customFormat="1" ht="15.5" x14ac:dyDescent="0.35">
      <c r="A1163" s="73">
        <v>44988</v>
      </c>
      <c r="B1163" s="11">
        <v>11</v>
      </c>
      <c r="C1163" s="12">
        <v>11</v>
      </c>
      <c r="D1163" s="61">
        <v>9.1428571428571423</v>
      </c>
      <c r="E1163" s="61">
        <v>7.2857142857142856</v>
      </c>
      <c r="F1163" s="13">
        <v>172</v>
      </c>
      <c r="G1163" s="13">
        <v>209</v>
      </c>
      <c r="H1163" s="60">
        <v>183.42857142857142</v>
      </c>
      <c r="I1163" s="75">
        <v>180.71428571428572</v>
      </c>
    </row>
    <row r="1164" spans="1:9" s="10" customFormat="1" ht="15.5" x14ac:dyDescent="0.35">
      <c r="A1164" s="73">
        <v>44989</v>
      </c>
      <c r="B1164" s="11">
        <v>10</v>
      </c>
      <c r="C1164" s="12">
        <v>0</v>
      </c>
      <c r="D1164" s="61">
        <v>9.8571428571428577</v>
      </c>
      <c r="E1164" s="61">
        <v>8.7142857142857135</v>
      </c>
      <c r="F1164" s="13">
        <v>172</v>
      </c>
      <c r="G1164" s="13">
        <v>7</v>
      </c>
      <c r="H1164" s="60">
        <v>186.14285714285714</v>
      </c>
      <c r="I1164" s="75">
        <v>184.85714285714286</v>
      </c>
    </row>
    <row r="1165" spans="1:9" s="10" customFormat="1" ht="15.5" x14ac:dyDescent="0.35">
      <c r="A1165" s="73">
        <v>44990</v>
      </c>
      <c r="B1165" s="11">
        <v>6</v>
      </c>
      <c r="C1165" s="12">
        <v>0</v>
      </c>
      <c r="D1165" s="61">
        <v>9.2857142857142865</v>
      </c>
      <c r="E1165" s="61">
        <v>9.4285714285714288</v>
      </c>
      <c r="F1165" s="13">
        <v>194</v>
      </c>
      <c r="G1165" s="13">
        <v>1</v>
      </c>
      <c r="H1165" s="60">
        <v>183.28571428571428</v>
      </c>
      <c r="I1165" s="75">
        <v>188</v>
      </c>
    </row>
    <row r="1166" spans="1:9" s="10" customFormat="1" ht="15.5" x14ac:dyDescent="0.35">
      <c r="A1166" s="73">
        <v>44991</v>
      </c>
      <c r="B1166" s="11">
        <v>10</v>
      </c>
      <c r="C1166" s="12">
        <v>13</v>
      </c>
      <c r="D1166" s="61">
        <v>8.8571428571428577</v>
      </c>
      <c r="E1166" s="61">
        <v>8.7142857142857135</v>
      </c>
      <c r="F1166" s="13">
        <v>189</v>
      </c>
      <c r="G1166" s="13">
        <v>267</v>
      </c>
      <c r="H1166" s="60">
        <v>190.42857142857142</v>
      </c>
      <c r="I1166" s="75">
        <v>183.85714285714286</v>
      </c>
    </row>
    <row r="1167" spans="1:9" s="10" customFormat="1" ht="15.5" x14ac:dyDescent="0.35">
      <c r="A1167" s="73">
        <v>44992</v>
      </c>
      <c r="B1167" s="11">
        <v>7</v>
      </c>
      <c r="C1167" s="12">
        <v>18</v>
      </c>
      <c r="D1167" s="61">
        <v>8.1428571428571423</v>
      </c>
      <c r="E1167" s="61">
        <v>9.1428571428571423</v>
      </c>
      <c r="F1167" s="13">
        <v>204</v>
      </c>
      <c r="G1167" s="13">
        <v>315</v>
      </c>
      <c r="H1167" s="60">
        <v>192</v>
      </c>
      <c r="I1167" s="75">
        <v>186.85714285714286</v>
      </c>
    </row>
    <row r="1168" spans="1:9" s="10" customFormat="1" ht="15.5" x14ac:dyDescent="0.35">
      <c r="A1168" s="73">
        <v>44993</v>
      </c>
      <c r="B1168" s="11">
        <v>11</v>
      </c>
      <c r="C1168" s="12">
        <v>12</v>
      </c>
      <c r="D1168" s="61">
        <v>8.7142857142857135</v>
      </c>
      <c r="E1168" s="61">
        <v>9.1428571428571423</v>
      </c>
      <c r="F1168" s="13">
        <v>194</v>
      </c>
      <c r="G1168" s="13">
        <v>274</v>
      </c>
      <c r="H1168" s="60">
        <v>196.71428571428572</v>
      </c>
      <c r="I1168" s="75">
        <v>186.42857142857142</v>
      </c>
    </row>
    <row r="1169" spans="1:9" s="10" customFormat="1" ht="15.5" x14ac:dyDescent="0.35">
      <c r="A1169" s="73">
        <v>44994</v>
      </c>
      <c r="B1169" s="11">
        <v>7</v>
      </c>
      <c r="C1169" s="12">
        <v>7</v>
      </c>
      <c r="D1169" s="61">
        <v>9.4285714285714288</v>
      </c>
      <c r="E1169" s="61">
        <v>9.1428571428571423</v>
      </c>
      <c r="F1169" s="13">
        <v>208</v>
      </c>
      <c r="G1169" s="13">
        <v>214</v>
      </c>
      <c r="H1169" s="60">
        <v>194.85714285714286</v>
      </c>
      <c r="I1169" s="75">
        <v>186.28571428571428</v>
      </c>
    </row>
    <row r="1170" spans="1:9" s="10" customFormat="1" ht="15.5" x14ac:dyDescent="0.35">
      <c r="A1170" s="73">
        <v>44995</v>
      </c>
      <c r="B1170" s="11">
        <v>6</v>
      </c>
      <c r="C1170" s="12">
        <v>14</v>
      </c>
      <c r="D1170" s="61">
        <v>8.7142857142857135</v>
      </c>
      <c r="E1170" s="61">
        <v>8.7142857142857135</v>
      </c>
      <c r="F1170" s="13">
        <v>183</v>
      </c>
      <c r="G1170" s="13">
        <v>230</v>
      </c>
      <c r="H1170" s="60">
        <v>194.14285714285714</v>
      </c>
      <c r="I1170" s="75">
        <v>187.71428571428572</v>
      </c>
    </row>
    <row r="1171" spans="1:9" s="10" customFormat="1" ht="15.5" x14ac:dyDescent="0.35">
      <c r="A1171" s="73">
        <v>44996</v>
      </c>
      <c r="B1171" s="11">
        <v>14</v>
      </c>
      <c r="C1171" s="12">
        <v>0</v>
      </c>
      <c r="D1171" s="61">
        <v>8.5714285714285712</v>
      </c>
      <c r="E1171" s="61">
        <v>7.7142857142857144</v>
      </c>
      <c r="F1171" s="13">
        <v>205</v>
      </c>
      <c r="G1171" s="13">
        <v>4</v>
      </c>
      <c r="H1171" s="60">
        <v>194.28571428571428</v>
      </c>
      <c r="I1171" s="75">
        <v>187</v>
      </c>
    </row>
    <row r="1172" spans="1:9" s="10" customFormat="1" ht="15.5" x14ac:dyDescent="0.35">
      <c r="A1172" s="73">
        <v>44997</v>
      </c>
      <c r="B1172" s="11">
        <v>11</v>
      </c>
      <c r="C1172" s="12">
        <v>0</v>
      </c>
      <c r="D1172" s="61">
        <v>8.1428571428571423</v>
      </c>
      <c r="E1172" s="61">
        <v>8</v>
      </c>
      <c r="F1172" s="13">
        <v>181</v>
      </c>
      <c r="G1172" s="13">
        <v>0</v>
      </c>
      <c r="H1172" s="60">
        <v>191.14285714285714</v>
      </c>
      <c r="I1172" s="75">
        <v>183.71428571428572</v>
      </c>
    </row>
    <row r="1173" spans="1:9" s="10" customFormat="1" ht="15.5" x14ac:dyDescent="0.35">
      <c r="A1173" s="73">
        <v>44998</v>
      </c>
      <c r="B1173" s="11">
        <v>5</v>
      </c>
      <c r="C1173" s="12">
        <v>10</v>
      </c>
      <c r="D1173" s="61">
        <v>8.8571428571428577</v>
      </c>
      <c r="E1173" s="61">
        <v>8.7142857142857135</v>
      </c>
      <c r="F1173" s="13">
        <v>184</v>
      </c>
      <c r="G1173" s="13">
        <v>277</v>
      </c>
      <c r="H1173" s="60">
        <v>192.42857142857142</v>
      </c>
      <c r="I1173" s="75">
        <v>187.14285714285714</v>
      </c>
    </row>
    <row r="1174" spans="1:9" s="10" customFormat="1" ht="15.5" x14ac:dyDescent="0.35">
      <c r="A1174" s="73">
        <v>44999</v>
      </c>
      <c r="B1174" s="11">
        <v>6</v>
      </c>
      <c r="C1174" s="12">
        <v>11</v>
      </c>
      <c r="D1174" s="61">
        <v>9.4285714285714288</v>
      </c>
      <c r="E1174" s="61">
        <v>8</v>
      </c>
      <c r="F1174" s="13">
        <v>205</v>
      </c>
      <c r="G1174" s="13">
        <v>310</v>
      </c>
      <c r="H1174" s="60">
        <v>194.28571428571428</v>
      </c>
      <c r="I1174" s="75">
        <v>186.85714285714286</v>
      </c>
    </row>
    <row r="1175" spans="1:9" s="10" customFormat="1" ht="15.5" x14ac:dyDescent="0.35">
      <c r="A1175" s="73">
        <v>45000</v>
      </c>
      <c r="B1175" s="11">
        <v>8</v>
      </c>
      <c r="C1175" s="12">
        <v>14</v>
      </c>
      <c r="D1175" s="61">
        <v>8.7142857142857135</v>
      </c>
      <c r="E1175" s="61">
        <v>8</v>
      </c>
      <c r="F1175" s="13">
        <v>172</v>
      </c>
      <c r="G1175" s="13">
        <v>251</v>
      </c>
      <c r="H1175" s="60">
        <v>189</v>
      </c>
      <c r="I1175" s="75">
        <v>187.28571428571428</v>
      </c>
    </row>
    <row r="1176" spans="1:9" s="10" customFormat="1" ht="15.5" x14ac:dyDescent="0.35">
      <c r="A1176" s="73">
        <v>45001</v>
      </c>
      <c r="B1176" s="11">
        <v>12</v>
      </c>
      <c r="C1176" s="12">
        <v>12</v>
      </c>
      <c r="D1176" s="61">
        <v>7.8571428571428568</v>
      </c>
      <c r="E1176" s="61">
        <v>8</v>
      </c>
      <c r="F1176" s="13">
        <v>217</v>
      </c>
      <c r="G1176" s="13">
        <v>238</v>
      </c>
      <c r="H1176" s="60">
        <v>186</v>
      </c>
      <c r="I1176" s="75">
        <v>187.28571428571428</v>
      </c>
    </row>
    <row r="1177" spans="1:9" s="10" customFormat="1" ht="15.5" x14ac:dyDescent="0.35">
      <c r="A1177" s="73">
        <v>45002</v>
      </c>
      <c r="B1177" s="11">
        <v>10</v>
      </c>
      <c r="C1177" s="12">
        <v>9</v>
      </c>
      <c r="D1177" s="61">
        <v>9.2857142857142865</v>
      </c>
      <c r="E1177" s="61">
        <v>8.5714285714285712</v>
      </c>
      <c r="F1177" s="13">
        <v>196</v>
      </c>
      <c r="G1177" s="13">
        <v>228</v>
      </c>
      <c r="H1177" s="60">
        <v>189.28571428571428</v>
      </c>
      <c r="I1177" s="75">
        <v>187.28571428571428</v>
      </c>
    </row>
    <row r="1178" spans="1:9" s="10" customFormat="1" ht="15.5" x14ac:dyDescent="0.35">
      <c r="A1178" s="73">
        <v>45003</v>
      </c>
      <c r="B1178" s="11">
        <v>9</v>
      </c>
      <c r="C1178" s="12">
        <v>0</v>
      </c>
      <c r="D1178" s="61">
        <v>11.142857142857142</v>
      </c>
      <c r="E1178" s="61">
        <v>8</v>
      </c>
      <c r="F1178" s="13">
        <v>168</v>
      </c>
      <c r="G1178" s="13">
        <v>7</v>
      </c>
      <c r="H1178" s="60">
        <v>188.28571428571428</v>
      </c>
      <c r="I1178" s="75">
        <v>185</v>
      </c>
    </row>
    <row r="1179" spans="1:9" s="10" customFormat="1" ht="15.5" x14ac:dyDescent="0.35">
      <c r="A1179" s="73">
        <v>45004</v>
      </c>
      <c r="B1179" s="11">
        <v>5</v>
      </c>
      <c r="C1179" s="12">
        <v>0</v>
      </c>
      <c r="D1179" s="61">
        <v>11.714285714285714</v>
      </c>
      <c r="E1179" s="61">
        <v>8</v>
      </c>
      <c r="F1179" s="13">
        <v>160</v>
      </c>
      <c r="G1179" s="13">
        <v>0</v>
      </c>
      <c r="H1179" s="60">
        <v>188</v>
      </c>
      <c r="I1179" s="75">
        <v>189.28571428571428</v>
      </c>
    </row>
    <row r="1180" spans="1:9" s="10" customFormat="1" ht="15.5" x14ac:dyDescent="0.35">
      <c r="A1180" s="73">
        <v>45005</v>
      </c>
      <c r="B1180" s="11">
        <v>15</v>
      </c>
      <c r="C1180" s="12">
        <v>14</v>
      </c>
      <c r="D1180" s="61">
        <v>11.571428571428571</v>
      </c>
      <c r="E1180" s="61">
        <v>9.7142857142857135</v>
      </c>
      <c r="F1180" s="13">
        <v>207</v>
      </c>
      <c r="G1180" s="13">
        <v>277</v>
      </c>
      <c r="H1180" s="60">
        <v>184.28571428571428</v>
      </c>
      <c r="I1180" s="75">
        <v>194.42857142857142</v>
      </c>
    </row>
    <row r="1181" spans="1:9" s="10" customFormat="1" ht="15.5" x14ac:dyDescent="0.35">
      <c r="A1181" s="73">
        <v>45006</v>
      </c>
      <c r="B1181" s="11">
        <v>19</v>
      </c>
      <c r="C1181" s="12">
        <v>7</v>
      </c>
      <c r="D1181" s="61">
        <v>12.142857142857142</v>
      </c>
      <c r="E1181" s="61">
        <v>10.714285714285714</v>
      </c>
      <c r="F1181" s="13">
        <v>198</v>
      </c>
      <c r="G1181" s="13">
        <v>294</v>
      </c>
      <c r="H1181" s="60">
        <v>183.42857142857142</v>
      </c>
      <c r="I1181" s="75">
        <v>196.57142857142858</v>
      </c>
    </row>
    <row r="1182" spans="1:9" s="10" customFormat="1" ht="15.5" x14ac:dyDescent="0.35">
      <c r="A1182" s="73">
        <v>45007</v>
      </c>
      <c r="B1182" s="11">
        <v>12</v>
      </c>
      <c r="C1182" s="12">
        <v>14</v>
      </c>
      <c r="D1182" s="61">
        <v>12.571428571428571</v>
      </c>
      <c r="E1182" s="61">
        <v>10.714285714285714</v>
      </c>
      <c r="F1182" s="13">
        <v>170</v>
      </c>
      <c r="G1182" s="13">
        <v>281</v>
      </c>
      <c r="H1182" s="60">
        <v>185.42857142857142</v>
      </c>
      <c r="I1182" s="75">
        <v>196.28571428571428</v>
      </c>
    </row>
    <row r="1183" spans="1:9" s="10" customFormat="1" ht="15.5" x14ac:dyDescent="0.35">
      <c r="A1183" s="73">
        <v>45008</v>
      </c>
      <c r="B1183" s="11">
        <v>11</v>
      </c>
      <c r="C1183" s="12">
        <v>24</v>
      </c>
      <c r="D1183" s="61">
        <v>12.857142857142858</v>
      </c>
      <c r="E1183" s="61">
        <v>10.714285714285714</v>
      </c>
      <c r="F1183" s="13">
        <v>191</v>
      </c>
      <c r="G1183" s="13">
        <v>274</v>
      </c>
      <c r="H1183" s="60">
        <v>182.71428571428572</v>
      </c>
      <c r="I1183" s="75">
        <v>196.28571428571428</v>
      </c>
    </row>
    <row r="1184" spans="1:9" s="10" customFormat="1" ht="15.5" x14ac:dyDescent="0.35">
      <c r="A1184" s="73">
        <v>45009</v>
      </c>
      <c r="B1184" s="11">
        <v>14</v>
      </c>
      <c r="C1184" s="12">
        <v>16</v>
      </c>
      <c r="D1184" s="61">
        <v>11.714285714285714</v>
      </c>
      <c r="E1184" s="61">
        <v>10.142857142857142</v>
      </c>
      <c r="F1184" s="13">
        <v>190</v>
      </c>
      <c r="G1184" s="13">
        <v>243</v>
      </c>
      <c r="H1184" s="60">
        <v>177</v>
      </c>
      <c r="I1184" s="75">
        <v>194.14285714285714</v>
      </c>
    </row>
    <row r="1185" spans="1:9" s="10" customFormat="1" ht="15.5" x14ac:dyDescent="0.35">
      <c r="A1185" s="73">
        <v>45010</v>
      </c>
      <c r="B1185" s="11">
        <v>12</v>
      </c>
      <c r="C1185" s="12">
        <v>0</v>
      </c>
      <c r="D1185" s="61">
        <v>11</v>
      </c>
      <c r="E1185" s="61">
        <v>11.857142857142858</v>
      </c>
      <c r="F1185" s="13">
        <v>182</v>
      </c>
      <c r="G1185" s="13">
        <v>5</v>
      </c>
      <c r="H1185" s="60">
        <v>172.57142857142858</v>
      </c>
      <c r="I1185" s="75">
        <v>191.71428571428572</v>
      </c>
    </row>
    <row r="1186" spans="1:9" s="10" customFormat="1" ht="15.5" x14ac:dyDescent="0.35">
      <c r="A1186" s="73">
        <v>45011</v>
      </c>
      <c r="B1186" s="11">
        <v>7</v>
      </c>
      <c r="C1186" s="12">
        <v>0</v>
      </c>
      <c r="D1186" s="61">
        <v>10.714285714285714</v>
      </c>
      <c r="E1186" s="61">
        <v>12.571428571428571</v>
      </c>
      <c r="F1186" s="13">
        <v>141</v>
      </c>
      <c r="G1186" s="13">
        <v>0</v>
      </c>
      <c r="H1186" s="60">
        <v>173.14285714285714</v>
      </c>
      <c r="I1186" s="75">
        <v>188.71428571428572</v>
      </c>
    </row>
    <row r="1187" spans="1:9" s="10" customFormat="1" ht="15.5" x14ac:dyDescent="0.35">
      <c r="A1187" s="73">
        <v>45012</v>
      </c>
      <c r="B1187" s="11">
        <v>7</v>
      </c>
      <c r="C1187" s="12">
        <v>10</v>
      </c>
      <c r="D1187" s="61">
        <v>11</v>
      </c>
      <c r="E1187" s="61">
        <v>11.714285714285714</v>
      </c>
      <c r="F1187" s="13">
        <v>167</v>
      </c>
      <c r="G1187" s="13">
        <v>262</v>
      </c>
      <c r="H1187" s="60">
        <v>173.71428571428572</v>
      </c>
      <c r="I1187" s="75">
        <v>182.28571428571428</v>
      </c>
    </row>
    <row r="1188" spans="1:9" s="10" customFormat="1" ht="15.5" x14ac:dyDescent="0.35">
      <c r="A1188" s="73">
        <v>45013</v>
      </c>
      <c r="B1188" s="11">
        <v>14</v>
      </c>
      <c r="C1188" s="12">
        <v>19</v>
      </c>
      <c r="D1188" s="61">
        <v>10.428571428571429</v>
      </c>
      <c r="E1188" s="61">
        <v>11.571428571428571</v>
      </c>
      <c r="F1188" s="13">
        <v>167</v>
      </c>
      <c r="G1188" s="13">
        <v>277</v>
      </c>
      <c r="H1188" s="60">
        <v>171</v>
      </c>
      <c r="I1188" s="75">
        <v>180.28571428571428</v>
      </c>
    </row>
    <row r="1189" spans="1:9" s="10" customFormat="1" ht="15.5" x14ac:dyDescent="0.35">
      <c r="A1189" s="73">
        <v>45014</v>
      </c>
      <c r="B1189" s="11">
        <v>10</v>
      </c>
      <c r="C1189" s="12">
        <v>19</v>
      </c>
      <c r="D1189" s="61">
        <v>10.285714285714286</v>
      </c>
      <c r="E1189" s="61">
        <v>11.571428571428571</v>
      </c>
      <c r="F1189" s="13">
        <v>174</v>
      </c>
      <c r="G1189" s="13">
        <v>260</v>
      </c>
      <c r="H1189" s="60">
        <v>171.14285714285714</v>
      </c>
      <c r="I1189" s="75">
        <v>180.28571428571428</v>
      </c>
    </row>
    <row r="1190" spans="1:9" s="10" customFormat="1" ht="15.5" x14ac:dyDescent="0.35">
      <c r="A1190" s="73">
        <v>45015</v>
      </c>
      <c r="B1190" s="11">
        <v>13</v>
      </c>
      <c r="C1190" s="12">
        <v>18</v>
      </c>
      <c r="D1190" s="61">
        <v>10.857142857142858</v>
      </c>
      <c r="E1190" s="61">
        <v>11.571428571428571</v>
      </c>
      <c r="F1190" s="13">
        <v>195</v>
      </c>
      <c r="G1190" s="13">
        <v>229</v>
      </c>
      <c r="H1190" s="60">
        <v>174.14285714285714</v>
      </c>
      <c r="I1190" s="75">
        <v>180.42857142857142</v>
      </c>
    </row>
    <row r="1191" spans="1:9" s="10" customFormat="1" ht="15.5" x14ac:dyDescent="0.35">
      <c r="A1191" s="73">
        <v>45016</v>
      </c>
      <c r="B1191" s="11">
        <v>10</v>
      </c>
      <c r="C1191" s="12">
        <v>15</v>
      </c>
      <c r="D1191" s="61">
        <v>10.857142857142858</v>
      </c>
      <c r="E1191" s="61">
        <v>12.428571428571429</v>
      </c>
      <c r="F1191" s="13">
        <v>171</v>
      </c>
      <c r="G1191" s="13">
        <v>229</v>
      </c>
      <c r="H1191" s="60">
        <v>175.85714285714286</v>
      </c>
      <c r="I1191" s="75">
        <v>177</v>
      </c>
    </row>
    <row r="1192" spans="1:9" s="10" customFormat="1" ht="15.5" x14ac:dyDescent="0.35">
      <c r="A1192" s="73">
        <v>45017</v>
      </c>
      <c r="B1192" s="11">
        <v>11</v>
      </c>
      <c r="C1192" s="12">
        <v>0</v>
      </c>
      <c r="D1192" s="61">
        <v>10</v>
      </c>
      <c r="E1192" s="61">
        <v>12</v>
      </c>
      <c r="F1192" s="13">
        <v>183</v>
      </c>
      <c r="G1192" s="13">
        <v>5</v>
      </c>
      <c r="H1192" s="60">
        <v>178.85714285714286</v>
      </c>
      <c r="I1192" s="75">
        <v>177.42857142857142</v>
      </c>
    </row>
    <row r="1193" spans="1:9" s="10" customFormat="1" ht="15.5" x14ac:dyDescent="0.35">
      <c r="A1193" s="73">
        <v>45018</v>
      </c>
      <c r="B1193" s="11">
        <v>11</v>
      </c>
      <c r="C1193" s="12">
        <v>0</v>
      </c>
      <c r="D1193" s="61">
        <v>10</v>
      </c>
      <c r="E1193" s="61">
        <v>11.571428571428571</v>
      </c>
      <c r="F1193" s="13">
        <v>162</v>
      </c>
      <c r="G1193" s="13">
        <v>1</v>
      </c>
      <c r="H1193" s="60">
        <v>181.42857142857142</v>
      </c>
      <c r="I1193" s="75">
        <v>181.28571428571428</v>
      </c>
    </row>
    <row r="1194" spans="1:9" s="10" customFormat="1" ht="15.5" x14ac:dyDescent="0.35">
      <c r="A1194" s="73">
        <v>45019</v>
      </c>
      <c r="B1194" s="11">
        <v>7</v>
      </c>
      <c r="C1194" s="12">
        <v>16</v>
      </c>
      <c r="D1194" s="61">
        <v>9.7142857142857135</v>
      </c>
      <c r="E1194" s="61">
        <v>11.428571428571429</v>
      </c>
      <c r="F1194" s="13">
        <v>179</v>
      </c>
      <c r="G1194" s="13">
        <v>238</v>
      </c>
      <c r="H1194" s="60">
        <v>176.71428571428572</v>
      </c>
      <c r="I1194" s="75">
        <v>185.85714285714286</v>
      </c>
    </row>
    <row r="1195" spans="1:9" s="10" customFormat="1" ht="15.5" x14ac:dyDescent="0.35">
      <c r="A1195" s="73">
        <v>45020</v>
      </c>
      <c r="B1195" s="11">
        <v>8</v>
      </c>
      <c r="C1195" s="12">
        <v>16</v>
      </c>
      <c r="D1195" s="61">
        <v>9.8571428571428577</v>
      </c>
      <c r="E1195" s="61">
        <v>9.8571428571428577</v>
      </c>
      <c r="F1195" s="13">
        <v>188</v>
      </c>
      <c r="G1195" s="13">
        <v>280</v>
      </c>
      <c r="H1195" s="60">
        <v>177</v>
      </c>
      <c r="I1195" s="75">
        <v>160.42857142857142</v>
      </c>
    </row>
    <row r="1196" spans="1:9" s="10" customFormat="1" ht="15.5" x14ac:dyDescent="0.35">
      <c r="A1196" s="73">
        <v>45021</v>
      </c>
      <c r="B1196" s="11">
        <v>10</v>
      </c>
      <c r="C1196" s="12">
        <v>16</v>
      </c>
      <c r="D1196" s="61">
        <v>11</v>
      </c>
      <c r="E1196" s="61">
        <v>9.8571428571428577</v>
      </c>
      <c r="F1196" s="13">
        <v>192</v>
      </c>
      <c r="G1196" s="13">
        <v>287</v>
      </c>
      <c r="H1196" s="60">
        <v>177.28571428571428</v>
      </c>
      <c r="I1196" s="75">
        <v>159.71428571428572</v>
      </c>
    </row>
    <row r="1197" spans="1:9" s="10" customFormat="1" ht="15.5" x14ac:dyDescent="0.35">
      <c r="A1197" s="73">
        <v>45022</v>
      </c>
      <c r="B1197" s="11">
        <v>11</v>
      </c>
      <c r="C1197" s="12">
        <v>17</v>
      </c>
      <c r="D1197" s="61">
        <v>11</v>
      </c>
      <c r="E1197" s="61">
        <v>10</v>
      </c>
      <c r="F1197" s="13">
        <v>162</v>
      </c>
      <c r="G1197" s="13">
        <v>261</v>
      </c>
      <c r="H1197" s="60">
        <v>176.71428571428572</v>
      </c>
      <c r="I1197" s="75">
        <v>160.71428571428572</v>
      </c>
    </row>
    <row r="1198" spans="1:9" s="10" customFormat="1" ht="15.5" x14ac:dyDescent="0.35">
      <c r="A1198" s="73">
        <v>45023</v>
      </c>
      <c r="B1198" s="11">
        <v>11</v>
      </c>
      <c r="C1198" s="12">
        <v>4</v>
      </c>
      <c r="D1198" s="61">
        <v>10.428571428571429</v>
      </c>
      <c r="E1198" s="61">
        <v>8.4285714285714288</v>
      </c>
      <c r="F1198" s="13">
        <v>173</v>
      </c>
      <c r="G1198" s="13">
        <v>51</v>
      </c>
      <c r="H1198" s="60">
        <v>176.57142857142858</v>
      </c>
      <c r="I1198" s="75">
        <v>136.28571428571428</v>
      </c>
    </row>
    <row r="1199" spans="1:9" s="10" customFormat="1" ht="15.5" x14ac:dyDescent="0.35">
      <c r="A1199" s="73">
        <v>45024</v>
      </c>
      <c r="B1199" s="11">
        <v>19</v>
      </c>
      <c r="C1199" s="12">
        <v>0</v>
      </c>
      <c r="D1199" s="61">
        <v>10.857142857142858</v>
      </c>
      <c r="E1199" s="61">
        <v>8.8571428571428577</v>
      </c>
      <c r="F1199" s="13">
        <v>185</v>
      </c>
      <c r="G1199" s="13">
        <v>0</v>
      </c>
      <c r="H1199" s="60">
        <v>172.57142857142858</v>
      </c>
      <c r="I1199" s="75">
        <v>145.85714285714286</v>
      </c>
    </row>
    <row r="1200" spans="1:9" s="10" customFormat="1" ht="15.5" x14ac:dyDescent="0.35">
      <c r="A1200" s="73">
        <v>45025</v>
      </c>
      <c r="B1200" s="11">
        <v>11</v>
      </c>
      <c r="C1200" s="12">
        <v>1</v>
      </c>
      <c r="D1200" s="61">
        <v>10.714285714285714</v>
      </c>
      <c r="E1200" s="61">
        <v>10.142857142857142</v>
      </c>
      <c r="F1200" s="13">
        <v>158</v>
      </c>
      <c r="G1200" s="13">
        <v>8</v>
      </c>
      <c r="H1200" s="60">
        <v>171.57142857142858</v>
      </c>
      <c r="I1200" s="75">
        <v>152.42857142857142</v>
      </c>
    </row>
    <row r="1201" spans="1:9" s="10" customFormat="1" ht="15.5" x14ac:dyDescent="0.35">
      <c r="A1201" s="73">
        <v>45026</v>
      </c>
      <c r="B1201" s="11">
        <v>3</v>
      </c>
      <c r="C1201" s="12">
        <v>5</v>
      </c>
      <c r="D1201" s="61">
        <v>11.285714285714286</v>
      </c>
      <c r="E1201" s="61">
        <v>9.7142857142857135</v>
      </c>
      <c r="F1201" s="13">
        <v>178</v>
      </c>
      <c r="G1201" s="13">
        <v>67</v>
      </c>
      <c r="H1201" s="60">
        <v>173.71428571428572</v>
      </c>
      <c r="I1201" s="75">
        <v>155</v>
      </c>
    </row>
    <row r="1202" spans="1:9" s="10" customFormat="1" ht="15.5" x14ac:dyDescent="0.35">
      <c r="A1202" s="73">
        <v>45027</v>
      </c>
      <c r="B1202" s="11">
        <v>11</v>
      </c>
      <c r="C1202" s="12">
        <v>19</v>
      </c>
      <c r="D1202" s="61">
        <v>11.857142857142858</v>
      </c>
      <c r="E1202" s="61">
        <v>10.571428571428571</v>
      </c>
      <c r="F1202" s="13">
        <v>160</v>
      </c>
      <c r="G1202" s="13">
        <v>347</v>
      </c>
      <c r="H1202" s="60">
        <v>174.28571428571428</v>
      </c>
      <c r="I1202" s="75">
        <v>181.14285714285714</v>
      </c>
    </row>
    <row r="1203" spans="1:9" s="10" customFormat="1" ht="15.5" x14ac:dyDescent="0.35">
      <c r="A1203" s="73">
        <v>45028</v>
      </c>
      <c r="B1203" s="11">
        <v>9</v>
      </c>
      <c r="C1203" s="12">
        <v>25</v>
      </c>
      <c r="D1203" s="61">
        <v>9.7142857142857135</v>
      </c>
      <c r="E1203" s="61">
        <v>10.571428571428571</v>
      </c>
      <c r="F1203" s="13">
        <v>185</v>
      </c>
      <c r="G1203" s="13">
        <v>333</v>
      </c>
      <c r="H1203" s="60">
        <v>173</v>
      </c>
      <c r="I1203" s="75">
        <v>182</v>
      </c>
    </row>
    <row r="1204" spans="1:9" s="10" customFormat="1" ht="15.5" x14ac:dyDescent="0.35">
      <c r="A1204" s="73">
        <v>45029</v>
      </c>
      <c r="B1204" s="11">
        <v>15</v>
      </c>
      <c r="C1204" s="12">
        <v>14</v>
      </c>
      <c r="D1204" s="61">
        <v>10.142857142857142</v>
      </c>
      <c r="E1204" s="61">
        <v>10.428571428571429</v>
      </c>
      <c r="F1204" s="13">
        <v>177</v>
      </c>
      <c r="G1204" s="13">
        <v>279</v>
      </c>
      <c r="H1204" s="60">
        <v>175.42857142857142</v>
      </c>
      <c r="I1204" s="75">
        <v>181</v>
      </c>
    </row>
    <row r="1205" spans="1:9" s="10" customFormat="1" ht="15.5" x14ac:dyDescent="0.35">
      <c r="A1205" s="73">
        <v>45030</v>
      </c>
      <c r="B1205" s="11">
        <v>15</v>
      </c>
      <c r="C1205" s="12">
        <v>10</v>
      </c>
      <c r="D1205" s="61">
        <v>10.857142857142858</v>
      </c>
      <c r="E1205" s="61">
        <v>11.571428571428571</v>
      </c>
      <c r="F1205" s="13">
        <v>177</v>
      </c>
      <c r="G1205" s="13">
        <v>234</v>
      </c>
      <c r="H1205" s="60">
        <v>174.85714285714286</v>
      </c>
      <c r="I1205" s="75">
        <v>205.57142857142858</v>
      </c>
    </row>
    <row r="1206" spans="1:9" s="10" customFormat="1" ht="15.5" x14ac:dyDescent="0.35">
      <c r="A1206" s="73">
        <v>45031</v>
      </c>
      <c r="B1206" s="11">
        <v>4</v>
      </c>
      <c r="C1206" s="12">
        <v>0</v>
      </c>
      <c r="D1206" s="61">
        <v>10.428571428571429</v>
      </c>
      <c r="E1206" s="61">
        <v>11.142857142857142</v>
      </c>
      <c r="F1206" s="13">
        <v>176</v>
      </c>
      <c r="G1206" s="13">
        <v>6</v>
      </c>
      <c r="H1206" s="60">
        <v>177</v>
      </c>
      <c r="I1206" s="75">
        <v>196.28571428571428</v>
      </c>
    </row>
    <row r="1207" spans="1:9" s="10" customFormat="1" ht="15.5" x14ac:dyDescent="0.35">
      <c r="A1207" s="73">
        <v>45032</v>
      </c>
      <c r="B1207" s="11">
        <v>14</v>
      </c>
      <c r="C1207" s="12">
        <v>0</v>
      </c>
      <c r="D1207" s="61">
        <v>11</v>
      </c>
      <c r="E1207" s="61">
        <v>10</v>
      </c>
      <c r="F1207" s="13">
        <v>175</v>
      </c>
      <c r="G1207" s="13">
        <v>1</v>
      </c>
      <c r="H1207" s="60">
        <v>173.28571428571428</v>
      </c>
      <c r="I1207" s="75">
        <v>187.57142857142858</v>
      </c>
    </row>
    <row r="1208" spans="1:9" s="10" customFormat="1" ht="15.5" x14ac:dyDescent="0.35">
      <c r="A1208" s="73">
        <v>45033</v>
      </c>
      <c r="B1208" s="11">
        <v>8</v>
      </c>
      <c r="C1208" s="12">
        <v>13</v>
      </c>
      <c r="D1208" s="61">
        <v>9.8571428571428577</v>
      </c>
      <c r="E1208" s="61">
        <v>10</v>
      </c>
      <c r="F1208" s="13">
        <v>174</v>
      </c>
      <c r="G1208" s="13">
        <v>239</v>
      </c>
      <c r="H1208" s="60">
        <v>168.57142857142858</v>
      </c>
      <c r="I1208" s="75">
        <v>183</v>
      </c>
    </row>
    <row r="1209" spans="1:9" s="10" customFormat="1" ht="15.5" x14ac:dyDescent="0.35">
      <c r="A1209" s="73">
        <v>45034</v>
      </c>
      <c r="B1209" s="11">
        <v>8</v>
      </c>
      <c r="C1209" s="12">
        <v>16</v>
      </c>
      <c r="D1209" s="61">
        <v>8.7142857142857135</v>
      </c>
      <c r="E1209" s="61">
        <v>9.8571428571428577</v>
      </c>
      <c r="F1209" s="13">
        <v>175</v>
      </c>
      <c r="G1209" s="13">
        <v>282</v>
      </c>
      <c r="H1209" s="60">
        <v>165.42857142857142</v>
      </c>
      <c r="I1209" s="75">
        <v>180.57142857142858</v>
      </c>
    </row>
    <row r="1210" spans="1:9" s="10" customFormat="1" ht="15.5" x14ac:dyDescent="0.35">
      <c r="A1210" s="73">
        <v>45035</v>
      </c>
      <c r="B1210" s="11">
        <v>13</v>
      </c>
      <c r="C1210" s="12">
        <v>17</v>
      </c>
      <c r="D1210" s="61">
        <v>8.5714285714285712</v>
      </c>
      <c r="E1210" s="61">
        <v>9.8571428571428577</v>
      </c>
      <c r="F1210" s="13">
        <v>159</v>
      </c>
      <c r="G1210" s="13">
        <v>272</v>
      </c>
      <c r="H1210" s="60">
        <v>162.42857142857142</v>
      </c>
      <c r="I1210" s="75">
        <v>180.57142857142858</v>
      </c>
    </row>
    <row r="1211" spans="1:9" s="10" customFormat="1" ht="15.5" x14ac:dyDescent="0.35">
      <c r="A1211" s="73">
        <v>45036</v>
      </c>
      <c r="B1211" s="11">
        <v>7</v>
      </c>
      <c r="C1211" s="12">
        <v>14</v>
      </c>
      <c r="D1211" s="61">
        <v>7.7142857142857144</v>
      </c>
      <c r="E1211" s="61">
        <v>9.8571428571428577</v>
      </c>
      <c r="F1211" s="13">
        <v>144</v>
      </c>
      <c r="G1211" s="13">
        <v>247</v>
      </c>
      <c r="H1211" s="60">
        <v>163.57142857142858</v>
      </c>
      <c r="I1211" s="75">
        <v>180.42857142857142</v>
      </c>
    </row>
    <row r="1212" spans="1:9" s="10" customFormat="1" ht="15.5" x14ac:dyDescent="0.35">
      <c r="A1212" s="73">
        <v>45037</v>
      </c>
      <c r="B1212" s="11">
        <v>7</v>
      </c>
      <c r="C1212" s="12">
        <v>9</v>
      </c>
      <c r="D1212" s="61">
        <v>7.2857142857142856</v>
      </c>
      <c r="E1212" s="61">
        <v>10.714285714285714</v>
      </c>
      <c r="F1212" s="13">
        <v>155</v>
      </c>
      <c r="G1212" s="13">
        <v>217</v>
      </c>
      <c r="H1212" s="60">
        <v>161</v>
      </c>
      <c r="I1212" s="75">
        <v>181.14285714285714</v>
      </c>
    </row>
    <row r="1213" spans="1:9" s="10" customFormat="1" ht="15.5" x14ac:dyDescent="0.35">
      <c r="A1213" s="73">
        <v>45038</v>
      </c>
      <c r="B1213" s="11">
        <v>3</v>
      </c>
      <c r="C1213" s="12">
        <v>0</v>
      </c>
      <c r="D1213" s="61">
        <v>7.5714285714285712</v>
      </c>
      <c r="E1213" s="61">
        <v>10.142857142857142</v>
      </c>
      <c r="F1213" s="13">
        <v>155</v>
      </c>
      <c r="G1213" s="13">
        <v>6</v>
      </c>
      <c r="H1213" s="60">
        <v>158.42857142857142</v>
      </c>
      <c r="I1213" s="75">
        <v>178</v>
      </c>
    </row>
    <row r="1214" spans="1:9" s="10" customFormat="1" ht="15.5" x14ac:dyDescent="0.35">
      <c r="A1214" s="73">
        <v>45039</v>
      </c>
      <c r="B1214" s="11">
        <v>8</v>
      </c>
      <c r="C1214" s="12">
        <v>0</v>
      </c>
      <c r="D1214" s="61">
        <v>6.4285714285714288</v>
      </c>
      <c r="E1214" s="61">
        <v>9.2857142857142865</v>
      </c>
      <c r="F1214" s="13">
        <v>183</v>
      </c>
      <c r="G1214" s="13">
        <v>0</v>
      </c>
      <c r="H1214" s="60">
        <v>161.42857142857142</v>
      </c>
      <c r="I1214" s="75">
        <v>174.42857142857142</v>
      </c>
    </row>
    <row r="1215" spans="1:9" s="10" customFormat="1" ht="15.5" x14ac:dyDescent="0.35">
      <c r="A1215" s="73">
        <v>45040</v>
      </c>
      <c r="B1215" s="11">
        <v>5</v>
      </c>
      <c r="C1215" s="12">
        <v>19</v>
      </c>
      <c r="D1215" s="61">
        <v>6.5714285714285712</v>
      </c>
      <c r="E1215" s="61">
        <v>8.1428571428571423</v>
      </c>
      <c r="F1215" s="13">
        <v>156</v>
      </c>
      <c r="G1215" s="13">
        <v>244</v>
      </c>
      <c r="H1215" s="60">
        <v>167.71428571428572</v>
      </c>
      <c r="I1215" s="75">
        <v>172.28571428571428</v>
      </c>
    </row>
    <row r="1216" spans="1:9" s="10" customFormat="1" ht="15.5" x14ac:dyDescent="0.35">
      <c r="A1216" s="73">
        <v>45041</v>
      </c>
      <c r="B1216" s="11">
        <v>10</v>
      </c>
      <c r="C1216" s="12">
        <v>12</v>
      </c>
      <c r="D1216" s="61">
        <v>6.8571428571428568</v>
      </c>
      <c r="E1216" s="61">
        <v>8.4285714285714288</v>
      </c>
      <c r="F1216" s="13">
        <v>157</v>
      </c>
      <c r="G1216" s="13">
        <v>260</v>
      </c>
      <c r="H1216" s="60">
        <v>172.57142857142858</v>
      </c>
      <c r="I1216" s="75">
        <v>172.28571428571428</v>
      </c>
    </row>
    <row r="1217" spans="1:9" s="10" customFormat="1" ht="15.5" x14ac:dyDescent="0.35">
      <c r="A1217" s="73">
        <v>45042</v>
      </c>
      <c r="B1217" s="11">
        <v>5</v>
      </c>
      <c r="C1217" s="12">
        <v>11</v>
      </c>
      <c r="D1217" s="61">
        <v>7.5714285714285712</v>
      </c>
      <c r="E1217" s="61">
        <v>8.4285714285714288</v>
      </c>
      <c r="F1217" s="13">
        <v>180</v>
      </c>
      <c r="G1217" s="13">
        <v>247</v>
      </c>
      <c r="H1217" s="60">
        <v>175.71428571428572</v>
      </c>
      <c r="I1217" s="75">
        <v>172.14285714285714</v>
      </c>
    </row>
    <row r="1218" spans="1:9" s="10" customFormat="1" ht="15.5" x14ac:dyDescent="0.35">
      <c r="A1218" s="73">
        <v>45043</v>
      </c>
      <c r="B1218" s="11">
        <v>8</v>
      </c>
      <c r="C1218" s="12">
        <v>6</v>
      </c>
      <c r="D1218" s="61">
        <v>7.1428571428571432</v>
      </c>
      <c r="E1218" s="61">
        <v>8.4285714285714288</v>
      </c>
      <c r="F1218" s="13">
        <v>188</v>
      </c>
      <c r="G1218" s="13">
        <v>232</v>
      </c>
      <c r="H1218" s="60">
        <v>174.14285714285714</v>
      </c>
      <c r="I1218" s="75">
        <v>172.14285714285714</v>
      </c>
    </row>
    <row r="1219" spans="1:9" s="10" customFormat="1" ht="15.5" x14ac:dyDescent="0.35">
      <c r="A1219" s="73">
        <v>45044</v>
      </c>
      <c r="B1219" s="11">
        <v>9</v>
      </c>
      <c r="C1219" s="12">
        <v>11</v>
      </c>
      <c r="D1219" s="61">
        <v>6.5714285714285712</v>
      </c>
      <c r="E1219" s="61">
        <v>6.2857142857142856</v>
      </c>
      <c r="F1219" s="13">
        <v>189</v>
      </c>
      <c r="G1219" s="13">
        <v>217</v>
      </c>
      <c r="H1219" s="60">
        <v>177.71428571428572</v>
      </c>
      <c r="I1219" s="75">
        <v>147.28571428571428</v>
      </c>
    </row>
    <row r="1220" spans="1:9" s="10" customFormat="1" ht="15.5" x14ac:dyDescent="0.35">
      <c r="A1220" s="73">
        <v>45045</v>
      </c>
      <c r="B1220" s="11">
        <v>8</v>
      </c>
      <c r="C1220" s="12">
        <v>0</v>
      </c>
      <c r="D1220" s="61">
        <v>6.1428571428571432</v>
      </c>
      <c r="E1220" s="61">
        <v>5.7142857142857144</v>
      </c>
      <c r="F1220" s="13">
        <v>177</v>
      </c>
      <c r="G1220" s="13">
        <v>5</v>
      </c>
      <c r="H1220" s="60">
        <v>176</v>
      </c>
      <c r="I1220" s="75">
        <v>150.71428571428572</v>
      </c>
    </row>
    <row r="1221" spans="1:9" s="10" customFormat="1" ht="15.5" x14ac:dyDescent="0.35">
      <c r="A1221" s="73">
        <v>45046</v>
      </c>
      <c r="B1221" s="11">
        <v>5</v>
      </c>
      <c r="C1221" s="12">
        <v>0</v>
      </c>
      <c r="D1221" s="61">
        <v>6.1428571428571432</v>
      </c>
      <c r="E1221" s="61">
        <v>6.1428571428571432</v>
      </c>
      <c r="F1221" s="13">
        <v>172</v>
      </c>
      <c r="G1221" s="13">
        <v>0</v>
      </c>
      <c r="H1221" s="60">
        <v>173.57142857142858</v>
      </c>
      <c r="I1221" s="75">
        <v>157.42857142857142</v>
      </c>
    </row>
    <row r="1222" spans="1:9" s="10" customFormat="1" ht="15.5" x14ac:dyDescent="0.35">
      <c r="A1222" s="73">
        <v>45047</v>
      </c>
      <c r="B1222" s="11">
        <v>1</v>
      </c>
      <c r="C1222" s="12">
        <v>4</v>
      </c>
      <c r="D1222" s="61">
        <v>5.8571428571428568</v>
      </c>
      <c r="E1222" s="61">
        <v>6.7142857142857144</v>
      </c>
      <c r="F1222" s="13">
        <v>181</v>
      </c>
      <c r="G1222" s="13">
        <v>70</v>
      </c>
      <c r="H1222" s="60">
        <v>171.57142857142858</v>
      </c>
      <c r="I1222" s="75">
        <v>161.42857142857142</v>
      </c>
    </row>
    <row r="1223" spans="1:9" s="10" customFormat="1" ht="15.5" x14ac:dyDescent="0.35">
      <c r="A1223" s="73">
        <v>45048</v>
      </c>
      <c r="B1223" s="11">
        <v>7</v>
      </c>
      <c r="C1223" s="12">
        <v>8</v>
      </c>
      <c r="D1223" s="61">
        <v>5.1428571428571432</v>
      </c>
      <c r="E1223" s="61">
        <v>6.4285714285714288</v>
      </c>
      <c r="F1223" s="13">
        <v>145</v>
      </c>
      <c r="G1223" s="13">
        <v>284</v>
      </c>
      <c r="H1223" s="60">
        <v>168.57142857142858</v>
      </c>
      <c r="I1223" s="75">
        <v>165.71428571428572</v>
      </c>
    </row>
    <row r="1224" spans="1:9" s="10" customFormat="1" ht="15.5" x14ac:dyDescent="0.35">
      <c r="A1224" s="73">
        <v>45049</v>
      </c>
      <c r="B1224" s="11">
        <v>5</v>
      </c>
      <c r="C1224" s="12">
        <v>14</v>
      </c>
      <c r="D1224" s="61">
        <v>4.8571428571428568</v>
      </c>
      <c r="E1224" s="61">
        <v>6.4285714285714288</v>
      </c>
      <c r="F1224" s="13">
        <v>163</v>
      </c>
      <c r="G1224" s="13">
        <v>294</v>
      </c>
      <c r="H1224" s="60">
        <v>167</v>
      </c>
      <c r="I1224" s="75">
        <v>166.42857142857142</v>
      </c>
    </row>
    <row r="1225" spans="1:9" s="10" customFormat="1" ht="15.5" x14ac:dyDescent="0.35">
      <c r="A1225" s="73">
        <v>45050</v>
      </c>
      <c r="B1225" s="11">
        <v>6</v>
      </c>
      <c r="C1225" s="12">
        <v>10</v>
      </c>
      <c r="D1225" s="61">
        <v>4.7142857142857144</v>
      </c>
      <c r="E1225" s="61">
        <v>6.4285714285714288</v>
      </c>
      <c r="F1225" s="13">
        <v>174</v>
      </c>
      <c r="G1225" s="13">
        <v>260</v>
      </c>
      <c r="H1225" s="60">
        <v>166.85714285714286</v>
      </c>
      <c r="I1225" s="75">
        <v>166.57142857142858</v>
      </c>
    </row>
    <row r="1226" spans="1:9" s="10" customFormat="1" ht="15.5" x14ac:dyDescent="0.35">
      <c r="A1226" s="73">
        <v>45051</v>
      </c>
      <c r="B1226" s="11">
        <v>4</v>
      </c>
      <c r="C1226" s="12">
        <v>9</v>
      </c>
      <c r="D1226" s="61">
        <v>5</v>
      </c>
      <c r="E1226" s="61">
        <v>5.8571428571428568</v>
      </c>
      <c r="F1226" s="13">
        <v>168</v>
      </c>
      <c r="G1226" s="13">
        <v>247</v>
      </c>
      <c r="H1226" s="60">
        <v>162.14285714285714</v>
      </c>
      <c r="I1226" s="75">
        <v>158.57142857142858</v>
      </c>
    </row>
    <row r="1227" spans="1:9" s="10" customFormat="1" ht="15.5" x14ac:dyDescent="0.35">
      <c r="A1227" s="73">
        <v>45052</v>
      </c>
      <c r="B1227" s="11">
        <v>6</v>
      </c>
      <c r="C1227" s="12">
        <v>0</v>
      </c>
      <c r="D1227" s="61">
        <v>4.1428571428571432</v>
      </c>
      <c r="E1227" s="61">
        <v>6</v>
      </c>
      <c r="F1227" s="13">
        <v>166</v>
      </c>
      <c r="G1227" s="13">
        <v>10</v>
      </c>
      <c r="H1227" s="60">
        <v>166.28571428571428</v>
      </c>
      <c r="I1227" s="75">
        <v>163.71428571428572</v>
      </c>
    </row>
    <row r="1228" spans="1:9" s="10" customFormat="1" ht="15.5" x14ac:dyDescent="0.35">
      <c r="A1228" s="73">
        <v>45053</v>
      </c>
      <c r="B1228" s="11">
        <v>4</v>
      </c>
      <c r="C1228" s="12">
        <v>0</v>
      </c>
      <c r="D1228" s="61">
        <v>3.5714285714285716</v>
      </c>
      <c r="E1228" s="61">
        <v>5.2857142857142856</v>
      </c>
      <c r="F1228" s="13">
        <v>171</v>
      </c>
      <c r="G1228" s="13">
        <v>1</v>
      </c>
      <c r="H1228" s="60">
        <v>165.57142857142858</v>
      </c>
      <c r="I1228" s="75">
        <v>160.85714285714286</v>
      </c>
    </row>
    <row r="1229" spans="1:9" s="10" customFormat="1" ht="15.5" x14ac:dyDescent="0.35">
      <c r="A1229" s="73">
        <v>45054</v>
      </c>
      <c r="B1229" s="11">
        <v>3</v>
      </c>
      <c r="C1229" s="12">
        <v>0</v>
      </c>
      <c r="D1229" s="61">
        <v>3.2857142857142856</v>
      </c>
      <c r="E1229" s="61">
        <v>5</v>
      </c>
      <c r="F1229" s="13">
        <v>148</v>
      </c>
      <c r="G1229" s="13">
        <v>14</v>
      </c>
      <c r="H1229" s="60">
        <v>164.28571428571428</v>
      </c>
      <c r="I1229" s="75">
        <v>159.71428571428572</v>
      </c>
    </row>
    <row r="1230" spans="1:9" s="10" customFormat="1" ht="15.5" x14ac:dyDescent="0.35">
      <c r="A1230" s="73">
        <v>45055</v>
      </c>
      <c r="B1230" s="11">
        <v>1</v>
      </c>
      <c r="C1230" s="12">
        <v>9</v>
      </c>
      <c r="D1230" s="61">
        <v>3.7142857142857144</v>
      </c>
      <c r="E1230" s="61">
        <v>4.2857142857142856</v>
      </c>
      <c r="F1230" s="13">
        <v>174</v>
      </c>
      <c r="G1230" s="13">
        <v>320</v>
      </c>
      <c r="H1230" s="60">
        <v>163.71428571428572</v>
      </c>
      <c r="I1230" s="75">
        <v>156.28571428571428</v>
      </c>
    </row>
    <row r="1231" spans="1:9" s="10" customFormat="1" ht="15.5" x14ac:dyDescent="0.35">
      <c r="A1231" s="73">
        <v>45056</v>
      </c>
      <c r="B1231" s="11">
        <v>1</v>
      </c>
      <c r="C1231" s="12">
        <v>9</v>
      </c>
      <c r="D1231" s="61">
        <v>3.2857142857142856</v>
      </c>
      <c r="E1231" s="61">
        <v>4.2857142857142856</v>
      </c>
      <c r="F1231" s="13">
        <v>158</v>
      </c>
      <c r="G1231" s="13">
        <v>274</v>
      </c>
      <c r="H1231" s="60">
        <v>163</v>
      </c>
      <c r="I1231" s="75">
        <v>154.85714285714286</v>
      </c>
    </row>
    <row r="1232" spans="1:9" s="10" customFormat="1" ht="15.5" x14ac:dyDescent="0.35">
      <c r="A1232" s="73">
        <v>45057</v>
      </c>
      <c r="B1232" s="11">
        <v>4</v>
      </c>
      <c r="C1232" s="12">
        <v>8</v>
      </c>
      <c r="D1232" s="61">
        <v>3</v>
      </c>
      <c r="E1232" s="61">
        <v>4.2857142857142856</v>
      </c>
      <c r="F1232" s="13">
        <v>165</v>
      </c>
      <c r="G1232" s="13">
        <v>252</v>
      </c>
      <c r="H1232" s="60">
        <v>163.42857142857142</v>
      </c>
      <c r="I1232" s="75">
        <v>154.71428571428572</v>
      </c>
    </row>
    <row r="1233" spans="1:9" s="10" customFormat="1" ht="15.5" x14ac:dyDescent="0.35">
      <c r="A1233" s="73">
        <v>45058</v>
      </c>
      <c r="B1233" s="11">
        <v>7</v>
      </c>
      <c r="C1233" s="12">
        <v>4</v>
      </c>
      <c r="D1233" s="61">
        <v>3</v>
      </c>
      <c r="E1233" s="61">
        <v>5</v>
      </c>
      <c r="F1233" s="13">
        <v>164</v>
      </c>
      <c r="G1233" s="13">
        <v>223</v>
      </c>
      <c r="H1233" s="60">
        <v>164.28571428571428</v>
      </c>
      <c r="I1233" s="75">
        <v>187.28571428571428</v>
      </c>
    </row>
    <row r="1234" spans="1:9" s="10" customFormat="1" ht="15.5" x14ac:dyDescent="0.35">
      <c r="A1234" s="73">
        <v>45059</v>
      </c>
      <c r="B1234" s="11">
        <v>3</v>
      </c>
      <c r="C1234" s="12">
        <v>0</v>
      </c>
      <c r="D1234" s="61">
        <v>3.4285714285714284</v>
      </c>
      <c r="E1234" s="61">
        <v>4.1428571428571432</v>
      </c>
      <c r="F1234" s="13">
        <v>161</v>
      </c>
      <c r="G1234" s="13">
        <v>0</v>
      </c>
      <c r="H1234" s="60">
        <v>162.57142857142858</v>
      </c>
      <c r="I1234" s="75">
        <v>179.14285714285714</v>
      </c>
    </row>
    <row r="1235" spans="1:9" s="10" customFormat="1" ht="15.5" x14ac:dyDescent="0.35">
      <c r="A1235" s="73">
        <v>45060</v>
      </c>
      <c r="B1235" s="11">
        <v>2</v>
      </c>
      <c r="C1235" s="12">
        <v>0</v>
      </c>
      <c r="D1235" s="61">
        <v>3.7142857142857144</v>
      </c>
      <c r="E1235" s="61">
        <v>3.4285714285714284</v>
      </c>
      <c r="F1235" s="13">
        <v>174</v>
      </c>
      <c r="G1235" s="13">
        <v>0</v>
      </c>
      <c r="H1235" s="60">
        <v>159.14285714285714</v>
      </c>
      <c r="I1235" s="75">
        <v>175.42857142857142</v>
      </c>
    </row>
    <row r="1236" spans="1:9" s="10" customFormat="1" ht="15.5" x14ac:dyDescent="0.35">
      <c r="A1236" s="73">
        <v>45061</v>
      </c>
      <c r="B1236" s="11">
        <v>3</v>
      </c>
      <c r="C1236" s="12">
        <v>5</v>
      </c>
      <c r="D1236" s="61">
        <v>3.2857142857142856</v>
      </c>
      <c r="E1236" s="61">
        <v>3.4285714285714284</v>
      </c>
      <c r="F1236" s="13">
        <v>154</v>
      </c>
      <c r="G1236" s="13">
        <v>242</v>
      </c>
      <c r="H1236" s="60">
        <v>161.14285714285714</v>
      </c>
      <c r="I1236" s="75">
        <v>173.14285714285714</v>
      </c>
    </row>
    <row r="1237" spans="1:9" s="10" customFormat="1" ht="15.5" x14ac:dyDescent="0.35">
      <c r="A1237" s="73">
        <v>45062</v>
      </c>
      <c r="B1237" s="11">
        <v>4</v>
      </c>
      <c r="C1237" s="12">
        <v>3</v>
      </c>
      <c r="D1237" s="61">
        <v>2.5714285714285716</v>
      </c>
      <c r="E1237" s="61">
        <v>3.5714285714285716</v>
      </c>
      <c r="F1237" s="13">
        <v>162</v>
      </c>
      <c r="G1237" s="13">
        <v>263</v>
      </c>
      <c r="H1237" s="60">
        <v>160.28571428571428</v>
      </c>
      <c r="I1237" s="75">
        <v>174.71428571428572</v>
      </c>
    </row>
    <row r="1238" spans="1:9" s="10" customFormat="1" ht="15.5" x14ac:dyDescent="0.35">
      <c r="A1238" s="73">
        <v>45063</v>
      </c>
      <c r="B1238" s="11">
        <v>3</v>
      </c>
      <c r="C1238" s="12">
        <v>4</v>
      </c>
      <c r="D1238" s="61">
        <v>2.5714285714285716</v>
      </c>
      <c r="E1238" s="61">
        <v>3.5714285714285716</v>
      </c>
      <c r="F1238" s="13">
        <v>134</v>
      </c>
      <c r="G1238" s="13">
        <v>248</v>
      </c>
      <c r="H1238" s="60">
        <v>164.28571428571428</v>
      </c>
      <c r="I1238" s="75">
        <v>175.42857142857142</v>
      </c>
    </row>
    <row r="1239" spans="1:9" s="10" customFormat="1" ht="15.5" x14ac:dyDescent="0.35">
      <c r="A1239" s="73">
        <v>45064</v>
      </c>
      <c r="B1239" s="11">
        <v>1</v>
      </c>
      <c r="C1239" s="12">
        <v>8</v>
      </c>
      <c r="D1239" s="61">
        <v>3</v>
      </c>
      <c r="E1239" s="61">
        <v>3.5714285714285716</v>
      </c>
      <c r="F1239" s="13">
        <v>179</v>
      </c>
      <c r="G1239" s="13">
        <v>236</v>
      </c>
      <c r="H1239" s="60">
        <v>165.71428571428572</v>
      </c>
      <c r="I1239" s="75">
        <v>175.42857142857142</v>
      </c>
    </row>
    <row r="1240" spans="1:9" s="10" customFormat="1" ht="15.5" x14ac:dyDescent="0.35">
      <c r="A1240" s="73">
        <v>45065</v>
      </c>
      <c r="B1240" s="11">
        <v>2</v>
      </c>
      <c r="C1240" s="12">
        <v>5</v>
      </c>
      <c r="D1240" s="61">
        <v>2.7142857142857144</v>
      </c>
      <c r="E1240" s="61">
        <v>4</v>
      </c>
      <c r="F1240" s="13">
        <v>158</v>
      </c>
      <c r="G1240" s="13">
        <v>234</v>
      </c>
      <c r="H1240" s="60">
        <v>165.57142857142858</v>
      </c>
      <c r="I1240" s="75">
        <v>175</v>
      </c>
    </row>
    <row r="1241" spans="1:9" s="10" customFormat="1" ht="15.5" x14ac:dyDescent="0.35">
      <c r="A1241" s="73">
        <v>45066</v>
      </c>
      <c r="B1241" s="11">
        <v>3</v>
      </c>
      <c r="C1241" s="12">
        <v>0</v>
      </c>
      <c r="D1241" s="61">
        <v>2.1428571428571428</v>
      </c>
      <c r="E1241" s="61">
        <v>3.7142857142857144</v>
      </c>
      <c r="F1241" s="13">
        <v>189</v>
      </c>
      <c r="G1241" s="13">
        <v>5</v>
      </c>
      <c r="H1241" s="60">
        <v>163</v>
      </c>
      <c r="I1241" s="75">
        <v>173.42857142857142</v>
      </c>
    </row>
    <row r="1242" spans="1:9" s="10" customFormat="1" ht="15.5" x14ac:dyDescent="0.35">
      <c r="A1242" s="73">
        <v>45067</v>
      </c>
      <c r="B1242" s="11">
        <v>5</v>
      </c>
      <c r="C1242" s="12">
        <v>0</v>
      </c>
      <c r="D1242" s="61">
        <v>2</v>
      </c>
      <c r="E1242" s="61">
        <v>3.4285714285714284</v>
      </c>
      <c r="F1242" s="13">
        <v>184</v>
      </c>
      <c r="G1242" s="13">
        <v>0</v>
      </c>
      <c r="H1242" s="60">
        <v>166.14285714285714</v>
      </c>
      <c r="I1242" s="75">
        <v>171.57142857142858</v>
      </c>
    </row>
    <row r="1243" spans="1:9" s="10" customFormat="1" ht="15.5" x14ac:dyDescent="0.35">
      <c r="A1243" s="73">
        <v>45068</v>
      </c>
      <c r="B1243" s="11">
        <v>1</v>
      </c>
      <c r="C1243" s="12">
        <v>8</v>
      </c>
      <c r="D1243" s="61">
        <v>2.1428571428571428</v>
      </c>
      <c r="E1243" s="61">
        <v>2.4285714285714284</v>
      </c>
      <c r="F1243" s="13">
        <v>153</v>
      </c>
      <c r="G1243" s="13">
        <v>239</v>
      </c>
      <c r="H1243" s="60">
        <v>162</v>
      </c>
      <c r="I1243" s="75">
        <v>163.42857142857142</v>
      </c>
    </row>
    <row r="1244" spans="1:9" s="10" customFormat="1" ht="15.5" x14ac:dyDescent="0.35">
      <c r="A1244" s="73">
        <v>45069</v>
      </c>
      <c r="B1244" s="11">
        <v>0</v>
      </c>
      <c r="C1244" s="12">
        <v>1</v>
      </c>
      <c r="D1244" s="61">
        <v>2.2857142857142856</v>
      </c>
      <c r="E1244" s="61">
        <v>1.8571428571428572</v>
      </c>
      <c r="F1244" s="13">
        <v>144</v>
      </c>
      <c r="G1244" s="13">
        <v>252</v>
      </c>
      <c r="H1244" s="60">
        <v>164.71428571428572</v>
      </c>
      <c r="I1244" s="75">
        <v>155</v>
      </c>
    </row>
    <row r="1245" spans="1:9" s="10" customFormat="1" ht="15.5" x14ac:dyDescent="0.35">
      <c r="A1245" s="73">
        <v>45070</v>
      </c>
      <c r="B1245" s="11">
        <v>2</v>
      </c>
      <c r="C1245" s="12">
        <v>2</v>
      </c>
      <c r="D1245" s="61">
        <v>2</v>
      </c>
      <c r="E1245" s="61">
        <v>1.8571428571428572</v>
      </c>
      <c r="F1245" s="13">
        <v>156</v>
      </c>
      <c r="G1245" s="13">
        <v>235</v>
      </c>
      <c r="H1245" s="60">
        <v>160.28571428571428</v>
      </c>
      <c r="I1245" s="75">
        <v>155.14285714285714</v>
      </c>
    </row>
    <row r="1246" spans="1:9" s="10" customFormat="1" ht="15.5" x14ac:dyDescent="0.35">
      <c r="A1246" s="73">
        <v>45071</v>
      </c>
      <c r="B1246" s="11">
        <v>2</v>
      </c>
      <c r="C1246" s="12">
        <v>1</v>
      </c>
      <c r="D1246" s="61">
        <v>1.7142857142857142</v>
      </c>
      <c r="E1246" s="61">
        <v>1.8571428571428572</v>
      </c>
      <c r="F1246" s="13">
        <v>150</v>
      </c>
      <c r="G1246" s="13">
        <v>179</v>
      </c>
      <c r="H1246" s="60">
        <v>156.14285714285714</v>
      </c>
      <c r="I1246" s="75">
        <v>155.14285714285714</v>
      </c>
    </row>
    <row r="1247" spans="1:9" s="10" customFormat="1" ht="15.5" x14ac:dyDescent="0.35">
      <c r="A1247" s="73">
        <v>45072</v>
      </c>
      <c r="B1247" s="11">
        <v>3</v>
      </c>
      <c r="C1247" s="12">
        <v>1</v>
      </c>
      <c r="D1247" s="61">
        <v>1.8571428571428572</v>
      </c>
      <c r="E1247" s="61">
        <v>0.8571428571428571</v>
      </c>
      <c r="F1247" s="13">
        <v>177</v>
      </c>
      <c r="G1247" s="13">
        <v>175</v>
      </c>
      <c r="H1247" s="60">
        <v>155.71428571428572</v>
      </c>
      <c r="I1247" s="75">
        <v>145.71428571428572</v>
      </c>
    </row>
    <row r="1248" spans="1:9" s="10" customFormat="1" ht="15.5" x14ac:dyDescent="0.35">
      <c r="A1248" s="73">
        <v>45073</v>
      </c>
      <c r="B1248" s="11">
        <v>1</v>
      </c>
      <c r="C1248" s="12">
        <v>0</v>
      </c>
      <c r="D1248" s="61">
        <v>2.2857142857142856</v>
      </c>
      <c r="E1248" s="61">
        <v>1.4285714285714286</v>
      </c>
      <c r="F1248" s="13">
        <v>158</v>
      </c>
      <c r="G1248" s="13">
        <v>6</v>
      </c>
      <c r="H1248" s="60">
        <v>157.57142857142858</v>
      </c>
      <c r="I1248" s="75">
        <v>146.28571428571428</v>
      </c>
    </row>
    <row r="1249" spans="1:9" s="10" customFormat="1" ht="15.5" x14ac:dyDescent="0.35">
      <c r="A1249" s="73">
        <v>45074</v>
      </c>
      <c r="B1249" s="11">
        <v>3</v>
      </c>
      <c r="C1249" s="12">
        <v>0</v>
      </c>
      <c r="D1249" s="61">
        <v>2.1428571428571428</v>
      </c>
      <c r="E1249" s="61">
        <v>1.5714285714285714</v>
      </c>
      <c r="F1249" s="13">
        <v>155</v>
      </c>
      <c r="G1249" s="13">
        <v>0</v>
      </c>
      <c r="H1249" s="60">
        <v>155.85714285714286</v>
      </c>
      <c r="I1249" s="75">
        <v>144.57142857142858</v>
      </c>
    </row>
    <row r="1250" spans="1:9" s="10" customFormat="1" ht="15.5" x14ac:dyDescent="0.35">
      <c r="A1250" s="73">
        <v>45075</v>
      </c>
      <c r="B1250" s="11">
        <v>2</v>
      </c>
      <c r="C1250" s="12">
        <v>1</v>
      </c>
      <c r="D1250" s="61">
        <v>2.2857142857142856</v>
      </c>
      <c r="E1250" s="61">
        <v>1.8571428571428572</v>
      </c>
      <c r="F1250" s="13">
        <v>150</v>
      </c>
      <c r="G1250" s="13">
        <v>173</v>
      </c>
      <c r="H1250" s="60">
        <v>158.57142857142858</v>
      </c>
      <c r="I1250" s="75">
        <v>152.71428571428572</v>
      </c>
    </row>
    <row r="1251" spans="1:9" s="10" customFormat="1" ht="15.5" x14ac:dyDescent="0.35">
      <c r="A1251" s="73">
        <v>45076</v>
      </c>
      <c r="B1251" s="11">
        <v>3</v>
      </c>
      <c r="C1251" s="12">
        <v>5</v>
      </c>
      <c r="D1251" s="61">
        <v>2.1428571428571428</v>
      </c>
      <c r="E1251" s="61">
        <v>2.2857142857142856</v>
      </c>
      <c r="F1251" s="13">
        <v>157</v>
      </c>
      <c r="G1251" s="13">
        <v>256</v>
      </c>
      <c r="H1251" s="60">
        <v>157.71428571428572</v>
      </c>
      <c r="I1251" s="75">
        <v>155.28571428571428</v>
      </c>
    </row>
    <row r="1252" spans="1:9" s="10" customFormat="1" ht="15.5" x14ac:dyDescent="0.35">
      <c r="A1252" s="73">
        <v>45077</v>
      </c>
      <c r="B1252" s="11">
        <v>1</v>
      </c>
      <c r="C1252" s="12">
        <v>3</v>
      </c>
      <c r="D1252" s="61">
        <v>2.2857142857142856</v>
      </c>
      <c r="E1252" s="61">
        <v>2.2857142857142856</v>
      </c>
      <c r="F1252" s="13">
        <v>144</v>
      </c>
      <c r="G1252" s="13">
        <v>223</v>
      </c>
      <c r="H1252" s="60">
        <v>157.14285714285714</v>
      </c>
      <c r="I1252" s="75">
        <v>155.14285714285714</v>
      </c>
    </row>
    <row r="1253" spans="1:9" s="10" customFormat="1" ht="15.5" x14ac:dyDescent="0.35">
      <c r="A1253" s="73">
        <v>45078</v>
      </c>
      <c r="B1253" s="11">
        <v>3</v>
      </c>
      <c r="C1253" s="12">
        <v>3</v>
      </c>
      <c r="D1253" s="61">
        <v>2</v>
      </c>
      <c r="E1253" s="61">
        <v>2.2857142857142856</v>
      </c>
      <c r="F1253" s="13">
        <v>169</v>
      </c>
      <c r="G1253" s="13">
        <v>236</v>
      </c>
      <c r="H1253" s="60">
        <v>156.85714285714286</v>
      </c>
      <c r="I1253" s="75">
        <v>155.14285714285714</v>
      </c>
    </row>
    <row r="1254" spans="1:9" s="10" customFormat="1" ht="15.5" x14ac:dyDescent="0.35">
      <c r="A1254" s="73">
        <v>45079</v>
      </c>
      <c r="B1254" s="11">
        <v>2</v>
      </c>
      <c r="C1254" s="12">
        <v>4</v>
      </c>
      <c r="D1254" s="61">
        <v>2</v>
      </c>
      <c r="E1254" s="61">
        <v>2.8571428571428572</v>
      </c>
      <c r="F1254" s="13">
        <v>171</v>
      </c>
      <c r="G1254" s="13">
        <v>193</v>
      </c>
      <c r="H1254" s="60">
        <v>158.85714285714286</v>
      </c>
      <c r="I1254" s="75">
        <v>162</v>
      </c>
    </row>
    <row r="1255" spans="1:9" s="10" customFormat="1" ht="15.5" x14ac:dyDescent="0.35">
      <c r="A1255" s="73">
        <v>45080</v>
      </c>
      <c r="B1255" s="11">
        <v>2</v>
      </c>
      <c r="C1255" s="12">
        <v>0</v>
      </c>
      <c r="D1255" s="61">
        <v>2</v>
      </c>
      <c r="E1255" s="61">
        <v>2.5714285714285716</v>
      </c>
      <c r="F1255" s="13">
        <v>154</v>
      </c>
      <c r="G1255" s="13">
        <v>5</v>
      </c>
      <c r="H1255" s="60">
        <v>160.28571428571428</v>
      </c>
      <c r="I1255" s="75">
        <v>160.28571428571428</v>
      </c>
    </row>
    <row r="1256" spans="1:9" s="10" customFormat="1" ht="15.5" x14ac:dyDescent="0.35">
      <c r="A1256" s="73">
        <v>45081</v>
      </c>
      <c r="B1256" s="11">
        <v>1</v>
      </c>
      <c r="C1256" s="12">
        <v>0</v>
      </c>
      <c r="D1256" s="61">
        <v>2.2857142857142856</v>
      </c>
      <c r="E1256" s="61">
        <v>2.2857142857142856</v>
      </c>
      <c r="F1256" s="13">
        <v>153</v>
      </c>
      <c r="G1256" s="13">
        <v>0</v>
      </c>
      <c r="H1256" s="60">
        <v>161.14285714285714</v>
      </c>
      <c r="I1256" s="75">
        <v>161</v>
      </c>
    </row>
    <row r="1257" spans="1:9" s="10" customFormat="1" ht="15.5" x14ac:dyDescent="0.35">
      <c r="A1257" s="73">
        <v>45082</v>
      </c>
      <c r="B1257" s="11">
        <v>2</v>
      </c>
      <c r="C1257" s="12">
        <v>5</v>
      </c>
      <c r="D1257" s="61">
        <v>1.8571428571428572</v>
      </c>
      <c r="E1257" s="61">
        <v>2.4285714285714284</v>
      </c>
      <c r="F1257" s="13">
        <v>164</v>
      </c>
      <c r="G1257" s="13">
        <v>221</v>
      </c>
      <c r="H1257" s="60">
        <v>156.85714285714286</v>
      </c>
      <c r="I1257" s="75">
        <v>163.14285714285714</v>
      </c>
    </row>
    <row r="1258" spans="1:9" s="10" customFormat="1" ht="15.5" x14ac:dyDescent="0.35">
      <c r="A1258" s="73">
        <v>45083</v>
      </c>
      <c r="B1258" s="11">
        <v>3</v>
      </c>
      <c r="C1258" s="12">
        <v>3</v>
      </c>
      <c r="D1258" s="61">
        <v>1.5714285714285714</v>
      </c>
      <c r="E1258" s="61">
        <v>2.1428571428571428</v>
      </c>
      <c r="F1258" s="13">
        <v>167</v>
      </c>
      <c r="G1258" s="13">
        <v>244</v>
      </c>
      <c r="H1258" s="60">
        <v>154.57142857142858</v>
      </c>
      <c r="I1258" s="75">
        <v>163.28571428571428</v>
      </c>
    </row>
    <row r="1259" spans="1:9" s="10" customFormat="1" ht="15.5" x14ac:dyDescent="0.35">
      <c r="A1259" s="73">
        <v>45084</v>
      </c>
      <c r="B1259" s="11">
        <v>3</v>
      </c>
      <c r="C1259" s="12">
        <v>1</v>
      </c>
      <c r="D1259" s="61">
        <v>1.5714285714285714</v>
      </c>
      <c r="E1259" s="61">
        <v>2.1428571428571428</v>
      </c>
      <c r="F1259" s="13">
        <v>150</v>
      </c>
      <c r="G1259" s="13">
        <v>228</v>
      </c>
      <c r="H1259" s="60">
        <v>155.57142857142858</v>
      </c>
      <c r="I1259" s="75">
        <v>163.57142857142858</v>
      </c>
    </row>
    <row r="1260" spans="1:9" s="10" customFormat="1" ht="15.5" x14ac:dyDescent="0.35">
      <c r="A1260" s="73">
        <v>45085</v>
      </c>
      <c r="B1260" s="11">
        <v>0</v>
      </c>
      <c r="C1260" s="12">
        <v>4</v>
      </c>
      <c r="D1260" s="61">
        <v>1.7142857142857142</v>
      </c>
      <c r="E1260" s="61">
        <v>2.1428571428571428</v>
      </c>
      <c r="F1260" s="13">
        <v>139</v>
      </c>
      <c r="G1260" s="13">
        <v>251</v>
      </c>
      <c r="H1260" s="60">
        <v>161.42857142857142</v>
      </c>
      <c r="I1260" s="75">
        <v>163.57142857142858</v>
      </c>
    </row>
    <row r="1261" spans="1:9" s="10" customFormat="1" ht="15.5" x14ac:dyDescent="0.35">
      <c r="A1261" s="73">
        <v>45086</v>
      </c>
      <c r="B1261" s="11">
        <v>0</v>
      </c>
      <c r="C1261" s="12">
        <v>2</v>
      </c>
      <c r="D1261" s="61">
        <v>1.8571428571428572</v>
      </c>
      <c r="E1261" s="61">
        <v>1.7142857142857142</v>
      </c>
      <c r="F1261" s="13">
        <v>155</v>
      </c>
      <c r="G1261" s="13">
        <v>194</v>
      </c>
      <c r="H1261" s="60">
        <v>160.85714285714286</v>
      </c>
      <c r="I1261" s="75">
        <v>166.28571428571428</v>
      </c>
    </row>
    <row r="1262" spans="1:9" s="10" customFormat="1" ht="15.5" x14ac:dyDescent="0.35">
      <c r="A1262" s="73">
        <v>45087</v>
      </c>
      <c r="B1262" s="11">
        <v>2</v>
      </c>
      <c r="C1262" s="12">
        <v>0</v>
      </c>
      <c r="D1262" s="61">
        <v>1.8571428571428572</v>
      </c>
      <c r="E1262" s="61">
        <v>1.8571428571428572</v>
      </c>
      <c r="F1262" s="13">
        <v>161</v>
      </c>
      <c r="G1262" s="13">
        <v>7</v>
      </c>
      <c r="H1262" s="60">
        <v>161.71428571428572</v>
      </c>
      <c r="I1262" s="75">
        <v>170.42857142857142</v>
      </c>
    </row>
    <row r="1263" spans="1:9" s="10" customFormat="1" ht="15.5" x14ac:dyDescent="0.35">
      <c r="A1263" s="73">
        <v>45088</v>
      </c>
      <c r="B1263" s="11">
        <v>2</v>
      </c>
      <c r="C1263" s="12">
        <v>0</v>
      </c>
      <c r="D1263" s="61">
        <v>2</v>
      </c>
      <c r="E1263" s="61">
        <v>2.1428571428571428</v>
      </c>
      <c r="F1263" s="13">
        <v>194</v>
      </c>
      <c r="G1263" s="13">
        <v>0</v>
      </c>
      <c r="H1263" s="60">
        <v>164.28571428571428</v>
      </c>
      <c r="I1263" s="75">
        <v>171.28571428571428</v>
      </c>
    </row>
    <row r="1264" spans="1:9" s="10" customFormat="1" ht="15.5" x14ac:dyDescent="0.35">
      <c r="A1264" s="73">
        <v>45089</v>
      </c>
      <c r="B1264" s="11">
        <v>3</v>
      </c>
      <c r="C1264" s="12">
        <v>2</v>
      </c>
      <c r="D1264" s="61">
        <v>2.4285714285714284</v>
      </c>
      <c r="E1264" s="61">
        <v>2.1428571428571428</v>
      </c>
      <c r="F1264" s="13">
        <v>160</v>
      </c>
      <c r="G1264" s="13">
        <v>240</v>
      </c>
      <c r="H1264" s="60">
        <v>170.85714285714286</v>
      </c>
      <c r="I1264" s="75">
        <v>166.28571428571428</v>
      </c>
    </row>
    <row r="1265" spans="1:9" s="10" customFormat="1" ht="15.5" x14ac:dyDescent="0.35">
      <c r="A1265" s="73">
        <v>45090</v>
      </c>
      <c r="B1265" s="11">
        <v>3</v>
      </c>
      <c r="C1265" s="12">
        <v>4</v>
      </c>
      <c r="D1265" s="61">
        <v>2.5714285714285716</v>
      </c>
      <c r="E1265" s="61">
        <v>2.1428571428571428</v>
      </c>
      <c r="F1265" s="13">
        <v>173</v>
      </c>
      <c r="G1265" s="13">
        <v>273</v>
      </c>
      <c r="H1265" s="60">
        <v>170.71428571428572</v>
      </c>
      <c r="I1265" s="75">
        <v>166.42857142857142</v>
      </c>
    </row>
    <row r="1266" spans="1:9" s="10" customFormat="1" ht="15.5" x14ac:dyDescent="0.35">
      <c r="A1266" s="73">
        <v>45091</v>
      </c>
      <c r="B1266" s="11">
        <v>4</v>
      </c>
      <c r="C1266" s="12">
        <v>3</v>
      </c>
      <c r="D1266" s="61">
        <v>2.2857142857142856</v>
      </c>
      <c r="E1266" s="61">
        <v>2.1428571428571428</v>
      </c>
      <c r="F1266" s="13">
        <v>168</v>
      </c>
      <c r="G1266" s="13">
        <v>234</v>
      </c>
      <c r="H1266" s="60">
        <v>168.28571428571428</v>
      </c>
      <c r="I1266" s="75">
        <v>165.71428571428572</v>
      </c>
    </row>
    <row r="1267" spans="1:9" s="10" customFormat="1" ht="15.5" x14ac:dyDescent="0.35">
      <c r="A1267" s="73">
        <v>45092</v>
      </c>
      <c r="B1267" s="11">
        <v>3</v>
      </c>
      <c r="C1267" s="12">
        <v>4</v>
      </c>
      <c r="D1267" s="61">
        <v>2.4285714285714284</v>
      </c>
      <c r="E1267" s="61">
        <v>2.1428571428571428</v>
      </c>
      <c r="F1267" s="13">
        <v>185</v>
      </c>
      <c r="G1267" s="13">
        <v>216</v>
      </c>
      <c r="H1267" s="60">
        <v>163.85714285714286</v>
      </c>
      <c r="I1267" s="75">
        <v>165.85714285714286</v>
      </c>
    </row>
    <row r="1268" spans="1:9" s="10" customFormat="1" ht="15.5" x14ac:dyDescent="0.35">
      <c r="A1268" s="73">
        <v>45093</v>
      </c>
      <c r="B1268" s="11">
        <v>1</v>
      </c>
      <c r="C1268" s="12">
        <v>2</v>
      </c>
      <c r="D1268" s="61">
        <v>2.1428571428571428</v>
      </c>
      <c r="E1268" s="61">
        <v>2.2857142857142856</v>
      </c>
      <c r="F1268" s="13">
        <v>154</v>
      </c>
      <c r="G1268" s="13">
        <v>195</v>
      </c>
      <c r="H1268" s="60">
        <v>161.85714285714286</v>
      </c>
      <c r="I1268" s="75">
        <v>160.85714285714286</v>
      </c>
    </row>
    <row r="1269" spans="1:9" s="10" customFormat="1" ht="15.5" x14ac:dyDescent="0.35">
      <c r="A1269" s="73">
        <v>45094</v>
      </c>
      <c r="B1269" s="11">
        <v>0</v>
      </c>
      <c r="C1269" s="12">
        <v>0</v>
      </c>
      <c r="D1269" s="61">
        <v>1.8571428571428572</v>
      </c>
      <c r="E1269" s="61">
        <v>2</v>
      </c>
      <c r="F1269" s="13">
        <v>144</v>
      </c>
      <c r="G1269" s="13">
        <v>2</v>
      </c>
      <c r="H1269" s="60">
        <v>158.42857142857142</v>
      </c>
      <c r="I1269" s="75">
        <v>152</v>
      </c>
    </row>
    <row r="1270" spans="1:9" s="10" customFormat="1" ht="15.5" x14ac:dyDescent="0.35">
      <c r="A1270" s="73">
        <v>45095</v>
      </c>
      <c r="B1270" s="11">
        <v>3</v>
      </c>
      <c r="C1270" s="12">
        <v>0</v>
      </c>
      <c r="D1270" s="61">
        <v>1.4285714285714286</v>
      </c>
      <c r="E1270" s="61">
        <v>2.2857142857142856</v>
      </c>
      <c r="F1270" s="13">
        <v>163</v>
      </c>
      <c r="G1270" s="13">
        <v>1</v>
      </c>
      <c r="H1270" s="60">
        <v>156.14285714285714</v>
      </c>
      <c r="I1270" s="75">
        <v>150.57142857142858</v>
      </c>
    </row>
    <row r="1271" spans="1:9" s="10" customFormat="1" ht="15.5" x14ac:dyDescent="0.35">
      <c r="A1271" s="73">
        <v>45096</v>
      </c>
      <c r="B1271" s="11">
        <v>1</v>
      </c>
      <c r="C1271" s="12">
        <v>3</v>
      </c>
      <c r="D1271" s="61">
        <v>1</v>
      </c>
      <c r="E1271" s="61">
        <v>1.8571428571428572</v>
      </c>
      <c r="F1271" s="13">
        <v>146</v>
      </c>
      <c r="G1271" s="13">
        <v>205</v>
      </c>
      <c r="H1271" s="60">
        <v>152.57142857142858</v>
      </c>
      <c r="I1271" s="75">
        <v>151.71428571428572</v>
      </c>
    </row>
    <row r="1272" spans="1:9" s="10" customFormat="1" ht="15.5" x14ac:dyDescent="0.35">
      <c r="A1272" s="73">
        <v>45097</v>
      </c>
      <c r="B1272" s="11">
        <v>1</v>
      </c>
      <c r="C1272" s="12">
        <v>2</v>
      </c>
      <c r="D1272" s="61">
        <v>1.2857142857142858</v>
      </c>
      <c r="E1272" s="61">
        <v>1.8571428571428572</v>
      </c>
      <c r="F1272" s="13">
        <v>149</v>
      </c>
      <c r="G1272" s="13">
        <v>211</v>
      </c>
      <c r="H1272" s="60">
        <v>152.71428571428572</v>
      </c>
      <c r="I1272" s="75">
        <v>150</v>
      </c>
    </row>
    <row r="1273" spans="1:9" s="10" customFormat="1" ht="15.5" x14ac:dyDescent="0.35">
      <c r="A1273" s="73">
        <v>45098</v>
      </c>
      <c r="B1273" s="11">
        <v>1</v>
      </c>
      <c r="C1273" s="12">
        <v>5</v>
      </c>
      <c r="D1273" s="61">
        <v>1.2857142857142858</v>
      </c>
      <c r="E1273" s="61">
        <v>1.8571428571428572</v>
      </c>
      <c r="F1273" s="13">
        <v>152</v>
      </c>
      <c r="G1273" s="13">
        <v>224</v>
      </c>
      <c r="H1273" s="60">
        <v>155.42857142857142</v>
      </c>
      <c r="I1273" s="75">
        <v>150.71428571428572</v>
      </c>
    </row>
    <row r="1274" spans="1:9" s="10" customFormat="1" ht="15.5" x14ac:dyDescent="0.35">
      <c r="A1274" s="73">
        <v>45099</v>
      </c>
      <c r="B1274" s="11">
        <v>0</v>
      </c>
      <c r="C1274" s="12">
        <v>1</v>
      </c>
      <c r="D1274" s="61">
        <v>1.1428571428571428</v>
      </c>
      <c r="E1274" s="61">
        <v>1.8571428571428572</v>
      </c>
      <c r="F1274" s="13">
        <v>160</v>
      </c>
      <c r="G1274" s="13">
        <v>224</v>
      </c>
      <c r="H1274" s="60">
        <v>151.57142857142858</v>
      </c>
      <c r="I1274" s="75">
        <v>150.57142857142858</v>
      </c>
    </row>
    <row r="1275" spans="1:9" s="10" customFormat="1" ht="15.5" x14ac:dyDescent="0.35">
      <c r="A1275" s="73">
        <v>45100</v>
      </c>
      <c r="B1275" s="11">
        <v>3</v>
      </c>
      <c r="C1275" s="12">
        <v>2</v>
      </c>
      <c r="D1275" s="61">
        <v>1</v>
      </c>
      <c r="E1275" s="61">
        <v>1.5714285714285714</v>
      </c>
      <c r="F1275" s="13">
        <v>155</v>
      </c>
      <c r="G1275" s="13">
        <v>183</v>
      </c>
      <c r="H1275" s="60">
        <v>153.28571428571428</v>
      </c>
      <c r="I1275" s="75">
        <v>152.85714285714286</v>
      </c>
    </row>
    <row r="1276" spans="1:9" s="10" customFormat="1" ht="15.5" x14ac:dyDescent="0.35">
      <c r="A1276" s="73">
        <v>45101</v>
      </c>
      <c r="B1276" s="11">
        <v>0</v>
      </c>
      <c r="C1276" s="12">
        <v>0</v>
      </c>
      <c r="D1276" s="61">
        <v>1.4285714285714286</v>
      </c>
      <c r="E1276" s="61">
        <v>1.5714285714285714</v>
      </c>
      <c r="F1276" s="13">
        <v>163</v>
      </c>
      <c r="G1276" s="13">
        <v>7</v>
      </c>
      <c r="H1276" s="60">
        <v>153.57142857142858</v>
      </c>
      <c r="I1276" s="75">
        <v>156.28571428571428</v>
      </c>
    </row>
    <row r="1277" spans="1:9" s="10" customFormat="1" ht="15.5" x14ac:dyDescent="0.35">
      <c r="A1277" s="73">
        <v>45102</v>
      </c>
      <c r="B1277" s="11">
        <v>2</v>
      </c>
      <c r="C1277" s="12">
        <v>0</v>
      </c>
      <c r="D1277" s="61">
        <v>1.4285714285714286</v>
      </c>
      <c r="E1277" s="61">
        <v>1.2857142857142858</v>
      </c>
      <c r="F1277" s="13">
        <v>136</v>
      </c>
      <c r="G1277" s="13">
        <v>0</v>
      </c>
      <c r="H1277" s="60">
        <v>154</v>
      </c>
      <c r="I1277" s="75">
        <v>158.42857142857142</v>
      </c>
    </row>
    <row r="1278" spans="1:9" s="10" customFormat="1" ht="15.5" x14ac:dyDescent="0.35">
      <c r="A1278" s="73">
        <v>45103</v>
      </c>
      <c r="B1278" s="11">
        <v>0</v>
      </c>
      <c r="C1278" s="12">
        <v>1</v>
      </c>
      <c r="D1278" s="61">
        <v>1.5714285714285714</v>
      </c>
      <c r="E1278" s="61">
        <v>1.4285714285714286</v>
      </c>
      <c r="F1278" s="13">
        <v>158</v>
      </c>
      <c r="G1278" s="13">
        <v>221</v>
      </c>
      <c r="H1278" s="60">
        <v>152.71428571428572</v>
      </c>
      <c r="I1278" s="75">
        <v>158.57142857142858</v>
      </c>
    </row>
    <row r="1279" spans="1:9" s="10" customFormat="1" ht="15.5" x14ac:dyDescent="0.35">
      <c r="A1279" s="73">
        <v>45104</v>
      </c>
      <c r="B1279" s="11">
        <v>4</v>
      </c>
      <c r="C1279" s="12">
        <v>2</v>
      </c>
      <c r="D1279" s="61">
        <v>1.1428571428571428</v>
      </c>
      <c r="E1279" s="61">
        <v>1.4285714285714286</v>
      </c>
      <c r="F1279" s="13">
        <v>151</v>
      </c>
      <c r="G1279" s="13">
        <v>235</v>
      </c>
      <c r="H1279" s="60">
        <v>154.42857142857142</v>
      </c>
      <c r="I1279" s="75">
        <v>161.14285714285714</v>
      </c>
    </row>
    <row r="1280" spans="1:9" s="10" customFormat="1" ht="15.5" x14ac:dyDescent="0.35">
      <c r="A1280" s="73">
        <v>45105</v>
      </c>
      <c r="B1280" s="11">
        <v>1</v>
      </c>
      <c r="C1280" s="12">
        <v>3</v>
      </c>
      <c r="D1280" s="61">
        <v>1.5714285714285714</v>
      </c>
      <c r="E1280" s="61">
        <v>1.4285714285714286</v>
      </c>
      <c r="F1280" s="13">
        <v>155</v>
      </c>
      <c r="G1280" s="13">
        <v>239</v>
      </c>
      <c r="H1280" s="60">
        <v>150.71428571428572</v>
      </c>
      <c r="I1280" s="75">
        <v>161.14285714285714</v>
      </c>
    </row>
    <row r="1281" spans="1:9" s="10" customFormat="1" ht="15.5" x14ac:dyDescent="0.35">
      <c r="A1281" s="73">
        <v>45106</v>
      </c>
      <c r="B1281" s="11">
        <v>1</v>
      </c>
      <c r="C1281" s="12">
        <v>2</v>
      </c>
      <c r="D1281" s="61">
        <v>1.4285714285714286</v>
      </c>
      <c r="E1281" s="61">
        <v>1.4285714285714286</v>
      </c>
      <c r="F1281" s="13">
        <v>151</v>
      </c>
      <c r="G1281" s="13">
        <v>225</v>
      </c>
      <c r="H1281" s="60">
        <v>153.71428571428572</v>
      </c>
      <c r="I1281" s="75">
        <v>161.14285714285714</v>
      </c>
    </row>
    <row r="1282" spans="1:9" s="10" customFormat="1" ht="15.5" x14ac:dyDescent="0.35">
      <c r="A1282" s="73">
        <v>45107</v>
      </c>
      <c r="B1282" s="11">
        <v>0</v>
      </c>
      <c r="C1282" s="12">
        <v>2</v>
      </c>
      <c r="D1282" s="61">
        <v>1.4285714285714286</v>
      </c>
      <c r="E1282" s="61">
        <v>1.5714285714285714</v>
      </c>
      <c r="F1282" s="13">
        <v>167</v>
      </c>
      <c r="G1282" s="13">
        <v>201</v>
      </c>
      <c r="H1282" s="60">
        <v>151.28571428571428</v>
      </c>
      <c r="I1282" s="75">
        <v>161.14285714285714</v>
      </c>
    </row>
    <row r="1283" spans="1:9" s="10" customFormat="1" ht="15.5" x14ac:dyDescent="0.35">
      <c r="A1283" s="73">
        <v>45108</v>
      </c>
      <c r="B1283" s="11">
        <v>3</v>
      </c>
      <c r="C1283" s="12">
        <v>0</v>
      </c>
      <c r="D1283" s="61">
        <v>1</v>
      </c>
      <c r="E1283" s="61">
        <v>1.5714285714285714</v>
      </c>
      <c r="F1283" s="13">
        <v>137</v>
      </c>
      <c r="G1283" s="13">
        <v>7</v>
      </c>
      <c r="H1283" s="60">
        <v>150.71428571428572</v>
      </c>
      <c r="I1283" s="75">
        <v>165.28571428571428</v>
      </c>
    </row>
    <row r="1284" spans="1:9" s="10" customFormat="1" ht="15.5" x14ac:dyDescent="0.35">
      <c r="A1284" s="73">
        <v>45109</v>
      </c>
      <c r="B1284" s="11">
        <v>1</v>
      </c>
      <c r="C1284" s="12">
        <v>0</v>
      </c>
      <c r="D1284" s="61">
        <v>1</v>
      </c>
      <c r="E1284" s="61">
        <v>1.4285714285714286</v>
      </c>
      <c r="F1284" s="13">
        <v>157</v>
      </c>
      <c r="G1284" s="13">
        <v>0</v>
      </c>
      <c r="H1284" s="60">
        <v>153.57142857142858</v>
      </c>
      <c r="I1284" s="75">
        <v>160.28571428571428</v>
      </c>
    </row>
    <row r="1285" spans="1:9" s="10" customFormat="1" ht="15.5" x14ac:dyDescent="0.35">
      <c r="A1285" s="73">
        <v>45110</v>
      </c>
      <c r="B1285" s="11">
        <v>0</v>
      </c>
      <c r="C1285" s="12">
        <v>2</v>
      </c>
      <c r="D1285" s="61">
        <v>0.8571428571428571</v>
      </c>
      <c r="E1285" s="61">
        <v>1.4285714285714286</v>
      </c>
      <c r="F1285" s="13">
        <v>141</v>
      </c>
      <c r="G1285" s="13">
        <v>221</v>
      </c>
      <c r="H1285" s="60">
        <v>151.42857142857142</v>
      </c>
      <c r="I1285" s="75">
        <v>155.42857142857142</v>
      </c>
    </row>
    <row r="1286" spans="1:9" s="10" customFormat="1" ht="15.5" x14ac:dyDescent="0.35">
      <c r="A1286" s="73">
        <v>45111</v>
      </c>
      <c r="B1286" s="11">
        <v>1</v>
      </c>
      <c r="C1286" s="12">
        <v>2</v>
      </c>
      <c r="D1286" s="61">
        <v>0.8571428571428571</v>
      </c>
      <c r="E1286" s="61">
        <v>1.1428571428571428</v>
      </c>
      <c r="F1286" s="13">
        <v>147</v>
      </c>
      <c r="G1286" s="13">
        <v>264</v>
      </c>
      <c r="H1286" s="60">
        <v>149</v>
      </c>
      <c r="I1286" s="75">
        <v>152.71428571428572</v>
      </c>
    </row>
    <row r="1287" spans="1:9" s="10" customFormat="1" ht="15.5" x14ac:dyDescent="0.35">
      <c r="A1287" s="73">
        <v>45112</v>
      </c>
      <c r="B1287" s="11">
        <v>1</v>
      </c>
      <c r="C1287" s="12">
        <v>2</v>
      </c>
      <c r="D1287" s="61">
        <v>0.7142857142857143</v>
      </c>
      <c r="E1287" s="61">
        <v>1.1428571428571428</v>
      </c>
      <c r="F1287" s="13">
        <v>175</v>
      </c>
      <c r="G1287" s="13">
        <v>204</v>
      </c>
      <c r="H1287" s="60">
        <v>152.57142857142858</v>
      </c>
      <c r="I1287" s="75">
        <v>152.42857142857142</v>
      </c>
    </row>
    <row r="1288" spans="1:9" s="10" customFormat="1" ht="15.5" x14ac:dyDescent="0.35">
      <c r="A1288" s="73">
        <v>45113</v>
      </c>
      <c r="B1288" s="11">
        <v>0</v>
      </c>
      <c r="C1288" s="12">
        <v>2</v>
      </c>
      <c r="D1288" s="61">
        <v>0.8571428571428571</v>
      </c>
      <c r="E1288" s="61">
        <v>1.1428571428571428</v>
      </c>
      <c r="F1288" s="13">
        <v>136</v>
      </c>
      <c r="G1288" s="13">
        <v>191</v>
      </c>
      <c r="H1288" s="60">
        <v>153.14285714285714</v>
      </c>
      <c r="I1288" s="75">
        <v>152.57142857142858</v>
      </c>
    </row>
    <row r="1289" spans="1:9" s="10" customFormat="1" ht="15.5" x14ac:dyDescent="0.35">
      <c r="A1289" s="73">
        <v>45114</v>
      </c>
      <c r="B1289" s="11">
        <v>0</v>
      </c>
      <c r="C1289" s="12">
        <v>0</v>
      </c>
      <c r="D1289" s="61">
        <v>1</v>
      </c>
      <c r="E1289" s="61">
        <v>0.8571428571428571</v>
      </c>
      <c r="F1289" s="13">
        <v>150</v>
      </c>
      <c r="G1289" s="13">
        <v>182</v>
      </c>
      <c r="H1289" s="60">
        <v>155.28571428571428</v>
      </c>
      <c r="I1289" s="75">
        <v>152.14285714285714</v>
      </c>
    </row>
    <row r="1290" spans="1:9" s="10" customFormat="1" ht="15.5" x14ac:dyDescent="0.35">
      <c r="A1290" s="73">
        <v>45115</v>
      </c>
      <c r="B1290" s="11">
        <v>2</v>
      </c>
      <c r="C1290" s="12">
        <v>0</v>
      </c>
      <c r="D1290" s="61">
        <v>1</v>
      </c>
      <c r="E1290" s="61">
        <v>0.5714285714285714</v>
      </c>
      <c r="F1290" s="13">
        <v>162</v>
      </c>
      <c r="G1290" s="13">
        <v>5</v>
      </c>
      <c r="H1290" s="60">
        <v>159.85714285714286</v>
      </c>
      <c r="I1290" s="75">
        <v>148.42857142857142</v>
      </c>
    </row>
    <row r="1291" spans="1:9" s="10" customFormat="1" ht="15.5" x14ac:dyDescent="0.35">
      <c r="A1291" s="73">
        <v>45116</v>
      </c>
      <c r="B1291" s="11">
        <v>2</v>
      </c>
      <c r="C1291" s="12">
        <v>0</v>
      </c>
      <c r="D1291" s="61">
        <v>1</v>
      </c>
      <c r="E1291" s="61">
        <v>0.42857142857142855</v>
      </c>
      <c r="F1291" s="13">
        <v>161</v>
      </c>
      <c r="G1291" s="13">
        <v>1</v>
      </c>
      <c r="H1291" s="60">
        <v>154.42857142857142</v>
      </c>
      <c r="I1291" s="75">
        <v>153.71428571428572</v>
      </c>
    </row>
    <row r="1292" spans="1:9" s="10" customFormat="1" ht="15.5" x14ac:dyDescent="0.35">
      <c r="A1292" s="73">
        <v>45117</v>
      </c>
      <c r="B1292" s="11">
        <v>1</v>
      </c>
      <c r="C1292" s="12">
        <v>0</v>
      </c>
      <c r="D1292" s="61">
        <v>1.1428571428571428</v>
      </c>
      <c r="E1292" s="61">
        <v>0.5714285714285714</v>
      </c>
      <c r="F1292" s="13">
        <v>156</v>
      </c>
      <c r="G1292" s="13">
        <v>218</v>
      </c>
      <c r="H1292" s="60">
        <v>155.71428571428572</v>
      </c>
      <c r="I1292" s="75">
        <v>156.57142857142858</v>
      </c>
    </row>
    <row r="1293" spans="1:9" s="10" customFormat="1" ht="15.5" x14ac:dyDescent="0.35">
      <c r="A1293" s="73">
        <v>45118</v>
      </c>
      <c r="B1293" s="11">
        <v>1</v>
      </c>
      <c r="C1293" s="12">
        <v>0</v>
      </c>
      <c r="D1293" s="61">
        <v>1.4285714285714286</v>
      </c>
      <c r="E1293" s="61">
        <v>0.5714285714285714</v>
      </c>
      <c r="F1293" s="13">
        <v>179</v>
      </c>
      <c r="G1293" s="13">
        <v>238</v>
      </c>
      <c r="H1293" s="60">
        <v>155.42857142857142</v>
      </c>
      <c r="I1293" s="75">
        <v>156.71428571428572</v>
      </c>
    </row>
    <row r="1294" spans="1:9" s="10" customFormat="1" ht="15.5" x14ac:dyDescent="0.35">
      <c r="A1294" s="73">
        <v>45119</v>
      </c>
      <c r="B1294" s="11">
        <v>1</v>
      </c>
      <c r="C1294" s="12">
        <v>1</v>
      </c>
      <c r="D1294" s="61">
        <v>1.4285714285714286</v>
      </c>
      <c r="E1294" s="61">
        <v>0.5714285714285714</v>
      </c>
      <c r="F1294" s="13">
        <v>137</v>
      </c>
      <c r="G1294" s="13">
        <v>241</v>
      </c>
      <c r="H1294" s="60">
        <v>153</v>
      </c>
      <c r="I1294" s="75">
        <v>156.42857142857142</v>
      </c>
    </row>
    <row r="1295" spans="1:9" s="10" customFormat="1" ht="15.5" x14ac:dyDescent="0.35">
      <c r="A1295" s="73">
        <v>45120</v>
      </c>
      <c r="B1295" s="11">
        <v>1</v>
      </c>
      <c r="C1295" s="12">
        <v>3</v>
      </c>
      <c r="D1295" s="61">
        <v>1.4285714285714286</v>
      </c>
      <c r="E1295" s="61">
        <v>0.5714285714285714</v>
      </c>
      <c r="F1295" s="13">
        <v>145</v>
      </c>
      <c r="G1295" s="13">
        <v>211</v>
      </c>
      <c r="H1295" s="60">
        <v>153.28571428571428</v>
      </c>
      <c r="I1295" s="75">
        <v>156.42857142857142</v>
      </c>
    </row>
    <row r="1296" spans="1:9" s="10" customFormat="1" ht="15.5" x14ac:dyDescent="0.35">
      <c r="A1296" s="73">
        <v>45121</v>
      </c>
      <c r="B1296" s="11">
        <v>2</v>
      </c>
      <c r="C1296" s="12">
        <v>0</v>
      </c>
      <c r="D1296" s="61">
        <v>1.5714285714285714</v>
      </c>
      <c r="E1296" s="61">
        <v>0.7142857142857143</v>
      </c>
      <c r="F1296" s="13">
        <v>148</v>
      </c>
      <c r="G1296" s="13">
        <v>183</v>
      </c>
      <c r="H1296" s="60">
        <v>153.71428571428572</v>
      </c>
      <c r="I1296" s="75">
        <v>150.14285714285714</v>
      </c>
    </row>
    <row r="1297" spans="1:9" s="10" customFormat="1" ht="15.5" x14ac:dyDescent="0.35">
      <c r="A1297" s="73">
        <v>45122</v>
      </c>
      <c r="B1297" s="11">
        <v>2</v>
      </c>
      <c r="C1297" s="12">
        <v>0</v>
      </c>
      <c r="D1297" s="61">
        <v>1.4285714285714286</v>
      </c>
      <c r="E1297" s="61">
        <v>1</v>
      </c>
      <c r="F1297" s="13">
        <v>145</v>
      </c>
      <c r="G1297" s="13">
        <v>3</v>
      </c>
      <c r="H1297" s="60">
        <v>149.28571428571428</v>
      </c>
      <c r="I1297" s="75">
        <v>150.71428571428572</v>
      </c>
    </row>
    <row r="1298" spans="1:9" s="10" customFormat="1" ht="15.5" x14ac:dyDescent="0.35">
      <c r="A1298" s="73">
        <v>45123</v>
      </c>
      <c r="B1298" s="11">
        <v>2</v>
      </c>
      <c r="C1298" s="12">
        <v>0</v>
      </c>
      <c r="D1298" s="61">
        <v>1.4285714285714286</v>
      </c>
      <c r="E1298" s="61">
        <v>1.4285714285714286</v>
      </c>
      <c r="F1298" s="13">
        <v>163</v>
      </c>
      <c r="G1298" s="13">
        <v>1</v>
      </c>
      <c r="H1298" s="60">
        <v>150.42857142857142</v>
      </c>
      <c r="I1298" s="75">
        <v>147.71428571428572</v>
      </c>
    </row>
    <row r="1299" spans="1:9" s="10" customFormat="1" ht="15.5" x14ac:dyDescent="0.35">
      <c r="A1299" s="73">
        <v>45124</v>
      </c>
      <c r="B1299" s="11">
        <v>2</v>
      </c>
      <c r="C1299" s="12">
        <v>1</v>
      </c>
      <c r="D1299" s="61">
        <v>1.2857142857142858</v>
      </c>
      <c r="E1299" s="61">
        <v>1.1428571428571428</v>
      </c>
      <c r="F1299" s="13">
        <v>159</v>
      </c>
      <c r="G1299" s="13">
        <v>174</v>
      </c>
      <c r="H1299" s="60">
        <v>152.28571428571428</v>
      </c>
      <c r="I1299" s="75">
        <v>145.71428571428572</v>
      </c>
    </row>
    <row r="1300" spans="1:9" s="10" customFormat="1" ht="15.5" x14ac:dyDescent="0.35">
      <c r="A1300" s="73">
        <v>45125</v>
      </c>
      <c r="B1300" s="11">
        <v>0</v>
      </c>
      <c r="C1300" s="12">
        <v>2</v>
      </c>
      <c r="D1300" s="61">
        <v>1.1428571428571428</v>
      </c>
      <c r="E1300" s="61">
        <v>1.4285714285714286</v>
      </c>
      <c r="F1300" s="13">
        <v>148</v>
      </c>
      <c r="G1300" s="13">
        <v>242</v>
      </c>
      <c r="H1300" s="60">
        <v>154.57142857142858</v>
      </c>
      <c r="I1300" s="75">
        <v>147.14285714285714</v>
      </c>
    </row>
    <row r="1301" spans="1:9" s="10" customFormat="1" ht="15.5" x14ac:dyDescent="0.35">
      <c r="A1301" s="73">
        <v>45126</v>
      </c>
      <c r="B1301" s="11">
        <v>1</v>
      </c>
      <c r="C1301" s="12">
        <v>4</v>
      </c>
      <c r="D1301" s="61">
        <v>1</v>
      </c>
      <c r="E1301" s="61">
        <v>1.4285714285714286</v>
      </c>
      <c r="F1301" s="13">
        <v>145</v>
      </c>
      <c r="G1301" s="13">
        <v>220</v>
      </c>
      <c r="H1301" s="60">
        <v>156.14285714285714</v>
      </c>
      <c r="I1301" s="75">
        <v>147.57142857142858</v>
      </c>
    </row>
    <row r="1302" spans="1:9" s="10" customFormat="1" ht="15.5" x14ac:dyDescent="0.35">
      <c r="A1302" s="73">
        <v>45127</v>
      </c>
      <c r="B1302" s="11">
        <v>0</v>
      </c>
      <c r="C1302" s="12">
        <v>1</v>
      </c>
      <c r="D1302" s="61">
        <v>0.7142857142857143</v>
      </c>
      <c r="E1302" s="61">
        <v>1.4285714285714286</v>
      </c>
      <c r="F1302" s="13">
        <v>158</v>
      </c>
      <c r="G1302" s="13">
        <v>197</v>
      </c>
      <c r="H1302" s="60">
        <v>154.14285714285714</v>
      </c>
      <c r="I1302" s="75">
        <v>147.57142857142858</v>
      </c>
    </row>
    <row r="1303" spans="1:9" s="10" customFormat="1" ht="15.5" x14ac:dyDescent="0.35">
      <c r="A1303" s="73">
        <v>45128</v>
      </c>
      <c r="B1303" s="11">
        <v>1</v>
      </c>
      <c r="C1303" s="12">
        <v>2</v>
      </c>
      <c r="D1303" s="61">
        <v>0.5714285714285714</v>
      </c>
      <c r="E1303" s="61">
        <v>1.2857142857142858</v>
      </c>
      <c r="F1303" s="13">
        <v>164</v>
      </c>
      <c r="G1303" s="13">
        <v>193</v>
      </c>
      <c r="H1303" s="60">
        <v>153.14285714285714</v>
      </c>
      <c r="I1303" s="75">
        <v>155</v>
      </c>
    </row>
    <row r="1304" spans="1:9" s="10" customFormat="1" ht="15.5" x14ac:dyDescent="0.35">
      <c r="A1304" s="73">
        <v>45129</v>
      </c>
      <c r="B1304" s="11">
        <v>1</v>
      </c>
      <c r="C1304" s="12">
        <v>0</v>
      </c>
      <c r="D1304" s="61">
        <v>0.7142857142857143</v>
      </c>
      <c r="E1304" s="61">
        <v>1.1428571428571428</v>
      </c>
      <c r="F1304" s="13">
        <v>156</v>
      </c>
      <c r="G1304" s="13">
        <v>6</v>
      </c>
      <c r="H1304" s="60">
        <v>151.85714285714286</v>
      </c>
      <c r="I1304" s="75">
        <v>155.57142857142858</v>
      </c>
    </row>
    <row r="1305" spans="1:9" s="10" customFormat="1" ht="15.5" x14ac:dyDescent="0.35">
      <c r="A1305" s="73">
        <v>45130</v>
      </c>
      <c r="B1305" s="11">
        <v>0</v>
      </c>
      <c r="C1305" s="12">
        <v>0</v>
      </c>
      <c r="D1305" s="61">
        <v>0.8571428571428571</v>
      </c>
      <c r="E1305" s="61">
        <v>0.5714285714285714</v>
      </c>
      <c r="F1305" s="13">
        <v>149</v>
      </c>
      <c r="G1305" s="13">
        <v>1</v>
      </c>
      <c r="H1305" s="60">
        <v>152.28571428571428</v>
      </c>
      <c r="I1305" s="75">
        <v>156</v>
      </c>
    </row>
    <row r="1306" spans="1:9" s="10" customFormat="1" ht="15.5" x14ac:dyDescent="0.35">
      <c r="A1306" s="73">
        <v>45131</v>
      </c>
      <c r="B1306" s="11">
        <v>1</v>
      </c>
      <c r="C1306" s="12">
        <v>0</v>
      </c>
      <c r="D1306" s="61">
        <v>0.8571428571428571</v>
      </c>
      <c r="E1306" s="61">
        <v>0.8571428571428571</v>
      </c>
      <c r="F1306" s="13">
        <v>152</v>
      </c>
      <c r="G1306" s="13">
        <v>226</v>
      </c>
      <c r="H1306" s="60">
        <v>154</v>
      </c>
      <c r="I1306" s="75">
        <v>159.57142857142858</v>
      </c>
    </row>
    <row r="1307" spans="1:9" s="10" customFormat="1" ht="15.5" x14ac:dyDescent="0.35">
      <c r="A1307" s="73">
        <v>45132</v>
      </c>
      <c r="B1307" s="11">
        <v>1</v>
      </c>
      <c r="C1307" s="12">
        <v>1</v>
      </c>
      <c r="D1307" s="61">
        <v>1</v>
      </c>
      <c r="E1307" s="61">
        <v>0.7142857142857143</v>
      </c>
      <c r="F1307" s="13">
        <v>139</v>
      </c>
      <c r="G1307" s="13">
        <v>246</v>
      </c>
      <c r="H1307" s="60">
        <v>153.28571428571428</v>
      </c>
      <c r="I1307" s="75">
        <v>157.85714285714286</v>
      </c>
    </row>
    <row r="1308" spans="1:9" s="10" customFormat="1" ht="15.5" x14ac:dyDescent="0.35">
      <c r="A1308" s="73">
        <v>45133</v>
      </c>
      <c r="B1308" s="11">
        <v>2</v>
      </c>
      <c r="C1308" s="12">
        <v>0</v>
      </c>
      <c r="D1308" s="61">
        <v>1.2857142857142858</v>
      </c>
      <c r="E1308" s="61">
        <v>0.7142857142857143</v>
      </c>
      <c r="F1308" s="13">
        <v>148</v>
      </c>
      <c r="G1308" s="13">
        <v>223</v>
      </c>
      <c r="H1308" s="60">
        <v>152.85714285714286</v>
      </c>
      <c r="I1308" s="75">
        <v>157.85714285714286</v>
      </c>
    </row>
    <row r="1309" spans="1:9" s="10" customFormat="1" ht="15.5" x14ac:dyDescent="0.35">
      <c r="A1309" s="73">
        <v>45134</v>
      </c>
      <c r="B1309" s="11">
        <v>0</v>
      </c>
      <c r="C1309" s="12">
        <v>3</v>
      </c>
      <c r="D1309" s="61">
        <v>1.4285714285714286</v>
      </c>
      <c r="E1309" s="61">
        <v>0.7142857142857143</v>
      </c>
      <c r="F1309" s="13">
        <v>170</v>
      </c>
      <c r="G1309" s="13">
        <v>222</v>
      </c>
      <c r="H1309" s="60">
        <v>155.28571428571428</v>
      </c>
      <c r="I1309" s="75">
        <v>157.71428571428572</v>
      </c>
    </row>
    <row r="1310" spans="1:9" s="10" customFormat="1" ht="15.5" x14ac:dyDescent="0.35">
      <c r="A1310" s="73">
        <v>45135</v>
      </c>
      <c r="B1310" s="11">
        <v>2</v>
      </c>
      <c r="C1310" s="12">
        <v>1</v>
      </c>
      <c r="D1310" s="61">
        <v>1.7142857142857142</v>
      </c>
      <c r="E1310" s="61">
        <v>1</v>
      </c>
      <c r="F1310" s="13">
        <v>159</v>
      </c>
      <c r="G1310" s="13">
        <v>181</v>
      </c>
      <c r="H1310" s="60">
        <v>154.14285714285714</v>
      </c>
      <c r="I1310" s="75">
        <v>157</v>
      </c>
    </row>
    <row r="1311" spans="1:9" s="10" customFormat="1" ht="15.5" x14ac:dyDescent="0.35">
      <c r="A1311" s="73">
        <v>45136</v>
      </c>
      <c r="B1311" s="11">
        <v>3</v>
      </c>
      <c r="C1311" s="12">
        <v>0</v>
      </c>
      <c r="D1311" s="61">
        <v>1.5714285714285714</v>
      </c>
      <c r="E1311" s="61">
        <v>1.1428571428571428</v>
      </c>
      <c r="F1311" s="13">
        <v>153</v>
      </c>
      <c r="G1311" s="13">
        <v>6</v>
      </c>
      <c r="H1311" s="60">
        <v>157.28571428571428</v>
      </c>
      <c r="I1311" s="75">
        <v>156.57142857142858</v>
      </c>
    </row>
    <row r="1312" spans="1:9" s="10" customFormat="1" ht="15.5" x14ac:dyDescent="0.35">
      <c r="A1312" s="73">
        <v>45137</v>
      </c>
      <c r="B1312" s="11">
        <v>1</v>
      </c>
      <c r="C1312" s="12">
        <v>0</v>
      </c>
      <c r="D1312" s="61">
        <v>1.7142857142857142</v>
      </c>
      <c r="E1312" s="61">
        <v>1.2857142857142858</v>
      </c>
      <c r="F1312" s="13">
        <v>166</v>
      </c>
      <c r="G1312" s="13">
        <v>0</v>
      </c>
      <c r="H1312" s="60">
        <v>159.14285714285714</v>
      </c>
      <c r="I1312" s="75">
        <v>159.14285714285714</v>
      </c>
    </row>
    <row r="1313" spans="1:9" s="10" customFormat="1" ht="15.5" x14ac:dyDescent="0.35">
      <c r="A1313" s="73">
        <v>45138</v>
      </c>
      <c r="B1313" s="11">
        <v>3</v>
      </c>
      <c r="C1313" s="12">
        <v>2</v>
      </c>
      <c r="D1313" s="61">
        <v>2</v>
      </c>
      <c r="E1313" s="61">
        <v>1.2857142857142858</v>
      </c>
      <c r="F1313" s="13">
        <v>144</v>
      </c>
      <c r="G1313" s="13">
        <v>221</v>
      </c>
      <c r="H1313" s="60">
        <v>154.14285714285714</v>
      </c>
      <c r="I1313" s="75">
        <v>155.42857142857142</v>
      </c>
    </row>
    <row r="1314" spans="1:9" s="10" customFormat="1" ht="15.5" x14ac:dyDescent="0.35">
      <c r="A1314" s="73">
        <v>45139</v>
      </c>
      <c r="B1314" s="11">
        <v>0</v>
      </c>
      <c r="C1314" s="12">
        <v>2</v>
      </c>
      <c r="D1314" s="61">
        <v>2</v>
      </c>
      <c r="E1314" s="61">
        <v>1.1428571428571428</v>
      </c>
      <c r="F1314" s="13">
        <v>161</v>
      </c>
      <c r="G1314" s="13">
        <v>243</v>
      </c>
      <c r="H1314" s="60">
        <v>153.57142857142858</v>
      </c>
      <c r="I1314" s="75">
        <v>157.71428571428572</v>
      </c>
    </row>
    <row r="1315" spans="1:9" s="10" customFormat="1" ht="15.5" x14ac:dyDescent="0.35">
      <c r="A1315" s="73">
        <v>45140</v>
      </c>
      <c r="B1315" s="11">
        <v>3</v>
      </c>
      <c r="C1315" s="12">
        <v>1</v>
      </c>
      <c r="D1315" s="61">
        <v>2</v>
      </c>
      <c r="E1315" s="61">
        <v>1.1428571428571428</v>
      </c>
      <c r="F1315" s="13">
        <v>161</v>
      </c>
      <c r="G1315" s="13">
        <v>241</v>
      </c>
      <c r="H1315" s="60">
        <v>151.71428571428572</v>
      </c>
      <c r="I1315" s="75">
        <v>158</v>
      </c>
    </row>
    <row r="1316" spans="1:9" s="10" customFormat="1" ht="15.5" x14ac:dyDescent="0.35">
      <c r="A1316" s="73">
        <v>45141</v>
      </c>
      <c r="B1316" s="11">
        <v>2</v>
      </c>
      <c r="C1316" s="12">
        <v>3</v>
      </c>
      <c r="D1316" s="61">
        <v>2.1428571428571428</v>
      </c>
      <c r="E1316" s="61">
        <v>1.1428571428571428</v>
      </c>
      <c r="F1316" s="13">
        <v>135</v>
      </c>
      <c r="G1316" s="13">
        <v>196</v>
      </c>
      <c r="H1316" s="60">
        <v>148.28571428571428</v>
      </c>
      <c r="I1316" s="75">
        <v>158</v>
      </c>
    </row>
    <row r="1317" spans="1:9" s="10" customFormat="1" ht="15.5" x14ac:dyDescent="0.35">
      <c r="A1317" s="73">
        <v>45142</v>
      </c>
      <c r="B1317" s="11">
        <v>2</v>
      </c>
      <c r="C1317" s="12">
        <v>0</v>
      </c>
      <c r="D1317" s="61">
        <v>2</v>
      </c>
      <c r="E1317" s="61">
        <v>1.8571428571428572</v>
      </c>
      <c r="F1317" s="13">
        <v>155</v>
      </c>
      <c r="G1317" s="13">
        <v>197</v>
      </c>
      <c r="H1317" s="60">
        <v>152.14285714285714</v>
      </c>
      <c r="I1317" s="75">
        <v>157</v>
      </c>
    </row>
    <row r="1318" spans="1:9" s="10" customFormat="1" ht="15.5" x14ac:dyDescent="0.35">
      <c r="A1318" s="73">
        <v>45143</v>
      </c>
      <c r="B1318" s="11">
        <v>3</v>
      </c>
      <c r="C1318" s="12">
        <v>0</v>
      </c>
      <c r="D1318" s="61">
        <v>2.2857142857142856</v>
      </c>
      <c r="E1318" s="61">
        <v>2.2857142857142856</v>
      </c>
      <c r="F1318" s="13">
        <v>140</v>
      </c>
      <c r="G1318" s="13">
        <v>8</v>
      </c>
      <c r="H1318" s="60">
        <v>150.85714285714286</v>
      </c>
      <c r="I1318" s="75">
        <v>158.28571428571428</v>
      </c>
    </row>
    <row r="1319" spans="1:9" s="10" customFormat="1" ht="15.5" x14ac:dyDescent="0.35">
      <c r="A1319" s="73">
        <v>45144</v>
      </c>
      <c r="B1319" s="11">
        <v>2</v>
      </c>
      <c r="C1319" s="12">
        <v>0</v>
      </c>
      <c r="D1319" s="61">
        <v>1.8571428571428572</v>
      </c>
      <c r="E1319" s="61">
        <v>2.5714285714285716</v>
      </c>
      <c r="F1319" s="13">
        <v>142</v>
      </c>
      <c r="G1319" s="13">
        <v>0</v>
      </c>
      <c r="H1319" s="60">
        <v>150.71428571428572</v>
      </c>
      <c r="I1319" s="75">
        <v>157.42857142857142</v>
      </c>
    </row>
    <row r="1320" spans="1:9" s="10" customFormat="1" ht="15.5" x14ac:dyDescent="0.35">
      <c r="A1320" s="73">
        <v>45145</v>
      </c>
      <c r="B1320" s="11">
        <v>2</v>
      </c>
      <c r="C1320" s="12">
        <v>7</v>
      </c>
      <c r="D1320" s="61">
        <v>2</v>
      </c>
      <c r="E1320" s="61">
        <v>2.2857142857142856</v>
      </c>
      <c r="F1320" s="13">
        <v>171</v>
      </c>
      <c r="G1320" s="13">
        <v>214</v>
      </c>
      <c r="H1320" s="60">
        <v>156.85714285714286</v>
      </c>
      <c r="I1320" s="75">
        <v>161.14285714285714</v>
      </c>
    </row>
    <row r="1321" spans="1:9" s="10" customFormat="1" ht="15.5" x14ac:dyDescent="0.35">
      <c r="A1321" s="73">
        <v>45146</v>
      </c>
      <c r="B1321" s="11">
        <v>2</v>
      </c>
      <c r="C1321" s="12">
        <v>5</v>
      </c>
      <c r="D1321" s="61">
        <v>2.1428571428571428</v>
      </c>
      <c r="E1321" s="61">
        <v>2.5714285714285716</v>
      </c>
      <c r="F1321" s="13">
        <v>152</v>
      </c>
      <c r="G1321" s="13">
        <v>252</v>
      </c>
      <c r="H1321" s="60">
        <v>160.14285714285714</v>
      </c>
      <c r="I1321" s="75">
        <v>160.85714285714286</v>
      </c>
    </row>
    <row r="1322" spans="1:9" s="10" customFormat="1" ht="15.5" x14ac:dyDescent="0.35">
      <c r="A1322" s="73">
        <v>45147</v>
      </c>
      <c r="B1322" s="11">
        <v>0</v>
      </c>
      <c r="C1322" s="12">
        <v>3</v>
      </c>
      <c r="D1322" s="61">
        <v>2.4285714285714284</v>
      </c>
      <c r="E1322" s="61">
        <v>2.5714285714285716</v>
      </c>
      <c r="F1322" s="13">
        <v>160</v>
      </c>
      <c r="G1322" s="13">
        <v>235</v>
      </c>
      <c r="H1322" s="60">
        <v>163.57142857142858</v>
      </c>
      <c r="I1322" s="75">
        <v>160.28571428571428</v>
      </c>
    </row>
    <row r="1323" spans="1:9" s="10" customFormat="1" ht="15.5" x14ac:dyDescent="0.35">
      <c r="A1323" s="73">
        <v>45148</v>
      </c>
      <c r="B1323" s="11">
        <v>3</v>
      </c>
      <c r="C1323" s="12">
        <v>1</v>
      </c>
      <c r="D1323" s="61">
        <v>2.8571428571428572</v>
      </c>
      <c r="E1323" s="61">
        <v>2.5714285714285716</v>
      </c>
      <c r="F1323" s="13">
        <v>178</v>
      </c>
      <c r="G1323" s="13">
        <v>222</v>
      </c>
      <c r="H1323" s="60">
        <v>167</v>
      </c>
      <c r="I1323" s="75">
        <v>160.28571428571428</v>
      </c>
    </row>
    <row r="1324" spans="1:9" s="10" customFormat="1" ht="15.5" x14ac:dyDescent="0.35">
      <c r="A1324" s="73">
        <v>45149</v>
      </c>
      <c r="B1324" s="11">
        <v>3</v>
      </c>
      <c r="C1324" s="12">
        <v>2</v>
      </c>
      <c r="D1324" s="61">
        <v>2.8571428571428572</v>
      </c>
      <c r="E1324" s="61">
        <v>2.1428571428571428</v>
      </c>
      <c r="F1324" s="13">
        <v>178</v>
      </c>
      <c r="G1324" s="13">
        <v>195</v>
      </c>
      <c r="H1324" s="60">
        <v>163</v>
      </c>
      <c r="I1324" s="75">
        <v>159.85714285714286</v>
      </c>
    </row>
    <row r="1325" spans="1:9" s="10" customFormat="1" ht="15.5" x14ac:dyDescent="0.35">
      <c r="A1325" s="73">
        <v>45150</v>
      </c>
      <c r="B1325" s="11">
        <v>5</v>
      </c>
      <c r="C1325" s="12">
        <v>0</v>
      </c>
      <c r="D1325" s="61">
        <v>3.4285714285714284</v>
      </c>
      <c r="E1325" s="61">
        <v>2.2857142857142856</v>
      </c>
      <c r="F1325" s="13">
        <v>164</v>
      </c>
      <c r="G1325" s="13">
        <v>4</v>
      </c>
      <c r="H1325" s="60">
        <v>166.14285714285714</v>
      </c>
      <c r="I1325" s="75">
        <v>159.71428571428572</v>
      </c>
    </row>
    <row r="1326" spans="1:9" s="10" customFormat="1" ht="15.5" x14ac:dyDescent="0.35">
      <c r="A1326" s="73">
        <v>45151</v>
      </c>
      <c r="B1326" s="11">
        <v>5</v>
      </c>
      <c r="C1326" s="12">
        <v>0</v>
      </c>
      <c r="D1326" s="61">
        <v>4.4285714285714288</v>
      </c>
      <c r="E1326" s="61">
        <v>2.5714285714285716</v>
      </c>
      <c r="F1326" s="13">
        <v>166</v>
      </c>
      <c r="G1326" s="13">
        <v>0</v>
      </c>
      <c r="H1326" s="60">
        <v>166.14285714285714</v>
      </c>
      <c r="I1326" s="75">
        <v>158.42857142857142</v>
      </c>
    </row>
    <row r="1327" spans="1:9" s="10" customFormat="1" ht="15.5" x14ac:dyDescent="0.35">
      <c r="A1327" s="73">
        <v>45152</v>
      </c>
      <c r="B1327" s="11">
        <v>2</v>
      </c>
      <c r="C1327" s="12">
        <v>4</v>
      </c>
      <c r="D1327" s="61">
        <v>4.2857142857142856</v>
      </c>
      <c r="E1327" s="61">
        <v>3</v>
      </c>
      <c r="F1327" s="13">
        <v>143</v>
      </c>
      <c r="G1327" s="13">
        <v>211</v>
      </c>
      <c r="H1327" s="60">
        <v>161.42857142857142</v>
      </c>
      <c r="I1327" s="75">
        <v>156.57142857142858</v>
      </c>
    </row>
    <row r="1328" spans="1:9" s="10" customFormat="1" ht="15.5" x14ac:dyDescent="0.35">
      <c r="A1328" s="73">
        <v>45153</v>
      </c>
      <c r="B1328" s="11">
        <v>6</v>
      </c>
      <c r="C1328" s="12">
        <v>6</v>
      </c>
      <c r="D1328" s="61">
        <v>4.1428571428571432</v>
      </c>
      <c r="E1328" s="61">
        <v>3.4285714285714284</v>
      </c>
      <c r="F1328" s="13">
        <v>174</v>
      </c>
      <c r="G1328" s="13">
        <v>251</v>
      </c>
      <c r="H1328" s="60">
        <v>156.42857142857142</v>
      </c>
      <c r="I1328" s="75">
        <v>157.42857142857142</v>
      </c>
    </row>
    <row r="1329" spans="1:9" s="10" customFormat="1" ht="15.5" x14ac:dyDescent="0.35">
      <c r="A1329" s="73">
        <v>45154</v>
      </c>
      <c r="B1329" s="11">
        <v>7</v>
      </c>
      <c r="C1329" s="12">
        <v>5</v>
      </c>
      <c r="D1329" s="61">
        <v>4.1428571428571432</v>
      </c>
      <c r="E1329" s="61">
        <v>3.4285714285714284</v>
      </c>
      <c r="F1329" s="13">
        <v>160</v>
      </c>
      <c r="G1329" s="13">
        <v>226</v>
      </c>
      <c r="H1329" s="60">
        <v>155.85714285714286</v>
      </c>
      <c r="I1329" s="75">
        <v>157.71428571428572</v>
      </c>
    </row>
    <row r="1330" spans="1:9" s="10" customFormat="1" ht="15.5" x14ac:dyDescent="0.35">
      <c r="A1330" s="73">
        <v>45155</v>
      </c>
      <c r="B1330" s="11">
        <v>2</v>
      </c>
      <c r="C1330" s="12">
        <v>4</v>
      </c>
      <c r="D1330" s="61">
        <v>4</v>
      </c>
      <c r="E1330" s="61">
        <v>3.4285714285714284</v>
      </c>
      <c r="F1330" s="13">
        <v>145</v>
      </c>
      <c r="G1330" s="13">
        <v>209</v>
      </c>
      <c r="H1330" s="60">
        <v>152.42857142857142</v>
      </c>
      <c r="I1330" s="75">
        <v>157.71428571428572</v>
      </c>
    </row>
    <row r="1331" spans="1:9" s="10" customFormat="1" ht="15.5" x14ac:dyDescent="0.35">
      <c r="A1331" s="73">
        <v>45156</v>
      </c>
      <c r="B1331" s="11">
        <v>2</v>
      </c>
      <c r="C1331" s="12">
        <v>5</v>
      </c>
      <c r="D1331" s="61">
        <v>4</v>
      </c>
      <c r="E1331" s="61">
        <v>3.5714285714285716</v>
      </c>
      <c r="F1331" s="13">
        <v>143</v>
      </c>
      <c r="G1331" s="13">
        <v>201</v>
      </c>
      <c r="H1331" s="60">
        <v>157.71428571428572</v>
      </c>
      <c r="I1331" s="75">
        <v>160.28571428571428</v>
      </c>
    </row>
    <row r="1332" spans="1:9" s="10" customFormat="1" ht="15.5" x14ac:dyDescent="0.35">
      <c r="A1332" s="73">
        <v>45157</v>
      </c>
      <c r="B1332" s="11">
        <v>5</v>
      </c>
      <c r="C1332" s="12">
        <v>0</v>
      </c>
      <c r="D1332" s="61">
        <v>3.4285714285714284</v>
      </c>
      <c r="E1332" s="61">
        <v>3.7142857142857144</v>
      </c>
      <c r="F1332" s="13">
        <v>160</v>
      </c>
      <c r="G1332" s="13">
        <v>6</v>
      </c>
      <c r="H1332" s="60">
        <v>155.28571428571428</v>
      </c>
      <c r="I1332" s="75">
        <v>160.14285714285714</v>
      </c>
    </row>
    <row r="1333" spans="1:9" s="10" customFormat="1" ht="15.5" x14ac:dyDescent="0.35">
      <c r="A1333" s="73">
        <v>45158</v>
      </c>
      <c r="B1333" s="11">
        <v>4</v>
      </c>
      <c r="C1333" s="12">
        <v>0</v>
      </c>
      <c r="D1333" s="61">
        <v>2.8571428571428572</v>
      </c>
      <c r="E1333" s="61">
        <v>4.1428571428571432</v>
      </c>
      <c r="F1333" s="13">
        <v>142</v>
      </c>
      <c r="G1333" s="13">
        <v>0</v>
      </c>
      <c r="H1333" s="60">
        <v>154</v>
      </c>
      <c r="I1333" s="75">
        <v>162.57142857142858</v>
      </c>
    </row>
    <row r="1334" spans="1:9" s="10" customFormat="1" ht="15.5" x14ac:dyDescent="0.35">
      <c r="A1334" s="73">
        <v>45159</v>
      </c>
      <c r="B1334" s="11">
        <v>2</v>
      </c>
      <c r="C1334" s="12">
        <v>5</v>
      </c>
      <c r="D1334" s="61">
        <v>2.7142857142857144</v>
      </c>
      <c r="E1334" s="61">
        <v>3.8571428571428572</v>
      </c>
      <c r="F1334" s="13">
        <v>180</v>
      </c>
      <c r="G1334" s="13">
        <v>229</v>
      </c>
      <c r="H1334" s="60">
        <v>154.28571428571428</v>
      </c>
      <c r="I1334" s="75">
        <v>160.57142857142858</v>
      </c>
    </row>
    <row r="1335" spans="1:9" s="10" customFormat="1" ht="15.5" x14ac:dyDescent="0.35">
      <c r="A1335" s="73">
        <v>45160</v>
      </c>
      <c r="B1335" s="11">
        <v>2</v>
      </c>
      <c r="C1335" s="12">
        <v>7</v>
      </c>
      <c r="D1335" s="61">
        <v>2.8571428571428572</v>
      </c>
      <c r="E1335" s="61">
        <v>3.4285714285714284</v>
      </c>
      <c r="F1335" s="13">
        <v>157</v>
      </c>
      <c r="G1335" s="13">
        <v>250</v>
      </c>
      <c r="H1335" s="60">
        <v>155.57142857142858</v>
      </c>
      <c r="I1335" s="75">
        <v>159.42857142857142</v>
      </c>
    </row>
    <row r="1336" spans="1:9" s="10" customFormat="1" ht="15.5" x14ac:dyDescent="0.35">
      <c r="A1336" s="73">
        <v>45161</v>
      </c>
      <c r="B1336" s="11">
        <v>3</v>
      </c>
      <c r="C1336" s="12">
        <v>8</v>
      </c>
      <c r="D1336" s="61">
        <v>2.7142857142857144</v>
      </c>
      <c r="E1336" s="61">
        <v>3.4285714285714284</v>
      </c>
      <c r="F1336" s="13">
        <v>151</v>
      </c>
      <c r="G1336" s="13">
        <v>243</v>
      </c>
      <c r="H1336" s="60">
        <v>154.42857142857142</v>
      </c>
      <c r="I1336" s="75">
        <v>159.14285714285714</v>
      </c>
    </row>
    <row r="1337" spans="1:9" s="10" customFormat="1" ht="15.5" x14ac:dyDescent="0.35">
      <c r="A1337" s="73">
        <v>45162</v>
      </c>
      <c r="B1337" s="11">
        <v>1</v>
      </c>
      <c r="C1337" s="12">
        <v>2</v>
      </c>
      <c r="D1337" s="61">
        <v>2.2857142857142856</v>
      </c>
      <c r="E1337" s="61">
        <v>3.4285714285714284</v>
      </c>
      <c r="F1337" s="13">
        <v>147</v>
      </c>
      <c r="G1337" s="13">
        <v>195</v>
      </c>
      <c r="H1337" s="60">
        <v>154.85714285714286</v>
      </c>
      <c r="I1337" s="75">
        <v>159.28571428571428</v>
      </c>
    </row>
    <row r="1338" spans="1:9" s="10" customFormat="1" ht="15.5" x14ac:dyDescent="0.35">
      <c r="A1338" s="73">
        <v>45163</v>
      </c>
      <c r="B1338" s="11">
        <v>3</v>
      </c>
      <c r="C1338" s="12">
        <v>2</v>
      </c>
      <c r="D1338" s="61">
        <v>2.2857142857142856</v>
      </c>
      <c r="E1338" s="61">
        <v>3.1428571428571428</v>
      </c>
      <c r="F1338" s="13">
        <v>152</v>
      </c>
      <c r="G1338" s="13">
        <v>193</v>
      </c>
      <c r="H1338" s="60">
        <v>151.57142857142858</v>
      </c>
      <c r="I1338" s="75">
        <v>158.71428571428572</v>
      </c>
    </row>
    <row r="1339" spans="1:9" s="10" customFormat="1" ht="15.5" x14ac:dyDescent="0.35">
      <c r="A1339" s="73">
        <v>45164</v>
      </c>
      <c r="B1339" s="11">
        <v>4</v>
      </c>
      <c r="C1339" s="12">
        <v>0</v>
      </c>
      <c r="D1339" s="61">
        <v>3.1428571428571428</v>
      </c>
      <c r="E1339" s="61">
        <v>3</v>
      </c>
      <c r="F1339" s="13">
        <v>152</v>
      </c>
      <c r="G1339" s="13">
        <v>4</v>
      </c>
      <c r="H1339" s="60">
        <v>150.57142857142858</v>
      </c>
      <c r="I1339" s="75">
        <v>157</v>
      </c>
    </row>
    <row r="1340" spans="1:9" s="10" customFormat="1" ht="15.5" x14ac:dyDescent="0.35">
      <c r="A1340" s="73">
        <v>45165</v>
      </c>
      <c r="B1340" s="11">
        <v>1</v>
      </c>
      <c r="C1340" s="12">
        <v>0</v>
      </c>
      <c r="D1340" s="61">
        <v>3.4285714285714284</v>
      </c>
      <c r="E1340" s="61">
        <v>2.1428571428571428</v>
      </c>
      <c r="F1340" s="13">
        <v>145</v>
      </c>
      <c r="G1340" s="13">
        <v>1</v>
      </c>
      <c r="H1340" s="60">
        <v>149.57142857142858</v>
      </c>
      <c r="I1340" s="75">
        <v>153</v>
      </c>
    </row>
    <row r="1341" spans="1:9" s="10" customFormat="1" ht="15.5" x14ac:dyDescent="0.35">
      <c r="A1341" s="73">
        <v>45166</v>
      </c>
      <c r="B1341" s="11">
        <v>2</v>
      </c>
      <c r="C1341" s="12">
        <v>3</v>
      </c>
      <c r="D1341" s="61">
        <v>3.5714285714285716</v>
      </c>
      <c r="E1341" s="61">
        <v>2.4285714285714284</v>
      </c>
      <c r="F1341" s="13">
        <v>157</v>
      </c>
      <c r="G1341" s="13">
        <v>225</v>
      </c>
      <c r="H1341" s="60">
        <v>148.57142857142858</v>
      </c>
      <c r="I1341" s="75">
        <v>153</v>
      </c>
    </row>
    <row r="1342" spans="1:9" s="10" customFormat="1" ht="15.5" x14ac:dyDescent="0.35">
      <c r="A1342" s="73">
        <v>45167</v>
      </c>
      <c r="B1342" s="11">
        <v>8</v>
      </c>
      <c r="C1342" s="12">
        <v>6</v>
      </c>
      <c r="D1342" s="61">
        <v>3.7142857142857144</v>
      </c>
      <c r="E1342" s="61">
        <v>2.7142857142857144</v>
      </c>
      <c r="F1342" s="13">
        <v>150</v>
      </c>
      <c r="G1342" s="13">
        <v>238</v>
      </c>
      <c r="H1342" s="60">
        <v>146.57142857142858</v>
      </c>
      <c r="I1342" s="75">
        <v>150.14285714285714</v>
      </c>
    </row>
    <row r="1343" spans="1:9" s="10" customFormat="1" ht="15.5" x14ac:dyDescent="0.35">
      <c r="A1343" s="73">
        <v>45168</v>
      </c>
      <c r="B1343" s="11">
        <v>5</v>
      </c>
      <c r="C1343" s="12">
        <v>2</v>
      </c>
      <c r="D1343" s="61">
        <v>3.8571428571428572</v>
      </c>
      <c r="E1343" s="61">
        <v>2.8571428571428572</v>
      </c>
      <c r="F1343" s="13">
        <v>144</v>
      </c>
      <c r="G1343" s="13">
        <v>215</v>
      </c>
      <c r="H1343" s="60">
        <v>145.71428571428572</v>
      </c>
      <c r="I1343" s="75">
        <v>151.57142857142858</v>
      </c>
    </row>
    <row r="1344" spans="1:9" s="10" customFormat="1" ht="15.5" x14ac:dyDescent="0.35">
      <c r="A1344" s="73">
        <v>45169</v>
      </c>
      <c r="B1344" s="11">
        <v>2</v>
      </c>
      <c r="C1344" s="12">
        <v>4</v>
      </c>
      <c r="D1344" s="61">
        <v>4</v>
      </c>
      <c r="E1344" s="61">
        <v>2.8571428571428572</v>
      </c>
      <c r="F1344" s="13">
        <v>140</v>
      </c>
      <c r="G1344" s="13">
        <v>195</v>
      </c>
      <c r="H1344" s="60">
        <v>148.71428571428572</v>
      </c>
      <c r="I1344" s="75">
        <v>151.42857142857142</v>
      </c>
    </row>
    <row r="1345" spans="1:9" s="10" customFormat="1" ht="15.5" x14ac:dyDescent="0.35">
      <c r="A1345" s="73">
        <v>45170</v>
      </c>
      <c r="B1345" s="11">
        <v>4</v>
      </c>
      <c r="C1345" s="12">
        <v>4</v>
      </c>
      <c r="D1345" s="61">
        <v>4.2857142857142856</v>
      </c>
      <c r="E1345" s="61">
        <v>3.5714285714285716</v>
      </c>
      <c r="F1345" s="13">
        <v>138</v>
      </c>
      <c r="G1345" s="13">
        <v>173</v>
      </c>
      <c r="H1345" s="60">
        <v>149.28571428571428</v>
      </c>
      <c r="I1345" s="75">
        <v>148.28571428571428</v>
      </c>
    </row>
    <row r="1346" spans="1:9" s="10" customFormat="1" ht="15.5" x14ac:dyDescent="0.35">
      <c r="A1346" s="73">
        <v>45171</v>
      </c>
      <c r="B1346" s="11">
        <v>5</v>
      </c>
      <c r="C1346" s="12">
        <v>1</v>
      </c>
      <c r="D1346" s="61">
        <v>3.7142857142857144</v>
      </c>
      <c r="E1346" s="61">
        <v>3</v>
      </c>
      <c r="F1346" s="13">
        <v>146</v>
      </c>
      <c r="G1346" s="13">
        <v>14</v>
      </c>
      <c r="H1346" s="60">
        <v>150.14285714285714</v>
      </c>
      <c r="I1346" s="75">
        <v>150.85714285714286</v>
      </c>
    </row>
    <row r="1347" spans="1:9" s="10" customFormat="1" ht="15.5" x14ac:dyDescent="0.35">
      <c r="A1347" s="73">
        <v>45172</v>
      </c>
      <c r="B1347" s="11">
        <v>2</v>
      </c>
      <c r="C1347" s="12">
        <v>0</v>
      </c>
      <c r="D1347" s="61">
        <v>3.2857142857142856</v>
      </c>
      <c r="E1347" s="61">
        <v>3.8571428571428572</v>
      </c>
      <c r="F1347" s="13">
        <v>166</v>
      </c>
      <c r="G1347" s="13">
        <v>0</v>
      </c>
      <c r="H1347" s="60">
        <v>152.14285714285714</v>
      </c>
      <c r="I1347" s="75">
        <v>152.28571428571428</v>
      </c>
    </row>
    <row r="1348" spans="1:9" s="10" customFormat="1" ht="15.5" x14ac:dyDescent="0.35">
      <c r="A1348" s="73">
        <v>45173</v>
      </c>
      <c r="B1348" s="11">
        <v>4</v>
      </c>
      <c r="C1348" s="12">
        <v>8</v>
      </c>
      <c r="D1348" s="61">
        <v>3.7142857142857144</v>
      </c>
      <c r="E1348" s="61">
        <v>4.4285714285714288</v>
      </c>
      <c r="F1348" s="13">
        <v>161</v>
      </c>
      <c r="G1348" s="13">
        <v>203</v>
      </c>
      <c r="H1348" s="60">
        <v>157.42857142857142</v>
      </c>
      <c r="I1348" s="75">
        <v>153</v>
      </c>
    </row>
    <row r="1349" spans="1:9" s="10" customFormat="1" ht="15.5" x14ac:dyDescent="0.35">
      <c r="A1349" s="73">
        <v>45174</v>
      </c>
      <c r="B1349" s="11">
        <v>4</v>
      </c>
      <c r="C1349" s="12">
        <v>2</v>
      </c>
      <c r="D1349" s="61">
        <v>4.1428571428571432</v>
      </c>
      <c r="E1349" s="61">
        <v>4.4285714285714288</v>
      </c>
      <c r="F1349" s="13">
        <v>156</v>
      </c>
      <c r="G1349" s="13">
        <v>256</v>
      </c>
      <c r="H1349" s="60">
        <v>158</v>
      </c>
      <c r="I1349" s="75">
        <v>156.42857142857142</v>
      </c>
    </row>
    <row r="1350" spans="1:9" s="10" customFormat="1" ht="15.5" x14ac:dyDescent="0.35">
      <c r="A1350" s="73">
        <v>45175</v>
      </c>
      <c r="B1350" s="11">
        <v>2</v>
      </c>
      <c r="C1350" s="12">
        <v>8</v>
      </c>
      <c r="D1350" s="61">
        <v>4.1428571428571432</v>
      </c>
      <c r="E1350" s="61">
        <v>4.2857142857142856</v>
      </c>
      <c r="F1350" s="13">
        <v>158</v>
      </c>
      <c r="G1350" s="13">
        <v>225</v>
      </c>
      <c r="H1350" s="60">
        <v>161.14285714285714</v>
      </c>
      <c r="I1350" s="75">
        <v>155.71428571428572</v>
      </c>
    </row>
    <row r="1351" spans="1:9" s="10" customFormat="1" ht="15.5" x14ac:dyDescent="0.35">
      <c r="A1351" s="73">
        <v>45176</v>
      </c>
      <c r="B1351" s="11">
        <v>5</v>
      </c>
      <c r="C1351" s="12">
        <v>8</v>
      </c>
      <c r="D1351" s="61">
        <v>4.2857142857142856</v>
      </c>
      <c r="E1351" s="61">
        <v>4.2857142857142856</v>
      </c>
      <c r="F1351" s="13">
        <v>177</v>
      </c>
      <c r="G1351" s="13">
        <v>200</v>
      </c>
      <c r="H1351" s="60">
        <v>158.28571428571428</v>
      </c>
      <c r="I1351" s="75">
        <v>155.71428571428572</v>
      </c>
    </row>
    <row r="1352" spans="1:9" s="10" customFormat="1" ht="15.5" x14ac:dyDescent="0.35">
      <c r="A1352" s="73">
        <v>45177</v>
      </c>
      <c r="B1352" s="11">
        <v>7</v>
      </c>
      <c r="C1352" s="12">
        <v>4</v>
      </c>
      <c r="D1352" s="61">
        <v>4.2857142857142856</v>
      </c>
      <c r="E1352" s="61">
        <v>3.7142857142857144</v>
      </c>
      <c r="F1352" s="13">
        <v>142</v>
      </c>
      <c r="G1352" s="13">
        <v>197</v>
      </c>
      <c r="H1352" s="60">
        <v>157.42857142857142</v>
      </c>
      <c r="I1352" s="75">
        <v>155</v>
      </c>
    </row>
    <row r="1353" spans="1:9" s="10" customFormat="1" ht="15.5" x14ac:dyDescent="0.35">
      <c r="A1353" s="73">
        <v>45178</v>
      </c>
      <c r="B1353" s="11">
        <v>5</v>
      </c>
      <c r="C1353" s="12">
        <v>0</v>
      </c>
      <c r="D1353" s="61">
        <v>4.2857142857142856</v>
      </c>
      <c r="E1353" s="61">
        <v>4.2857142857142856</v>
      </c>
      <c r="F1353" s="13">
        <v>168</v>
      </c>
      <c r="G1353" s="13">
        <v>9</v>
      </c>
      <c r="H1353" s="60">
        <v>154.14285714285714</v>
      </c>
      <c r="I1353" s="75">
        <v>152.85714285714286</v>
      </c>
    </row>
    <row r="1354" spans="1:9" s="10" customFormat="1" ht="15.5" x14ac:dyDescent="0.35">
      <c r="A1354" s="73">
        <v>45179</v>
      </c>
      <c r="B1354" s="11">
        <v>3</v>
      </c>
      <c r="C1354" s="12">
        <v>0</v>
      </c>
      <c r="D1354" s="61">
        <v>4.8571428571428568</v>
      </c>
      <c r="E1354" s="61">
        <v>3.8571428571428572</v>
      </c>
      <c r="F1354" s="13">
        <v>146</v>
      </c>
      <c r="G1354" s="13">
        <v>0</v>
      </c>
      <c r="H1354" s="60">
        <v>152.42857142857142</v>
      </c>
      <c r="I1354" s="75">
        <v>149.71428571428572</v>
      </c>
    </row>
    <row r="1355" spans="1:9" s="10" customFormat="1" ht="15.5" x14ac:dyDescent="0.35">
      <c r="A1355" s="73">
        <v>45180</v>
      </c>
      <c r="B1355" s="11">
        <v>4</v>
      </c>
      <c r="C1355" s="12">
        <v>4</v>
      </c>
      <c r="D1355" s="61">
        <v>4.7142857142857144</v>
      </c>
      <c r="E1355" s="61">
        <v>3.5714285714285716</v>
      </c>
      <c r="F1355" s="13">
        <v>155</v>
      </c>
      <c r="G1355" s="13">
        <v>198</v>
      </c>
      <c r="H1355" s="60">
        <v>149.71428571428572</v>
      </c>
      <c r="I1355" s="75">
        <v>146.28571428571428</v>
      </c>
    </row>
    <row r="1356" spans="1:9" s="10" customFormat="1" ht="15.5" x14ac:dyDescent="0.35">
      <c r="A1356" s="73">
        <v>45181</v>
      </c>
      <c r="B1356" s="11">
        <v>4</v>
      </c>
      <c r="C1356" s="12">
        <v>6</v>
      </c>
      <c r="D1356" s="61">
        <v>4.1428571428571432</v>
      </c>
      <c r="E1356" s="61">
        <v>4</v>
      </c>
      <c r="F1356" s="13">
        <v>133</v>
      </c>
      <c r="G1356" s="13">
        <v>241</v>
      </c>
      <c r="H1356" s="60">
        <v>150.28571428571428</v>
      </c>
      <c r="I1356" s="75">
        <v>144</v>
      </c>
    </row>
    <row r="1357" spans="1:9" s="10" customFormat="1" ht="15.5" x14ac:dyDescent="0.35">
      <c r="A1357" s="73">
        <v>45182</v>
      </c>
      <c r="B1357" s="11">
        <v>6</v>
      </c>
      <c r="C1357" s="12">
        <v>5</v>
      </c>
      <c r="D1357" s="61">
        <v>4.2857142857142856</v>
      </c>
      <c r="E1357" s="61">
        <v>4.2857142857142856</v>
      </c>
      <c r="F1357" s="13">
        <v>146</v>
      </c>
      <c r="G1357" s="13">
        <v>203</v>
      </c>
      <c r="H1357" s="60">
        <v>150.28571428571428</v>
      </c>
      <c r="I1357" s="75">
        <v>143.71428571428572</v>
      </c>
    </row>
    <row r="1358" spans="1:9" s="10" customFormat="1" ht="15.5" x14ac:dyDescent="0.35">
      <c r="A1358" s="73">
        <v>45183</v>
      </c>
      <c r="B1358" s="11">
        <v>4</v>
      </c>
      <c r="C1358" s="12">
        <v>6</v>
      </c>
      <c r="D1358" s="61">
        <v>4.1428571428571432</v>
      </c>
      <c r="E1358" s="61">
        <v>4.2857142857142856</v>
      </c>
      <c r="F1358" s="13">
        <v>158</v>
      </c>
      <c r="G1358" s="13">
        <v>176</v>
      </c>
      <c r="H1358" s="60">
        <v>152.14285714285714</v>
      </c>
      <c r="I1358" s="75">
        <v>143.85714285714286</v>
      </c>
    </row>
    <row r="1359" spans="1:9" s="10" customFormat="1" ht="15.5" x14ac:dyDescent="0.35">
      <c r="A1359" s="73">
        <v>45184</v>
      </c>
      <c r="B1359" s="11">
        <v>3</v>
      </c>
      <c r="C1359" s="12">
        <v>7</v>
      </c>
      <c r="D1359" s="61">
        <v>3.8571428571428572</v>
      </c>
      <c r="E1359" s="61">
        <v>4.4285714285714288</v>
      </c>
      <c r="F1359" s="13">
        <v>146</v>
      </c>
      <c r="G1359" s="13">
        <v>181</v>
      </c>
      <c r="H1359" s="60">
        <v>152.14285714285714</v>
      </c>
      <c r="I1359" s="75">
        <v>146.28571428571428</v>
      </c>
    </row>
    <row r="1360" spans="1:9" s="10" customFormat="1" ht="15.5" x14ac:dyDescent="0.35">
      <c r="A1360" s="73">
        <v>45185</v>
      </c>
      <c r="B1360" s="11">
        <v>6</v>
      </c>
      <c r="C1360" s="12">
        <v>2</v>
      </c>
      <c r="D1360" s="61">
        <v>4.7142857142857144</v>
      </c>
      <c r="E1360" s="61">
        <v>4.7142857142857144</v>
      </c>
      <c r="F1360" s="13">
        <v>168</v>
      </c>
      <c r="G1360" s="13">
        <v>7</v>
      </c>
      <c r="H1360" s="60">
        <v>160.14285714285714</v>
      </c>
      <c r="I1360" s="75">
        <v>149.42857142857142</v>
      </c>
    </row>
    <row r="1361" spans="1:9" s="10" customFormat="1" ht="15.5" x14ac:dyDescent="0.35">
      <c r="A1361" s="73">
        <v>45186</v>
      </c>
      <c r="B1361" s="11">
        <v>2</v>
      </c>
      <c r="C1361" s="12">
        <v>0</v>
      </c>
      <c r="D1361" s="61">
        <v>4.4285714285714288</v>
      </c>
      <c r="E1361" s="61">
        <v>4.8571428571428568</v>
      </c>
      <c r="F1361" s="13">
        <v>159</v>
      </c>
      <c r="G1361" s="13">
        <v>1</v>
      </c>
      <c r="H1361" s="60">
        <v>160.71428571428572</v>
      </c>
      <c r="I1361" s="75">
        <v>155.57142857142858</v>
      </c>
    </row>
    <row r="1362" spans="1:9" s="10" customFormat="1" ht="15.5" x14ac:dyDescent="0.35">
      <c r="A1362" s="73">
        <v>45187</v>
      </c>
      <c r="B1362" s="11">
        <v>2</v>
      </c>
      <c r="C1362" s="12">
        <v>5</v>
      </c>
      <c r="D1362" s="61">
        <v>4.5714285714285712</v>
      </c>
      <c r="E1362" s="61">
        <v>4.8571428571428568</v>
      </c>
      <c r="F1362" s="13">
        <v>155</v>
      </c>
      <c r="G1362" s="13">
        <v>215</v>
      </c>
      <c r="H1362" s="60">
        <v>160.85714285714286</v>
      </c>
      <c r="I1362" s="75">
        <v>161.42857142857142</v>
      </c>
    </row>
    <row r="1363" spans="1:9" s="10" customFormat="1" ht="15.5" x14ac:dyDescent="0.35">
      <c r="A1363" s="73">
        <v>45188</v>
      </c>
      <c r="B1363" s="11">
        <v>10</v>
      </c>
      <c r="C1363" s="12">
        <v>8</v>
      </c>
      <c r="D1363" s="61">
        <v>5.1428571428571432</v>
      </c>
      <c r="E1363" s="61">
        <v>4.7142857142857144</v>
      </c>
      <c r="F1363" s="13">
        <v>189</v>
      </c>
      <c r="G1363" s="13">
        <v>263</v>
      </c>
      <c r="H1363" s="60">
        <v>162.71428571428572</v>
      </c>
      <c r="I1363" s="75">
        <v>160.42857142857142</v>
      </c>
    </row>
    <row r="1364" spans="1:9" s="10" customFormat="1" ht="15.5" x14ac:dyDescent="0.35">
      <c r="A1364" s="73">
        <v>45189</v>
      </c>
      <c r="B1364" s="11">
        <v>4</v>
      </c>
      <c r="C1364" s="12">
        <v>6</v>
      </c>
      <c r="D1364" s="61">
        <v>5</v>
      </c>
      <c r="E1364" s="61">
        <v>4.4285714285714288</v>
      </c>
      <c r="F1364" s="13">
        <v>150</v>
      </c>
      <c r="G1364" s="13">
        <v>246</v>
      </c>
      <c r="H1364" s="60">
        <v>159.42857142857142</v>
      </c>
      <c r="I1364" s="75">
        <v>160.14285714285714</v>
      </c>
    </row>
    <row r="1365" spans="1:9" s="10" customFormat="1" ht="15.5" x14ac:dyDescent="0.35">
      <c r="A1365" s="73">
        <v>45190</v>
      </c>
      <c r="B1365" s="11">
        <v>5</v>
      </c>
      <c r="C1365" s="12">
        <v>6</v>
      </c>
      <c r="D1365" s="61">
        <v>5.5714285714285712</v>
      </c>
      <c r="E1365" s="61">
        <v>4.4285714285714288</v>
      </c>
      <c r="F1365" s="13">
        <v>159</v>
      </c>
      <c r="G1365" s="13">
        <v>217</v>
      </c>
      <c r="H1365" s="60">
        <v>161</v>
      </c>
      <c r="I1365" s="75">
        <v>160</v>
      </c>
    </row>
    <row r="1366" spans="1:9" s="10" customFormat="1" ht="15.5" x14ac:dyDescent="0.35">
      <c r="A1366" s="73">
        <v>45191</v>
      </c>
      <c r="B1366" s="11">
        <v>7</v>
      </c>
      <c r="C1366" s="12">
        <v>6</v>
      </c>
      <c r="D1366" s="61">
        <v>6.1428571428571432</v>
      </c>
      <c r="E1366" s="61">
        <v>4.4285714285714288</v>
      </c>
      <c r="F1366" s="13">
        <v>159</v>
      </c>
      <c r="G1366" s="13">
        <v>174</v>
      </c>
      <c r="H1366" s="60">
        <v>163</v>
      </c>
      <c r="I1366" s="75">
        <v>150.71428571428572</v>
      </c>
    </row>
    <row r="1367" spans="1:9" s="10" customFormat="1" ht="15.5" x14ac:dyDescent="0.35">
      <c r="A1367" s="73">
        <v>45192</v>
      </c>
      <c r="B1367" s="11">
        <v>5</v>
      </c>
      <c r="C1367" s="12">
        <v>0</v>
      </c>
      <c r="D1367" s="61">
        <v>5.4285714285714288</v>
      </c>
      <c r="E1367" s="61">
        <v>3.8571428571428572</v>
      </c>
      <c r="F1367" s="13">
        <v>145</v>
      </c>
      <c r="G1367" s="13">
        <v>5</v>
      </c>
      <c r="H1367" s="60">
        <v>159.42857142857142</v>
      </c>
      <c r="I1367" s="75">
        <v>148</v>
      </c>
    </row>
    <row r="1368" spans="1:9" s="10" customFormat="1" ht="15.5" x14ac:dyDescent="0.35">
      <c r="A1368" s="73">
        <v>45193</v>
      </c>
      <c r="B1368" s="11">
        <v>6</v>
      </c>
      <c r="C1368" s="12">
        <v>0</v>
      </c>
      <c r="D1368" s="61">
        <v>5.1428571428571432</v>
      </c>
      <c r="E1368" s="61">
        <v>4.2857142857142856</v>
      </c>
      <c r="F1368" s="13">
        <v>170</v>
      </c>
      <c r="G1368" s="13">
        <v>0</v>
      </c>
      <c r="H1368" s="60">
        <v>158.42857142857142</v>
      </c>
      <c r="I1368" s="75">
        <v>152.42857142857142</v>
      </c>
    </row>
    <row r="1369" spans="1:9" s="10" customFormat="1" ht="15.5" x14ac:dyDescent="0.35">
      <c r="A1369" s="73">
        <v>45194</v>
      </c>
      <c r="B1369" s="11">
        <v>6</v>
      </c>
      <c r="C1369" s="12">
        <v>5</v>
      </c>
      <c r="D1369" s="61">
        <v>5</v>
      </c>
      <c r="E1369" s="61">
        <v>4.7142857142857144</v>
      </c>
      <c r="F1369" s="13">
        <v>169</v>
      </c>
      <c r="G1369" s="13">
        <v>150</v>
      </c>
      <c r="H1369" s="60">
        <v>158.14285714285714</v>
      </c>
      <c r="I1369" s="75">
        <v>155.71428571428572</v>
      </c>
    </row>
    <row r="1370" spans="1:9" s="10" customFormat="1" ht="15.5" x14ac:dyDescent="0.35">
      <c r="A1370" s="73">
        <v>45195</v>
      </c>
      <c r="B1370" s="11">
        <v>5</v>
      </c>
      <c r="C1370" s="12">
        <v>4</v>
      </c>
      <c r="D1370" s="61">
        <v>4.7142857142857144</v>
      </c>
      <c r="E1370" s="61">
        <v>4.7142857142857144</v>
      </c>
      <c r="F1370" s="13">
        <v>164</v>
      </c>
      <c r="G1370" s="13">
        <v>244</v>
      </c>
      <c r="H1370" s="60">
        <v>161.28571428571428</v>
      </c>
      <c r="I1370" s="75">
        <v>157.71428571428572</v>
      </c>
    </row>
    <row r="1371" spans="1:9" s="10" customFormat="1" ht="15.5" x14ac:dyDescent="0.35">
      <c r="A1371" s="73">
        <v>45196</v>
      </c>
      <c r="B1371" s="11">
        <v>2</v>
      </c>
      <c r="C1371" s="12">
        <v>9</v>
      </c>
      <c r="D1371" s="61">
        <v>5</v>
      </c>
      <c r="E1371" s="61">
        <v>5</v>
      </c>
      <c r="F1371" s="13">
        <v>143</v>
      </c>
      <c r="G1371" s="13">
        <v>277</v>
      </c>
      <c r="H1371" s="60">
        <v>163.28571428571428</v>
      </c>
      <c r="I1371" s="75">
        <v>157.85714285714286</v>
      </c>
    </row>
    <row r="1372" spans="1:9" s="10" customFormat="1" ht="15.5" x14ac:dyDescent="0.35">
      <c r="A1372" s="73">
        <v>45197</v>
      </c>
      <c r="B1372" s="11">
        <v>4</v>
      </c>
      <c r="C1372" s="12">
        <v>9</v>
      </c>
      <c r="D1372" s="61">
        <v>4.7142857142857144</v>
      </c>
      <c r="E1372" s="61">
        <v>5</v>
      </c>
      <c r="F1372" s="13">
        <v>157</v>
      </c>
      <c r="G1372" s="13">
        <v>240</v>
      </c>
      <c r="H1372" s="60">
        <v>161</v>
      </c>
      <c r="I1372" s="75">
        <v>157.85714285714286</v>
      </c>
    </row>
    <row r="1373" spans="1:9" s="10" customFormat="1" ht="15.5" x14ac:dyDescent="0.35">
      <c r="A1373" s="73">
        <v>45198</v>
      </c>
      <c r="B1373" s="11">
        <v>5</v>
      </c>
      <c r="C1373" s="12">
        <v>6</v>
      </c>
      <c r="D1373" s="61">
        <v>4.7142857142857144</v>
      </c>
      <c r="E1373" s="61">
        <v>5.4285714285714288</v>
      </c>
      <c r="F1373" s="13">
        <v>181</v>
      </c>
      <c r="G1373" s="13">
        <v>188</v>
      </c>
      <c r="H1373" s="60">
        <v>160.42857142857142</v>
      </c>
      <c r="I1373" s="75">
        <v>171.42857142857142</v>
      </c>
    </row>
    <row r="1374" spans="1:9" s="10" customFormat="1" ht="15.5" x14ac:dyDescent="0.35">
      <c r="A1374" s="73">
        <v>45199</v>
      </c>
      <c r="B1374" s="11">
        <v>7</v>
      </c>
      <c r="C1374" s="12">
        <v>2</v>
      </c>
      <c r="D1374" s="61">
        <v>4.4285714285714288</v>
      </c>
      <c r="E1374" s="61">
        <v>6</v>
      </c>
      <c r="F1374" s="13">
        <v>159</v>
      </c>
      <c r="G1374" s="13">
        <v>6</v>
      </c>
      <c r="H1374" s="60">
        <v>160.28571428571428</v>
      </c>
      <c r="I1374" s="75">
        <v>170.28571428571428</v>
      </c>
    </row>
    <row r="1375" spans="1:9" s="10" customFormat="1" ht="15.5" x14ac:dyDescent="0.35">
      <c r="A1375" s="73">
        <v>45200</v>
      </c>
      <c r="B1375" s="11">
        <v>4</v>
      </c>
      <c r="C1375" s="12">
        <v>0</v>
      </c>
      <c r="D1375" s="61">
        <v>5</v>
      </c>
      <c r="E1375" s="61">
        <v>6.2857142857142856</v>
      </c>
      <c r="F1375" s="13">
        <v>154</v>
      </c>
      <c r="G1375" s="13">
        <v>0</v>
      </c>
      <c r="H1375" s="60">
        <v>163</v>
      </c>
      <c r="I1375" s="75">
        <v>162.42857142857142</v>
      </c>
    </row>
    <row r="1376" spans="1:9" s="10" customFormat="1" ht="15.5" x14ac:dyDescent="0.35">
      <c r="A1376" s="73">
        <v>45201</v>
      </c>
      <c r="B1376" s="11">
        <v>6</v>
      </c>
      <c r="C1376" s="12">
        <v>8</v>
      </c>
      <c r="D1376" s="61">
        <v>5.1428571428571432</v>
      </c>
      <c r="E1376" s="61">
        <v>5.7142857142857144</v>
      </c>
      <c r="F1376" s="13">
        <v>165</v>
      </c>
      <c r="G1376" s="13">
        <v>245</v>
      </c>
      <c r="H1376" s="60">
        <v>165.14285714285714</v>
      </c>
      <c r="I1376" s="75">
        <v>161</v>
      </c>
    </row>
    <row r="1377" spans="1:9" s="10" customFormat="1" ht="15.5" x14ac:dyDescent="0.35">
      <c r="A1377" s="73">
        <v>45202</v>
      </c>
      <c r="B1377" s="11">
        <v>3</v>
      </c>
      <c r="C1377" s="12">
        <v>8</v>
      </c>
      <c r="D1377" s="61">
        <v>5.2857142857142856</v>
      </c>
      <c r="E1377" s="61">
        <v>5.4285714285714288</v>
      </c>
      <c r="F1377" s="13">
        <v>163</v>
      </c>
      <c r="G1377" s="13">
        <v>236</v>
      </c>
      <c r="H1377" s="60">
        <v>163.14285714285714</v>
      </c>
      <c r="I1377" s="75">
        <v>162.85714285714286</v>
      </c>
    </row>
    <row r="1378" spans="1:9" s="10" customFormat="1" ht="15.5" x14ac:dyDescent="0.35">
      <c r="A1378" s="73">
        <v>45203</v>
      </c>
      <c r="B1378" s="11">
        <v>6</v>
      </c>
      <c r="C1378" s="12">
        <v>11</v>
      </c>
      <c r="D1378" s="61">
        <v>5.1428571428571432</v>
      </c>
      <c r="E1378" s="61">
        <v>5.1428571428571432</v>
      </c>
      <c r="F1378" s="13">
        <v>162</v>
      </c>
      <c r="G1378" s="13">
        <v>222</v>
      </c>
      <c r="H1378" s="60">
        <v>164.85714285714286</v>
      </c>
      <c r="I1378" s="75">
        <v>163.57142857142858</v>
      </c>
    </row>
    <row r="1379" spans="1:9" s="10" customFormat="1" ht="15.5" x14ac:dyDescent="0.35">
      <c r="A1379" s="73">
        <v>45204</v>
      </c>
      <c r="B1379" s="11">
        <v>5</v>
      </c>
      <c r="C1379" s="12">
        <v>5</v>
      </c>
      <c r="D1379" s="61">
        <v>5.1428571428571432</v>
      </c>
      <c r="E1379" s="61">
        <v>5.1428571428571432</v>
      </c>
      <c r="F1379" s="13">
        <v>172</v>
      </c>
      <c r="G1379" s="13">
        <v>230</v>
      </c>
      <c r="H1379" s="60">
        <v>168.14285714285714</v>
      </c>
      <c r="I1379" s="75">
        <v>163.57142857142858</v>
      </c>
    </row>
    <row r="1380" spans="1:9" s="10" customFormat="1" ht="15.5" x14ac:dyDescent="0.35">
      <c r="A1380" s="73">
        <v>45205</v>
      </c>
      <c r="B1380" s="11">
        <v>6</v>
      </c>
      <c r="C1380" s="12">
        <v>4</v>
      </c>
      <c r="D1380" s="61">
        <v>5.8571428571428568</v>
      </c>
      <c r="E1380" s="61">
        <v>4.8571428571428568</v>
      </c>
      <c r="F1380" s="13">
        <v>167</v>
      </c>
      <c r="G1380" s="13">
        <v>201</v>
      </c>
      <c r="H1380" s="60">
        <v>169.28571428571428</v>
      </c>
      <c r="I1380" s="75">
        <v>165.85714285714286</v>
      </c>
    </row>
    <row r="1381" spans="1:9" s="10" customFormat="1" ht="15.5" x14ac:dyDescent="0.35">
      <c r="A1381" s="73">
        <v>45206</v>
      </c>
      <c r="B1381" s="11">
        <v>6</v>
      </c>
      <c r="C1381" s="12">
        <v>0</v>
      </c>
      <c r="D1381" s="61">
        <v>6.7142857142857144</v>
      </c>
      <c r="E1381" s="61">
        <v>5.5714285714285712</v>
      </c>
      <c r="F1381" s="13">
        <v>171</v>
      </c>
      <c r="G1381" s="13">
        <v>11</v>
      </c>
      <c r="H1381" s="60">
        <v>171.42857142857142</v>
      </c>
      <c r="I1381" s="75">
        <v>166.28571428571428</v>
      </c>
    </row>
    <row r="1382" spans="1:9" s="10" customFormat="1" ht="15.5" x14ac:dyDescent="0.35">
      <c r="A1382" s="73">
        <v>45207</v>
      </c>
      <c r="B1382" s="11">
        <v>4</v>
      </c>
      <c r="C1382" s="12">
        <v>0</v>
      </c>
      <c r="D1382" s="61">
        <v>6.5714285714285712</v>
      </c>
      <c r="E1382" s="61">
        <v>5.4285714285714288</v>
      </c>
      <c r="F1382" s="13">
        <v>177</v>
      </c>
      <c r="G1382" s="13">
        <v>0</v>
      </c>
      <c r="H1382" s="60">
        <v>172.57142857142858</v>
      </c>
      <c r="I1382" s="75">
        <v>169.28571428571428</v>
      </c>
    </row>
    <row r="1383" spans="1:9" s="10" customFormat="1" ht="15.5" x14ac:dyDescent="0.35">
      <c r="A1383" s="73">
        <v>45208</v>
      </c>
      <c r="B1383" s="11">
        <v>11</v>
      </c>
      <c r="C1383" s="12">
        <v>6</v>
      </c>
      <c r="D1383" s="61">
        <v>6.5714285714285712</v>
      </c>
      <c r="E1383" s="61">
        <v>6.1428571428571432</v>
      </c>
      <c r="F1383" s="13">
        <v>173</v>
      </c>
      <c r="G1383" s="13">
        <v>261</v>
      </c>
      <c r="H1383" s="60">
        <v>169</v>
      </c>
      <c r="I1383" s="75">
        <v>170.14285714285714</v>
      </c>
    </row>
    <row r="1384" spans="1:9" s="10" customFormat="1" ht="15.5" x14ac:dyDescent="0.35">
      <c r="A1384" s="73">
        <v>45209</v>
      </c>
      <c r="B1384" s="11">
        <v>9</v>
      </c>
      <c r="C1384" s="12">
        <v>13</v>
      </c>
      <c r="D1384" s="61">
        <v>6.1428571428571432</v>
      </c>
      <c r="E1384" s="61">
        <v>6.4285714285714288</v>
      </c>
      <c r="F1384" s="13">
        <v>178</v>
      </c>
      <c r="G1384" s="13">
        <v>239</v>
      </c>
      <c r="H1384" s="60">
        <v>168.57142857142858</v>
      </c>
      <c r="I1384" s="75">
        <v>169.85714285714286</v>
      </c>
    </row>
    <row r="1385" spans="1:9" s="10" customFormat="1" ht="15.5" x14ac:dyDescent="0.35">
      <c r="A1385" s="73">
        <v>45210</v>
      </c>
      <c r="B1385" s="11">
        <v>5</v>
      </c>
      <c r="C1385" s="12">
        <v>10</v>
      </c>
      <c r="D1385" s="61">
        <v>6</v>
      </c>
      <c r="E1385" s="61">
        <v>6.5714285714285712</v>
      </c>
      <c r="F1385" s="13">
        <v>170</v>
      </c>
      <c r="G1385" s="13">
        <v>243</v>
      </c>
      <c r="H1385" s="60">
        <v>168.14285714285714</v>
      </c>
      <c r="I1385" s="75">
        <v>169.14285714285714</v>
      </c>
    </row>
    <row r="1386" spans="1:9" s="10" customFormat="1" ht="15.5" x14ac:dyDescent="0.35">
      <c r="A1386" s="73">
        <v>45211</v>
      </c>
      <c r="B1386" s="11">
        <v>5</v>
      </c>
      <c r="C1386" s="12">
        <v>10</v>
      </c>
      <c r="D1386" s="61">
        <v>6.1428571428571432</v>
      </c>
      <c r="E1386" s="61">
        <v>6.5714285714285712</v>
      </c>
      <c r="F1386" s="13">
        <v>147</v>
      </c>
      <c r="G1386" s="13">
        <v>236</v>
      </c>
      <c r="H1386" s="60">
        <v>167</v>
      </c>
      <c r="I1386" s="75">
        <v>169.14285714285714</v>
      </c>
    </row>
    <row r="1387" spans="1:9" s="10" customFormat="1" ht="15.5" x14ac:dyDescent="0.35">
      <c r="A1387" s="73">
        <v>45212</v>
      </c>
      <c r="B1387" s="11">
        <v>3</v>
      </c>
      <c r="C1387" s="12">
        <v>6</v>
      </c>
      <c r="D1387" s="61">
        <v>4.8571428571428568</v>
      </c>
      <c r="E1387" s="61">
        <v>6.5714285714285712</v>
      </c>
      <c r="F1387" s="13">
        <v>164</v>
      </c>
      <c r="G1387" s="13">
        <v>199</v>
      </c>
      <c r="H1387" s="60">
        <v>164.28571428571428</v>
      </c>
      <c r="I1387" s="75">
        <v>164.57142857142858</v>
      </c>
    </row>
    <row r="1388" spans="1:9" s="10" customFormat="1" ht="15.5" x14ac:dyDescent="0.35">
      <c r="A1388" s="73">
        <v>45213</v>
      </c>
      <c r="B1388" s="11">
        <v>5</v>
      </c>
      <c r="C1388" s="12">
        <v>1</v>
      </c>
      <c r="D1388" s="61">
        <v>4</v>
      </c>
      <c r="E1388" s="61">
        <v>5</v>
      </c>
      <c r="F1388" s="13">
        <v>168</v>
      </c>
      <c r="G1388" s="13">
        <v>6</v>
      </c>
      <c r="H1388" s="60">
        <v>163</v>
      </c>
      <c r="I1388" s="75">
        <v>168.14285714285714</v>
      </c>
    </row>
    <row r="1389" spans="1:9" s="10" customFormat="1" ht="15.5" x14ac:dyDescent="0.35">
      <c r="A1389" s="73">
        <v>45214</v>
      </c>
      <c r="B1389" s="11">
        <v>5</v>
      </c>
      <c r="C1389" s="12">
        <v>0</v>
      </c>
      <c r="D1389" s="61">
        <v>4.8571428571428568</v>
      </c>
      <c r="E1389" s="61">
        <v>5.1428571428571432</v>
      </c>
      <c r="F1389" s="13">
        <v>169</v>
      </c>
      <c r="G1389" s="13">
        <v>0</v>
      </c>
      <c r="H1389" s="60">
        <v>166.42857142857142</v>
      </c>
      <c r="I1389" s="75">
        <v>169.42857142857142</v>
      </c>
    </row>
    <row r="1390" spans="1:9" s="10" customFormat="1" ht="15.5" x14ac:dyDescent="0.35">
      <c r="A1390" s="73">
        <v>45215</v>
      </c>
      <c r="B1390" s="11">
        <v>2</v>
      </c>
      <c r="C1390" s="12">
        <v>6</v>
      </c>
      <c r="D1390" s="61">
        <v>5.4285714285714288</v>
      </c>
      <c r="E1390" s="61">
        <v>4.4285714285714288</v>
      </c>
      <c r="F1390" s="13">
        <v>154</v>
      </c>
      <c r="G1390" s="13">
        <v>229</v>
      </c>
      <c r="H1390" s="60">
        <v>173.71428571428572</v>
      </c>
      <c r="I1390" s="75">
        <v>169.42857142857142</v>
      </c>
    </row>
    <row r="1391" spans="1:9" s="10" customFormat="1" ht="15.5" x14ac:dyDescent="0.35">
      <c r="A1391" s="73">
        <v>45216</v>
      </c>
      <c r="B1391" s="11">
        <v>3</v>
      </c>
      <c r="C1391" s="12">
        <v>2</v>
      </c>
      <c r="D1391" s="61">
        <v>6</v>
      </c>
      <c r="E1391" s="61">
        <v>4.5714285714285712</v>
      </c>
      <c r="F1391" s="13">
        <v>169</v>
      </c>
      <c r="G1391" s="13">
        <v>264</v>
      </c>
      <c r="H1391" s="60">
        <v>174.57142857142858</v>
      </c>
      <c r="I1391" s="75">
        <v>169.57142857142858</v>
      </c>
    </row>
    <row r="1392" spans="1:9" s="10" customFormat="1" ht="15.5" x14ac:dyDescent="0.35">
      <c r="A1392" s="73">
        <v>45217</v>
      </c>
      <c r="B1392" s="11">
        <v>11</v>
      </c>
      <c r="C1392" s="12">
        <v>11</v>
      </c>
      <c r="D1392" s="61">
        <v>6</v>
      </c>
      <c r="E1392" s="61">
        <v>4.4285714285714288</v>
      </c>
      <c r="F1392" s="13">
        <v>194</v>
      </c>
      <c r="G1392" s="13">
        <v>252</v>
      </c>
      <c r="H1392" s="60">
        <v>172.57142857142858</v>
      </c>
      <c r="I1392" s="75">
        <v>169.85714285714286</v>
      </c>
    </row>
    <row r="1393" spans="1:9" s="10" customFormat="1" ht="15.5" x14ac:dyDescent="0.35">
      <c r="A1393" s="73">
        <v>45218</v>
      </c>
      <c r="B1393" s="11">
        <v>9</v>
      </c>
      <c r="C1393" s="12">
        <v>5</v>
      </c>
      <c r="D1393" s="61">
        <v>6.1428571428571432</v>
      </c>
      <c r="E1393" s="61">
        <v>4.4285714285714288</v>
      </c>
      <c r="F1393" s="13">
        <v>198</v>
      </c>
      <c r="G1393" s="13">
        <v>236</v>
      </c>
      <c r="H1393" s="60">
        <v>170.71428571428572</v>
      </c>
      <c r="I1393" s="75">
        <v>170</v>
      </c>
    </row>
    <row r="1394" spans="1:9" s="10" customFormat="1" ht="15.5" x14ac:dyDescent="0.35">
      <c r="A1394" s="73">
        <v>45219</v>
      </c>
      <c r="B1394" s="11">
        <v>7</v>
      </c>
      <c r="C1394" s="12">
        <v>7</v>
      </c>
      <c r="D1394" s="61">
        <v>5.8571428571428568</v>
      </c>
      <c r="E1394" s="61">
        <v>4.7142857142857144</v>
      </c>
      <c r="F1394" s="13">
        <v>170</v>
      </c>
      <c r="G1394" s="13">
        <v>200</v>
      </c>
      <c r="H1394" s="60">
        <v>172.85714285714286</v>
      </c>
      <c r="I1394" s="75">
        <v>169.14285714285714</v>
      </c>
    </row>
    <row r="1395" spans="1:9" s="10" customFormat="1" ht="15.5" x14ac:dyDescent="0.35">
      <c r="A1395" s="73">
        <v>45220</v>
      </c>
      <c r="B1395" s="11">
        <v>5</v>
      </c>
      <c r="C1395" s="12">
        <v>0</v>
      </c>
      <c r="D1395" s="61">
        <v>6.1428571428571432</v>
      </c>
      <c r="E1395" s="61">
        <v>6.7142857142857144</v>
      </c>
      <c r="F1395" s="13">
        <v>154</v>
      </c>
      <c r="G1395" s="13">
        <v>8</v>
      </c>
      <c r="H1395" s="60">
        <v>171</v>
      </c>
      <c r="I1395" s="75">
        <v>173.28571428571428</v>
      </c>
    </row>
    <row r="1396" spans="1:9" s="10" customFormat="1" ht="15.5" x14ac:dyDescent="0.35">
      <c r="A1396" s="73">
        <v>45221</v>
      </c>
      <c r="B1396" s="11">
        <v>6</v>
      </c>
      <c r="C1396" s="12">
        <v>0</v>
      </c>
      <c r="D1396" s="61">
        <v>5</v>
      </c>
      <c r="E1396" s="61">
        <v>5.7142857142857144</v>
      </c>
      <c r="F1396" s="13">
        <v>156</v>
      </c>
      <c r="G1396" s="13">
        <v>1</v>
      </c>
      <c r="H1396" s="60">
        <v>168</v>
      </c>
      <c r="I1396" s="75">
        <v>168.85714285714286</v>
      </c>
    </row>
    <row r="1397" spans="1:9" s="10" customFormat="1" ht="15.5" x14ac:dyDescent="0.35">
      <c r="A1397" s="73">
        <v>45222</v>
      </c>
      <c r="B1397" s="11">
        <v>0</v>
      </c>
      <c r="C1397" s="12">
        <v>8</v>
      </c>
      <c r="D1397" s="61">
        <v>4.4285714285714288</v>
      </c>
      <c r="E1397" s="61">
        <v>5.7142857142857144</v>
      </c>
      <c r="F1397" s="13">
        <v>169</v>
      </c>
      <c r="G1397" s="13">
        <v>223</v>
      </c>
      <c r="H1397" s="60">
        <v>162.42857142857142</v>
      </c>
      <c r="I1397" s="75">
        <v>165</v>
      </c>
    </row>
    <row r="1398" spans="1:9" s="10" customFormat="1" ht="15.5" x14ac:dyDescent="0.35">
      <c r="A1398" s="73">
        <v>45223</v>
      </c>
      <c r="B1398" s="11">
        <v>5</v>
      </c>
      <c r="C1398" s="12">
        <v>16</v>
      </c>
      <c r="D1398" s="61">
        <v>3.7142857142857144</v>
      </c>
      <c r="E1398" s="61">
        <v>5.4285714285714288</v>
      </c>
      <c r="F1398" s="13">
        <v>156</v>
      </c>
      <c r="G1398" s="13">
        <v>293</v>
      </c>
      <c r="H1398" s="60">
        <v>160.14285714285714</v>
      </c>
      <c r="I1398" s="75">
        <v>163</v>
      </c>
    </row>
    <row r="1399" spans="1:9" s="10" customFormat="1" ht="15.5" x14ac:dyDescent="0.35">
      <c r="A1399" s="73">
        <v>45224</v>
      </c>
      <c r="B1399" s="11">
        <v>3</v>
      </c>
      <c r="C1399" s="12">
        <v>4</v>
      </c>
      <c r="D1399" s="61">
        <v>4</v>
      </c>
      <c r="E1399" s="61">
        <v>5.4285714285714288</v>
      </c>
      <c r="F1399" s="13">
        <v>173</v>
      </c>
      <c r="G1399" s="13">
        <v>221</v>
      </c>
      <c r="H1399" s="60">
        <v>162.42857142857142</v>
      </c>
      <c r="I1399" s="75">
        <v>162.85714285714286</v>
      </c>
    </row>
    <row r="1400" spans="1:9" s="10" customFormat="1" ht="15.5" x14ac:dyDescent="0.35">
      <c r="A1400" s="73">
        <v>45225</v>
      </c>
      <c r="B1400" s="11">
        <v>5</v>
      </c>
      <c r="C1400" s="12">
        <v>5</v>
      </c>
      <c r="D1400" s="61">
        <v>4.1428571428571432</v>
      </c>
      <c r="E1400" s="61">
        <v>5.4285714285714288</v>
      </c>
      <c r="F1400" s="13">
        <v>159</v>
      </c>
      <c r="G1400" s="13">
        <v>209</v>
      </c>
      <c r="H1400" s="60">
        <v>165.71428571428572</v>
      </c>
      <c r="I1400" s="75">
        <v>162.71428571428572</v>
      </c>
    </row>
    <row r="1401" spans="1:9" s="10" customFormat="1" ht="15.5" x14ac:dyDescent="0.35">
      <c r="A1401" s="73">
        <v>45226</v>
      </c>
      <c r="B1401" s="11">
        <v>2</v>
      </c>
      <c r="C1401" s="12">
        <v>5</v>
      </c>
      <c r="D1401" s="61">
        <v>4.5714285714285712</v>
      </c>
      <c r="E1401" s="61">
        <v>5</v>
      </c>
      <c r="F1401" s="13">
        <v>154</v>
      </c>
      <c r="G1401" s="13">
        <v>186</v>
      </c>
      <c r="H1401" s="60">
        <v>167.14285714285714</v>
      </c>
      <c r="I1401" s="75">
        <v>163.42857142857142</v>
      </c>
    </row>
    <row r="1402" spans="1:9" s="10" customFormat="1" ht="15.5" x14ac:dyDescent="0.35">
      <c r="A1402" s="73">
        <v>45227</v>
      </c>
      <c r="B1402" s="11">
        <v>7</v>
      </c>
      <c r="C1402" s="12">
        <v>0</v>
      </c>
      <c r="D1402" s="61">
        <v>4.2857142857142856</v>
      </c>
      <c r="E1402" s="61">
        <v>3.7142857142857144</v>
      </c>
      <c r="F1402" s="13">
        <v>170</v>
      </c>
      <c r="G1402" s="13">
        <v>7</v>
      </c>
      <c r="H1402" s="60">
        <v>165.57142857142858</v>
      </c>
      <c r="I1402" s="75">
        <v>156.85714285714286</v>
      </c>
    </row>
    <row r="1403" spans="1:9" s="10" customFormat="1" ht="15.5" x14ac:dyDescent="0.35">
      <c r="A1403" s="73">
        <v>45228</v>
      </c>
      <c r="B1403" s="11">
        <v>7</v>
      </c>
      <c r="C1403" s="12">
        <v>0</v>
      </c>
      <c r="D1403" s="61">
        <v>4.8571428571428568</v>
      </c>
      <c r="E1403" s="61">
        <v>3.8571428571428572</v>
      </c>
      <c r="F1403" s="13">
        <v>179</v>
      </c>
      <c r="G1403" s="13">
        <v>0</v>
      </c>
      <c r="H1403" s="60">
        <v>167.42857142857142</v>
      </c>
      <c r="I1403" s="75">
        <v>160.28571428571428</v>
      </c>
    </row>
    <row r="1404" spans="1:9" s="10" customFormat="1" ht="15.5" x14ac:dyDescent="0.35">
      <c r="A1404" s="73">
        <v>45229</v>
      </c>
      <c r="B1404" s="11">
        <v>3</v>
      </c>
      <c r="C1404" s="12">
        <v>5</v>
      </c>
      <c r="D1404" s="61">
        <v>4.8571428571428568</v>
      </c>
      <c r="E1404" s="61">
        <v>4.1428571428571432</v>
      </c>
      <c r="F1404" s="13">
        <v>179</v>
      </c>
      <c r="G1404" s="13">
        <v>228</v>
      </c>
      <c r="H1404" s="60">
        <v>172.14285714285714</v>
      </c>
      <c r="I1404" s="75">
        <v>165.14285714285714</v>
      </c>
    </row>
    <row r="1405" spans="1:9" s="10" customFormat="1" ht="15.5" x14ac:dyDescent="0.35">
      <c r="A1405" s="73">
        <v>45230</v>
      </c>
      <c r="B1405" s="11">
        <v>3</v>
      </c>
      <c r="C1405" s="12">
        <v>7</v>
      </c>
      <c r="D1405" s="61">
        <v>5.1428571428571432</v>
      </c>
      <c r="E1405" s="61">
        <v>4.5714285714285712</v>
      </c>
      <c r="F1405" s="13">
        <v>145</v>
      </c>
      <c r="G1405" s="13">
        <v>247</v>
      </c>
      <c r="H1405" s="60">
        <v>173.57142857142858</v>
      </c>
      <c r="I1405" s="75">
        <v>169.42857142857142</v>
      </c>
    </row>
    <row r="1406" spans="1:9" s="10" customFormat="1" ht="15.5" x14ac:dyDescent="0.35">
      <c r="A1406" s="73">
        <v>45231</v>
      </c>
      <c r="B1406" s="11">
        <v>7</v>
      </c>
      <c r="C1406" s="12">
        <v>5</v>
      </c>
      <c r="D1406" s="61">
        <v>4.7142857142857144</v>
      </c>
      <c r="E1406" s="61">
        <v>4.7142857142857144</v>
      </c>
      <c r="F1406" s="13">
        <v>186</v>
      </c>
      <c r="G1406" s="13">
        <v>245</v>
      </c>
      <c r="H1406" s="60">
        <v>175.42857142857142</v>
      </c>
      <c r="I1406" s="75">
        <v>169.71428571428572</v>
      </c>
    </row>
    <row r="1407" spans="1:9" s="10" customFormat="1" ht="15.5" x14ac:dyDescent="0.35">
      <c r="A1407" s="73">
        <v>45232</v>
      </c>
      <c r="B1407" s="11">
        <v>5</v>
      </c>
      <c r="C1407" s="12">
        <v>7</v>
      </c>
      <c r="D1407" s="61">
        <v>4.8571428571428568</v>
      </c>
      <c r="E1407" s="61">
        <v>4.7142857142857144</v>
      </c>
      <c r="F1407" s="13">
        <v>192</v>
      </c>
      <c r="G1407" s="13">
        <v>243</v>
      </c>
      <c r="H1407" s="60">
        <v>173.28571428571428</v>
      </c>
      <c r="I1407" s="75">
        <v>169.71428571428572</v>
      </c>
    </row>
    <row r="1408" spans="1:9" s="10" customFormat="1" ht="15.5" x14ac:dyDescent="0.35">
      <c r="A1408" s="73">
        <v>45233</v>
      </c>
      <c r="B1408" s="11">
        <v>4</v>
      </c>
      <c r="C1408" s="12">
        <v>8</v>
      </c>
      <c r="D1408" s="61">
        <v>5.7142857142857144</v>
      </c>
      <c r="E1408" s="61">
        <v>4.7142857142857144</v>
      </c>
      <c r="F1408" s="13">
        <v>164</v>
      </c>
      <c r="G1408" s="13">
        <v>216</v>
      </c>
      <c r="H1408" s="60">
        <v>172</v>
      </c>
      <c r="I1408" s="75">
        <v>176</v>
      </c>
    </row>
    <row r="1409" spans="1:9" s="10" customFormat="1" ht="15.5" x14ac:dyDescent="0.35">
      <c r="A1409" s="73">
        <v>45234</v>
      </c>
      <c r="B1409" s="11">
        <v>4</v>
      </c>
      <c r="C1409" s="12">
        <v>1</v>
      </c>
      <c r="D1409" s="61">
        <v>6.1428571428571432</v>
      </c>
      <c r="E1409" s="61">
        <v>5.2857142857142856</v>
      </c>
      <c r="F1409" s="13">
        <v>183</v>
      </c>
      <c r="G1409" s="13">
        <v>9</v>
      </c>
      <c r="H1409" s="60">
        <v>176.14285714285714</v>
      </c>
      <c r="I1409" s="75">
        <v>177.85714285714286</v>
      </c>
    </row>
    <row r="1410" spans="1:9" s="10" customFormat="1" ht="15.5" x14ac:dyDescent="0.35">
      <c r="A1410" s="73">
        <v>45235</v>
      </c>
      <c r="B1410" s="11">
        <v>8</v>
      </c>
      <c r="C1410" s="12">
        <v>0</v>
      </c>
      <c r="D1410" s="61">
        <v>6.5714285714285712</v>
      </c>
      <c r="E1410" s="61">
        <v>6.2857142857142856</v>
      </c>
      <c r="F1410" s="13">
        <v>164</v>
      </c>
      <c r="G1410" s="13">
        <v>0</v>
      </c>
      <c r="H1410" s="60">
        <v>174.14285714285714</v>
      </c>
      <c r="I1410" s="75">
        <v>177.71428571428572</v>
      </c>
    </row>
    <row r="1411" spans="1:9" s="10" customFormat="1" ht="15.5" x14ac:dyDescent="0.35">
      <c r="A1411" s="73">
        <v>45236</v>
      </c>
      <c r="B1411" s="11">
        <v>9</v>
      </c>
      <c r="C1411" s="12">
        <v>5</v>
      </c>
      <c r="D1411" s="61">
        <v>6.4285714285714288</v>
      </c>
      <c r="E1411" s="61">
        <v>6.4285714285714288</v>
      </c>
      <c r="F1411" s="13">
        <v>170</v>
      </c>
      <c r="G1411" s="13">
        <v>272</v>
      </c>
      <c r="H1411" s="60">
        <v>171.85714285714286</v>
      </c>
      <c r="I1411" s="75">
        <v>178</v>
      </c>
    </row>
    <row r="1412" spans="1:9" s="10" customFormat="1" ht="15.5" x14ac:dyDescent="0.35">
      <c r="A1412" s="73">
        <v>45237</v>
      </c>
      <c r="B1412" s="11">
        <v>6</v>
      </c>
      <c r="C1412" s="12">
        <v>11</v>
      </c>
      <c r="D1412" s="61">
        <v>6</v>
      </c>
      <c r="E1412" s="61">
        <v>6.5714285714285712</v>
      </c>
      <c r="F1412" s="13">
        <v>174</v>
      </c>
      <c r="G1412" s="13">
        <v>260</v>
      </c>
      <c r="H1412" s="60">
        <v>177</v>
      </c>
      <c r="I1412" s="75">
        <v>176.85714285714286</v>
      </c>
    </row>
    <row r="1413" spans="1:9" s="10" customFormat="1" ht="15.5" x14ac:dyDescent="0.35">
      <c r="A1413" s="73">
        <v>45238</v>
      </c>
      <c r="B1413" s="11">
        <v>10</v>
      </c>
      <c r="C1413" s="12">
        <v>12</v>
      </c>
      <c r="D1413" s="61">
        <v>5.8571428571428568</v>
      </c>
      <c r="E1413" s="61">
        <v>6.4285714285714288</v>
      </c>
      <c r="F1413" s="13">
        <v>172</v>
      </c>
      <c r="G1413" s="13">
        <v>244</v>
      </c>
      <c r="H1413" s="60">
        <v>175.71428571428572</v>
      </c>
      <c r="I1413" s="75">
        <v>177.57142857142858</v>
      </c>
    </row>
    <row r="1414" spans="1:9" s="10" customFormat="1" ht="15.5" x14ac:dyDescent="0.35">
      <c r="A1414" s="73">
        <v>45239</v>
      </c>
      <c r="B1414" s="11">
        <v>4</v>
      </c>
      <c r="C1414" s="12">
        <v>8</v>
      </c>
      <c r="D1414" s="61">
        <v>5.1428571428571432</v>
      </c>
      <c r="E1414" s="61">
        <v>6.4285714285714288</v>
      </c>
      <c r="F1414" s="13">
        <v>176</v>
      </c>
      <c r="G1414" s="13">
        <v>245</v>
      </c>
      <c r="H1414" s="60">
        <v>174.71428571428572</v>
      </c>
      <c r="I1414" s="75">
        <v>177.57142857142858</v>
      </c>
    </row>
    <row r="1415" spans="1:9" s="10" customFormat="1" ht="15.5" x14ac:dyDescent="0.35">
      <c r="A1415" s="73">
        <v>45240</v>
      </c>
      <c r="B1415" s="11">
        <v>1</v>
      </c>
      <c r="C1415" s="12">
        <v>9</v>
      </c>
      <c r="D1415" s="61">
        <v>4.5714285714285712</v>
      </c>
      <c r="E1415" s="61">
        <v>6.7142857142857144</v>
      </c>
      <c r="F1415" s="13">
        <v>200</v>
      </c>
      <c r="G1415" s="13">
        <v>208</v>
      </c>
      <c r="H1415" s="60">
        <v>174.85714285714286</v>
      </c>
      <c r="I1415" s="75">
        <v>175.42857142857142</v>
      </c>
    </row>
    <row r="1416" spans="1:9" s="10" customFormat="1" ht="15.5" x14ac:dyDescent="0.35">
      <c r="A1416" s="73">
        <v>45241</v>
      </c>
      <c r="B1416" s="11">
        <v>3</v>
      </c>
      <c r="C1416" s="12">
        <v>0</v>
      </c>
      <c r="D1416" s="61">
        <v>4.8571428571428568</v>
      </c>
      <c r="E1416" s="61">
        <v>5.7142857142857144</v>
      </c>
      <c r="F1416" s="13">
        <v>174</v>
      </c>
      <c r="G1416" s="13">
        <v>14</v>
      </c>
      <c r="H1416" s="60">
        <v>174.71428571428572</v>
      </c>
      <c r="I1416" s="75">
        <v>180</v>
      </c>
    </row>
    <row r="1417" spans="1:9" s="10" customFormat="1" ht="15.5" x14ac:dyDescent="0.35">
      <c r="A1417" s="73">
        <v>45242</v>
      </c>
      <c r="B1417" s="11">
        <v>3</v>
      </c>
      <c r="C1417" s="12">
        <v>0</v>
      </c>
      <c r="D1417" s="61">
        <v>4.5714285714285712</v>
      </c>
      <c r="E1417" s="61">
        <v>4.7142857142857144</v>
      </c>
      <c r="F1417" s="13">
        <v>157</v>
      </c>
      <c r="G1417" s="13">
        <v>0</v>
      </c>
      <c r="H1417" s="60">
        <v>176.28571428571428</v>
      </c>
      <c r="I1417" s="75">
        <v>180.71428571428572</v>
      </c>
    </row>
    <row r="1418" spans="1:9" s="10" customFormat="1" ht="15.5" x14ac:dyDescent="0.35">
      <c r="A1418" s="73">
        <v>45243</v>
      </c>
      <c r="B1418" s="11">
        <v>5</v>
      </c>
      <c r="C1418" s="12">
        <v>7</v>
      </c>
      <c r="D1418" s="61">
        <v>5</v>
      </c>
      <c r="E1418" s="61">
        <v>4.2857142857142856</v>
      </c>
      <c r="F1418" s="13">
        <v>171</v>
      </c>
      <c r="G1418" s="13">
        <v>257</v>
      </c>
      <c r="H1418" s="60">
        <v>176.42857142857142</v>
      </c>
      <c r="I1418" s="75">
        <v>177.57142857142858</v>
      </c>
    </row>
    <row r="1419" spans="1:9" s="10" customFormat="1" ht="15.5" x14ac:dyDescent="0.35">
      <c r="A1419" s="73">
        <v>45244</v>
      </c>
      <c r="B1419" s="11">
        <v>8</v>
      </c>
      <c r="C1419" s="12">
        <v>4</v>
      </c>
      <c r="D1419" s="61">
        <v>5.2857142857142856</v>
      </c>
      <c r="E1419" s="61">
        <v>4.4285714285714288</v>
      </c>
      <c r="F1419" s="13">
        <v>173</v>
      </c>
      <c r="G1419" s="13">
        <v>292</v>
      </c>
      <c r="H1419" s="60">
        <v>172.71428571428572</v>
      </c>
      <c r="I1419" s="75">
        <v>179.85714285714286</v>
      </c>
    </row>
    <row r="1420" spans="1:9" s="10" customFormat="1" ht="15.5" x14ac:dyDescent="0.35">
      <c r="A1420" s="73">
        <v>45245</v>
      </c>
      <c r="B1420" s="11">
        <v>8</v>
      </c>
      <c r="C1420" s="12">
        <v>5</v>
      </c>
      <c r="D1420" s="61">
        <v>5.1428571428571432</v>
      </c>
      <c r="E1420" s="61">
        <v>4.4285714285714288</v>
      </c>
      <c r="F1420" s="13">
        <v>183</v>
      </c>
      <c r="G1420" s="13">
        <v>249</v>
      </c>
      <c r="H1420" s="60">
        <v>175.71428571428572</v>
      </c>
      <c r="I1420" s="75">
        <v>179.28571428571428</v>
      </c>
    </row>
    <row r="1421" spans="1:9" s="10" customFormat="1" ht="15.5" x14ac:dyDescent="0.35">
      <c r="A1421" s="73">
        <v>45246</v>
      </c>
      <c r="B1421" s="11">
        <v>7</v>
      </c>
      <c r="C1421" s="12">
        <v>5</v>
      </c>
      <c r="D1421" s="61">
        <v>5.1428571428571432</v>
      </c>
      <c r="E1421" s="61">
        <v>4.4285714285714288</v>
      </c>
      <c r="F1421" s="13">
        <v>177</v>
      </c>
      <c r="G1421" s="13">
        <v>223</v>
      </c>
      <c r="H1421" s="60">
        <v>176.14285714285714</v>
      </c>
      <c r="I1421" s="75">
        <v>179.42857142857142</v>
      </c>
    </row>
    <row r="1422" spans="1:9" s="10" customFormat="1" ht="15.5" x14ac:dyDescent="0.35">
      <c r="A1422" s="73">
        <v>45247</v>
      </c>
      <c r="B1422" s="11">
        <v>3</v>
      </c>
      <c r="C1422" s="12">
        <v>10</v>
      </c>
      <c r="D1422" s="61">
        <v>5.2857142857142856</v>
      </c>
      <c r="E1422" s="61">
        <v>4.1428571428571432</v>
      </c>
      <c r="F1422" s="13">
        <v>174</v>
      </c>
      <c r="G1422" s="13">
        <v>224</v>
      </c>
      <c r="H1422" s="60">
        <v>174.57142857142858</v>
      </c>
      <c r="I1422" s="75">
        <v>176.85714285714286</v>
      </c>
    </row>
    <row r="1423" spans="1:9" s="10" customFormat="1" ht="15.5" x14ac:dyDescent="0.35">
      <c r="A1423" s="73">
        <v>45248</v>
      </c>
      <c r="B1423" s="11">
        <v>2</v>
      </c>
      <c r="C1423" s="12">
        <v>0</v>
      </c>
      <c r="D1423" s="61">
        <v>4.5714285714285712</v>
      </c>
      <c r="E1423" s="61">
        <v>4.5714285714285712</v>
      </c>
      <c r="F1423" s="13">
        <v>195</v>
      </c>
      <c r="G1423" s="13">
        <v>10</v>
      </c>
      <c r="H1423" s="60">
        <v>173.28571428571428</v>
      </c>
      <c r="I1423" s="75">
        <v>177.14285714285714</v>
      </c>
    </row>
    <row r="1424" spans="1:9" s="10" customFormat="1" ht="15.5" x14ac:dyDescent="0.35">
      <c r="A1424" s="73">
        <v>45249</v>
      </c>
      <c r="B1424" s="11">
        <v>3</v>
      </c>
      <c r="C1424" s="12">
        <v>0</v>
      </c>
      <c r="D1424" s="61">
        <v>3.8571428571428572</v>
      </c>
      <c r="E1424" s="61">
        <v>4.8571428571428568</v>
      </c>
      <c r="F1424" s="13">
        <v>160</v>
      </c>
      <c r="G1424" s="13">
        <v>1</v>
      </c>
      <c r="H1424" s="60">
        <v>171.71428571428572</v>
      </c>
      <c r="I1424" s="75">
        <v>177.42857142857142</v>
      </c>
    </row>
    <row r="1425" spans="1:9" s="10" customFormat="1" ht="15.5" x14ac:dyDescent="0.35">
      <c r="A1425" s="73">
        <v>45250</v>
      </c>
      <c r="B1425" s="11">
        <v>6</v>
      </c>
      <c r="C1425" s="12">
        <v>5</v>
      </c>
      <c r="D1425" s="61">
        <v>3.8571428571428572</v>
      </c>
      <c r="E1425" s="61">
        <v>5</v>
      </c>
      <c r="F1425" s="13">
        <v>160</v>
      </c>
      <c r="G1425" s="13">
        <v>239</v>
      </c>
      <c r="H1425" s="60">
        <v>174.71428571428572</v>
      </c>
      <c r="I1425" s="75">
        <v>179</v>
      </c>
    </row>
    <row r="1426" spans="1:9" s="10" customFormat="1" ht="15.5" x14ac:dyDescent="0.35">
      <c r="A1426" s="73">
        <v>45251</v>
      </c>
      <c r="B1426" s="11">
        <v>3</v>
      </c>
      <c r="C1426" s="12">
        <v>7</v>
      </c>
      <c r="D1426" s="61">
        <v>4</v>
      </c>
      <c r="E1426" s="61">
        <v>5.1428571428571432</v>
      </c>
      <c r="F1426" s="13">
        <v>164</v>
      </c>
      <c r="G1426" s="13">
        <v>294</v>
      </c>
      <c r="H1426" s="60">
        <v>174.85714285714286</v>
      </c>
      <c r="I1426" s="75">
        <v>176.71428571428572</v>
      </c>
    </row>
    <row r="1427" spans="1:9" s="10" customFormat="1" ht="15.5" x14ac:dyDescent="0.35">
      <c r="A1427" s="73">
        <v>45252</v>
      </c>
      <c r="B1427" s="11">
        <v>3</v>
      </c>
      <c r="C1427" s="12">
        <v>7</v>
      </c>
      <c r="D1427" s="61">
        <v>4.4285714285714288</v>
      </c>
      <c r="E1427" s="61">
        <v>5.1428571428571432</v>
      </c>
      <c r="F1427" s="13">
        <v>172</v>
      </c>
      <c r="G1427" s="13">
        <v>251</v>
      </c>
      <c r="H1427" s="60">
        <v>173.14285714285714</v>
      </c>
      <c r="I1427" s="75">
        <v>177</v>
      </c>
    </row>
    <row r="1428" spans="1:9" s="10" customFormat="1" ht="15.5" x14ac:dyDescent="0.35">
      <c r="A1428" s="73">
        <v>45253</v>
      </c>
      <c r="B1428" s="11">
        <v>7</v>
      </c>
      <c r="C1428" s="12">
        <v>6</v>
      </c>
      <c r="D1428" s="61">
        <v>4.7142857142857144</v>
      </c>
      <c r="E1428" s="61">
        <v>5.1428571428571432</v>
      </c>
      <c r="F1428" s="13">
        <v>198</v>
      </c>
      <c r="G1428" s="13">
        <v>234</v>
      </c>
      <c r="H1428" s="60">
        <v>176.28571428571428</v>
      </c>
      <c r="I1428" s="75">
        <v>176.85714285714286</v>
      </c>
    </row>
    <row r="1429" spans="1:9" s="10" customFormat="1" ht="15.5" x14ac:dyDescent="0.35">
      <c r="A1429" s="73">
        <v>45254</v>
      </c>
      <c r="B1429" s="11">
        <v>4</v>
      </c>
      <c r="C1429" s="12">
        <v>11</v>
      </c>
      <c r="D1429" s="61">
        <v>5</v>
      </c>
      <c r="E1429" s="61">
        <v>5.4285714285714288</v>
      </c>
      <c r="F1429" s="13">
        <v>175</v>
      </c>
      <c r="G1429" s="13">
        <v>208</v>
      </c>
      <c r="H1429" s="60">
        <v>180.85714285714286</v>
      </c>
      <c r="I1429" s="75">
        <v>176.42857142857142</v>
      </c>
    </row>
    <row r="1430" spans="1:9" s="10" customFormat="1" ht="15.5" x14ac:dyDescent="0.35">
      <c r="A1430" s="73">
        <v>45255</v>
      </c>
      <c r="B1430" s="11">
        <v>5</v>
      </c>
      <c r="C1430" s="12">
        <v>0</v>
      </c>
      <c r="D1430" s="61">
        <v>5.2857142857142856</v>
      </c>
      <c r="E1430" s="61">
        <v>5.1428571428571432</v>
      </c>
      <c r="F1430" s="13">
        <v>183</v>
      </c>
      <c r="G1430" s="13">
        <v>12</v>
      </c>
      <c r="H1430" s="60">
        <v>180.57142857142858</v>
      </c>
      <c r="I1430" s="75">
        <v>174.42857142857142</v>
      </c>
    </row>
    <row r="1431" spans="1:9" s="10" customFormat="1" ht="15.5" x14ac:dyDescent="0.35">
      <c r="A1431" s="73">
        <v>45256</v>
      </c>
      <c r="B1431" s="11">
        <v>5</v>
      </c>
      <c r="C1431" s="12">
        <v>0</v>
      </c>
      <c r="D1431" s="61">
        <v>5.2857142857142856</v>
      </c>
      <c r="E1431" s="61">
        <v>5.1428571428571432</v>
      </c>
      <c r="F1431" s="13">
        <v>182</v>
      </c>
      <c r="G1431" s="13">
        <v>0</v>
      </c>
      <c r="H1431" s="60">
        <v>182</v>
      </c>
      <c r="I1431" s="75">
        <v>174.28571428571428</v>
      </c>
    </row>
    <row r="1432" spans="1:9" s="10" customFormat="1" ht="15.5" x14ac:dyDescent="0.35">
      <c r="A1432" s="73">
        <v>45257</v>
      </c>
      <c r="B1432" s="11">
        <v>8</v>
      </c>
      <c r="C1432" s="12">
        <v>7</v>
      </c>
      <c r="D1432" s="61">
        <v>4.5714285714285712</v>
      </c>
      <c r="E1432" s="61">
        <v>5.1428571428571432</v>
      </c>
      <c r="F1432" s="13">
        <v>192</v>
      </c>
      <c r="G1432" s="13">
        <v>236</v>
      </c>
      <c r="H1432" s="60">
        <v>176.28571428571428</v>
      </c>
      <c r="I1432" s="75">
        <v>171.14285714285714</v>
      </c>
    </row>
    <row r="1433" spans="1:9" s="10" customFormat="1" ht="15.5" x14ac:dyDescent="0.35">
      <c r="A1433" s="73">
        <v>45258</v>
      </c>
      <c r="B1433" s="11">
        <v>5</v>
      </c>
      <c r="C1433" s="12">
        <v>5</v>
      </c>
      <c r="D1433" s="61">
        <v>4.5714285714285712</v>
      </c>
      <c r="E1433" s="61">
        <v>4.8571428571428568</v>
      </c>
      <c r="F1433" s="13">
        <v>162</v>
      </c>
      <c r="G1433" s="13">
        <v>280</v>
      </c>
      <c r="H1433" s="60">
        <v>177.57142857142858</v>
      </c>
      <c r="I1433" s="75">
        <v>173.42857142857142</v>
      </c>
    </row>
    <row r="1434" spans="1:9" s="10" customFormat="1" ht="15.5" x14ac:dyDescent="0.35">
      <c r="A1434" s="73">
        <v>45259</v>
      </c>
      <c r="B1434" s="11">
        <v>3</v>
      </c>
      <c r="C1434" s="12">
        <v>7</v>
      </c>
      <c r="D1434" s="61">
        <v>4.4285714285714288</v>
      </c>
      <c r="E1434" s="61">
        <v>4.8571428571428568</v>
      </c>
      <c r="F1434" s="13">
        <v>182</v>
      </c>
      <c r="G1434" s="13">
        <v>250</v>
      </c>
      <c r="H1434" s="60">
        <v>174.57142857142858</v>
      </c>
      <c r="I1434" s="75">
        <v>173</v>
      </c>
    </row>
    <row r="1435" spans="1:9" s="10" customFormat="1" ht="15.5" x14ac:dyDescent="0.35">
      <c r="A1435" s="73">
        <v>45260</v>
      </c>
      <c r="B1435" s="11">
        <v>2</v>
      </c>
      <c r="C1435" s="12">
        <v>6</v>
      </c>
      <c r="D1435" s="61">
        <v>3.8571428571428572</v>
      </c>
      <c r="E1435" s="61">
        <v>4.8571428571428568</v>
      </c>
      <c r="F1435" s="13">
        <v>158</v>
      </c>
      <c r="G1435" s="13">
        <v>212</v>
      </c>
      <c r="H1435" s="60">
        <v>173.57142857142858</v>
      </c>
      <c r="I1435" s="75">
        <v>173</v>
      </c>
    </row>
    <row r="1436" spans="1:9" s="10" customFormat="1" ht="15.5" x14ac:dyDescent="0.35">
      <c r="A1436" s="73">
        <v>45261</v>
      </c>
      <c r="B1436" s="11">
        <v>4</v>
      </c>
      <c r="C1436" s="12">
        <v>9</v>
      </c>
      <c r="D1436" s="61">
        <v>3.2857142857142856</v>
      </c>
      <c r="E1436" s="61">
        <v>4.8571428571428568</v>
      </c>
      <c r="F1436" s="13">
        <v>184</v>
      </c>
      <c r="G1436" s="13">
        <v>224</v>
      </c>
      <c r="H1436" s="60">
        <v>175</v>
      </c>
      <c r="I1436" s="75">
        <v>174.71428571428572</v>
      </c>
    </row>
    <row r="1437" spans="1:9" s="10" customFormat="1" ht="15.5" x14ac:dyDescent="0.35">
      <c r="A1437" s="73">
        <v>45262</v>
      </c>
      <c r="B1437" s="11">
        <v>4</v>
      </c>
      <c r="C1437" s="12">
        <v>0</v>
      </c>
      <c r="D1437" s="61">
        <v>3</v>
      </c>
      <c r="E1437" s="61">
        <v>4.5714285714285712</v>
      </c>
      <c r="F1437" s="13">
        <v>162</v>
      </c>
      <c r="G1437" s="13">
        <v>9</v>
      </c>
      <c r="H1437" s="60">
        <v>175.14285714285714</v>
      </c>
      <c r="I1437" s="75">
        <v>172.42857142857142</v>
      </c>
    </row>
    <row r="1438" spans="1:9" s="10" customFormat="1" ht="15.5" x14ac:dyDescent="0.35">
      <c r="A1438" s="73">
        <v>45263</v>
      </c>
      <c r="B1438" s="11">
        <v>1</v>
      </c>
      <c r="C1438" s="12">
        <v>0</v>
      </c>
      <c r="D1438" s="61">
        <v>4</v>
      </c>
      <c r="E1438" s="61">
        <v>4.1428571428571432</v>
      </c>
      <c r="F1438" s="13">
        <v>175</v>
      </c>
      <c r="G1438" s="13">
        <v>0</v>
      </c>
      <c r="H1438" s="60">
        <v>173.85714285714286</v>
      </c>
      <c r="I1438" s="75">
        <v>175.57142857142858</v>
      </c>
    </row>
    <row r="1439" spans="1:9" s="10" customFormat="1" ht="15.5" x14ac:dyDescent="0.35">
      <c r="A1439" s="73">
        <v>45264</v>
      </c>
      <c r="B1439" s="11">
        <v>4</v>
      </c>
      <c r="C1439" s="12">
        <v>7</v>
      </c>
      <c r="D1439" s="61">
        <v>4.5714285714285712</v>
      </c>
      <c r="E1439" s="61">
        <v>4</v>
      </c>
      <c r="F1439" s="13">
        <v>202</v>
      </c>
      <c r="G1439" s="13">
        <v>248</v>
      </c>
      <c r="H1439" s="60">
        <v>175.85714285714286</v>
      </c>
      <c r="I1439" s="75">
        <v>177.71428571428572</v>
      </c>
    </row>
    <row r="1440" spans="1:9" s="10" customFormat="1" ht="15.5" x14ac:dyDescent="0.35">
      <c r="A1440" s="73">
        <v>45265</v>
      </c>
      <c r="B1440" s="11">
        <v>3</v>
      </c>
      <c r="C1440" s="12">
        <v>3</v>
      </c>
      <c r="D1440" s="61">
        <v>4.7142857142857144</v>
      </c>
      <c r="E1440" s="61">
        <v>3.5714285714285716</v>
      </c>
      <c r="F1440" s="13">
        <v>163</v>
      </c>
      <c r="G1440" s="13">
        <v>264</v>
      </c>
      <c r="H1440" s="60">
        <v>177.57142857142858</v>
      </c>
      <c r="I1440" s="75">
        <v>175.71428571428572</v>
      </c>
    </row>
    <row r="1441" spans="1:9" s="10" customFormat="1" ht="15.5" x14ac:dyDescent="0.35">
      <c r="A1441" s="73">
        <v>45266</v>
      </c>
      <c r="B1441" s="11">
        <v>10</v>
      </c>
      <c r="C1441" s="12">
        <v>4</v>
      </c>
      <c r="D1441" s="61">
        <v>4.2857142857142856</v>
      </c>
      <c r="E1441" s="61">
        <v>3.5714285714285716</v>
      </c>
      <c r="F1441" s="13">
        <v>173</v>
      </c>
      <c r="G1441" s="13">
        <v>272</v>
      </c>
      <c r="H1441" s="60">
        <v>179.14285714285714</v>
      </c>
      <c r="I1441" s="75">
        <v>175.85714285714286</v>
      </c>
    </row>
    <row r="1442" spans="1:9" s="10" customFormat="1" ht="15.5" x14ac:dyDescent="0.35">
      <c r="A1442" s="73">
        <v>45267</v>
      </c>
      <c r="B1442" s="11">
        <v>6</v>
      </c>
      <c r="C1442" s="12">
        <v>5</v>
      </c>
      <c r="D1442" s="61">
        <v>4.5714285714285712</v>
      </c>
      <c r="E1442" s="61">
        <v>3.5714285714285716</v>
      </c>
      <c r="F1442" s="13">
        <v>172</v>
      </c>
      <c r="G1442" s="13">
        <v>227</v>
      </c>
      <c r="H1442" s="60">
        <v>184.42857142857142</v>
      </c>
      <c r="I1442" s="75">
        <v>176</v>
      </c>
    </row>
    <row r="1443" spans="1:9" s="10" customFormat="1" ht="15.5" x14ac:dyDescent="0.35">
      <c r="A1443" s="73">
        <v>45268</v>
      </c>
      <c r="B1443" s="11">
        <v>5</v>
      </c>
      <c r="C1443" s="12">
        <v>6</v>
      </c>
      <c r="D1443" s="61">
        <v>4.4285714285714288</v>
      </c>
      <c r="E1443" s="61">
        <v>3.7142857142857144</v>
      </c>
      <c r="F1443" s="13">
        <v>196</v>
      </c>
      <c r="G1443" s="13">
        <v>210</v>
      </c>
      <c r="H1443" s="60">
        <v>178</v>
      </c>
      <c r="I1443" s="75">
        <v>176.42857142857142</v>
      </c>
    </row>
    <row r="1444" spans="1:9" s="10" customFormat="1" ht="15.5" x14ac:dyDescent="0.35">
      <c r="A1444" s="73">
        <v>45269</v>
      </c>
      <c r="B1444" s="11">
        <v>1</v>
      </c>
      <c r="C1444" s="12">
        <v>0</v>
      </c>
      <c r="D1444" s="61">
        <v>4.1428571428571432</v>
      </c>
      <c r="E1444" s="61">
        <v>3.8571428571428572</v>
      </c>
      <c r="F1444" s="13">
        <v>173</v>
      </c>
      <c r="G1444" s="13">
        <v>10</v>
      </c>
      <c r="H1444" s="60">
        <v>182.14285714285714</v>
      </c>
      <c r="I1444" s="75">
        <v>180.71428571428572</v>
      </c>
    </row>
    <row r="1445" spans="1:9" s="10" customFormat="1" ht="15.5" x14ac:dyDescent="0.35">
      <c r="A1445" s="73">
        <v>45270</v>
      </c>
      <c r="B1445" s="11">
        <v>3</v>
      </c>
      <c r="C1445" s="12">
        <v>0</v>
      </c>
      <c r="D1445" s="61">
        <v>3.8571428571428572</v>
      </c>
      <c r="E1445" s="61">
        <v>3.8571428571428572</v>
      </c>
      <c r="F1445" s="13">
        <v>212</v>
      </c>
      <c r="G1445" s="13">
        <v>1</v>
      </c>
      <c r="H1445" s="60">
        <v>185.85714285714286</v>
      </c>
      <c r="I1445" s="75">
        <v>178.42857142857142</v>
      </c>
    </row>
    <row r="1446" spans="1:9" s="10" customFormat="1" ht="15.5" x14ac:dyDescent="0.35">
      <c r="A1446" s="73">
        <v>45271</v>
      </c>
      <c r="B1446" s="11">
        <v>3</v>
      </c>
      <c r="C1446" s="12">
        <v>8</v>
      </c>
      <c r="D1446" s="61">
        <v>3.5714285714285716</v>
      </c>
      <c r="E1446" s="61">
        <v>3.8571428571428572</v>
      </c>
      <c r="F1446" s="13">
        <v>157</v>
      </c>
      <c r="G1446" s="13">
        <v>251</v>
      </c>
      <c r="H1446" s="60">
        <v>189</v>
      </c>
      <c r="I1446" s="75">
        <v>181.71428571428572</v>
      </c>
    </row>
    <row r="1447" spans="1:9" s="10" customFormat="1" ht="15.5" x14ac:dyDescent="0.35">
      <c r="A1447" s="73">
        <v>45272</v>
      </c>
      <c r="B1447" s="11">
        <v>1</v>
      </c>
      <c r="C1447" s="12">
        <v>4</v>
      </c>
      <c r="D1447" s="61">
        <v>4</v>
      </c>
      <c r="E1447" s="61">
        <v>3.5714285714285716</v>
      </c>
      <c r="F1447" s="13">
        <v>192</v>
      </c>
      <c r="G1447" s="13">
        <v>294</v>
      </c>
      <c r="H1447" s="60">
        <v>187.42857142857142</v>
      </c>
      <c r="I1447" s="75">
        <v>185</v>
      </c>
    </row>
    <row r="1448" spans="1:9" s="10" customFormat="1" ht="15.5" x14ac:dyDescent="0.35">
      <c r="A1448" s="73">
        <v>45273</v>
      </c>
      <c r="B1448" s="11">
        <v>8</v>
      </c>
      <c r="C1448" s="12">
        <v>4</v>
      </c>
      <c r="D1448" s="61">
        <v>4.4285714285714288</v>
      </c>
      <c r="E1448" s="61">
        <v>3.7142857142857144</v>
      </c>
      <c r="F1448" s="13">
        <v>199</v>
      </c>
      <c r="G1448" s="13">
        <v>256</v>
      </c>
      <c r="H1448" s="60">
        <v>190.71428571428572</v>
      </c>
      <c r="I1448" s="75">
        <v>184.71428571428572</v>
      </c>
    </row>
    <row r="1449" spans="1:9" s="10" customFormat="1" ht="15.5" x14ac:dyDescent="0.35">
      <c r="A1449" s="73">
        <v>45274</v>
      </c>
      <c r="B1449" s="11">
        <v>4</v>
      </c>
      <c r="C1449" s="12">
        <v>5</v>
      </c>
      <c r="D1449" s="61">
        <v>4.4285714285714288</v>
      </c>
      <c r="E1449" s="61">
        <v>3.7142857142857144</v>
      </c>
      <c r="F1449" s="13">
        <v>194</v>
      </c>
      <c r="G1449" s="13">
        <v>250</v>
      </c>
      <c r="H1449" s="60">
        <v>187.28571428571428</v>
      </c>
      <c r="I1449" s="75">
        <v>184.57142857142858</v>
      </c>
    </row>
    <row r="1450" spans="1:9" s="10" customFormat="1" ht="15.5" x14ac:dyDescent="0.35">
      <c r="A1450" s="73">
        <v>45275</v>
      </c>
      <c r="B1450" s="11">
        <v>8</v>
      </c>
      <c r="C1450" s="12">
        <v>4</v>
      </c>
      <c r="D1450" s="61">
        <v>5.2857142857142856</v>
      </c>
      <c r="E1450" s="61">
        <v>3.8571428571428572</v>
      </c>
      <c r="F1450" s="13">
        <v>185</v>
      </c>
      <c r="G1450" s="13">
        <v>233</v>
      </c>
      <c r="H1450" s="60">
        <v>198</v>
      </c>
      <c r="I1450" s="75">
        <v>191</v>
      </c>
    </row>
    <row r="1451" spans="1:9" s="10" customFormat="1" ht="15.5" x14ac:dyDescent="0.35">
      <c r="A1451" s="73">
        <v>45276</v>
      </c>
      <c r="B1451" s="11">
        <v>4</v>
      </c>
      <c r="C1451" s="12">
        <v>1</v>
      </c>
      <c r="D1451" s="61">
        <v>6.2857142857142856</v>
      </c>
      <c r="E1451" s="61">
        <v>4.5714285714285712</v>
      </c>
      <c r="F1451" s="13">
        <v>196</v>
      </c>
      <c r="G1451" s="13">
        <v>8</v>
      </c>
      <c r="H1451" s="60">
        <v>197.71428571428572</v>
      </c>
      <c r="I1451" s="75">
        <v>193.85714285714286</v>
      </c>
    </row>
    <row r="1452" spans="1:9" s="10" customFormat="1" ht="15.5" x14ac:dyDescent="0.35">
      <c r="A1452" s="73">
        <v>45277</v>
      </c>
      <c r="B1452" s="11">
        <v>3</v>
      </c>
      <c r="C1452" s="12">
        <v>0</v>
      </c>
      <c r="D1452" s="61">
        <v>6</v>
      </c>
      <c r="E1452" s="61">
        <v>5.2857142857142856</v>
      </c>
      <c r="F1452" s="13">
        <v>188</v>
      </c>
      <c r="G1452" s="13">
        <v>0</v>
      </c>
      <c r="H1452" s="60">
        <v>196.42857142857142</v>
      </c>
      <c r="I1452" s="75">
        <v>198.14285714285714</v>
      </c>
    </row>
    <row r="1453" spans="1:9" s="10" customFormat="1" ht="15.5" x14ac:dyDescent="0.35">
      <c r="A1453" s="73">
        <v>45278</v>
      </c>
      <c r="B1453" s="11">
        <v>9</v>
      </c>
      <c r="C1453" s="12">
        <v>9</v>
      </c>
      <c r="D1453" s="61">
        <v>5.8571428571428568</v>
      </c>
      <c r="E1453" s="61">
        <v>6</v>
      </c>
      <c r="F1453" s="13">
        <v>232</v>
      </c>
      <c r="G1453" s="13">
        <v>296</v>
      </c>
      <c r="H1453" s="60">
        <v>191.71428571428572</v>
      </c>
      <c r="I1453" s="75">
        <v>198.28571428571428</v>
      </c>
    </row>
    <row r="1454" spans="1:9" s="10" customFormat="1" ht="15.5" x14ac:dyDescent="0.35">
      <c r="A1454" s="73">
        <v>45279</v>
      </c>
      <c r="B1454" s="11">
        <v>8</v>
      </c>
      <c r="C1454" s="12">
        <v>9</v>
      </c>
      <c r="D1454" s="61">
        <v>5.4285714285714288</v>
      </c>
      <c r="E1454" s="61">
        <v>6</v>
      </c>
      <c r="F1454" s="13">
        <v>190</v>
      </c>
      <c r="G1454" s="13">
        <v>314</v>
      </c>
      <c r="H1454" s="60">
        <v>190.71428571428572</v>
      </c>
      <c r="I1454" s="75">
        <v>199.85714285714286</v>
      </c>
    </row>
    <row r="1455" spans="1:9" s="10" customFormat="1" ht="15.5" x14ac:dyDescent="0.35">
      <c r="A1455" s="73">
        <v>45280</v>
      </c>
      <c r="B1455" s="11">
        <v>6</v>
      </c>
      <c r="C1455" s="12">
        <v>9</v>
      </c>
      <c r="D1455" s="61">
        <v>5.4285714285714288</v>
      </c>
      <c r="E1455" s="61">
        <v>6.1428571428571432</v>
      </c>
      <c r="F1455" s="13">
        <v>190</v>
      </c>
      <c r="G1455" s="13">
        <v>286</v>
      </c>
      <c r="H1455" s="60">
        <v>193.71428571428572</v>
      </c>
      <c r="I1455" s="75">
        <v>200.85714285714286</v>
      </c>
    </row>
    <row r="1456" spans="1:9" s="10" customFormat="1" ht="15.5" x14ac:dyDescent="0.35">
      <c r="A1456" s="73">
        <v>45281</v>
      </c>
      <c r="B1456" s="11">
        <v>3</v>
      </c>
      <c r="C1456" s="12">
        <v>10</v>
      </c>
      <c r="D1456" s="61">
        <v>6.5714285714285712</v>
      </c>
      <c r="E1456" s="61">
        <v>6.1428571428571432</v>
      </c>
      <c r="F1456" s="13">
        <v>161</v>
      </c>
      <c r="G1456" s="13">
        <v>251</v>
      </c>
      <c r="H1456" s="60">
        <v>194.14285714285714</v>
      </c>
      <c r="I1456" s="75">
        <v>200.85714285714286</v>
      </c>
    </row>
    <row r="1457" spans="1:9" s="10" customFormat="1" ht="15.5" x14ac:dyDescent="0.35">
      <c r="A1457" s="73">
        <v>45282</v>
      </c>
      <c r="B1457" s="11">
        <v>5</v>
      </c>
      <c r="C1457" s="12">
        <v>4</v>
      </c>
      <c r="D1457" s="61">
        <v>7</v>
      </c>
      <c r="E1457" s="61">
        <v>4.8571428571428568</v>
      </c>
      <c r="F1457" s="13">
        <v>178</v>
      </c>
      <c r="G1457" s="13">
        <v>244</v>
      </c>
      <c r="H1457" s="60">
        <v>189.42857142857142</v>
      </c>
      <c r="I1457" s="75">
        <v>158.57142857142858</v>
      </c>
    </row>
    <row r="1458" spans="1:9" s="10" customFormat="1" ht="15.5" x14ac:dyDescent="0.35">
      <c r="A1458" s="73">
        <v>45283</v>
      </c>
      <c r="B1458" s="11">
        <v>4</v>
      </c>
      <c r="C1458" s="12">
        <v>2</v>
      </c>
      <c r="D1458" s="61">
        <v>6.7142857142857144</v>
      </c>
      <c r="E1458" s="61">
        <v>3.5714285714285716</v>
      </c>
      <c r="F1458" s="13">
        <v>217</v>
      </c>
      <c r="G1458" s="13">
        <v>15</v>
      </c>
      <c r="H1458" s="60">
        <v>186.57142857142858</v>
      </c>
      <c r="I1458" s="75">
        <v>115</v>
      </c>
    </row>
    <row r="1459" spans="1:9" s="10" customFormat="1" ht="15.5" x14ac:dyDescent="0.35">
      <c r="A1459" s="73">
        <v>45284</v>
      </c>
      <c r="B1459" s="11">
        <v>11</v>
      </c>
      <c r="C1459" s="12">
        <v>0</v>
      </c>
      <c r="D1459" s="61">
        <v>6.5714285714285712</v>
      </c>
      <c r="E1459" s="61">
        <v>3.2857142857142856</v>
      </c>
      <c r="F1459" s="13">
        <v>191</v>
      </c>
      <c r="G1459" s="13">
        <v>0</v>
      </c>
      <c r="H1459" s="60">
        <v>185.57142857142858</v>
      </c>
      <c r="I1459" s="75">
        <v>119.85714285714286</v>
      </c>
    </row>
    <row r="1460" spans="1:9" s="10" customFormat="1" ht="15.5" x14ac:dyDescent="0.35">
      <c r="A1460" s="73">
        <v>45285</v>
      </c>
      <c r="B1460" s="11">
        <v>12</v>
      </c>
      <c r="C1460" s="12">
        <v>0</v>
      </c>
      <c r="D1460" s="61">
        <v>6.8571428571428568</v>
      </c>
      <c r="E1460" s="61">
        <v>3.5714285714285716</v>
      </c>
      <c r="F1460" s="13">
        <v>199</v>
      </c>
      <c r="G1460" s="13">
        <v>0</v>
      </c>
      <c r="H1460" s="60">
        <v>191.14285714285714</v>
      </c>
      <c r="I1460" s="75">
        <v>141</v>
      </c>
    </row>
    <row r="1461" spans="1:9" s="10" customFormat="1" ht="15.5" x14ac:dyDescent="0.35">
      <c r="A1461" s="73">
        <v>45286</v>
      </c>
      <c r="B1461" s="11">
        <v>6</v>
      </c>
      <c r="C1461" s="12">
        <v>0</v>
      </c>
      <c r="D1461" s="61">
        <v>6.8571428571428568</v>
      </c>
      <c r="E1461" s="61">
        <v>4.5714285714285712</v>
      </c>
      <c r="F1461" s="13">
        <v>170</v>
      </c>
      <c r="G1461" s="13">
        <v>9</v>
      </c>
      <c r="H1461" s="60">
        <v>193.28571428571428</v>
      </c>
      <c r="I1461" s="75">
        <v>153.71428571428572</v>
      </c>
    </row>
    <row r="1462" spans="1:9" s="10" customFormat="1" ht="15.5" x14ac:dyDescent="0.35">
      <c r="A1462" s="73">
        <v>45287</v>
      </c>
      <c r="B1462" s="11">
        <v>5</v>
      </c>
      <c r="C1462" s="12">
        <v>7</v>
      </c>
      <c r="D1462" s="61">
        <v>7.1428571428571432</v>
      </c>
      <c r="E1462" s="61">
        <v>4.2857142857142856</v>
      </c>
      <c r="F1462" s="13">
        <v>183</v>
      </c>
      <c r="G1462" s="13">
        <v>320</v>
      </c>
      <c r="H1462" s="60">
        <v>190.28571428571428</v>
      </c>
      <c r="I1462" s="75">
        <v>151.57142857142858</v>
      </c>
    </row>
    <row r="1463" spans="1:9" s="10" customFormat="1" ht="15.5" x14ac:dyDescent="0.35">
      <c r="A1463" s="73">
        <v>45288</v>
      </c>
      <c r="B1463" s="11">
        <v>5</v>
      </c>
      <c r="C1463" s="12">
        <v>12</v>
      </c>
      <c r="D1463" s="61">
        <v>6.5714285714285712</v>
      </c>
      <c r="E1463" s="61">
        <v>4.2857142857142856</v>
      </c>
      <c r="F1463" s="13">
        <v>200</v>
      </c>
      <c r="G1463" s="13">
        <v>399</v>
      </c>
      <c r="H1463" s="60">
        <v>195.42857142857142</v>
      </c>
      <c r="I1463" s="75">
        <v>151.57142857142858</v>
      </c>
    </row>
    <row r="1464" spans="1:9" s="10" customFormat="1" ht="15.5" x14ac:dyDescent="0.35">
      <c r="A1464" s="73">
        <v>45289</v>
      </c>
      <c r="B1464" s="11">
        <v>5</v>
      </c>
      <c r="C1464" s="12">
        <v>11</v>
      </c>
      <c r="D1464" s="61">
        <v>5.5714285714285712</v>
      </c>
      <c r="E1464" s="61">
        <v>4.2857142857142856</v>
      </c>
      <c r="F1464" s="13">
        <v>193</v>
      </c>
      <c r="G1464" s="13">
        <v>333</v>
      </c>
      <c r="H1464" s="60">
        <v>196.42857142857142</v>
      </c>
      <c r="I1464" s="75">
        <v>151.71428571428572</v>
      </c>
    </row>
    <row r="1465" spans="1:9" s="10" customFormat="1" ht="15.5" x14ac:dyDescent="0.35">
      <c r="A1465" s="73">
        <v>45290</v>
      </c>
      <c r="B1465" s="11">
        <v>6</v>
      </c>
      <c r="C1465" s="12">
        <v>0</v>
      </c>
      <c r="D1465" s="61">
        <v>5.7142857142857144</v>
      </c>
      <c r="E1465" s="61">
        <v>4.2857142857142856</v>
      </c>
      <c r="F1465" s="13">
        <v>196</v>
      </c>
      <c r="G1465" s="13">
        <v>0</v>
      </c>
      <c r="H1465" s="60">
        <v>199</v>
      </c>
      <c r="I1465" s="75">
        <v>152.57142857142858</v>
      </c>
    </row>
    <row r="1466" spans="1:9" s="10" customFormat="1" ht="15.5" x14ac:dyDescent="0.35">
      <c r="A1466" s="73">
        <v>45291</v>
      </c>
      <c r="B1466" s="11">
        <v>7</v>
      </c>
      <c r="C1466" s="12">
        <v>0</v>
      </c>
      <c r="D1466" s="61">
        <v>6</v>
      </c>
      <c r="E1466" s="61">
        <v>5.8571428571428568</v>
      </c>
      <c r="F1466" s="13">
        <v>227</v>
      </c>
      <c r="G1466" s="13">
        <v>0</v>
      </c>
      <c r="H1466" s="60">
        <v>205.71428571428572</v>
      </c>
      <c r="I1466" s="75">
        <v>169.28571428571428</v>
      </c>
    </row>
    <row r="1467" spans="1:9" s="10" customFormat="1" ht="15.5" x14ac:dyDescent="0.35">
      <c r="A1467" s="73">
        <f>A1466+1</f>
        <v>45292</v>
      </c>
      <c r="B1467" s="11">
        <v>5</v>
      </c>
      <c r="C1467" s="12">
        <v>0</v>
      </c>
      <c r="D1467" s="61">
        <v>5.5714285714285712</v>
      </c>
      <c r="E1467" s="61">
        <v>6</v>
      </c>
      <c r="F1467" s="13">
        <v>206</v>
      </c>
      <c r="G1467" s="13">
        <v>1</v>
      </c>
      <c r="H1467" s="60">
        <v>206.14285714285714</v>
      </c>
      <c r="I1467" s="75">
        <v>177</v>
      </c>
    </row>
    <row r="1468" spans="1:9" s="10" customFormat="1" ht="15.5" x14ac:dyDescent="0.35">
      <c r="A1468" s="73">
        <f>A1467+1</f>
        <v>45293</v>
      </c>
      <c r="B1468" s="11">
        <v>7</v>
      </c>
      <c r="C1468" s="12">
        <v>0</v>
      </c>
      <c r="D1468" s="61">
        <v>5.7142857142857144</v>
      </c>
      <c r="E1468" s="61">
        <v>6.4285714285714288</v>
      </c>
      <c r="F1468" s="13">
        <v>188</v>
      </c>
      <c r="G1468" s="13">
        <v>15</v>
      </c>
      <c r="H1468" s="60">
        <v>205.85714285714286</v>
      </c>
      <c r="I1468" s="75">
        <v>188</v>
      </c>
    </row>
    <row r="1469" spans="1:9" s="10" customFormat="1" ht="15.5" x14ac:dyDescent="0.35">
      <c r="A1469" s="73">
        <f t="shared" ref="A1469:A1531" si="0">A1468+1</f>
        <v>45294</v>
      </c>
      <c r="B1469" s="11">
        <v>7</v>
      </c>
      <c r="C1469" s="12">
        <v>18</v>
      </c>
      <c r="D1469" s="61">
        <v>5.5714285714285712</v>
      </c>
      <c r="E1469" s="61">
        <v>6.4285714285714288</v>
      </c>
      <c r="F1469" s="13">
        <v>230</v>
      </c>
      <c r="G1469" s="13">
        <v>437</v>
      </c>
      <c r="H1469" s="60">
        <v>203.42857142857142</v>
      </c>
      <c r="I1469" s="75">
        <v>189.42857142857142</v>
      </c>
    </row>
    <row r="1470" spans="1:9" s="10" customFormat="1" ht="15.5" x14ac:dyDescent="0.35">
      <c r="A1470" s="73">
        <f t="shared" si="0"/>
        <v>45295</v>
      </c>
      <c r="B1470" s="11">
        <v>2</v>
      </c>
      <c r="C1470" s="12">
        <v>13</v>
      </c>
      <c r="D1470" s="61">
        <v>5</v>
      </c>
      <c r="E1470" s="61">
        <v>6.4285714285714288</v>
      </c>
      <c r="F1470" s="13">
        <v>203</v>
      </c>
      <c r="G1470" s="13">
        <v>453</v>
      </c>
      <c r="H1470" s="60">
        <v>198.28571428571428</v>
      </c>
      <c r="I1470" s="75">
        <v>189.42857142857142</v>
      </c>
    </row>
    <row r="1471" spans="1:9" s="10" customFormat="1" ht="15.5" x14ac:dyDescent="0.35">
      <c r="A1471" s="73">
        <f t="shared" si="0"/>
        <v>45296</v>
      </c>
      <c r="B1471" s="11">
        <v>6</v>
      </c>
      <c r="C1471" s="12">
        <v>14</v>
      </c>
      <c r="D1471" s="61">
        <v>4.8571428571428568</v>
      </c>
      <c r="E1471" s="61">
        <v>8.4285714285714288</v>
      </c>
      <c r="F1471" s="13">
        <v>191</v>
      </c>
      <c r="G1471" s="13">
        <v>410</v>
      </c>
      <c r="H1471" s="60">
        <v>194.57142857142858</v>
      </c>
      <c r="I1471" s="75">
        <v>237.14285714285714</v>
      </c>
    </row>
    <row r="1472" spans="1:9" s="10" customFormat="1" ht="15.5" x14ac:dyDescent="0.35">
      <c r="A1472" s="73">
        <f t="shared" si="0"/>
        <v>45297</v>
      </c>
      <c r="B1472" s="11">
        <v>5</v>
      </c>
      <c r="C1472" s="12">
        <v>0</v>
      </c>
      <c r="D1472" s="61">
        <v>5.1428571428571432</v>
      </c>
      <c r="E1472" s="61">
        <v>9.4285714285714288</v>
      </c>
      <c r="F1472" s="13">
        <v>179</v>
      </c>
      <c r="G1472" s="13">
        <v>10</v>
      </c>
      <c r="H1472" s="60">
        <v>194.85714285714286</v>
      </c>
      <c r="I1472" s="75">
        <v>281.42857142857144</v>
      </c>
    </row>
    <row r="1473" spans="1:9" s="10" customFormat="1" ht="15.5" x14ac:dyDescent="0.35">
      <c r="A1473" s="73">
        <f t="shared" si="0"/>
        <v>45298</v>
      </c>
      <c r="B1473" s="11">
        <v>3</v>
      </c>
      <c r="C1473" s="12">
        <v>0</v>
      </c>
      <c r="D1473" s="61">
        <v>4.7142857142857144</v>
      </c>
      <c r="E1473" s="61">
        <v>8.5714285714285712</v>
      </c>
      <c r="F1473" s="13">
        <v>191</v>
      </c>
      <c r="G1473" s="13">
        <v>0</v>
      </c>
      <c r="H1473" s="60">
        <v>186</v>
      </c>
      <c r="I1473" s="75">
        <v>260</v>
      </c>
    </row>
    <row r="1474" spans="1:9" s="10" customFormat="1" ht="15.5" x14ac:dyDescent="0.35">
      <c r="A1474" s="73">
        <f t="shared" si="0"/>
        <v>45299</v>
      </c>
      <c r="B1474" s="11">
        <v>4</v>
      </c>
      <c r="C1474" s="12">
        <v>14</v>
      </c>
      <c r="D1474" s="61">
        <v>5.2857142857142856</v>
      </c>
      <c r="E1474" s="61">
        <v>7.4285714285714288</v>
      </c>
      <c r="F1474" s="13">
        <v>180</v>
      </c>
      <c r="G1474" s="13">
        <v>335</v>
      </c>
      <c r="H1474" s="60">
        <v>181.57142857142858</v>
      </c>
      <c r="I1474" s="75">
        <v>237</v>
      </c>
    </row>
    <row r="1475" spans="1:9" s="10" customFormat="1" ht="15.5" x14ac:dyDescent="0.35">
      <c r="A1475" s="73">
        <f t="shared" si="0"/>
        <v>45300</v>
      </c>
      <c r="B1475" s="11">
        <v>9</v>
      </c>
      <c r="C1475" s="12">
        <v>7</v>
      </c>
      <c r="D1475" s="61">
        <v>5</v>
      </c>
      <c r="E1475" s="61">
        <v>6.4285714285714288</v>
      </c>
      <c r="F1475" s="13">
        <v>190</v>
      </c>
      <c r="G1475" s="13">
        <v>325</v>
      </c>
      <c r="H1475" s="60">
        <v>182</v>
      </c>
      <c r="I1475" s="75">
        <v>214.57142857142858</v>
      </c>
    </row>
    <row r="1476" spans="1:9" s="10" customFormat="1" ht="15.5" x14ac:dyDescent="0.35">
      <c r="A1476" s="73">
        <f t="shared" si="0"/>
        <v>45301</v>
      </c>
      <c r="B1476" s="11">
        <v>4</v>
      </c>
      <c r="C1476" s="12">
        <v>12</v>
      </c>
      <c r="D1476" s="61">
        <v>4.8571428571428568</v>
      </c>
      <c r="E1476" s="61">
        <v>6.4285714285714288</v>
      </c>
      <c r="F1476" s="13">
        <v>168</v>
      </c>
      <c r="G1476" s="13">
        <v>287</v>
      </c>
      <c r="H1476" s="60">
        <v>179.85714285714286</v>
      </c>
      <c r="I1476" s="75">
        <v>213.85714285714286</v>
      </c>
    </row>
    <row r="1477" spans="1:9" s="10" customFormat="1" ht="15.5" x14ac:dyDescent="0.35">
      <c r="A1477" s="73">
        <f t="shared" si="0"/>
        <v>45302</v>
      </c>
      <c r="B1477" s="11">
        <v>6</v>
      </c>
      <c r="C1477" s="12">
        <v>5</v>
      </c>
      <c r="D1477" s="61">
        <v>5.7142857142857144</v>
      </c>
      <c r="E1477" s="61">
        <v>6.4285714285714288</v>
      </c>
      <c r="F1477" s="13">
        <v>172</v>
      </c>
      <c r="G1477" s="13">
        <v>292</v>
      </c>
      <c r="H1477" s="60">
        <v>180.28571428571428</v>
      </c>
      <c r="I1477" s="75">
        <v>213.85714285714286</v>
      </c>
    </row>
    <row r="1478" spans="1:9" s="10" customFormat="1" ht="15.5" x14ac:dyDescent="0.35">
      <c r="A1478" s="73">
        <f t="shared" si="0"/>
        <v>45303</v>
      </c>
      <c r="B1478" s="11">
        <v>4</v>
      </c>
      <c r="C1478" s="12">
        <v>7</v>
      </c>
      <c r="D1478" s="61">
        <v>6</v>
      </c>
      <c r="E1478" s="61">
        <v>5</v>
      </c>
      <c r="F1478" s="13">
        <v>194</v>
      </c>
      <c r="G1478" s="13">
        <v>253</v>
      </c>
      <c r="H1478" s="60">
        <v>181.71428571428572</v>
      </c>
      <c r="I1478" s="75">
        <v>203.85714285714286</v>
      </c>
    </row>
    <row r="1479" spans="1:9" s="10" customFormat="1" ht="15.5" x14ac:dyDescent="0.35">
      <c r="A1479" s="73">
        <f t="shared" si="0"/>
        <v>45304</v>
      </c>
      <c r="B1479" s="11">
        <v>4</v>
      </c>
      <c r="C1479" s="12">
        <v>0</v>
      </c>
      <c r="D1479" s="61">
        <v>5.5714285714285712</v>
      </c>
      <c r="E1479" s="61">
        <v>5.2857142857142856</v>
      </c>
      <c r="F1479" s="13">
        <v>164</v>
      </c>
      <c r="G1479" s="13">
        <v>5</v>
      </c>
      <c r="H1479" s="60">
        <v>181.28571428571428</v>
      </c>
      <c r="I1479" s="75">
        <v>192</v>
      </c>
    </row>
    <row r="1480" spans="1:9" s="10" customFormat="1" ht="15.5" x14ac:dyDescent="0.35">
      <c r="A1480" s="73">
        <f t="shared" si="0"/>
        <v>45305</v>
      </c>
      <c r="B1480" s="11">
        <v>9</v>
      </c>
      <c r="C1480" s="12">
        <v>0</v>
      </c>
      <c r="D1480" s="61">
        <v>5.5714285714285712</v>
      </c>
      <c r="E1480" s="61">
        <v>4.4285714285714288</v>
      </c>
      <c r="F1480" s="13">
        <v>194</v>
      </c>
      <c r="G1480" s="13">
        <v>0</v>
      </c>
      <c r="H1480" s="60">
        <v>185.71428571428572</v>
      </c>
      <c r="I1480" s="75">
        <v>190.85714285714286</v>
      </c>
    </row>
    <row r="1481" spans="1:9" s="10" customFormat="1" ht="15.5" x14ac:dyDescent="0.35">
      <c r="A1481" s="73">
        <f t="shared" si="0"/>
        <v>45306</v>
      </c>
      <c r="B1481" s="11">
        <v>6</v>
      </c>
      <c r="C1481" s="12">
        <v>4</v>
      </c>
      <c r="D1481" s="61">
        <v>5.4285714285714288</v>
      </c>
      <c r="E1481" s="61">
        <v>5</v>
      </c>
      <c r="F1481" s="13">
        <v>190</v>
      </c>
      <c r="G1481" s="13">
        <v>265</v>
      </c>
      <c r="H1481" s="60">
        <v>187.85714285714286</v>
      </c>
      <c r="I1481" s="75">
        <v>186.71428571428572</v>
      </c>
    </row>
    <row r="1482" spans="1:9" s="10" customFormat="1" ht="15.5" x14ac:dyDescent="0.35">
      <c r="A1482" s="73">
        <f t="shared" si="0"/>
        <v>45307</v>
      </c>
      <c r="B1482" s="11">
        <v>6</v>
      </c>
      <c r="C1482" s="12">
        <v>9</v>
      </c>
      <c r="D1482" s="61">
        <v>5.8571428571428568</v>
      </c>
      <c r="E1482" s="61">
        <v>5.2857142857142856</v>
      </c>
      <c r="F1482" s="13">
        <v>187</v>
      </c>
      <c r="G1482" s="13">
        <v>242</v>
      </c>
      <c r="H1482" s="60">
        <v>189.14285714285714</v>
      </c>
      <c r="I1482" s="75">
        <v>185.71428571428572</v>
      </c>
    </row>
    <row r="1483" spans="1:9" s="10" customFormat="1" ht="15.5" x14ac:dyDescent="0.35">
      <c r="A1483" s="73">
        <f t="shared" si="0"/>
        <v>45308</v>
      </c>
      <c r="B1483" s="11">
        <v>4</v>
      </c>
      <c r="C1483" s="12">
        <v>6</v>
      </c>
      <c r="D1483" s="61">
        <v>6</v>
      </c>
      <c r="E1483" s="61">
        <v>5.2857142857142856</v>
      </c>
      <c r="F1483" s="13">
        <v>199</v>
      </c>
      <c r="G1483" s="13">
        <v>279</v>
      </c>
      <c r="H1483" s="60">
        <v>195.14285714285714</v>
      </c>
      <c r="I1483" s="75">
        <v>186.14285714285714</v>
      </c>
    </row>
    <row r="1484" spans="1:9" s="10" customFormat="1" ht="15.5" x14ac:dyDescent="0.35">
      <c r="A1484" s="73">
        <f t="shared" si="0"/>
        <v>45309</v>
      </c>
      <c r="B1484" s="11">
        <v>5</v>
      </c>
      <c r="C1484" s="12">
        <v>9</v>
      </c>
      <c r="D1484" s="61">
        <v>5.2857142857142856</v>
      </c>
      <c r="E1484" s="61">
        <v>5.2857142857142856</v>
      </c>
      <c r="F1484" s="13">
        <v>187</v>
      </c>
      <c r="G1484" s="13">
        <v>263</v>
      </c>
      <c r="H1484" s="60">
        <v>197.28571428571428</v>
      </c>
      <c r="I1484" s="75">
        <v>186.42857142857142</v>
      </c>
    </row>
    <row r="1485" spans="1:9" s="10" customFormat="1" ht="15.5" x14ac:dyDescent="0.35">
      <c r="A1485" s="73">
        <f t="shared" si="0"/>
        <v>45310</v>
      </c>
      <c r="B1485" s="11">
        <v>7</v>
      </c>
      <c r="C1485" s="12">
        <v>9</v>
      </c>
      <c r="D1485" s="61">
        <v>4.8571428571428568</v>
      </c>
      <c r="E1485" s="61">
        <v>6.5714285714285712</v>
      </c>
      <c r="F1485" s="13">
        <v>203</v>
      </c>
      <c r="G1485" s="13">
        <v>246</v>
      </c>
      <c r="H1485" s="60">
        <v>201.28571428571428</v>
      </c>
      <c r="I1485" s="75">
        <v>187.85714285714286</v>
      </c>
    </row>
    <row r="1486" spans="1:9" s="10" customFormat="1" ht="15.5" x14ac:dyDescent="0.35">
      <c r="A1486" s="73">
        <f t="shared" si="0"/>
        <v>45311</v>
      </c>
      <c r="B1486" s="11">
        <v>5</v>
      </c>
      <c r="C1486" s="12">
        <v>0</v>
      </c>
      <c r="D1486" s="61">
        <v>4.7142857142857144</v>
      </c>
      <c r="E1486" s="61">
        <v>6.1428571428571432</v>
      </c>
      <c r="F1486" s="13">
        <v>206</v>
      </c>
      <c r="G1486" s="13">
        <v>8</v>
      </c>
      <c r="H1486" s="60">
        <v>205.71428571428572</v>
      </c>
      <c r="I1486" s="75">
        <v>193.14285714285714</v>
      </c>
    </row>
    <row r="1487" spans="1:9" s="10" customFormat="1" ht="15.5" x14ac:dyDescent="0.35">
      <c r="A1487" s="73">
        <f t="shared" si="0"/>
        <v>45312</v>
      </c>
      <c r="B1487" s="11">
        <v>4</v>
      </c>
      <c r="C1487" s="12">
        <v>0</v>
      </c>
      <c r="D1487" s="61">
        <v>4.4285714285714288</v>
      </c>
      <c r="E1487" s="61">
        <v>6.2857142857142856</v>
      </c>
      <c r="F1487" s="13">
        <v>209</v>
      </c>
      <c r="G1487" s="13">
        <v>2</v>
      </c>
      <c r="H1487" s="60">
        <v>206.14285714285714</v>
      </c>
      <c r="I1487" s="75">
        <v>192.57142857142858</v>
      </c>
    </row>
    <row r="1488" spans="1:9" s="10" customFormat="1" ht="15.5" x14ac:dyDescent="0.35">
      <c r="A1488" s="73">
        <f t="shared" si="0"/>
        <v>45313</v>
      </c>
      <c r="B1488" s="11">
        <v>3</v>
      </c>
      <c r="C1488" s="12">
        <v>13</v>
      </c>
      <c r="D1488" s="61">
        <v>4.8571428571428568</v>
      </c>
      <c r="E1488" s="61">
        <v>5.7142857142857144</v>
      </c>
      <c r="F1488" s="13">
        <v>218</v>
      </c>
      <c r="G1488" s="13">
        <v>275</v>
      </c>
      <c r="H1488" s="60">
        <v>210.14285714285714</v>
      </c>
      <c r="I1488" s="75">
        <v>196</v>
      </c>
    </row>
    <row r="1489" spans="1:9" s="10" customFormat="1" ht="15.5" x14ac:dyDescent="0.35">
      <c r="A1489" s="73">
        <f t="shared" si="0"/>
        <v>45314</v>
      </c>
      <c r="B1489" s="11">
        <v>5</v>
      </c>
      <c r="C1489" s="12">
        <v>6</v>
      </c>
      <c r="D1489" s="61">
        <v>4.7142857142857144</v>
      </c>
      <c r="E1489" s="61">
        <v>4.4285714285714288</v>
      </c>
      <c r="F1489" s="13">
        <v>218</v>
      </c>
      <c r="G1489" s="13">
        <v>279</v>
      </c>
      <c r="H1489" s="60">
        <v>206</v>
      </c>
      <c r="I1489" s="75">
        <v>196.28571428571428</v>
      </c>
    </row>
    <row r="1490" spans="1:9" s="10" customFormat="1" ht="15.5" x14ac:dyDescent="0.35">
      <c r="A1490" s="73">
        <f t="shared" si="0"/>
        <v>45315</v>
      </c>
      <c r="B1490" s="11">
        <v>2</v>
      </c>
      <c r="C1490" s="12">
        <v>7</v>
      </c>
      <c r="D1490" s="61">
        <v>4.7142857142857144</v>
      </c>
      <c r="E1490" s="61">
        <v>4.4285714285714288</v>
      </c>
      <c r="F1490" s="13">
        <v>202</v>
      </c>
      <c r="G1490" s="13">
        <v>275</v>
      </c>
      <c r="H1490" s="60">
        <v>202.42857142857142</v>
      </c>
      <c r="I1490" s="75">
        <v>196.42857142857142</v>
      </c>
    </row>
    <row r="1491" spans="1:9" s="10" customFormat="1" ht="15.5" x14ac:dyDescent="0.35">
      <c r="A1491" s="73">
        <f t="shared" si="0"/>
        <v>45316</v>
      </c>
      <c r="B1491" s="11">
        <v>8</v>
      </c>
      <c r="C1491" s="12">
        <v>5</v>
      </c>
      <c r="D1491" s="61">
        <v>4.8571428571428568</v>
      </c>
      <c r="E1491" s="61">
        <v>4.4285714285714288</v>
      </c>
      <c r="F1491" s="13">
        <v>215</v>
      </c>
      <c r="G1491" s="13">
        <v>287</v>
      </c>
      <c r="H1491" s="60">
        <v>199.42857142857142</v>
      </c>
      <c r="I1491" s="75">
        <v>196.14285714285714</v>
      </c>
    </row>
    <row r="1492" spans="1:9" s="10" customFormat="1" ht="15.5" x14ac:dyDescent="0.35">
      <c r="A1492" s="73">
        <f t="shared" si="0"/>
        <v>45317</v>
      </c>
      <c r="B1492" s="11">
        <v>6</v>
      </c>
      <c r="C1492" s="12">
        <v>0</v>
      </c>
      <c r="D1492" s="61">
        <v>4.7142857142857144</v>
      </c>
      <c r="E1492" s="61">
        <v>3.7142857142857144</v>
      </c>
      <c r="F1492" s="13">
        <v>174</v>
      </c>
      <c r="G1492" s="13">
        <v>248</v>
      </c>
      <c r="H1492" s="60">
        <v>196.42857142857142</v>
      </c>
      <c r="I1492" s="75">
        <v>201.28571428571428</v>
      </c>
    </row>
    <row r="1493" spans="1:9" s="10" customFormat="1" ht="15.5" x14ac:dyDescent="0.35">
      <c r="A1493" s="73">
        <f t="shared" si="0"/>
        <v>45318</v>
      </c>
      <c r="B1493" s="11">
        <v>5</v>
      </c>
      <c r="C1493" s="12">
        <v>0</v>
      </c>
      <c r="D1493" s="61">
        <v>4.4285714285714288</v>
      </c>
      <c r="E1493" s="61">
        <v>3.8571428571428572</v>
      </c>
      <c r="F1493" s="13">
        <v>181</v>
      </c>
      <c r="G1493" s="13">
        <v>9</v>
      </c>
      <c r="H1493" s="60">
        <v>192.57142857142858</v>
      </c>
      <c r="I1493" s="75">
        <v>205.85714285714286</v>
      </c>
    </row>
    <row r="1494" spans="1:9" s="10" customFormat="1" ht="15.5" x14ac:dyDescent="0.35">
      <c r="A1494" s="73">
        <f t="shared" si="0"/>
        <v>45319</v>
      </c>
      <c r="B1494" s="11">
        <v>5</v>
      </c>
      <c r="C1494" s="12">
        <v>0</v>
      </c>
      <c r="D1494" s="61">
        <v>4.8571428571428568</v>
      </c>
      <c r="E1494" s="61">
        <v>3.4285714285714284</v>
      </c>
      <c r="F1494" s="13">
        <v>188</v>
      </c>
      <c r="G1494" s="13">
        <v>0</v>
      </c>
      <c r="H1494" s="60">
        <v>192</v>
      </c>
      <c r="I1494" s="75">
        <v>209.28571428571428</v>
      </c>
    </row>
    <row r="1495" spans="1:9" s="10" customFormat="1" ht="15.5" x14ac:dyDescent="0.35">
      <c r="A1495" s="73">
        <f t="shared" si="0"/>
        <v>45320</v>
      </c>
      <c r="B1495" s="11">
        <v>2</v>
      </c>
      <c r="C1495" s="12">
        <v>8</v>
      </c>
      <c r="D1495" s="61">
        <v>4.2857142857142856</v>
      </c>
      <c r="E1495" s="61">
        <v>4.2857142857142856</v>
      </c>
      <c r="F1495" s="13">
        <v>197</v>
      </c>
      <c r="G1495" s="13">
        <v>311</v>
      </c>
      <c r="H1495" s="60">
        <v>188.28571428571428</v>
      </c>
      <c r="I1495" s="75">
        <v>205.42857142857142</v>
      </c>
    </row>
    <row r="1496" spans="1:9" s="10" customFormat="1" ht="15.5" x14ac:dyDescent="0.35">
      <c r="A1496" s="73">
        <f t="shared" si="0"/>
        <v>45321</v>
      </c>
      <c r="B1496" s="11">
        <v>3</v>
      </c>
      <c r="C1496" s="12">
        <v>7</v>
      </c>
      <c r="D1496" s="61">
        <v>3.5714285714285716</v>
      </c>
      <c r="E1496" s="61">
        <v>5</v>
      </c>
      <c r="F1496" s="13">
        <v>191</v>
      </c>
      <c r="G1496" s="13">
        <v>311</v>
      </c>
      <c r="H1496" s="60">
        <v>190</v>
      </c>
      <c r="I1496" s="75">
        <v>204.14285714285714</v>
      </c>
    </row>
    <row r="1497" spans="1:9" s="10" customFormat="1" ht="15.5" x14ac:dyDescent="0.35">
      <c r="A1497" s="73">
        <f t="shared" si="0"/>
        <v>45322</v>
      </c>
      <c r="B1497" s="11">
        <v>5</v>
      </c>
      <c r="C1497" s="12">
        <v>4</v>
      </c>
      <c r="D1497" s="61">
        <v>3.5714285714285716</v>
      </c>
      <c r="E1497" s="61">
        <v>5</v>
      </c>
      <c r="F1497" s="13">
        <v>198</v>
      </c>
      <c r="G1497" s="13">
        <v>299</v>
      </c>
      <c r="H1497" s="60">
        <v>189.28571428571428</v>
      </c>
      <c r="I1497" s="75">
        <v>204</v>
      </c>
    </row>
    <row r="1498" spans="1:9" s="10" customFormat="1" ht="15.5" x14ac:dyDescent="0.35">
      <c r="A1498" s="73">
        <f t="shared" si="0"/>
        <v>45323</v>
      </c>
      <c r="B1498" s="11">
        <v>4</v>
      </c>
      <c r="C1498" s="12">
        <v>11</v>
      </c>
      <c r="D1498" s="61">
        <v>3.1428571428571428</v>
      </c>
      <c r="E1498" s="61">
        <v>5</v>
      </c>
      <c r="F1498" s="13">
        <v>189</v>
      </c>
      <c r="G1498" s="13">
        <v>260</v>
      </c>
      <c r="H1498" s="60">
        <v>185.57142857142858</v>
      </c>
      <c r="I1498" s="75">
        <v>204.14285714285714</v>
      </c>
    </row>
    <row r="1499" spans="1:9" s="10" customFormat="1" ht="15.5" x14ac:dyDescent="0.35">
      <c r="A1499" s="73">
        <f t="shared" si="0"/>
        <v>45324</v>
      </c>
      <c r="B1499" s="11">
        <v>1</v>
      </c>
      <c r="C1499" s="12">
        <v>5</v>
      </c>
      <c r="D1499" s="61">
        <v>3.4285714285714284</v>
      </c>
      <c r="E1499" s="61">
        <v>4.5714285714285712</v>
      </c>
      <c r="F1499" s="13">
        <v>186</v>
      </c>
      <c r="G1499" s="13">
        <v>239</v>
      </c>
      <c r="H1499" s="60">
        <v>182.71428571428572</v>
      </c>
      <c r="I1499" s="75">
        <v>197.28571428571428</v>
      </c>
    </row>
    <row r="1500" spans="1:9" s="10" customFormat="1" ht="15.5" x14ac:dyDescent="0.35">
      <c r="A1500" s="73">
        <f t="shared" si="0"/>
        <v>45325</v>
      </c>
      <c r="B1500" s="11">
        <v>5</v>
      </c>
      <c r="C1500" s="12">
        <v>0</v>
      </c>
      <c r="D1500" s="61">
        <v>4.1428571428571432</v>
      </c>
      <c r="E1500" s="61">
        <v>4.2857142857142856</v>
      </c>
      <c r="F1500" s="13">
        <v>176</v>
      </c>
      <c r="G1500" s="13">
        <v>8</v>
      </c>
      <c r="H1500" s="60">
        <v>181</v>
      </c>
      <c r="I1500" s="75">
        <v>192.42857142857142</v>
      </c>
    </row>
    <row r="1501" spans="1:9" s="10" customFormat="1" ht="15.5" x14ac:dyDescent="0.35">
      <c r="A1501" s="73">
        <f t="shared" si="0"/>
        <v>45326</v>
      </c>
      <c r="B1501" s="11">
        <v>2</v>
      </c>
      <c r="C1501" s="12">
        <v>0</v>
      </c>
      <c r="D1501" s="61">
        <v>3.8571428571428572</v>
      </c>
      <c r="E1501" s="61">
        <v>4.2857142857142856</v>
      </c>
      <c r="F1501" s="13">
        <v>162</v>
      </c>
      <c r="G1501" s="13">
        <v>1</v>
      </c>
      <c r="H1501" s="60">
        <v>178.14285714285714</v>
      </c>
      <c r="I1501" s="75">
        <v>183.14285714285714</v>
      </c>
    </row>
    <row r="1502" spans="1:9" s="10" customFormat="1" ht="15.5" x14ac:dyDescent="0.35">
      <c r="A1502" s="73">
        <f t="shared" si="0"/>
        <v>45327</v>
      </c>
      <c r="B1502" s="11">
        <v>4</v>
      </c>
      <c r="C1502" s="12">
        <v>5</v>
      </c>
      <c r="D1502" s="61">
        <v>3.7142857142857144</v>
      </c>
      <c r="E1502" s="61">
        <v>3.8571428571428572</v>
      </c>
      <c r="F1502" s="13">
        <v>177</v>
      </c>
      <c r="G1502" s="13">
        <v>263</v>
      </c>
      <c r="H1502" s="60">
        <v>177.14285714285714</v>
      </c>
      <c r="I1502" s="75">
        <v>182</v>
      </c>
    </row>
    <row r="1503" spans="1:9" s="10" customFormat="1" ht="15.5" x14ac:dyDescent="0.35">
      <c r="A1503" s="73">
        <f t="shared" si="0"/>
        <v>45328</v>
      </c>
      <c r="B1503" s="11">
        <v>8</v>
      </c>
      <c r="C1503" s="12">
        <v>5</v>
      </c>
      <c r="D1503" s="61">
        <v>4.2857142857142856</v>
      </c>
      <c r="E1503" s="61">
        <v>4.1428571428571432</v>
      </c>
      <c r="F1503" s="13">
        <v>179</v>
      </c>
      <c r="G1503" s="13">
        <v>277</v>
      </c>
      <c r="H1503" s="60">
        <v>178.57142857142858</v>
      </c>
      <c r="I1503" s="75">
        <v>181.42857142857142</v>
      </c>
    </row>
    <row r="1504" spans="1:9" s="10" customFormat="1" ht="15.5" x14ac:dyDescent="0.35">
      <c r="A1504" s="73">
        <f t="shared" si="0"/>
        <v>45329</v>
      </c>
      <c r="B1504" s="11">
        <v>3</v>
      </c>
      <c r="C1504" s="12">
        <v>4</v>
      </c>
      <c r="D1504" s="61">
        <v>4.1428571428571432</v>
      </c>
      <c r="E1504" s="61">
        <v>4.1428571428571432</v>
      </c>
      <c r="F1504" s="13">
        <v>178</v>
      </c>
      <c r="G1504" s="13">
        <v>234</v>
      </c>
      <c r="H1504" s="60">
        <v>179.28571428571428</v>
      </c>
      <c r="I1504" s="75">
        <v>181.28571428571428</v>
      </c>
    </row>
    <row r="1505" spans="1:9" s="10" customFormat="1" ht="15.5" x14ac:dyDescent="0.35">
      <c r="A1505" s="73">
        <f t="shared" si="0"/>
        <v>45330</v>
      </c>
      <c r="B1505" s="11">
        <v>3</v>
      </c>
      <c r="C1505" s="12">
        <v>8</v>
      </c>
      <c r="D1505" s="61">
        <v>4.2857142857142856</v>
      </c>
      <c r="E1505" s="61">
        <v>4.1428571428571432</v>
      </c>
      <c r="F1505" s="13">
        <v>182</v>
      </c>
      <c r="G1505" s="13">
        <v>252</v>
      </c>
      <c r="H1505" s="60">
        <v>183.85714285714286</v>
      </c>
      <c r="I1505" s="75">
        <v>181.14285714285714</v>
      </c>
    </row>
    <row r="1506" spans="1:9" s="10" customFormat="1" ht="15.5" x14ac:dyDescent="0.35">
      <c r="A1506" s="73">
        <f t="shared" si="0"/>
        <v>45331</v>
      </c>
      <c r="B1506" s="11">
        <v>5</v>
      </c>
      <c r="C1506" s="12">
        <v>7</v>
      </c>
      <c r="D1506" s="61">
        <v>4.2857142857142856</v>
      </c>
      <c r="E1506" s="61">
        <v>4</v>
      </c>
      <c r="F1506" s="13">
        <v>196</v>
      </c>
      <c r="G1506" s="13">
        <v>235</v>
      </c>
      <c r="H1506" s="60">
        <v>184</v>
      </c>
      <c r="I1506" s="75">
        <v>178.14285714285714</v>
      </c>
    </row>
    <row r="1507" spans="1:9" s="10" customFormat="1" ht="15.5" x14ac:dyDescent="0.35">
      <c r="A1507" s="73">
        <f t="shared" si="0"/>
        <v>45332</v>
      </c>
      <c r="B1507" s="11">
        <v>4</v>
      </c>
      <c r="C1507" s="12">
        <v>0</v>
      </c>
      <c r="D1507" s="61">
        <v>4.2857142857142856</v>
      </c>
      <c r="E1507" s="61">
        <v>4.2857142857142856</v>
      </c>
      <c r="F1507" s="13">
        <v>181</v>
      </c>
      <c r="G1507" s="13">
        <v>7</v>
      </c>
      <c r="H1507" s="60">
        <v>187.42857142857142</v>
      </c>
      <c r="I1507" s="75">
        <v>181</v>
      </c>
    </row>
    <row r="1508" spans="1:9" s="10" customFormat="1" ht="15.5" x14ac:dyDescent="0.35">
      <c r="A1508" s="73">
        <f t="shared" si="0"/>
        <v>45333</v>
      </c>
      <c r="B1508" s="11">
        <v>3</v>
      </c>
      <c r="C1508" s="12">
        <v>0</v>
      </c>
      <c r="D1508" s="61">
        <v>4</v>
      </c>
      <c r="E1508" s="61">
        <v>4.7142857142857144</v>
      </c>
      <c r="F1508" s="13">
        <v>194</v>
      </c>
      <c r="G1508" s="13">
        <v>0</v>
      </c>
      <c r="H1508" s="60">
        <v>188.42857142857142</v>
      </c>
      <c r="I1508" s="75">
        <v>188.14285714285714</v>
      </c>
    </row>
    <row r="1509" spans="1:9" s="10" customFormat="1" ht="15.5" x14ac:dyDescent="0.35">
      <c r="A1509" s="73">
        <f t="shared" si="0"/>
        <v>45334</v>
      </c>
      <c r="B1509" s="11">
        <v>4</v>
      </c>
      <c r="C1509" s="12">
        <v>4</v>
      </c>
      <c r="D1509" s="61">
        <v>4</v>
      </c>
      <c r="E1509" s="61">
        <v>4.1428571428571432</v>
      </c>
      <c r="F1509" s="13">
        <v>178</v>
      </c>
      <c r="G1509" s="13">
        <v>242</v>
      </c>
      <c r="H1509" s="60">
        <v>187.28571428571428</v>
      </c>
      <c r="I1509" s="75">
        <v>185.28571428571428</v>
      </c>
    </row>
    <row r="1510" spans="1:9" s="10" customFormat="1" ht="15.5" x14ac:dyDescent="0.35">
      <c r="A1510" s="73">
        <f t="shared" si="0"/>
        <v>45335</v>
      </c>
      <c r="B1510" s="11">
        <v>8</v>
      </c>
      <c r="C1510" s="12">
        <v>7</v>
      </c>
      <c r="D1510" s="61">
        <v>3.7142857142857144</v>
      </c>
      <c r="E1510" s="61">
        <v>3.7142857142857144</v>
      </c>
      <c r="F1510" s="13">
        <v>203</v>
      </c>
      <c r="G1510" s="13">
        <v>297</v>
      </c>
      <c r="H1510" s="60">
        <v>187</v>
      </c>
      <c r="I1510" s="75">
        <v>185.42857142857142</v>
      </c>
    </row>
    <row r="1511" spans="1:9" s="10" customFormat="1" ht="15.5" x14ac:dyDescent="0.35">
      <c r="A1511" s="73">
        <f t="shared" si="0"/>
        <v>45336</v>
      </c>
      <c r="B1511" s="11">
        <v>1</v>
      </c>
      <c r="C1511" s="12">
        <v>7</v>
      </c>
      <c r="D1511" s="61">
        <v>3.2857142857142856</v>
      </c>
      <c r="E1511" s="61">
        <v>3.7142857142857144</v>
      </c>
      <c r="F1511" s="13">
        <v>185</v>
      </c>
      <c r="G1511" s="13">
        <v>284</v>
      </c>
      <c r="H1511" s="60">
        <v>184.57142857142858</v>
      </c>
      <c r="I1511" s="75">
        <v>185.42857142857142</v>
      </c>
    </row>
    <row r="1512" spans="1:9" s="10" customFormat="1" ht="15.5" x14ac:dyDescent="0.35">
      <c r="A1512" s="73">
        <f t="shared" si="0"/>
        <v>45337</v>
      </c>
      <c r="B1512" s="11">
        <v>3</v>
      </c>
      <c r="C1512" s="12">
        <v>4</v>
      </c>
      <c r="D1512" s="61">
        <v>3.2857142857142856</v>
      </c>
      <c r="E1512" s="61">
        <v>3.7142857142857144</v>
      </c>
      <c r="F1512" s="13">
        <v>174</v>
      </c>
      <c r="G1512" s="13">
        <v>232</v>
      </c>
      <c r="H1512" s="60">
        <v>181</v>
      </c>
      <c r="I1512" s="75">
        <v>185.42857142857142</v>
      </c>
    </row>
    <row r="1513" spans="1:9" s="10" customFormat="1" ht="15.5" x14ac:dyDescent="0.35">
      <c r="A1513" s="73">
        <f t="shared" si="0"/>
        <v>45338</v>
      </c>
      <c r="B1513" s="11">
        <v>3</v>
      </c>
      <c r="C1513" s="12">
        <v>4</v>
      </c>
      <c r="D1513" s="61">
        <v>3.2857142857142856</v>
      </c>
      <c r="E1513" s="61">
        <v>4</v>
      </c>
      <c r="F1513" s="13">
        <v>194</v>
      </c>
      <c r="G1513" s="13">
        <v>236</v>
      </c>
      <c r="H1513" s="60">
        <v>177.42857142857142</v>
      </c>
      <c r="I1513" s="75">
        <v>189.85714285714286</v>
      </c>
    </row>
    <row r="1514" spans="1:9" s="10" customFormat="1" ht="15.5" x14ac:dyDescent="0.35">
      <c r="A1514" s="73">
        <f t="shared" si="0"/>
        <v>45339</v>
      </c>
      <c r="B1514" s="11">
        <v>1</v>
      </c>
      <c r="C1514" s="12">
        <v>0</v>
      </c>
      <c r="D1514" s="61">
        <v>2.4285714285714284</v>
      </c>
      <c r="E1514" s="61">
        <v>3.4285714285714284</v>
      </c>
      <c r="F1514" s="13">
        <v>164</v>
      </c>
      <c r="G1514" s="13">
        <v>7</v>
      </c>
      <c r="H1514" s="60">
        <v>175.14285714285714</v>
      </c>
      <c r="I1514" s="75">
        <v>185.28571428571428</v>
      </c>
    </row>
    <row r="1515" spans="1:9" s="10" customFormat="1" ht="15.5" x14ac:dyDescent="0.35">
      <c r="A1515" s="73">
        <f t="shared" si="0"/>
        <v>45340</v>
      </c>
      <c r="B1515" s="11">
        <v>3</v>
      </c>
      <c r="C1515" s="12">
        <v>0</v>
      </c>
      <c r="D1515" s="61">
        <v>2.8571428571428572</v>
      </c>
      <c r="E1515" s="61">
        <v>2.8571428571428572</v>
      </c>
      <c r="F1515" s="13">
        <v>169</v>
      </c>
      <c r="G1515" s="13">
        <v>0</v>
      </c>
      <c r="H1515" s="60">
        <v>173.14285714285714</v>
      </c>
      <c r="I1515" s="75">
        <v>179</v>
      </c>
    </row>
    <row r="1516" spans="1:9" s="10" customFormat="1" ht="15.5" x14ac:dyDescent="0.35">
      <c r="A1516" s="73">
        <f t="shared" si="0"/>
        <v>45341</v>
      </c>
      <c r="B1516" s="11">
        <v>4</v>
      </c>
      <c r="C1516" s="12">
        <v>6</v>
      </c>
      <c r="D1516" s="61">
        <v>2.5714285714285716</v>
      </c>
      <c r="E1516" s="61">
        <v>3</v>
      </c>
      <c r="F1516" s="13">
        <v>153</v>
      </c>
      <c r="G1516" s="13">
        <v>273</v>
      </c>
      <c r="H1516" s="60">
        <v>173.42857142857142</v>
      </c>
      <c r="I1516" s="75">
        <v>179.57142857142858</v>
      </c>
    </row>
    <row r="1517" spans="1:9" s="10" customFormat="1" ht="15.5" x14ac:dyDescent="0.35">
      <c r="A1517" s="73">
        <f t="shared" si="0"/>
        <v>45342</v>
      </c>
      <c r="B1517" s="11">
        <v>2</v>
      </c>
      <c r="C1517" s="12">
        <v>3</v>
      </c>
      <c r="D1517" s="61">
        <v>2.4285714285714284</v>
      </c>
      <c r="E1517" s="61">
        <v>2.8571428571428572</v>
      </c>
      <c r="F1517" s="13">
        <v>187</v>
      </c>
      <c r="G1517" s="13">
        <v>265</v>
      </c>
      <c r="H1517" s="60">
        <v>171.71428571428572</v>
      </c>
      <c r="I1517" s="75">
        <v>178.28571428571428</v>
      </c>
    </row>
    <row r="1518" spans="1:9" s="10" customFormat="1" ht="15.5" x14ac:dyDescent="0.35">
      <c r="A1518" s="73">
        <f t="shared" si="0"/>
        <v>45343</v>
      </c>
      <c r="B1518" s="11">
        <v>4</v>
      </c>
      <c r="C1518" s="12">
        <v>3</v>
      </c>
      <c r="D1518" s="61">
        <v>2.7142857142857144</v>
      </c>
      <c r="E1518" s="61">
        <v>2.8571428571428572</v>
      </c>
      <c r="F1518" s="13">
        <v>171</v>
      </c>
      <c r="G1518" s="13">
        <v>240</v>
      </c>
      <c r="H1518" s="60">
        <v>171.71428571428572</v>
      </c>
      <c r="I1518" s="75">
        <v>178.28571428571428</v>
      </c>
    </row>
    <row r="1519" spans="1:9" s="10" customFormat="1" ht="15.5" x14ac:dyDescent="0.35">
      <c r="A1519" s="73">
        <f t="shared" si="0"/>
        <v>45344</v>
      </c>
      <c r="B1519" s="11">
        <v>1</v>
      </c>
      <c r="C1519" s="12">
        <v>5</v>
      </c>
      <c r="D1519" s="61">
        <v>2.5714285714285716</v>
      </c>
      <c r="E1519" s="61">
        <v>2.8571428571428572</v>
      </c>
      <c r="F1519" s="13">
        <v>176</v>
      </c>
      <c r="G1519" s="13">
        <v>236</v>
      </c>
      <c r="H1519" s="60">
        <v>170.14285714285714</v>
      </c>
      <c r="I1519" s="75">
        <v>178.28571428571428</v>
      </c>
    </row>
    <row r="1520" spans="1:9" s="10" customFormat="1" ht="15.5" x14ac:dyDescent="0.35">
      <c r="A1520" s="73">
        <f t="shared" si="0"/>
        <v>45345</v>
      </c>
      <c r="B1520" s="11">
        <v>2</v>
      </c>
      <c r="C1520" s="12">
        <v>3</v>
      </c>
      <c r="D1520" s="61">
        <v>2</v>
      </c>
      <c r="E1520" s="61">
        <v>2.5714285714285716</v>
      </c>
      <c r="F1520" s="13">
        <v>182</v>
      </c>
      <c r="G1520" s="13">
        <v>227</v>
      </c>
      <c r="H1520" s="60">
        <v>170.57142857142858</v>
      </c>
      <c r="I1520" s="75">
        <v>176.14285714285714</v>
      </c>
    </row>
    <row r="1521" spans="1:9" s="10" customFormat="1" ht="15.5" x14ac:dyDescent="0.35">
      <c r="A1521" s="73">
        <f t="shared" si="0"/>
        <v>45346</v>
      </c>
      <c r="B1521" s="11">
        <v>3</v>
      </c>
      <c r="C1521" s="12">
        <v>0</v>
      </c>
      <c r="D1521" s="61">
        <v>2.1428571428571428</v>
      </c>
      <c r="E1521" s="61">
        <v>3</v>
      </c>
      <c r="F1521" s="13">
        <v>164</v>
      </c>
      <c r="G1521" s="13">
        <v>7</v>
      </c>
      <c r="H1521" s="60">
        <v>168.71428571428572</v>
      </c>
      <c r="I1521" s="75">
        <v>179</v>
      </c>
    </row>
    <row r="1522" spans="1:9" s="10" customFormat="1" ht="15.5" x14ac:dyDescent="0.35">
      <c r="A1522" s="73">
        <f t="shared" si="0"/>
        <v>45347</v>
      </c>
      <c r="B1522" s="11">
        <v>2</v>
      </c>
      <c r="C1522" s="12">
        <v>0</v>
      </c>
      <c r="D1522" s="61">
        <v>2</v>
      </c>
      <c r="E1522" s="61">
        <v>3.1428571428571428</v>
      </c>
      <c r="F1522" s="13">
        <v>158</v>
      </c>
      <c r="G1522" s="13">
        <v>0</v>
      </c>
      <c r="H1522" s="60">
        <v>168.85714285714286</v>
      </c>
      <c r="I1522" s="75">
        <v>178.42857142857142</v>
      </c>
    </row>
    <row r="1523" spans="1:9" s="10" customFormat="1" ht="15.5" x14ac:dyDescent="0.35">
      <c r="A1523" s="73">
        <f t="shared" si="0"/>
        <v>45348</v>
      </c>
      <c r="B1523" s="11">
        <v>0</v>
      </c>
      <c r="C1523" s="12">
        <v>4</v>
      </c>
      <c r="D1523" s="61">
        <v>2.2857142857142856</v>
      </c>
      <c r="E1523" s="61">
        <v>3.1428571428571428</v>
      </c>
      <c r="F1523" s="13">
        <v>156</v>
      </c>
      <c r="G1523" s="13">
        <v>258</v>
      </c>
      <c r="H1523" s="60">
        <v>169.57142857142858</v>
      </c>
      <c r="I1523" s="75">
        <v>173.28571428571428</v>
      </c>
    </row>
    <row r="1524" spans="1:9" s="10" customFormat="1" ht="15.5" x14ac:dyDescent="0.35">
      <c r="A1524" s="73">
        <f t="shared" si="0"/>
        <v>45349</v>
      </c>
      <c r="B1524" s="11">
        <v>3</v>
      </c>
      <c r="C1524" s="12">
        <v>6</v>
      </c>
      <c r="D1524" s="61">
        <v>2.1428571428571428</v>
      </c>
      <c r="E1524" s="61">
        <v>3.1428571428571428</v>
      </c>
      <c r="F1524" s="13">
        <v>174</v>
      </c>
      <c r="G1524" s="13">
        <v>285</v>
      </c>
      <c r="H1524" s="60">
        <v>173</v>
      </c>
      <c r="I1524" s="75">
        <v>170.85714285714286</v>
      </c>
    </row>
    <row r="1525" spans="1:9" s="10" customFormat="1" ht="15.5" x14ac:dyDescent="0.35">
      <c r="A1525" s="73">
        <f t="shared" si="0"/>
        <v>45350</v>
      </c>
      <c r="B1525" s="11">
        <v>3</v>
      </c>
      <c r="C1525" s="12">
        <v>4</v>
      </c>
      <c r="D1525" s="61">
        <v>2.1428571428571428</v>
      </c>
      <c r="E1525" s="61">
        <v>3.1428571428571428</v>
      </c>
      <c r="F1525" s="13">
        <v>172</v>
      </c>
      <c r="G1525" s="13">
        <v>236</v>
      </c>
      <c r="H1525" s="60">
        <v>176.28571428571428</v>
      </c>
      <c r="I1525" s="75">
        <v>170.85714285714286</v>
      </c>
    </row>
    <row r="1526" spans="1:9" s="10" customFormat="1" ht="15.5" x14ac:dyDescent="0.35">
      <c r="A1526" s="73">
        <f t="shared" si="0"/>
        <v>45351</v>
      </c>
      <c r="B1526" s="11">
        <v>3</v>
      </c>
      <c r="C1526" s="12">
        <v>5</v>
      </c>
      <c r="D1526" s="61">
        <v>2.2857142857142856</v>
      </c>
      <c r="E1526" s="61">
        <v>3.1428571428571428</v>
      </c>
      <c r="F1526" s="13">
        <v>181</v>
      </c>
      <c r="G1526" s="13">
        <v>200</v>
      </c>
      <c r="H1526" s="60">
        <v>178.28571428571428</v>
      </c>
      <c r="I1526" s="75">
        <v>170.85714285714286</v>
      </c>
    </row>
    <row r="1527" spans="1:9" s="10" customFormat="1" ht="15.5" x14ac:dyDescent="0.35">
      <c r="A1527" s="73">
        <f t="shared" si="0"/>
        <v>45352</v>
      </c>
      <c r="B1527" s="11">
        <v>1</v>
      </c>
      <c r="C1527" s="12">
        <v>3</v>
      </c>
      <c r="D1527" s="61">
        <v>2.2857142857142856</v>
      </c>
      <c r="E1527" s="61">
        <v>3</v>
      </c>
      <c r="F1527" s="13">
        <v>206</v>
      </c>
      <c r="G1527" s="13">
        <v>210</v>
      </c>
      <c r="H1527" s="60">
        <v>179.85714285714286</v>
      </c>
      <c r="I1527" s="75">
        <v>168.14285714285714</v>
      </c>
    </row>
    <row r="1528" spans="1:9" s="10" customFormat="1" ht="15.5" x14ac:dyDescent="0.35">
      <c r="A1528" s="73">
        <f t="shared" si="0"/>
        <v>45353</v>
      </c>
      <c r="B1528" s="11">
        <v>3</v>
      </c>
      <c r="C1528" s="12">
        <v>0</v>
      </c>
      <c r="D1528" s="61">
        <v>2.2857142857142856</v>
      </c>
      <c r="E1528" s="61">
        <v>2.4285714285714284</v>
      </c>
      <c r="F1528" s="13">
        <v>187</v>
      </c>
      <c r="G1528" s="13">
        <v>7</v>
      </c>
      <c r="H1528" s="60">
        <v>178</v>
      </c>
      <c r="I1528" s="75">
        <v>164.57142857142858</v>
      </c>
    </row>
    <row r="1529" spans="1:9" s="10" customFormat="1" ht="15.5" x14ac:dyDescent="0.35">
      <c r="A1529" s="73">
        <f t="shared" si="0"/>
        <v>45354</v>
      </c>
      <c r="B1529" s="11">
        <v>3</v>
      </c>
      <c r="C1529" s="12">
        <v>0</v>
      </c>
      <c r="D1529" s="61">
        <v>2.1428571428571428</v>
      </c>
      <c r="E1529" s="61">
        <v>2.1428571428571428</v>
      </c>
      <c r="F1529" s="13">
        <v>172</v>
      </c>
      <c r="G1529" s="13">
        <v>0</v>
      </c>
      <c r="H1529" s="60">
        <v>177.28571428571428</v>
      </c>
      <c r="I1529" s="75">
        <v>166.71428571428572</v>
      </c>
    </row>
    <row r="1530" spans="1:9" s="10" customFormat="1" ht="15.5" x14ac:dyDescent="0.35">
      <c r="A1530" s="73">
        <f t="shared" si="0"/>
        <v>45355</v>
      </c>
      <c r="B1530" s="11">
        <v>0</v>
      </c>
      <c r="C1530" s="12">
        <v>3</v>
      </c>
      <c r="D1530" s="61">
        <v>2.1428571428571428</v>
      </c>
      <c r="E1530" s="61">
        <v>1.8571428571428572</v>
      </c>
      <c r="F1530" s="13">
        <v>167</v>
      </c>
      <c r="G1530" s="13">
        <v>239</v>
      </c>
      <c r="H1530" s="60">
        <v>178.14285714285714</v>
      </c>
      <c r="I1530" s="75">
        <v>170.14285714285714</v>
      </c>
    </row>
    <row r="1531" spans="1:9" s="10" customFormat="1" ht="15.5" x14ac:dyDescent="0.35">
      <c r="A1531" s="73">
        <f t="shared" si="0"/>
        <v>45356</v>
      </c>
      <c r="B1531" s="11">
        <v>3</v>
      </c>
      <c r="C1531" s="12">
        <v>2</v>
      </c>
      <c r="D1531" s="61">
        <v>2.1428571428571428</v>
      </c>
      <c r="E1531" s="61">
        <v>1.8571428571428572</v>
      </c>
      <c r="F1531" s="13">
        <v>161</v>
      </c>
      <c r="G1531" s="13">
        <v>260</v>
      </c>
      <c r="H1531" s="60">
        <v>174.14285714285714</v>
      </c>
      <c r="I1531" s="75">
        <v>173</v>
      </c>
    </row>
    <row r="1532" spans="1:9" s="10" customFormat="1" ht="15.5" x14ac:dyDescent="0.35">
      <c r="A1532" s="73">
        <f t="shared" ref="A1532:A1595" si="1">A1531+1</f>
        <v>45357</v>
      </c>
      <c r="B1532" s="11">
        <v>2</v>
      </c>
      <c r="C1532" s="12">
        <v>2</v>
      </c>
      <c r="D1532" s="61">
        <v>2</v>
      </c>
      <c r="E1532" s="61">
        <v>1.8571428571428572</v>
      </c>
      <c r="F1532" s="13">
        <v>167</v>
      </c>
      <c r="G1532" s="13">
        <v>251</v>
      </c>
      <c r="H1532" s="60">
        <v>172.57142857142858</v>
      </c>
      <c r="I1532" s="75">
        <v>173.14285714285714</v>
      </c>
    </row>
    <row r="1533" spans="1:9" s="10" customFormat="1" ht="15.5" x14ac:dyDescent="0.35">
      <c r="A1533" s="73">
        <f t="shared" si="1"/>
        <v>45358</v>
      </c>
      <c r="B1533" s="11">
        <v>3</v>
      </c>
      <c r="C1533" s="12">
        <v>3</v>
      </c>
      <c r="D1533" s="61">
        <v>2</v>
      </c>
      <c r="E1533" s="61">
        <v>1.8571428571428572</v>
      </c>
      <c r="F1533" s="13">
        <v>187</v>
      </c>
      <c r="G1533" s="13">
        <v>224</v>
      </c>
      <c r="H1533" s="60">
        <v>170.14285714285714</v>
      </c>
      <c r="I1533" s="75">
        <v>173.14285714285714</v>
      </c>
    </row>
    <row r="1534" spans="1:9" s="10" customFormat="1" ht="15.5" x14ac:dyDescent="0.35">
      <c r="A1534" s="73">
        <f t="shared" si="1"/>
        <v>45359</v>
      </c>
      <c r="B1534" s="11">
        <v>1</v>
      </c>
      <c r="C1534" s="12">
        <v>3</v>
      </c>
      <c r="D1534" s="61">
        <v>2</v>
      </c>
      <c r="E1534" s="61">
        <v>1.4285714285714286</v>
      </c>
      <c r="F1534" s="13">
        <v>178</v>
      </c>
      <c r="G1534" s="13">
        <v>230</v>
      </c>
      <c r="H1534" s="60">
        <v>172.85714285714286</v>
      </c>
      <c r="I1534" s="75">
        <v>172.42857142857142</v>
      </c>
    </row>
    <row r="1535" spans="1:9" s="10" customFormat="1" ht="15.5" x14ac:dyDescent="0.35">
      <c r="A1535" s="73">
        <f t="shared" si="1"/>
        <v>45360</v>
      </c>
      <c r="B1535" s="11">
        <v>2</v>
      </c>
      <c r="C1535" s="12">
        <v>0</v>
      </c>
      <c r="D1535" s="61">
        <v>1.8571428571428572</v>
      </c>
      <c r="E1535" s="61">
        <v>1.4285714285714286</v>
      </c>
      <c r="F1535" s="13">
        <v>176</v>
      </c>
      <c r="G1535" s="13">
        <v>8</v>
      </c>
      <c r="H1535" s="60">
        <v>175.28571428571428</v>
      </c>
      <c r="I1535" s="75">
        <v>176.14285714285714</v>
      </c>
    </row>
    <row r="1536" spans="1:9" s="10" customFormat="1" ht="15.5" x14ac:dyDescent="0.35">
      <c r="A1536" s="73">
        <f t="shared" si="1"/>
        <v>45361</v>
      </c>
      <c r="B1536" s="11">
        <v>3</v>
      </c>
      <c r="C1536" s="12">
        <v>0</v>
      </c>
      <c r="D1536" s="61">
        <v>1.7142857142857142</v>
      </c>
      <c r="E1536" s="61">
        <v>1.7142857142857142</v>
      </c>
      <c r="F1536" s="13">
        <v>155</v>
      </c>
      <c r="G1536" s="13">
        <v>0</v>
      </c>
      <c r="H1536" s="60">
        <v>177.28571428571428</v>
      </c>
      <c r="I1536" s="75">
        <v>178.14285714285714</v>
      </c>
    </row>
    <row r="1537" spans="1:9" s="10" customFormat="1" ht="15.5" x14ac:dyDescent="0.35">
      <c r="A1537" s="73">
        <f t="shared" si="1"/>
        <v>45362</v>
      </c>
      <c r="B1537" s="11">
        <v>0</v>
      </c>
      <c r="C1537" s="12">
        <v>0</v>
      </c>
      <c r="D1537" s="61">
        <v>1.5714285714285714</v>
      </c>
      <c r="E1537" s="61">
        <v>1.7142857142857142</v>
      </c>
      <c r="F1537" s="13">
        <v>186</v>
      </c>
      <c r="G1537" s="13">
        <v>234</v>
      </c>
      <c r="H1537" s="60">
        <v>175.57142857142858</v>
      </c>
      <c r="I1537" s="75">
        <v>181.28571428571428</v>
      </c>
    </row>
    <row r="1538" spans="1:9" s="10" customFormat="1" ht="15.5" x14ac:dyDescent="0.35">
      <c r="A1538" s="73">
        <f t="shared" si="1"/>
        <v>45363</v>
      </c>
      <c r="B1538" s="11">
        <v>2</v>
      </c>
      <c r="C1538" s="12">
        <v>2</v>
      </c>
      <c r="D1538" s="61">
        <v>1.4285714285714286</v>
      </c>
      <c r="E1538" s="61">
        <v>1.7142857142857142</v>
      </c>
      <c r="F1538" s="13">
        <v>178</v>
      </c>
      <c r="G1538" s="13">
        <v>286</v>
      </c>
      <c r="H1538" s="60">
        <v>179.28571428571428</v>
      </c>
      <c r="I1538" s="75">
        <v>178.71428571428572</v>
      </c>
    </row>
    <row r="1539" spans="1:9" s="10" customFormat="1" ht="15.5" x14ac:dyDescent="0.35">
      <c r="A1539" s="73">
        <f t="shared" si="1"/>
        <v>45364</v>
      </c>
      <c r="B1539" s="11">
        <v>1</v>
      </c>
      <c r="C1539" s="12">
        <v>4</v>
      </c>
      <c r="D1539" s="61">
        <v>1.4285714285714286</v>
      </c>
      <c r="E1539" s="61">
        <v>1.7142857142857142</v>
      </c>
      <c r="F1539" s="13">
        <v>181</v>
      </c>
      <c r="G1539" s="13">
        <v>265</v>
      </c>
      <c r="H1539" s="60">
        <v>180.85714285714286</v>
      </c>
      <c r="I1539" s="75">
        <v>178.42857142857142</v>
      </c>
    </row>
    <row r="1540" spans="1:9" s="10" customFormat="1" ht="15.5" x14ac:dyDescent="0.35">
      <c r="A1540" s="73">
        <f t="shared" si="1"/>
        <v>45365</v>
      </c>
      <c r="B1540" s="11">
        <v>2</v>
      </c>
      <c r="C1540" s="12">
        <v>3</v>
      </c>
      <c r="D1540" s="61">
        <v>1.1428571428571428</v>
      </c>
      <c r="E1540" s="61">
        <v>1.7142857142857142</v>
      </c>
      <c r="F1540" s="13">
        <v>175</v>
      </c>
      <c r="G1540" s="13">
        <v>246</v>
      </c>
      <c r="H1540" s="60">
        <v>181.71428571428572</v>
      </c>
      <c r="I1540" s="75">
        <v>178.57142857142858</v>
      </c>
    </row>
    <row r="1541" spans="1:9" s="10" customFormat="1" ht="15.5" x14ac:dyDescent="0.35">
      <c r="A1541" s="73">
        <f t="shared" si="1"/>
        <v>45366</v>
      </c>
      <c r="B1541" s="11">
        <v>0</v>
      </c>
      <c r="C1541" s="12">
        <v>3</v>
      </c>
      <c r="D1541" s="61">
        <v>1.1428571428571428</v>
      </c>
      <c r="E1541" s="61">
        <v>2</v>
      </c>
      <c r="F1541" s="13">
        <v>204</v>
      </c>
      <c r="G1541" s="13">
        <v>212</v>
      </c>
      <c r="H1541" s="60">
        <v>179.85714285714286</v>
      </c>
      <c r="I1541" s="75">
        <v>182</v>
      </c>
    </row>
    <row r="1542" spans="1:9" s="10" customFormat="1" ht="15.5" x14ac:dyDescent="0.35">
      <c r="A1542" s="73">
        <f t="shared" si="1"/>
        <v>45367</v>
      </c>
      <c r="B1542" s="11">
        <v>2</v>
      </c>
      <c r="C1542" s="12">
        <v>0</v>
      </c>
      <c r="D1542" s="61">
        <v>1.1428571428571428</v>
      </c>
      <c r="E1542" s="61">
        <v>1.8571428571428572</v>
      </c>
      <c r="F1542" s="13">
        <v>187</v>
      </c>
      <c r="G1542" s="13">
        <v>6</v>
      </c>
      <c r="H1542" s="60">
        <v>177.85714285714286</v>
      </c>
      <c r="I1542" s="75">
        <v>182.14285714285714</v>
      </c>
    </row>
    <row r="1543" spans="1:9" s="10" customFormat="1" ht="15.5" x14ac:dyDescent="0.35">
      <c r="A1543" s="73">
        <f t="shared" si="1"/>
        <v>45368</v>
      </c>
      <c r="B1543" s="11">
        <v>1</v>
      </c>
      <c r="C1543" s="12">
        <v>0</v>
      </c>
      <c r="D1543" s="61">
        <v>1.2857142857142858</v>
      </c>
      <c r="E1543" s="61">
        <v>1.4285714285714286</v>
      </c>
      <c r="F1543" s="13">
        <v>161</v>
      </c>
      <c r="G1543" s="13">
        <v>1</v>
      </c>
      <c r="H1543" s="60">
        <v>179.14285714285714</v>
      </c>
      <c r="I1543" s="75">
        <v>180.14285714285714</v>
      </c>
    </row>
    <row r="1544" spans="1:9" s="10" customFormat="1" ht="15.5" x14ac:dyDescent="0.35">
      <c r="A1544" s="73">
        <f t="shared" si="1"/>
        <v>45369</v>
      </c>
      <c r="B1544" s="11">
        <v>0</v>
      </c>
      <c r="C1544" s="12">
        <v>2</v>
      </c>
      <c r="D1544" s="61">
        <v>1.5714285714285714</v>
      </c>
      <c r="E1544" s="61">
        <v>1.4285714285714286</v>
      </c>
      <c r="F1544" s="13">
        <v>173</v>
      </c>
      <c r="G1544" s="13">
        <v>258</v>
      </c>
      <c r="H1544" s="60">
        <v>175.28571428571428</v>
      </c>
      <c r="I1544" s="75">
        <v>179.28571428571428</v>
      </c>
    </row>
    <row r="1545" spans="1:9" s="10" customFormat="1" ht="15.5" x14ac:dyDescent="0.35">
      <c r="A1545" s="73">
        <f t="shared" si="1"/>
        <v>45370</v>
      </c>
      <c r="B1545" s="11">
        <v>2</v>
      </c>
      <c r="C1545" s="12">
        <v>1</v>
      </c>
      <c r="D1545" s="61">
        <v>1.7142857142857142</v>
      </c>
      <c r="E1545" s="61">
        <v>1.4285714285714286</v>
      </c>
      <c r="F1545" s="13">
        <v>164</v>
      </c>
      <c r="G1545" s="13">
        <v>287</v>
      </c>
      <c r="H1545" s="60">
        <v>171.85714285714286</v>
      </c>
      <c r="I1545" s="75">
        <v>180.28571428571428</v>
      </c>
    </row>
    <row r="1546" spans="1:9" s="10" customFormat="1" ht="15.5" x14ac:dyDescent="0.35">
      <c r="A1546" s="73">
        <f t="shared" si="1"/>
        <v>45371</v>
      </c>
      <c r="B1546" s="11">
        <v>2</v>
      </c>
      <c r="C1546" s="12">
        <v>1</v>
      </c>
      <c r="D1546" s="61">
        <v>1.5714285714285714</v>
      </c>
      <c r="E1546" s="61">
        <v>1.4285714285714286</v>
      </c>
      <c r="F1546" s="13">
        <v>190</v>
      </c>
      <c r="G1546" s="13">
        <v>251</v>
      </c>
      <c r="H1546" s="60">
        <v>167.28571428571428</v>
      </c>
      <c r="I1546" s="75">
        <v>181.28571428571428</v>
      </c>
    </row>
    <row r="1547" spans="1:9" s="10" customFormat="1" ht="15.5" x14ac:dyDescent="0.35">
      <c r="A1547" s="73">
        <f t="shared" si="1"/>
        <v>45372</v>
      </c>
      <c r="B1547" s="11">
        <v>4</v>
      </c>
      <c r="C1547" s="12">
        <v>3</v>
      </c>
      <c r="D1547" s="61">
        <v>1.8571428571428572</v>
      </c>
      <c r="E1547" s="61">
        <v>1.4285714285714286</v>
      </c>
      <c r="F1547" s="13">
        <v>148</v>
      </c>
      <c r="G1547" s="13">
        <v>240</v>
      </c>
      <c r="H1547" s="60">
        <v>169</v>
      </c>
      <c r="I1547" s="75">
        <v>181.14285714285714</v>
      </c>
    </row>
    <row r="1548" spans="1:9" s="10" customFormat="1" ht="15.5" x14ac:dyDescent="0.35">
      <c r="A1548" s="73">
        <f t="shared" si="1"/>
        <v>45373</v>
      </c>
      <c r="B1548" s="11">
        <v>1</v>
      </c>
      <c r="C1548" s="12">
        <v>3</v>
      </c>
      <c r="D1548" s="61">
        <v>2</v>
      </c>
      <c r="E1548" s="61">
        <v>1.7142857142857142</v>
      </c>
      <c r="F1548" s="13">
        <v>180</v>
      </c>
      <c r="G1548" s="13">
        <v>219</v>
      </c>
      <c r="H1548" s="60">
        <v>166.57142857142858</v>
      </c>
      <c r="I1548" s="75">
        <v>177</v>
      </c>
    </row>
    <row r="1549" spans="1:9" s="10" customFormat="1" ht="15.5" x14ac:dyDescent="0.35">
      <c r="A1549" s="73">
        <f t="shared" si="1"/>
        <v>45374</v>
      </c>
      <c r="B1549" s="11">
        <v>1</v>
      </c>
      <c r="C1549" s="12">
        <v>0</v>
      </c>
      <c r="D1549" s="61">
        <v>2.1428571428571428</v>
      </c>
      <c r="E1549" s="61">
        <v>2.1428571428571428</v>
      </c>
      <c r="F1549" s="13">
        <v>155</v>
      </c>
      <c r="G1549" s="13">
        <v>13</v>
      </c>
      <c r="H1549" s="60">
        <v>168.42857142857142</v>
      </c>
      <c r="I1549" s="75">
        <v>176.42857142857142</v>
      </c>
    </row>
    <row r="1550" spans="1:9" s="10" customFormat="1" ht="15.5" x14ac:dyDescent="0.35">
      <c r="A1550" s="73">
        <f t="shared" si="1"/>
        <v>45375</v>
      </c>
      <c r="B1550" s="11">
        <v>3</v>
      </c>
      <c r="C1550" s="12">
        <v>0</v>
      </c>
      <c r="D1550" s="61">
        <v>2.1428571428571428</v>
      </c>
      <c r="E1550" s="61">
        <v>2</v>
      </c>
      <c r="F1550" s="13">
        <v>173</v>
      </c>
      <c r="G1550" s="13">
        <v>0</v>
      </c>
      <c r="H1550" s="60">
        <v>164.14285714285714</v>
      </c>
      <c r="I1550" s="75">
        <v>176.42857142857142</v>
      </c>
    </row>
    <row r="1551" spans="1:9" s="10" customFormat="1" ht="15.5" x14ac:dyDescent="0.35">
      <c r="A1551" s="73">
        <f t="shared" si="1"/>
        <v>45376</v>
      </c>
      <c r="B1551" s="11">
        <v>1</v>
      </c>
      <c r="C1551" s="12">
        <v>4</v>
      </c>
      <c r="D1551" s="61">
        <v>1.8571428571428572</v>
      </c>
      <c r="E1551" s="61">
        <v>2.4285714285714284</v>
      </c>
      <c r="F1551" s="13">
        <v>156</v>
      </c>
      <c r="G1551" s="13">
        <v>229</v>
      </c>
      <c r="H1551" s="60">
        <v>169.85714285714286</v>
      </c>
      <c r="I1551" s="75">
        <v>181</v>
      </c>
    </row>
    <row r="1552" spans="1:9" s="10" customFormat="1" ht="15.5" x14ac:dyDescent="0.35">
      <c r="A1552" s="73">
        <f t="shared" si="1"/>
        <v>45377</v>
      </c>
      <c r="B1552" s="11">
        <v>3</v>
      </c>
      <c r="C1552" s="12">
        <v>4</v>
      </c>
      <c r="D1552" s="61">
        <v>1.8571428571428572</v>
      </c>
      <c r="E1552" s="61">
        <v>2.1428571428571428</v>
      </c>
      <c r="F1552" s="13">
        <v>177</v>
      </c>
      <c r="G1552" s="13">
        <v>283</v>
      </c>
      <c r="H1552" s="60">
        <v>168.71428571428572</v>
      </c>
      <c r="I1552" s="75">
        <v>157.28571428571428</v>
      </c>
    </row>
    <row r="1553" spans="1:14" s="10" customFormat="1" ht="15.5" x14ac:dyDescent="0.35">
      <c r="A1553" s="73">
        <f t="shared" si="1"/>
        <v>45378</v>
      </c>
      <c r="B1553" s="11">
        <v>2</v>
      </c>
      <c r="C1553" s="12">
        <v>0</v>
      </c>
      <c r="D1553" s="61">
        <v>2</v>
      </c>
      <c r="E1553" s="61">
        <v>2.1428571428571428</v>
      </c>
      <c r="F1553" s="13">
        <v>160</v>
      </c>
      <c r="G1553" s="13">
        <v>251</v>
      </c>
      <c r="H1553" s="60">
        <v>173</v>
      </c>
      <c r="I1553" s="75">
        <v>155.57142857142858</v>
      </c>
    </row>
    <row r="1554" spans="1:14" s="10" customFormat="1" ht="15.5" x14ac:dyDescent="0.35">
      <c r="A1554" s="73">
        <f t="shared" si="1"/>
        <v>45379</v>
      </c>
      <c r="B1554" s="11">
        <v>2</v>
      </c>
      <c r="C1554" s="12">
        <v>6</v>
      </c>
      <c r="D1554" s="61">
        <v>1.7142857142857142</v>
      </c>
      <c r="E1554" s="61">
        <v>2.1428571428571428</v>
      </c>
      <c r="F1554" s="13">
        <v>188</v>
      </c>
      <c r="G1554" s="13">
        <v>272</v>
      </c>
      <c r="H1554" s="60">
        <v>170.85714285714286</v>
      </c>
      <c r="I1554" s="75">
        <v>155.57142857142858</v>
      </c>
      <c r="M1554" s="107"/>
      <c r="N1554" s="61"/>
    </row>
    <row r="1555" spans="1:14" s="10" customFormat="1" ht="15.5" x14ac:dyDescent="0.35">
      <c r="A1555" s="73">
        <f t="shared" si="1"/>
        <v>45380</v>
      </c>
      <c r="B1555" s="11">
        <v>1</v>
      </c>
      <c r="C1555" s="12">
        <v>1</v>
      </c>
      <c r="D1555" s="61">
        <v>1.7142857142857142</v>
      </c>
      <c r="E1555" s="61">
        <v>1.5714285714285714</v>
      </c>
      <c r="F1555" s="13">
        <v>172</v>
      </c>
      <c r="G1555" s="13">
        <v>53</v>
      </c>
      <c r="H1555" s="60">
        <v>172.42857142857142</v>
      </c>
      <c r="I1555" s="75">
        <v>130.57142857142858</v>
      </c>
      <c r="M1555" s="107"/>
      <c r="N1555" s="61"/>
    </row>
    <row r="1556" spans="1:14" s="10" customFormat="1" ht="15.5" x14ac:dyDescent="0.35">
      <c r="A1556" s="73">
        <f t="shared" si="1"/>
        <v>45381</v>
      </c>
      <c r="B1556" s="11">
        <v>2</v>
      </c>
      <c r="C1556" s="12">
        <v>0</v>
      </c>
      <c r="D1556" s="61">
        <v>1.2857142857142858</v>
      </c>
      <c r="E1556" s="61">
        <v>1.5714285714285714</v>
      </c>
      <c r="F1556" s="13">
        <v>185</v>
      </c>
      <c r="G1556" s="13">
        <v>1</v>
      </c>
      <c r="H1556" s="60">
        <v>172.85714285714286</v>
      </c>
      <c r="I1556" s="75">
        <v>129.71428571428572</v>
      </c>
      <c r="M1556" s="107"/>
      <c r="N1556" s="61"/>
    </row>
    <row r="1557" spans="1:14" s="10" customFormat="1" ht="15.5" x14ac:dyDescent="0.35">
      <c r="A1557" s="73">
        <f t="shared" si="1"/>
        <v>45382</v>
      </c>
      <c r="B1557" s="11">
        <v>1</v>
      </c>
      <c r="C1557" s="12">
        <v>0</v>
      </c>
      <c r="D1557" s="61">
        <v>1</v>
      </c>
      <c r="E1557" s="61">
        <v>1.8571428571428572</v>
      </c>
      <c r="F1557" s="13">
        <v>158</v>
      </c>
      <c r="G1557" s="13">
        <v>0</v>
      </c>
      <c r="H1557" s="60">
        <v>173.85714285714286</v>
      </c>
      <c r="I1557" s="75">
        <v>132.42857142857142</v>
      </c>
      <c r="M1557" s="107"/>
      <c r="N1557" s="61"/>
    </row>
    <row r="1558" spans="1:14" s="10" customFormat="1" ht="15.5" x14ac:dyDescent="0.35">
      <c r="A1558" s="73">
        <f t="shared" si="1"/>
        <v>45383</v>
      </c>
      <c r="B1558" s="11">
        <v>1</v>
      </c>
      <c r="C1558" s="12">
        <v>0</v>
      </c>
      <c r="D1558" s="61">
        <v>0.8571428571428571</v>
      </c>
      <c r="E1558" s="61">
        <v>1.2857142857142858</v>
      </c>
      <c r="F1558" s="13">
        <v>167</v>
      </c>
      <c r="G1558" s="13">
        <v>54</v>
      </c>
      <c r="H1558" s="60">
        <v>169.85714285714286</v>
      </c>
      <c r="I1558" s="75">
        <v>135.85714285714286</v>
      </c>
      <c r="M1558" s="107"/>
      <c r="N1558" s="61"/>
    </row>
    <row r="1559" spans="1:14" s="10" customFormat="1" ht="15.5" x14ac:dyDescent="0.35">
      <c r="A1559" s="73">
        <f t="shared" si="1"/>
        <v>45384</v>
      </c>
      <c r="B1559" s="11">
        <v>0</v>
      </c>
      <c r="C1559" s="12">
        <v>4</v>
      </c>
      <c r="D1559" s="61">
        <v>1</v>
      </c>
      <c r="E1559" s="61">
        <v>1.1428571428571428</v>
      </c>
      <c r="F1559" s="13">
        <v>180</v>
      </c>
      <c r="G1559" s="13">
        <v>277</v>
      </c>
      <c r="H1559" s="60">
        <v>171.28571428571428</v>
      </c>
      <c r="I1559" s="75">
        <v>161.14285714285714</v>
      </c>
      <c r="M1559" s="107"/>
      <c r="N1559" s="61"/>
    </row>
    <row r="1560" spans="1:14" s="10" customFormat="1" ht="15.5" x14ac:dyDescent="0.35">
      <c r="A1560" s="73">
        <f t="shared" si="1"/>
        <v>45385</v>
      </c>
      <c r="B1560" s="11">
        <v>0</v>
      </c>
      <c r="C1560" s="12">
        <v>2</v>
      </c>
      <c r="D1560" s="61">
        <v>0.7142857142857143</v>
      </c>
      <c r="E1560" s="61">
        <v>1.1428571428571428</v>
      </c>
      <c r="F1560" s="13">
        <v>167</v>
      </c>
      <c r="G1560" s="13">
        <v>270</v>
      </c>
      <c r="H1560" s="60">
        <v>170.28571428571428</v>
      </c>
      <c r="I1560" s="75">
        <v>163.28571428571428</v>
      </c>
      <c r="M1560" s="107"/>
      <c r="N1560" s="61"/>
    </row>
    <row r="1561" spans="1:14" s="10" customFormat="1" ht="15.5" x14ac:dyDescent="0.35">
      <c r="A1561" s="73">
        <f t="shared" si="1"/>
        <v>45386</v>
      </c>
      <c r="B1561" s="11">
        <v>1</v>
      </c>
      <c r="C1561" s="12">
        <v>2</v>
      </c>
      <c r="D1561" s="61">
        <v>0.5714285714285714</v>
      </c>
      <c r="E1561" s="61">
        <v>1.1428571428571428</v>
      </c>
      <c r="F1561" s="13">
        <v>160</v>
      </c>
      <c r="G1561" s="13">
        <v>296</v>
      </c>
      <c r="H1561" s="60">
        <v>170.28571428571428</v>
      </c>
      <c r="I1561" s="75">
        <v>163.28571428571428</v>
      </c>
      <c r="M1561" s="107"/>
      <c r="N1561" s="61"/>
    </row>
    <row r="1562" spans="1:14" s="10" customFormat="1" ht="15.5" x14ac:dyDescent="0.35">
      <c r="A1562" s="73">
        <f t="shared" si="1"/>
        <v>45387</v>
      </c>
      <c r="B1562" s="11">
        <v>2</v>
      </c>
      <c r="C1562" s="12">
        <v>0</v>
      </c>
      <c r="D1562" s="61">
        <v>0.7142857142857143</v>
      </c>
      <c r="E1562" s="61">
        <v>1.4285714285714286</v>
      </c>
      <c r="F1562" s="13">
        <v>182</v>
      </c>
      <c r="G1562" s="13">
        <v>230</v>
      </c>
      <c r="H1562" s="60">
        <v>169.71428571428572</v>
      </c>
      <c r="I1562" s="75">
        <v>193</v>
      </c>
      <c r="M1562" s="107"/>
      <c r="N1562" s="61"/>
    </row>
    <row r="1563" spans="1:14" s="10" customFormat="1" ht="15.5" x14ac:dyDescent="0.35">
      <c r="A1563" s="73">
        <f t="shared" si="1"/>
        <v>45388</v>
      </c>
      <c r="B1563" s="11">
        <v>0</v>
      </c>
      <c r="C1563" s="12">
        <v>0</v>
      </c>
      <c r="D1563" s="61">
        <v>1</v>
      </c>
      <c r="E1563" s="61">
        <v>1</v>
      </c>
      <c r="F1563" s="13">
        <v>178</v>
      </c>
      <c r="G1563" s="13">
        <v>16</v>
      </c>
      <c r="H1563" s="60">
        <v>166</v>
      </c>
      <c r="I1563" s="75">
        <v>195.85714285714286</v>
      </c>
      <c r="M1563" s="107"/>
      <c r="N1563" s="61"/>
    </row>
    <row r="1564" spans="1:14" s="10" customFormat="1" ht="15.5" x14ac:dyDescent="0.35">
      <c r="A1564" s="73">
        <f t="shared" si="1"/>
        <v>45389</v>
      </c>
      <c r="B1564" s="11">
        <v>0</v>
      </c>
      <c r="C1564" s="12">
        <v>0</v>
      </c>
      <c r="D1564" s="61">
        <v>1</v>
      </c>
      <c r="E1564" s="61">
        <v>0.8571428571428571</v>
      </c>
      <c r="F1564" s="13">
        <v>158</v>
      </c>
      <c r="G1564" s="13">
        <v>0</v>
      </c>
      <c r="H1564" s="60">
        <v>167.42857142857142</v>
      </c>
      <c r="I1564" s="75">
        <v>197.14285714285714</v>
      </c>
      <c r="M1564" s="107"/>
      <c r="N1564" s="61"/>
    </row>
    <row r="1565" spans="1:14" s="10" customFormat="1" ht="15.5" x14ac:dyDescent="0.35">
      <c r="A1565" s="73">
        <f t="shared" si="1"/>
        <v>45390</v>
      </c>
      <c r="B1565" s="11">
        <v>2</v>
      </c>
      <c r="C1565" s="12">
        <v>2</v>
      </c>
      <c r="D1565" s="61">
        <v>0.8571428571428571</v>
      </c>
      <c r="E1565" s="61">
        <v>0.7142857142857143</v>
      </c>
      <c r="F1565" s="13">
        <v>163</v>
      </c>
      <c r="G1565" s="13">
        <v>262</v>
      </c>
      <c r="H1565" s="60">
        <v>167.57142857142858</v>
      </c>
      <c r="I1565" s="75">
        <v>188</v>
      </c>
      <c r="M1565" s="107"/>
      <c r="N1565" s="61"/>
    </row>
    <row r="1566" spans="1:14" s="10" customFormat="1" ht="15.5" x14ac:dyDescent="0.35">
      <c r="A1566" s="73">
        <f t="shared" si="1"/>
        <v>45391</v>
      </c>
      <c r="B1566" s="11">
        <v>2</v>
      </c>
      <c r="C1566" s="12">
        <v>1</v>
      </c>
      <c r="D1566" s="61">
        <v>0.7142857142857143</v>
      </c>
      <c r="E1566" s="61">
        <v>0.8571428571428571</v>
      </c>
      <c r="F1566" s="13">
        <v>154</v>
      </c>
      <c r="G1566" s="13">
        <v>297</v>
      </c>
      <c r="H1566" s="60">
        <v>169.14285714285714</v>
      </c>
      <c r="I1566" s="75">
        <v>183.71428571428572</v>
      </c>
      <c r="M1566" s="107"/>
      <c r="N1566" s="61"/>
    </row>
    <row r="1567" spans="1:14" s="10" customFormat="1" ht="15.5" x14ac:dyDescent="0.35">
      <c r="A1567" s="73">
        <f t="shared" si="1"/>
        <v>45392</v>
      </c>
      <c r="B1567" s="11">
        <v>0</v>
      </c>
      <c r="C1567" s="12">
        <v>1</v>
      </c>
      <c r="D1567" s="61">
        <v>0.7142857142857143</v>
      </c>
      <c r="E1567" s="61">
        <v>0.8571428571428571</v>
      </c>
      <c r="F1567" s="13">
        <v>177</v>
      </c>
      <c r="G1567" s="13">
        <v>279</v>
      </c>
      <c r="H1567" s="60">
        <v>163.42857142857142</v>
      </c>
      <c r="I1567" s="75">
        <v>183.42857142857142</v>
      </c>
      <c r="M1567" s="107"/>
      <c r="N1567" s="61"/>
    </row>
    <row r="1568" spans="1:14" s="10" customFormat="1" ht="15.5" x14ac:dyDescent="0.35">
      <c r="A1568" s="73">
        <f t="shared" si="1"/>
        <v>45393</v>
      </c>
      <c r="B1568" s="11">
        <v>0</v>
      </c>
      <c r="C1568" s="12">
        <v>1</v>
      </c>
      <c r="D1568" s="61">
        <v>0.8571428571428571</v>
      </c>
      <c r="E1568" s="61">
        <v>0.8571428571428571</v>
      </c>
      <c r="F1568" s="13">
        <v>161</v>
      </c>
      <c r="G1568" s="13">
        <v>232</v>
      </c>
      <c r="H1568" s="60">
        <v>160.42857142857142</v>
      </c>
      <c r="I1568" s="75">
        <v>183.42857142857142</v>
      </c>
      <c r="M1568" s="107"/>
      <c r="N1568" s="61"/>
    </row>
    <row r="1569" spans="1:14" s="10" customFormat="1" ht="15.5" x14ac:dyDescent="0.35">
      <c r="A1569" s="73">
        <f t="shared" si="1"/>
        <v>45394</v>
      </c>
      <c r="B1569" s="11">
        <v>1</v>
      </c>
      <c r="C1569" s="12">
        <v>1</v>
      </c>
      <c r="D1569" s="61"/>
      <c r="E1569" s="61">
        <v>0.5714285714285714</v>
      </c>
      <c r="F1569" s="13">
        <v>193</v>
      </c>
      <c r="G1569" s="13">
        <v>200</v>
      </c>
      <c r="H1569" s="60"/>
      <c r="I1569" s="75">
        <v>185.28571428571428</v>
      </c>
      <c r="M1569" s="107"/>
      <c r="N1569" s="61"/>
    </row>
    <row r="1570" spans="1:14" s="10" customFormat="1" ht="15.5" x14ac:dyDescent="0.35">
      <c r="A1570" s="73">
        <f t="shared" si="1"/>
        <v>45395</v>
      </c>
      <c r="B1570" s="11">
        <v>0</v>
      </c>
      <c r="C1570" s="12">
        <v>0</v>
      </c>
      <c r="D1570" s="61"/>
      <c r="E1570" s="61">
        <v>0.5714285714285714</v>
      </c>
      <c r="F1570" s="13">
        <v>138</v>
      </c>
      <c r="G1570" s="13">
        <v>14</v>
      </c>
      <c r="H1570" s="60"/>
      <c r="I1570" s="75">
        <v>183.71428571428572</v>
      </c>
      <c r="M1570" s="107"/>
      <c r="N1570" s="61"/>
    </row>
    <row r="1571" spans="1:14" s="10" customFormat="1" ht="15.5" x14ac:dyDescent="0.35">
      <c r="A1571" s="73">
        <f t="shared" si="1"/>
        <v>45396</v>
      </c>
      <c r="B1571" s="11">
        <v>1</v>
      </c>
      <c r="C1571" s="12">
        <v>0</v>
      </c>
      <c r="D1571" s="61"/>
      <c r="E1571" s="61">
        <v>0.42857142857142855</v>
      </c>
      <c r="F1571" s="13">
        <v>137</v>
      </c>
      <c r="G1571" s="13">
        <v>0</v>
      </c>
      <c r="H1571" s="60"/>
      <c r="I1571" s="75">
        <v>180.57142857142858</v>
      </c>
      <c r="M1571" s="107"/>
      <c r="N1571" s="61"/>
    </row>
    <row r="1572" spans="1:14" s="10" customFormat="1" ht="15.5" x14ac:dyDescent="0.35">
      <c r="A1572" s="73">
        <f t="shared" si="1"/>
        <v>45397</v>
      </c>
      <c r="B1572" s="11"/>
      <c r="C1572" s="12">
        <v>0</v>
      </c>
      <c r="D1572" s="61"/>
      <c r="E1572" s="61">
        <v>0.2857142857142857</v>
      </c>
      <c r="F1572" s="13"/>
      <c r="G1572" s="13">
        <v>275</v>
      </c>
      <c r="H1572" s="60"/>
      <c r="I1572" s="75">
        <v>180.14285714285714</v>
      </c>
      <c r="K1572" s="10" t="s">
        <v>213</v>
      </c>
      <c r="M1572" s="107"/>
      <c r="N1572" s="61"/>
    </row>
    <row r="1573" spans="1:14" s="10" customFormat="1" ht="15.5" x14ac:dyDescent="0.35">
      <c r="A1573" s="73">
        <f t="shared" si="1"/>
        <v>45398</v>
      </c>
      <c r="B1573" s="11"/>
      <c r="C1573" s="12">
        <v>1</v>
      </c>
      <c r="D1573" s="61"/>
      <c r="E1573" s="61">
        <v>0.5714285714285714</v>
      </c>
      <c r="F1573" s="13"/>
      <c r="G1573" s="13">
        <v>286</v>
      </c>
      <c r="H1573" s="60"/>
      <c r="I1573" s="75">
        <v>183.14285714285714</v>
      </c>
      <c r="K1573" s="10" t="s">
        <v>213</v>
      </c>
      <c r="M1573" s="107"/>
      <c r="N1573" s="61"/>
    </row>
    <row r="1574" spans="1:14" s="10" customFormat="1" ht="15.5" x14ac:dyDescent="0.35">
      <c r="A1574" s="73">
        <f t="shared" si="1"/>
        <v>45399</v>
      </c>
      <c r="B1574" s="11"/>
      <c r="C1574" s="12">
        <v>0</v>
      </c>
      <c r="D1574" s="61"/>
      <c r="E1574" s="61">
        <v>0.7142857142857143</v>
      </c>
      <c r="F1574" s="13"/>
      <c r="G1574" s="13">
        <v>257</v>
      </c>
      <c r="H1574" s="60"/>
      <c r="I1574" s="75">
        <v>182.14285714285714</v>
      </c>
      <c r="K1574" s="10" t="s">
        <v>213</v>
      </c>
      <c r="M1574" s="107"/>
      <c r="N1574" s="61"/>
    </row>
    <row r="1575" spans="1:14" s="10" customFormat="1" ht="15.5" x14ac:dyDescent="0.35">
      <c r="A1575" s="73">
        <f t="shared" si="1"/>
        <v>45400</v>
      </c>
      <c r="B1575" s="11"/>
      <c r="C1575" s="12">
        <v>0</v>
      </c>
      <c r="D1575" s="61"/>
      <c r="E1575" s="61">
        <v>0.7142857142857143</v>
      </c>
      <c r="F1575" s="13"/>
      <c r="G1575" s="13">
        <v>229</v>
      </c>
      <c r="H1575" s="60"/>
      <c r="I1575" s="75">
        <v>182.14285714285714</v>
      </c>
      <c r="K1575" s="10" t="s">
        <v>213</v>
      </c>
      <c r="M1575" s="107"/>
      <c r="N1575" s="61"/>
    </row>
    <row r="1576" spans="1:14" s="10" customFormat="1" ht="15.5" x14ac:dyDescent="0.35">
      <c r="A1576" s="73">
        <f t="shared" si="1"/>
        <v>45401</v>
      </c>
      <c r="B1576" s="11"/>
      <c r="C1576" s="12">
        <v>3</v>
      </c>
      <c r="D1576" s="61"/>
      <c r="E1576" s="61"/>
      <c r="F1576" s="13"/>
      <c r="G1576" s="13">
        <v>221</v>
      </c>
      <c r="H1576" s="60"/>
      <c r="I1576" s="75"/>
    </row>
    <row r="1577" spans="1:14" s="10" customFormat="1" ht="15.5" x14ac:dyDescent="0.35">
      <c r="A1577" s="73">
        <f t="shared" si="1"/>
        <v>45402</v>
      </c>
      <c r="B1577" s="11"/>
      <c r="C1577" s="12">
        <v>1</v>
      </c>
      <c r="D1577" s="61"/>
      <c r="E1577" s="61"/>
      <c r="F1577" s="13"/>
      <c r="G1577" s="13">
        <v>7</v>
      </c>
      <c r="H1577" s="60"/>
      <c r="I1577" s="75"/>
    </row>
    <row r="1578" spans="1:14" s="10" customFormat="1" ht="15.5" x14ac:dyDescent="0.35">
      <c r="A1578" s="73">
        <f t="shared" si="1"/>
        <v>45403</v>
      </c>
      <c r="B1578" s="11"/>
      <c r="C1578" s="12">
        <v>0</v>
      </c>
      <c r="D1578" s="61"/>
      <c r="E1578" s="61"/>
      <c r="F1578" s="13"/>
      <c r="G1578" s="13">
        <v>0</v>
      </c>
      <c r="H1578" s="60"/>
      <c r="I1578" s="75"/>
    </row>
    <row r="1579" spans="1:14" s="10" customFormat="1" ht="15.5" x14ac:dyDescent="0.35">
      <c r="A1579" s="73">
        <f t="shared" si="1"/>
        <v>45404</v>
      </c>
      <c r="B1579" s="11"/>
      <c r="C1579" s="12"/>
      <c r="D1579" s="61"/>
      <c r="E1579" s="61"/>
      <c r="F1579" s="13"/>
      <c r="G1579" s="13"/>
      <c r="H1579" s="60"/>
      <c r="I1579" s="75"/>
    </row>
    <row r="1580" spans="1:14" s="10" customFormat="1" ht="15.5" x14ac:dyDescent="0.35">
      <c r="A1580" s="73">
        <f t="shared" si="1"/>
        <v>45405</v>
      </c>
      <c r="B1580" s="11"/>
      <c r="C1580" s="12"/>
      <c r="D1580" s="61"/>
      <c r="E1580" s="61"/>
      <c r="F1580" s="13"/>
      <c r="G1580" s="13"/>
      <c r="H1580" s="60"/>
      <c r="I1580" s="75"/>
    </row>
    <row r="1581" spans="1:14" s="10" customFormat="1" ht="15.5" x14ac:dyDescent="0.35">
      <c r="A1581" s="73">
        <f t="shared" si="1"/>
        <v>45406</v>
      </c>
      <c r="B1581" s="11"/>
      <c r="C1581" s="12"/>
      <c r="D1581" s="61"/>
      <c r="E1581" s="61"/>
      <c r="F1581" s="13"/>
      <c r="G1581" s="13"/>
      <c r="H1581" s="60"/>
      <c r="I1581" s="75"/>
    </row>
    <row r="1582" spans="1:14" s="10" customFormat="1" ht="15.5" x14ac:dyDescent="0.35">
      <c r="A1582" s="73">
        <f t="shared" si="1"/>
        <v>45407</v>
      </c>
      <c r="B1582" s="11"/>
      <c r="C1582" s="12"/>
      <c r="D1582" s="61"/>
      <c r="E1582" s="61"/>
      <c r="F1582" s="13"/>
      <c r="G1582" s="13"/>
      <c r="H1582" s="60"/>
      <c r="I1582" s="75"/>
    </row>
    <row r="1583" spans="1:14" s="10" customFormat="1" ht="15.5" x14ac:dyDescent="0.35">
      <c r="A1583" s="73">
        <f t="shared" si="1"/>
        <v>45408</v>
      </c>
      <c r="B1583" s="11"/>
      <c r="C1583" s="12"/>
      <c r="D1583" s="61"/>
      <c r="E1583" s="61"/>
      <c r="F1583" s="13"/>
      <c r="G1583" s="13"/>
      <c r="H1583" s="60"/>
      <c r="I1583" s="75"/>
    </row>
    <row r="1584" spans="1:14" s="10" customFormat="1" ht="15.5" x14ac:dyDescent="0.35">
      <c r="A1584" s="73">
        <f t="shared" si="1"/>
        <v>45409</v>
      </c>
      <c r="B1584" s="11"/>
      <c r="C1584" s="12"/>
      <c r="D1584" s="61"/>
      <c r="E1584" s="61"/>
      <c r="F1584" s="13"/>
      <c r="G1584" s="13"/>
      <c r="H1584" s="60"/>
      <c r="I1584" s="75"/>
    </row>
    <row r="1585" spans="1:9" s="10" customFormat="1" ht="15.5" x14ac:dyDescent="0.35">
      <c r="A1585" s="73">
        <f t="shared" si="1"/>
        <v>45410</v>
      </c>
      <c r="B1585" s="11"/>
      <c r="C1585" s="12"/>
      <c r="D1585" s="61"/>
      <c r="E1585" s="61"/>
      <c r="F1585" s="13"/>
      <c r="G1585" s="13"/>
      <c r="H1585" s="60"/>
      <c r="I1585" s="75"/>
    </row>
    <row r="1586" spans="1:9" s="10" customFormat="1" ht="15.5" x14ac:dyDescent="0.35">
      <c r="A1586" s="73">
        <f t="shared" si="1"/>
        <v>45411</v>
      </c>
      <c r="B1586" s="11"/>
      <c r="C1586" s="12"/>
      <c r="D1586" s="61"/>
      <c r="E1586" s="61"/>
      <c r="F1586" s="13"/>
      <c r="G1586" s="13"/>
      <c r="H1586" s="60"/>
      <c r="I1586" s="75"/>
    </row>
    <row r="1587" spans="1:9" s="10" customFormat="1" ht="15.5" x14ac:dyDescent="0.35">
      <c r="A1587" s="73">
        <f t="shared" si="1"/>
        <v>45412</v>
      </c>
      <c r="B1587" s="11"/>
      <c r="C1587" s="12"/>
      <c r="D1587" s="61"/>
      <c r="E1587" s="61"/>
      <c r="F1587" s="13"/>
      <c r="G1587" s="13"/>
      <c r="H1587" s="60"/>
      <c r="I1587" s="75"/>
    </row>
    <row r="1588" spans="1:9" s="10" customFormat="1" ht="15.5" x14ac:dyDescent="0.35">
      <c r="A1588" s="73">
        <f t="shared" si="1"/>
        <v>45413</v>
      </c>
      <c r="B1588" s="11"/>
      <c r="C1588" s="12"/>
      <c r="D1588" s="61"/>
      <c r="E1588" s="61"/>
      <c r="F1588" s="13"/>
      <c r="G1588" s="13"/>
      <c r="H1588" s="60"/>
      <c r="I1588" s="75"/>
    </row>
    <row r="1589" spans="1:9" s="10" customFormat="1" ht="15.5" x14ac:dyDescent="0.35">
      <c r="A1589" s="73">
        <f t="shared" si="1"/>
        <v>45414</v>
      </c>
      <c r="B1589" s="11"/>
      <c r="C1589" s="12"/>
      <c r="D1589" s="61"/>
      <c r="E1589" s="61"/>
      <c r="F1589" s="13"/>
      <c r="G1589" s="13"/>
      <c r="H1589" s="60"/>
      <c r="I1589" s="75"/>
    </row>
    <row r="1590" spans="1:9" s="10" customFormat="1" ht="15.5" x14ac:dyDescent="0.35">
      <c r="A1590" s="73">
        <f t="shared" si="1"/>
        <v>45415</v>
      </c>
      <c r="B1590" s="11"/>
      <c r="C1590" s="12"/>
      <c r="D1590" s="61"/>
      <c r="E1590" s="61"/>
      <c r="F1590" s="13"/>
      <c r="G1590" s="13"/>
      <c r="H1590" s="60"/>
      <c r="I1590" s="75"/>
    </row>
    <row r="1591" spans="1:9" s="10" customFormat="1" ht="15.5" x14ac:dyDescent="0.35">
      <c r="A1591" s="73">
        <f t="shared" si="1"/>
        <v>45416</v>
      </c>
      <c r="B1591" s="11"/>
      <c r="C1591" s="12"/>
      <c r="D1591" s="61"/>
      <c r="E1591" s="61"/>
      <c r="F1591" s="13"/>
      <c r="G1591" s="13"/>
      <c r="H1591" s="60"/>
      <c r="I1591" s="75"/>
    </row>
    <row r="1592" spans="1:9" s="10" customFormat="1" ht="15.5" x14ac:dyDescent="0.35">
      <c r="A1592" s="73">
        <f t="shared" si="1"/>
        <v>45417</v>
      </c>
      <c r="B1592" s="11"/>
      <c r="C1592" s="12"/>
      <c r="D1592" s="61"/>
      <c r="E1592" s="61"/>
      <c r="F1592" s="13"/>
      <c r="G1592" s="13"/>
      <c r="H1592" s="60"/>
      <c r="I1592" s="75"/>
    </row>
    <row r="1593" spans="1:9" s="10" customFormat="1" ht="15.5" x14ac:dyDescent="0.35">
      <c r="A1593" s="73">
        <f t="shared" si="1"/>
        <v>45418</v>
      </c>
      <c r="B1593" s="11"/>
      <c r="C1593" s="12"/>
      <c r="D1593" s="61"/>
      <c r="E1593" s="61"/>
      <c r="F1593" s="13"/>
      <c r="G1593" s="13"/>
      <c r="H1593" s="60"/>
      <c r="I1593" s="75"/>
    </row>
    <row r="1594" spans="1:9" s="10" customFormat="1" ht="15.5" x14ac:dyDescent="0.35">
      <c r="A1594" s="73">
        <f t="shared" si="1"/>
        <v>45419</v>
      </c>
      <c r="B1594" s="11"/>
      <c r="C1594" s="12"/>
      <c r="D1594" s="61"/>
      <c r="E1594" s="61"/>
      <c r="F1594" s="13"/>
      <c r="G1594" s="13"/>
      <c r="H1594" s="60"/>
      <c r="I1594" s="75"/>
    </row>
    <row r="1595" spans="1:9" s="10" customFormat="1" ht="15.5" x14ac:dyDescent="0.35">
      <c r="A1595" s="73">
        <f t="shared" si="1"/>
        <v>45420</v>
      </c>
      <c r="B1595" s="11"/>
      <c r="C1595" s="12"/>
      <c r="D1595" s="61"/>
      <c r="E1595" s="61"/>
      <c r="F1595" s="13"/>
      <c r="G1595" s="13"/>
      <c r="H1595" s="60"/>
      <c r="I1595" s="75"/>
    </row>
    <row r="1596" spans="1:9" s="10" customFormat="1" ht="15.5" x14ac:dyDescent="0.35">
      <c r="A1596" s="73">
        <f t="shared" ref="A1596:A1659" si="2">A1595+1</f>
        <v>45421</v>
      </c>
      <c r="B1596" s="11"/>
      <c r="C1596" s="12"/>
      <c r="D1596" s="61"/>
      <c r="E1596" s="61"/>
      <c r="F1596" s="13"/>
      <c r="G1596" s="13"/>
      <c r="H1596" s="60"/>
      <c r="I1596" s="75"/>
    </row>
    <row r="1597" spans="1:9" s="10" customFormat="1" ht="15.5" x14ac:dyDescent="0.35">
      <c r="A1597" s="73">
        <f t="shared" si="2"/>
        <v>45422</v>
      </c>
      <c r="B1597" s="11"/>
      <c r="C1597" s="12"/>
      <c r="D1597" s="61"/>
      <c r="E1597" s="61"/>
      <c r="F1597" s="13"/>
      <c r="G1597" s="13"/>
      <c r="H1597" s="60"/>
      <c r="I1597" s="75"/>
    </row>
    <row r="1598" spans="1:9" s="10" customFormat="1" ht="15.5" x14ac:dyDescent="0.35">
      <c r="A1598" s="73">
        <f t="shared" si="2"/>
        <v>45423</v>
      </c>
      <c r="B1598" s="11"/>
      <c r="C1598" s="12"/>
      <c r="D1598" s="61"/>
      <c r="E1598" s="61"/>
      <c r="F1598" s="13"/>
      <c r="G1598" s="13"/>
      <c r="H1598" s="60"/>
      <c r="I1598" s="75"/>
    </row>
    <row r="1599" spans="1:9" s="10" customFormat="1" ht="15.5" x14ac:dyDescent="0.35">
      <c r="A1599" s="73">
        <f t="shared" si="2"/>
        <v>45424</v>
      </c>
      <c r="B1599" s="11"/>
      <c r="C1599" s="12"/>
      <c r="D1599" s="61"/>
      <c r="E1599" s="61"/>
      <c r="F1599" s="13"/>
      <c r="G1599" s="13"/>
      <c r="H1599" s="60"/>
      <c r="I1599" s="75"/>
    </row>
    <row r="1600" spans="1:9" s="10" customFormat="1" ht="15.5" x14ac:dyDescent="0.35">
      <c r="A1600" s="73">
        <f t="shared" si="2"/>
        <v>45425</v>
      </c>
      <c r="B1600" s="11"/>
      <c r="C1600" s="12"/>
      <c r="D1600" s="61"/>
      <c r="E1600" s="61"/>
      <c r="F1600" s="13"/>
      <c r="G1600" s="13"/>
      <c r="H1600" s="60"/>
      <c r="I1600" s="75"/>
    </row>
    <row r="1601" spans="1:9" s="10" customFormat="1" ht="15.5" x14ac:dyDescent="0.35">
      <c r="A1601" s="73">
        <f t="shared" si="2"/>
        <v>45426</v>
      </c>
      <c r="B1601" s="11"/>
      <c r="C1601" s="12"/>
      <c r="D1601" s="61"/>
      <c r="E1601" s="61"/>
      <c r="F1601" s="13"/>
      <c r="G1601" s="13"/>
      <c r="H1601" s="60"/>
      <c r="I1601" s="75"/>
    </row>
    <row r="1602" spans="1:9" s="10" customFormat="1" ht="15.5" x14ac:dyDescent="0.35">
      <c r="A1602" s="73">
        <f t="shared" si="2"/>
        <v>45427</v>
      </c>
      <c r="B1602" s="11"/>
      <c r="C1602" s="12"/>
      <c r="D1602" s="61"/>
      <c r="E1602" s="61"/>
      <c r="F1602" s="13"/>
      <c r="G1602" s="13"/>
      <c r="H1602" s="60"/>
      <c r="I1602" s="75"/>
    </row>
    <row r="1603" spans="1:9" s="10" customFormat="1" ht="15.5" x14ac:dyDescent="0.35">
      <c r="A1603" s="73">
        <f t="shared" si="2"/>
        <v>45428</v>
      </c>
      <c r="B1603" s="11"/>
      <c r="C1603" s="12"/>
      <c r="D1603" s="61"/>
      <c r="E1603" s="61"/>
      <c r="F1603" s="13"/>
      <c r="G1603" s="13"/>
      <c r="H1603" s="60"/>
      <c r="I1603" s="75"/>
    </row>
    <row r="1604" spans="1:9" s="10" customFormat="1" ht="15.5" x14ac:dyDescent="0.35">
      <c r="A1604" s="73">
        <f t="shared" si="2"/>
        <v>45429</v>
      </c>
      <c r="B1604" s="11"/>
      <c r="C1604" s="12"/>
      <c r="D1604" s="61"/>
      <c r="E1604" s="61"/>
      <c r="F1604" s="13"/>
      <c r="G1604" s="13"/>
      <c r="H1604" s="60"/>
      <c r="I1604" s="75"/>
    </row>
    <row r="1605" spans="1:9" s="10" customFormat="1" ht="15.5" x14ac:dyDescent="0.35">
      <c r="A1605" s="73">
        <f t="shared" si="2"/>
        <v>45430</v>
      </c>
      <c r="B1605" s="11"/>
      <c r="C1605" s="12"/>
      <c r="D1605" s="61"/>
      <c r="E1605" s="61"/>
      <c r="F1605" s="13"/>
      <c r="G1605" s="13"/>
      <c r="H1605" s="60"/>
      <c r="I1605" s="75"/>
    </row>
    <row r="1606" spans="1:9" s="10" customFormat="1" ht="15.5" x14ac:dyDescent="0.35">
      <c r="A1606" s="73">
        <f t="shared" si="2"/>
        <v>45431</v>
      </c>
      <c r="B1606" s="11"/>
      <c r="C1606" s="12"/>
      <c r="D1606" s="61"/>
      <c r="E1606" s="61"/>
      <c r="F1606" s="13"/>
      <c r="G1606" s="13"/>
      <c r="H1606" s="60"/>
      <c r="I1606" s="75"/>
    </row>
    <row r="1607" spans="1:9" s="10" customFormat="1" ht="15.5" x14ac:dyDescent="0.35">
      <c r="A1607" s="73">
        <f t="shared" si="2"/>
        <v>45432</v>
      </c>
      <c r="B1607" s="11"/>
      <c r="C1607" s="12"/>
      <c r="D1607" s="61"/>
      <c r="E1607" s="61"/>
      <c r="F1607" s="13"/>
      <c r="G1607" s="13"/>
      <c r="H1607" s="60"/>
      <c r="I1607" s="75"/>
    </row>
    <row r="1608" spans="1:9" s="10" customFormat="1" ht="15.5" x14ac:dyDescent="0.35">
      <c r="A1608" s="73">
        <f t="shared" si="2"/>
        <v>45433</v>
      </c>
      <c r="B1608" s="11"/>
      <c r="C1608" s="12"/>
      <c r="D1608" s="61"/>
      <c r="E1608" s="61"/>
      <c r="F1608" s="13"/>
      <c r="G1608" s="13"/>
      <c r="H1608" s="60"/>
      <c r="I1608" s="75"/>
    </row>
    <row r="1609" spans="1:9" s="10" customFormat="1" ht="15.5" x14ac:dyDescent="0.35">
      <c r="A1609" s="73">
        <f t="shared" si="2"/>
        <v>45434</v>
      </c>
      <c r="B1609" s="11"/>
      <c r="C1609" s="12"/>
      <c r="D1609" s="61"/>
      <c r="E1609" s="61"/>
      <c r="F1609" s="13"/>
      <c r="G1609" s="13"/>
      <c r="H1609" s="60"/>
      <c r="I1609" s="75"/>
    </row>
    <row r="1610" spans="1:9" s="10" customFormat="1" ht="15.5" x14ac:dyDescent="0.35">
      <c r="A1610" s="73">
        <f t="shared" si="2"/>
        <v>45435</v>
      </c>
      <c r="B1610" s="11"/>
      <c r="C1610" s="12"/>
      <c r="D1610" s="61"/>
      <c r="E1610" s="61"/>
      <c r="F1610" s="13"/>
      <c r="G1610" s="13"/>
      <c r="H1610" s="60"/>
      <c r="I1610" s="75"/>
    </row>
    <row r="1611" spans="1:9" s="10" customFormat="1" ht="15.5" x14ac:dyDescent="0.35">
      <c r="A1611" s="73">
        <f t="shared" si="2"/>
        <v>45436</v>
      </c>
      <c r="B1611" s="11"/>
      <c r="C1611" s="12"/>
      <c r="D1611" s="61"/>
      <c r="E1611" s="61"/>
      <c r="F1611" s="13"/>
      <c r="G1611" s="13"/>
      <c r="H1611" s="60"/>
      <c r="I1611" s="75"/>
    </row>
    <row r="1612" spans="1:9" s="10" customFormat="1" ht="15.5" x14ac:dyDescent="0.35">
      <c r="A1612" s="73">
        <f t="shared" si="2"/>
        <v>45437</v>
      </c>
      <c r="B1612" s="11"/>
      <c r="C1612" s="12"/>
      <c r="D1612" s="61"/>
      <c r="E1612" s="61"/>
      <c r="F1612" s="13"/>
      <c r="G1612" s="13"/>
      <c r="H1612" s="60"/>
      <c r="I1612" s="75"/>
    </row>
    <row r="1613" spans="1:9" s="10" customFormat="1" ht="15.5" x14ac:dyDescent="0.35">
      <c r="A1613" s="73">
        <f t="shared" si="2"/>
        <v>45438</v>
      </c>
      <c r="B1613" s="11"/>
      <c r="C1613" s="12"/>
      <c r="D1613" s="61"/>
      <c r="E1613" s="61"/>
      <c r="F1613" s="13"/>
      <c r="G1613" s="13"/>
      <c r="H1613" s="60"/>
      <c r="I1613" s="75"/>
    </row>
    <row r="1614" spans="1:9" s="10" customFormat="1" ht="15.5" x14ac:dyDescent="0.35">
      <c r="A1614" s="73">
        <f t="shared" si="2"/>
        <v>45439</v>
      </c>
      <c r="B1614" s="11"/>
      <c r="C1614" s="12"/>
      <c r="D1614" s="61"/>
      <c r="E1614" s="61"/>
      <c r="F1614" s="13"/>
      <c r="G1614" s="13"/>
      <c r="H1614" s="60"/>
      <c r="I1614" s="75"/>
    </row>
    <row r="1615" spans="1:9" s="10" customFormat="1" ht="15.5" x14ac:dyDescent="0.35">
      <c r="A1615" s="73">
        <f t="shared" si="2"/>
        <v>45440</v>
      </c>
      <c r="B1615" s="11"/>
      <c r="C1615" s="12"/>
      <c r="D1615" s="61"/>
      <c r="E1615" s="61"/>
      <c r="F1615" s="13"/>
      <c r="G1615" s="13"/>
      <c r="H1615" s="60"/>
      <c r="I1615" s="75"/>
    </row>
    <row r="1616" spans="1:9" s="10" customFormat="1" ht="15.5" x14ac:dyDescent="0.35">
      <c r="A1616" s="73">
        <f t="shared" si="2"/>
        <v>45441</v>
      </c>
      <c r="B1616" s="11"/>
      <c r="C1616" s="12"/>
      <c r="D1616" s="61"/>
      <c r="E1616" s="61"/>
      <c r="F1616" s="13"/>
      <c r="G1616" s="13"/>
      <c r="H1616" s="60"/>
      <c r="I1616" s="75"/>
    </row>
    <row r="1617" spans="1:9" s="10" customFormat="1" ht="15.5" x14ac:dyDescent="0.35">
      <c r="A1617" s="73">
        <f t="shared" si="2"/>
        <v>45442</v>
      </c>
      <c r="B1617" s="11"/>
      <c r="C1617" s="12"/>
      <c r="D1617" s="61"/>
      <c r="E1617" s="61"/>
      <c r="F1617" s="13"/>
      <c r="G1617" s="13"/>
      <c r="H1617" s="60"/>
      <c r="I1617" s="75"/>
    </row>
    <row r="1618" spans="1:9" s="10" customFormat="1" ht="15.5" x14ac:dyDescent="0.35">
      <c r="A1618" s="73">
        <f t="shared" si="2"/>
        <v>45443</v>
      </c>
      <c r="B1618" s="11"/>
      <c r="C1618" s="12"/>
      <c r="D1618" s="61"/>
      <c r="E1618" s="61"/>
      <c r="F1618" s="13"/>
      <c r="G1618" s="13"/>
      <c r="H1618" s="60"/>
      <c r="I1618" s="75"/>
    </row>
    <row r="1619" spans="1:9" s="10" customFormat="1" ht="15.5" x14ac:dyDescent="0.35">
      <c r="A1619" s="73">
        <f t="shared" si="2"/>
        <v>45444</v>
      </c>
      <c r="B1619" s="11"/>
      <c r="C1619" s="12"/>
      <c r="D1619" s="61"/>
      <c r="E1619" s="61"/>
      <c r="F1619" s="13"/>
      <c r="G1619" s="13"/>
      <c r="H1619" s="60"/>
      <c r="I1619" s="75"/>
    </row>
    <row r="1620" spans="1:9" s="10" customFormat="1" ht="15.5" x14ac:dyDescent="0.35">
      <c r="A1620" s="73">
        <f t="shared" si="2"/>
        <v>45445</v>
      </c>
      <c r="B1620" s="11"/>
      <c r="C1620" s="12"/>
      <c r="D1620" s="61"/>
      <c r="E1620" s="61"/>
      <c r="F1620" s="13"/>
      <c r="G1620" s="13"/>
      <c r="H1620" s="60"/>
      <c r="I1620" s="75"/>
    </row>
    <row r="1621" spans="1:9" s="10" customFormat="1" ht="15.5" x14ac:dyDescent="0.35">
      <c r="A1621" s="73">
        <f t="shared" si="2"/>
        <v>45446</v>
      </c>
      <c r="B1621" s="11"/>
      <c r="C1621" s="12"/>
      <c r="D1621" s="61"/>
      <c r="E1621" s="61"/>
      <c r="F1621" s="13"/>
      <c r="G1621" s="13"/>
      <c r="H1621" s="60"/>
      <c r="I1621" s="75"/>
    </row>
    <row r="1622" spans="1:9" s="10" customFormat="1" ht="15.5" x14ac:dyDescent="0.35">
      <c r="A1622" s="73">
        <f t="shared" si="2"/>
        <v>45447</v>
      </c>
      <c r="B1622" s="11"/>
      <c r="C1622" s="12"/>
      <c r="D1622" s="61"/>
      <c r="E1622" s="61"/>
      <c r="F1622" s="13"/>
      <c r="G1622" s="13"/>
      <c r="H1622" s="60"/>
      <c r="I1622" s="75"/>
    </row>
    <row r="1623" spans="1:9" s="10" customFormat="1" ht="15.5" x14ac:dyDescent="0.35">
      <c r="A1623" s="73">
        <f t="shared" si="2"/>
        <v>45448</v>
      </c>
      <c r="B1623" s="11"/>
      <c r="C1623" s="12"/>
      <c r="D1623" s="61"/>
      <c r="E1623" s="61"/>
      <c r="F1623" s="13"/>
      <c r="G1623" s="13"/>
      <c r="H1623" s="60"/>
      <c r="I1623" s="75"/>
    </row>
    <row r="1624" spans="1:9" s="10" customFormat="1" ht="15.5" x14ac:dyDescent="0.35">
      <c r="A1624" s="73">
        <f t="shared" si="2"/>
        <v>45449</v>
      </c>
      <c r="B1624" s="11"/>
      <c r="C1624" s="12"/>
      <c r="D1624" s="61"/>
      <c r="E1624" s="61"/>
      <c r="F1624" s="13"/>
      <c r="G1624" s="13"/>
      <c r="H1624" s="60"/>
      <c r="I1624" s="75"/>
    </row>
    <row r="1625" spans="1:9" s="10" customFormat="1" ht="15.5" x14ac:dyDescent="0.35">
      <c r="A1625" s="73">
        <f t="shared" si="2"/>
        <v>45450</v>
      </c>
      <c r="B1625" s="11"/>
      <c r="C1625" s="12"/>
      <c r="D1625" s="61"/>
      <c r="E1625" s="61"/>
      <c r="F1625" s="13"/>
      <c r="G1625" s="13"/>
      <c r="H1625" s="60"/>
      <c r="I1625" s="75"/>
    </row>
    <row r="1626" spans="1:9" s="10" customFormat="1" ht="15.5" x14ac:dyDescent="0.35">
      <c r="A1626" s="73">
        <f t="shared" si="2"/>
        <v>45451</v>
      </c>
      <c r="B1626" s="11"/>
      <c r="C1626" s="12"/>
      <c r="D1626" s="61"/>
      <c r="E1626" s="61"/>
      <c r="F1626" s="13"/>
      <c r="G1626" s="13"/>
      <c r="H1626" s="60"/>
      <c r="I1626" s="75"/>
    </row>
    <row r="1627" spans="1:9" s="10" customFormat="1" ht="15.5" x14ac:dyDescent="0.35">
      <c r="A1627" s="73">
        <f t="shared" si="2"/>
        <v>45452</v>
      </c>
      <c r="B1627" s="11"/>
      <c r="C1627" s="12"/>
      <c r="D1627" s="61"/>
      <c r="E1627" s="61"/>
      <c r="F1627" s="13"/>
      <c r="G1627" s="13"/>
      <c r="H1627" s="60"/>
      <c r="I1627" s="75"/>
    </row>
    <row r="1628" spans="1:9" s="10" customFormat="1" ht="15.5" x14ac:dyDescent="0.35">
      <c r="A1628" s="73">
        <f t="shared" si="2"/>
        <v>45453</v>
      </c>
      <c r="B1628" s="11"/>
      <c r="C1628" s="12"/>
      <c r="D1628" s="61"/>
      <c r="E1628" s="61"/>
      <c r="F1628" s="13"/>
      <c r="G1628" s="13"/>
      <c r="H1628" s="60"/>
      <c r="I1628" s="75"/>
    </row>
    <row r="1629" spans="1:9" s="10" customFormat="1" ht="15.5" x14ac:dyDescent="0.35">
      <c r="A1629" s="73">
        <f t="shared" si="2"/>
        <v>45454</v>
      </c>
      <c r="B1629" s="11"/>
      <c r="C1629" s="12"/>
      <c r="D1629" s="61"/>
      <c r="E1629" s="61"/>
      <c r="F1629" s="13"/>
      <c r="G1629" s="13"/>
      <c r="H1629" s="60"/>
      <c r="I1629" s="75"/>
    </row>
    <row r="1630" spans="1:9" s="10" customFormat="1" ht="15.5" x14ac:dyDescent="0.35">
      <c r="A1630" s="73">
        <f t="shared" si="2"/>
        <v>45455</v>
      </c>
      <c r="B1630" s="11"/>
      <c r="C1630" s="12"/>
      <c r="D1630" s="61"/>
      <c r="E1630" s="61"/>
      <c r="F1630" s="13"/>
      <c r="G1630" s="13"/>
      <c r="H1630" s="60"/>
      <c r="I1630" s="75"/>
    </row>
    <row r="1631" spans="1:9" s="10" customFormat="1" ht="15.5" x14ac:dyDescent="0.35">
      <c r="A1631" s="73">
        <f t="shared" si="2"/>
        <v>45456</v>
      </c>
      <c r="B1631" s="11"/>
      <c r="C1631" s="12"/>
      <c r="D1631" s="61"/>
      <c r="E1631" s="61"/>
      <c r="F1631" s="13"/>
      <c r="G1631" s="13"/>
      <c r="H1631" s="60"/>
      <c r="I1631" s="75"/>
    </row>
    <row r="1632" spans="1:9" s="10" customFormat="1" ht="15.5" x14ac:dyDescent="0.35">
      <c r="A1632" s="73">
        <f t="shared" si="2"/>
        <v>45457</v>
      </c>
      <c r="B1632" s="11"/>
      <c r="C1632" s="12"/>
      <c r="D1632" s="61"/>
      <c r="E1632" s="61"/>
      <c r="F1632" s="13"/>
      <c r="G1632" s="13"/>
      <c r="H1632" s="60"/>
      <c r="I1632" s="75"/>
    </row>
    <row r="1633" spans="1:9" s="10" customFormat="1" ht="15.5" x14ac:dyDescent="0.35">
      <c r="A1633" s="73">
        <f t="shared" si="2"/>
        <v>45458</v>
      </c>
      <c r="B1633" s="11"/>
      <c r="C1633" s="12"/>
      <c r="D1633" s="61"/>
      <c r="E1633" s="61"/>
      <c r="F1633" s="13"/>
      <c r="G1633" s="13"/>
      <c r="H1633" s="60"/>
      <c r="I1633" s="75"/>
    </row>
    <row r="1634" spans="1:9" s="10" customFormat="1" ht="15.5" x14ac:dyDescent="0.35">
      <c r="A1634" s="73">
        <f t="shared" si="2"/>
        <v>45459</v>
      </c>
      <c r="B1634" s="11"/>
      <c r="C1634" s="12"/>
      <c r="D1634" s="61"/>
      <c r="E1634" s="61"/>
      <c r="F1634" s="13"/>
      <c r="G1634" s="13"/>
      <c r="H1634" s="60"/>
      <c r="I1634" s="75"/>
    </row>
    <row r="1635" spans="1:9" s="10" customFormat="1" ht="15.5" x14ac:dyDescent="0.35">
      <c r="A1635" s="73">
        <f t="shared" si="2"/>
        <v>45460</v>
      </c>
      <c r="B1635" s="11"/>
      <c r="C1635" s="12"/>
      <c r="D1635" s="61"/>
      <c r="E1635" s="61"/>
      <c r="F1635" s="13"/>
      <c r="G1635" s="13"/>
      <c r="H1635" s="60"/>
      <c r="I1635" s="75"/>
    </row>
    <row r="1636" spans="1:9" s="10" customFormat="1" ht="15.5" x14ac:dyDescent="0.35">
      <c r="A1636" s="73">
        <f t="shared" si="2"/>
        <v>45461</v>
      </c>
      <c r="B1636" s="11"/>
      <c r="C1636" s="12"/>
      <c r="D1636" s="61"/>
      <c r="E1636" s="61"/>
      <c r="F1636" s="13"/>
      <c r="G1636" s="13"/>
      <c r="H1636" s="60"/>
      <c r="I1636" s="75"/>
    </row>
    <row r="1637" spans="1:9" s="10" customFormat="1" ht="15.5" x14ac:dyDescent="0.35">
      <c r="A1637" s="73">
        <f t="shared" si="2"/>
        <v>45462</v>
      </c>
      <c r="B1637" s="11"/>
      <c r="C1637" s="12"/>
      <c r="D1637" s="61"/>
      <c r="E1637" s="61"/>
      <c r="F1637" s="13"/>
      <c r="G1637" s="13"/>
      <c r="H1637" s="60"/>
      <c r="I1637" s="75"/>
    </row>
    <row r="1638" spans="1:9" s="10" customFormat="1" ht="15.5" x14ac:dyDescent="0.35">
      <c r="A1638" s="73">
        <f t="shared" si="2"/>
        <v>45463</v>
      </c>
      <c r="B1638" s="11"/>
      <c r="C1638" s="12"/>
      <c r="D1638" s="61"/>
      <c r="E1638" s="61"/>
      <c r="F1638" s="13"/>
      <c r="G1638" s="13"/>
      <c r="H1638" s="60"/>
      <c r="I1638" s="75"/>
    </row>
    <row r="1639" spans="1:9" s="10" customFormat="1" ht="15.5" x14ac:dyDescent="0.35">
      <c r="A1639" s="73">
        <f t="shared" si="2"/>
        <v>45464</v>
      </c>
      <c r="B1639" s="11"/>
      <c r="C1639" s="12"/>
      <c r="D1639" s="61"/>
      <c r="E1639" s="61"/>
      <c r="F1639" s="13"/>
      <c r="G1639" s="13"/>
      <c r="H1639" s="60"/>
      <c r="I1639" s="75"/>
    </row>
    <row r="1640" spans="1:9" s="10" customFormat="1" ht="15.5" x14ac:dyDescent="0.35">
      <c r="A1640" s="73">
        <f t="shared" si="2"/>
        <v>45465</v>
      </c>
      <c r="B1640" s="11"/>
      <c r="C1640" s="12"/>
      <c r="D1640" s="61"/>
      <c r="E1640" s="61"/>
      <c r="F1640" s="13"/>
      <c r="G1640" s="13"/>
      <c r="H1640" s="60"/>
      <c r="I1640" s="75"/>
    </row>
    <row r="1641" spans="1:9" s="10" customFormat="1" ht="15.5" x14ac:dyDescent="0.35">
      <c r="A1641" s="73">
        <f t="shared" si="2"/>
        <v>45466</v>
      </c>
      <c r="B1641" s="11"/>
      <c r="C1641" s="12"/>
      <c r="D1641" s="61"/>
      <c r="E1641" s="61"/>
      <c r="F1641" s="13"/>
      <c r="G1641" s="13"/>
      <c r="H1641" s="60"/>
      <c r="I1641" s="75"/>
    </row>
    <row r="1642" spans="1:9" s="10" customFormat="1" ht="15.5" x14ac:dyDescent="0.35">
      <c r="A1642" s="73">
        <f t="shared" si="2"/>
        <v>45467</v>
      </c>
      <c r="B1642" s="11"/>
      <c r="C1642" s="12"/>
      <c r="D1642" s="61"/>
      <c r="E1642" s="61"/>
      <c r="F1642" s="13"/>
      <c r="G1642" s="13"/>
      <c r="H1642" s="60"/>
      <c r="I1642" s="75"/>
    </row>
    <row r="1643" spans="1:9" s="10" customFormat="1" ht="15.5" x14ac:dyDescent="0.35">
      <c r="A1643" s="73">
        <f t="shared" si="2"/>
        <v>45468</v>
      </c>
      <c r="B1643" s="11"/>
      <c r="C1643" s="12"/>
      <c r="D1643" s="61"/>
      <c r="E1643" s="61"/>
      <c r="F1643" s="13"/>
      <c r="G1643" s="13"/>
      <c r="H1643" s="60"/>
      <c r="I1643" s="75"/>
    </row>
    <row r="1644" spans="1:9" s="10" customFormat="1" ht="15.5" x14ac:dyDescent="0.35">
      <c r="A1644" s="73">
        <f t="shared" si="2"/>
        <v>45469</v>
      </c>
      <c r="B1644" s="11"/>
      <c r="C1644" s="12"/>
      <c r="D1644" s="61"/>
      <c r="E1644" s="61"/>
      <c r="F1644" s="13"/>
      <c r="G1644" s="13"/>
      <c r="H1644" s="60"/>
      <c r="I1644" s="75"/>
    </row>
    <row r="1645" spans="1:9" s="10" customFormat="1" ht="15.5" x14ac:dyDescent="0.35">
      <c r="A1645" s="73">
        <f t="shared" si="2"/>
        <v>45470</v>
      </c>
      <c r="B1645" s="11"/>
      <c r="C1645" s="12"/>
      <c r="D1645" s="61"/>
      <c r="E1645" s="61"/>
      <c r="F1645" s="13"/>
      <c r="G1645" s="13"/>
      <c r="H1645" s="60"/>
      <c r="I1645" s="75"/>
    </row>
    <row r="1646" spans="1:9" s="10" customFormat="1" ht="15.5" x14ac:dyDescent="0.35">
      <c r="A1646" s="73">
        <f t="shared" si="2"/>
        <v>45471</v>
      </c>
      <c r="B1646" s="11"/>
      <c r="C1646" s="12"/>
      <c r="D1646" s="61"/>
      <c r="E1646" s="61"/>
      <c r="F1646" s="13"/>
      <c r="G1646" s="13"/>
      <c r="H1646" s="60"/>
      <c r="I1646" s="75"/>
    </row>
    <row r="1647" spans="1:9" s="10" customFormat="1" ht="15.5" x14ac:dyDescent="0.35">
      <c r="A1647" s="73">
        <f t="shared" si="2"/>
        <v>45472</v>
      </c>
      <c r="B1647" s="11"/>
      <c r="C1647" s="12"/>
      <c r="D1647" s="61"/>
      <c r="E1647" s="61"/>
      <c r="F1647" s="13"/>
      <c r="G1647" s="13"/>
      <c r="H1647" s="60"/>
      <c r="I1647" s="75"/>
    </row>
    <row r="1648" spans="1:9" s="10" customFormat="1" ht="15.5" x14ac:dyDescent="0.35">
      <c r="A1648" s="73">
        <f t="shared" si="2"/>
        <v>45473</v>
      </c>
      <c r="B1648" s="11"/>
      <c r="C1648" s="12"/>
      <c r="D1648" s="61"/>
      <c r="E1648" s="61"/>
      <c r="F1648" s="13"/>
      <c r="G1648" s="13"/>
      <c r="H1648" s="60"/>
      <c r="I1648" s="75"/>
    </row>
    <row r="1649" spans="1:9" s="10" customFormat="1" ht="15.5" x14ac:dyDescent="0.35">
      <c r="A1649" s="73">
        <f t="shared" si="2"/>
        <v>45474</v>
      </c>
      <c r="B1649" s="11"/>
      <c r="C1649" s="12"/>
      <c r="D1649" s="61"/>
      <c r="E1649" s="61"/>
      <c r="F1649" s="13"/>
      <c r="G1649" s="13"/>
      <c r="H1649" s="60"/>
      <c r="I1649" s="75"/>
    </row>
    <row r="1650" spans="1:9" s="10" customFormat="1" ht="15.5" x14ac:dyDescent="0.35">
      <c r="A1650" s="73">
        <f t="shared" si="2"/>
        <v>45475</v>
      </c>
      <c r="B1650" s="11"/>
      <c r="C1650" s="12"/>
      <c r="D1650" s="61"/>
      <c r="E1650" s="61"/>
      <c r="F1650" s="13"/>
      <c r="G1650" s="13"/>
      <c r="H1650" s="60"/>
      <c r="I1650" s="75"/>
    </row>
    <row r="1651" spans="1:9" s="10" customFormat="1" ht="15.5" x14ac:dyDescent="0.35">
      <c r="A1651" s="73">
        <f t="shared" si="2"/>
        <v>45476</v>
      </c>
      <c r="B1651" s="11"/>
      <c r="C1651" s="12"/>
      <c r="D1651" s="61"/>
      <c r="E1651" s="61"/>
      <c r="F1651" s="13"/>
      <c r="G1651" s="13"/>
      <c r="H1651" s="60"/>
      <c r="I1651" s="75"/>
    </row>
    <row r="1652" spans="1:9" s="10" customFormat="1" ht="15.5" x14ac:dyDescent="0.35">
      <c r="A1652" s="73">
        <f t="shared" si="2"/>
        <v>45477</v>
      </c>
      <c r="B1652" s="11"/>
      <c r="C1652" s="12"/>
      <c r="D1652" s="61"/>
      <c r="E1652" s="61"/>
      <c r="F1652" s="13"/>
      <c r="G1652" s="13"/>
      <c r="H1652" s="60"/>
      <c r="I1652" s="75"/>
    </row>
    <row r="1653" spans="1:9" s="10" customFormat="1" ht="15.5" x14ac:dyDescent="0.35">
      <c r="A1653" s="73">
        <f t="shared" si="2"/>
        <v>45478</v>
      </c>
      <c r="B1653" s="11"/>
      <c r="C1653" s="12"/>
      <c r="D1653" s="61"/>
      <c r="E1653" s="61"/>
      <c r="F1653" s="13"/>
      <c r="G1653" s="13"/>
      <c r="H1653" s="60"/>
      <c r="I1653" s="75"/>
    </row>
    <row r="1654" spans="1:9" s="10" customFormat="1" ht="15.5" x14ac:dyDescent="0.35">
      <c r="A1654" s="73">
        <f t="shared" si="2"/>
        <v>45479</v>
      </c>
      <c r="B1654" s="11"/>
      <c r="C1654" s="12"/>
      <c r="D1654" s="61"/>
      <c r="E1654" s="61"/>
      <c r="F1654" s="13"/>
      <c r="G1654" s="13"/>
      <c r="H1654" s="60"/>
      <c r="I1654" s="75"/>
    </row>
    <row r="1655" spans="1:9" s="10" customFormat="1" ht="15.5" x14ac:dyDescent="0.35">
      <c r="A1655" s="73">
        <f t="shared" si="2"/>
        <v>45480</v>
      </c>
      <c r="B1655" s="11"/>
      <c r="C1655" s="12"/>
      <c r="D1655" s="61"/>
      <c r="E1655" s="61"/>
      <c r="F1655" s="13"/>
      <c r="G1655" s="13"/>
      <c r="H1655" s="60"/>
      <c r="I1655" s="75"/>
    </row>
    <row r="1656" spans="1:9" s="10" customFormat="1" ht="15.5" x14ac:dyDescent="0.35">
      <c r="A1656" s="73">
        <f t="shared" si="2"/>
        <v>45481</v>
      </c>
      <c r="B1656" s="11"/>
      <c r="C1656" s="12"/>
      <c r="D1656" s="61"/>
      <c r="E1656" s="61"/>
      <c r="F1656" s="13"/>
      <c r="G1656" s="13"/>
      <c r="H1656" s="60"/>
      <c r="I1656" s="75"/>
    </row>
    <row r="1657" spans="1:9" s="10" customFormat="1" ht="15.5" x14ac:dyDescent="0.35">
      <c r="A1657" s="73">
        <f t="shared" si="2"/>
        <v>45482</v>
      </c>
      <c r="B1657" s="11"/>
      <c r="C1657" s="12"/>
      <c r="D1657" s="61"/>
      <c r="E1657" s="61"/>
      <c r="F1657" s="13"/>
      <c r="G1657" s="13"/>
      <c r="H1657" s="60"/>
      <c r="I1657" s="75"/>
    </row>
    <row r="1658" spans="1:9" s="10" customFormat="1" ht="15.5" x14ac:dyDescent="0.35">
      <c r="A1658" s="73">
        <f t="shared" si="2"/>
        <v>45483</v>
      </c>
      <c r="B1658" s="11"/>
      <c r="C1658" s="12"/>
      <c r="D1658" s="61"/>
      <c r="E1658" s="61"/>
      <c r="F1658" s="13"/>
      <c r="G1658" s="13"/>
      <c r="H1658" s="60"/>
      <c r="I1658" s="75"/>
    </row>
    <row r="1659" spans="1:9" s="10" customFormat="1" ht="15.5" x14ac:dyDescent="0.35">
      <c r="A1659" s="73">
        <f t="shared" si="2"/>
        <v>45484</v>
      </c>
      <c r="B1659" s="11"/>
      <c r="C1659" s="12"/>
      <c r="D1659" s="61"/>
      <c r="E1659" s="61"/>
      <c r="F1659" s="13"/>
      <c r="G1659" s="13"/>
      <c r="H1659" s="60"/>
      <c r="I1659" s="75"/>
    </row>
    <row r="1660" spans="1:9" s="10" customFormat="1" ht="15.5" x14ac:dyDescent="0.35">
      <c r="A1660" s="73">
        <f t="shared" ref="A1660:A1723" si="3">A1659+1</f>
        <v>45485</v>
      </c>
      <c r="B1660" s="11"/>
      <c r="C1660" s="12"/>
      <c r="D1660" s="61"/>
      <c r="E1660" s="61"/>
      <c r="F1660" s="13"/>
      <c r="G1660" s="13"/>
      <c r="H1660" s="60"/>
      <c r="I1660" s="75"/>
    </row>
    <row r="1661" spans="1:9" s="10" customFormat="1" ht="15.5" x14ac:dyDescent="0.35">
      <c r="A1661" s="73">
        <f t="shared" si="3"/>
        <v>45486</v>
      </c>
      <c r="B1661" s="11"/>
      <c r="C1661" s="12"/>
      <c r="D1661" s="61"/>
      <c r="E1661" s="61"/>
      <c r="F1661" s="13"/>
      <c r="G1661" s="13"/>
      <c r="H1661" s="60"/>
      <c r="I1661" s="75"/>
    </row>
    <row r="1662" spans="1:9" s="10" customFormat="1" ht="15.5" x14ac:dyDescent="0.35">
      <c r="A1662" s="73">
        <f t="shared" si="3"/>
        <v>45487</v>
      </c>
      <c r="B1662" s="11"/>
      <c r="C1662" s="12"/>
      <c r="D1662" s="61"/>
      <c r="E1662" s="61"/>
      <c r="F1662" s="13"/>
      <c r="G1662" s="13"/>
      <c r="H1662" s="60"/>
      <c r="I1662" s="75"/>
    </row>
    <row r="1663" spans="1:9" s="10" customFormat="1" ht="15.5" x14ac:dyDescent="0.35">
      <c r="A1663" s="73">
        <f t="shared" si="3"/>
        <v>45488</v>
      </c>
      <c r="B1663" s="11"/>
      <c r="C1663" s="12"/>
      <c r="D1663" s="61"/>
      <c r="E1663" s="61"/>
      <c r="F1663" s="13"/>
      <c r="G1663" s="13"/>
      <c r="H1663" s="60"/>
      <c r="I1663" s="75"/>
    </row>
    <row r="1664" spans="1:9" s="10" customFormat="1" ht="15.5" x14ac:dyDescent="0.35">
      <c r="A1664" s="73">
        <f t="shared" si="3"/>
        <v>45489</v>
      </c>
      <c r="B1664" s="11"/>
      <c r="C1664" s="12"/>
      <c r="D1664" s="61"/>
      <c r="E1664" s="61"/>
      <c r="F1664" s="13"/>
      <c r="G1664" s="13"/>
      <c r="H1664" s="60"/>
      <c r="I1664" s="75"/>
    </row>
    <row r="1665" spans="1:9" s="10" customFormat="1" ht="15.5" x14ac:dyDescent="0.35">
      <c r="A1665" s="73">
        <f t="shared" si="3"/>
        <v>45490</v>
      </c>
      <c r="B1665" s="11"/>
      <c r="C1665" s="12"/>
      <c r="D1665" s="61"/>
      <c r="E1665" s="61"/>
      <c r="F1665" s="13"/>
      <c r="G1665" s="13"/>
      <c r="H1665" s="60"/>
      <c r="I1665" s="75"/>
    </row>
    <row r="1666" spans="1:9" s="10" customFormat="1" ht="15.5" x14ac:dyDescent="0.35">
      <c r="A1666" s="73">
        <f t="shared" si="3"/>
        <v>45491</v>
      </c>
      <c r="B1666" s="11"/>
      <c r="C1666" s="12"/>
      <c r="D1666" s="61"/>
      <c r="E1666" s="61"/>
      <c r="F1666" s="13"/>
      <c r="G1666" s="13"/>
      <c r="H1666" s="60"/>
      <c r="I1666" s="75"/>
    </row>
    <row r="1667" spans="1:9" s="10" customFormat="1" ht="15.5" x14ac:dyDescent="0.35">
      <c r="A1667" s="73">
        <f t="shared" si="3"/>
        <v>45492</v>
      </c>
      <c r="B1667" s="11"/>
      <c r="C1667" s="12"/>
      <c r="D1667" s="61"/>
      <c r="E1667" s="61"/>
      <c r="F1667" s="13"/>
      <c r="G1667" s="13"/>
      <c r="H1667" s="60"/>
      <c r="I1667" s="75"/>
    </row>
    <row r="1668" spans="1:9" s="10" customFormat="1" ht="15.5" x14ac:dyDescent="0.35">
      <c r="A1668" s="73">
        <f t="shared" si="3"/>
        <v>45493</v>
      </c>
      <c r="B1668" s="11"/>
      <c r="C1668" s="12"/>
      <c r="D1668" s="61"/>
      <c r="E1668" s="61"/>
      <c r="F1668" s="13"/>
      <c r="G1668" s="13"/>
      <c r="H1668" s="60"/>
      <c r="I1668" s="75"/>
    </row>
    <row r="1669" spans="1:9" s="10" customFormat="1" ht="15.5" x14ac:dyDescent="0.35">
      <c r="A1669" s="73">
        <f t="shared" si="3"/>
        <v>45494</v>
      </c>
      <c r="B1669" s="11"/>
      <c r="C1669" s="12"/>
      <c r="D1669" s="61"/>
      <c r="E1669" s="61"/>
      <c r="F1669" s="13"/>
      <c r="G1669" s="13"/>
      <c r="H1669" s="60"/>
      <c r="I1669" s="75"/>
    </row>
    <row r="1670" spans="1:9" s="10" customFormat="1" ht="15.5" x14ac:dyDescent="0.35">
      <c r="A1670" s="73">
        <f t="shared" si="3"/>
        <v>45495</v>
      </c>
      <c r="B1670" s="11"/>
      <c r="C1670" s="12"/>
      <c r="D1670" s="61"/>
      <c r="E1670" s="61"/>
      <c r="F1670" s="13"/>
      <c r="G1670" s="13"/>
      <c r="H1670" s="60"/>
      <c r="I1670" s="75"/>
    </row>
    <row r="1671" spans="1:9" s="10" customFormat="1" ht="15.5" x14ac:dyDescent="0.35">
      <c r="A1671" s="73">
        <f t="shared" si="3"/>
        <v>45496</v>
      </c>
      <c r="B1671" s="11"/>
      <c r="C1671" s="12"/>
      <c r="D1671" s="61"/>
      <c r="E1671" s="61"/>
      <c r="F1671" s="13"/>
      <c r="G1671" s="13"/>
      <c r="H1671" s="60"/>
      <c r="I1671" s="75"/>
    </row>
    <row r="1672" spans="1:9" s="10" customFormat="1" ht="15.5" x14ac:dyDescent="0.35">
      <c r="A1672" s="73">
        <f t="shared" si="3"/>
        <v>45497</v>
      </c>
      <c r="B1672" s="11"/>
      <c r="C1672" s="12"/>
      <c r="D1672" s="61"/>
      <c r="E1672" s="61"/>
      <c r="F1672" s="13"/>
      <c r="G1672" s="13"/>
      <c r="H1672" s="60"/>
      <c r="I1672" s="75"/>
    </row>
    <row r="1673" spans="1:9" s="10" customFormat="1" ht="15.5" x14ac:dyDescent="0.35">
      <c r="A1673" s="73">
        <f t="shared" si="3"/>
        <v>45498</v>
      </c>
      <c r="B1673" s="11"/>
      <c r="C1673" s="12"/>
      <c r="D1673" s="61"/>
      <c r="E1673" s="61"/>
      <c r="F1673" s="13"/>
      <c r="G1673" s="13"/>
      <c r="H1673" s="60"/>
      <c r="I1673" s="75"/>
    </row>
    <row r="1674" spans="1:9" s="10" customFormat="1" ht="15.5" x14ac:dyDescent="0.35">
      <c r="A1674" s="73">
        <f t="shared" si="3"/>
        <v>45499</v>
      </c>
      <c r="B1674" s="11"/>
      <c r="C1674" s="12"/>
      <c r="D1674" s="61"/>
      <c r="E1674" s="61"/>
      <c r="F1674" s="13"/>
      <c r="G1674" s="13"/>
      <c r="H1674" s="60"/>
      <c r="I1674" s="75"/>
    </row>
    <row r="1675" spans="1:9" s="10" customFormat="1" ht="15.5" x14ac:dyDescent="0.35">
      <c r="A1675" s="73">
        <f t="shared" si="3"/>
        <v>45500</v>
      </c>
      <c r="B1675" s="11"/>
      <c r="C1675" s="12"/>
      <c r="D1675" s="61"/>
      <c r="E1675" s="61"/>
      <c r="F1675" s="13"/>
      <c r="G1675" s="13"/>
      <c r="H1675" s="60"/>
      <c r="I1675" s="75"/>
    </row>
    <row r="1676" spans="1:9" s="10" customFormat="1" ht="15.5" x14ac:dyDescent="0.35">
      <c r="A1676" s="73">
        <f t="shared" si="3"/>
        <v>45501</v>
      </c>
      <c r="B1676" s="11"/>
      <c r="C1676" s="12"/>
      <c r="D1676" s="61"/>
      <c r="E1676" s="61"/>
      <c r="F1676" s="13"/>
      <c r="G1676" s="13"/>
      <c r="H1676" s="60"/>
      <c r="I1676" s="75"/>
    </row>
    <row r="1677" spans="1:9" s="10" customFormat="1" ht="15.5" x14ac:dyDescent="0.35">
      <c r="A1677" s="73">
        <f t="shared" si="3"/>
        <v>45502</v>
      </c>
      <c r="B1677" s="11"/>
      <c r="C1677" s="12"/>
      <c r="D1677" s="61"/>
      <c r="E1677" s="61"/>
      <c r="F1677" s="13"/>
      <c r="G1677" s="13"/>
      <c r="H1677" s="60"/>
      <c r="I1677" s="75"/>
    </row>
    <row r="1678" spans="1:9" s="10" customFormat="1" ht="15.5" x14ac:dyDescent="0.35">
      <c r="A1678" s="73">
        <f t="shared" si="3"/>
        <v>45503</v>
      </c>
      <c r="B1678" s="11"/>
      <c r="C1678" s="12"/>
      <c r="D1678" s="61"/>
      <c r="E1678" s="61"/>
      <c r="F1678" s="13"/>
      <c r="G1678" s="13"/>
      <c r="H1678" s="60"/>
      <c r="I1678" s="75"/>
    </row>
    <row r="1679" spans="1:9" s="10" customFormat="1" ht="15.5" x14ac:dyDescent="0.35">
      <c r="A1679" s="73">
        <f t="shared" si="3"/>
        <v>45504</v>
      </c>
      <c r="B1679" s="11"/>
      <c r="C1679" s="12"/>
      <c r="D1679" s="61"/>
      <c r="E1679" s="61"/>
      <c r="F1679" s="13"/>
      <c r="G1679" s="13"/>
      <c r="H1679" s="60"/>
      <c r="I1679" s="75"/>
    </row>
    <row r="1680" spans="1:9" s="10" customFormat="1" ht="15.5" x14ac:dyDescent="0.35">
      <c r="A1680" s="73">
        <f t="shared" si="3"/>
        <v>45505</v>
      </c>
      <c r="B1680" s="11"/>
      <c r="C1680" s="12"/>
      <c r="D1680" s="61"/>
      <c r="E1680" s="61"/>
      <c r="F1680" s="13"/>
      <c r="G1680" s="13"/>
      <c r="H1680" s="60"/>
      <c r="I1680" s="75"/>
    </row>
    <row r="1681" spans="1:9" s="10" customFormat="1" ht="15.5" x14ac:dyDescent="0.35">
      <c r="A1681" s="73">
        <f t="shared" si="3"/>
        <v>45506</v>
      </c>
      <c r="B1681" s="11"/>
      <c r="C1681" s="12"/>
      <c r="D1681" s="61"/>
      <c r="E1681" s="61"/>
      <c r="F1681" s="13"/>
      <c r="G1681" s="13"/>
      <c r="H1681" s="60"/>
      <c r="I1681" s="75"/>
    </row>
    <row r="1682" spans="1:9" s="10" customFormat="1" ht="15.5" x14ac:dyDescent="0.35">
      <c r="A1682" s="73">
        <f t="shared" si="3"/>
        <v>45507</v>
      </c>
      <c r="B1682" s="11"/>
      <c r="C1682" s="12"/>
      <c r="D1682" s="61"/>
      <c r="E1682" s="61"/>
      <c r="F1682" s="13"/>
      <c r="G1682" s="13"/>
      <c r="H1682" s="60"/>
      <c r="I1682" s="75"/>
    </row>
    <row r="1683" spans="1:9" s="10" customFormat="1" ht="15.5" x14ac:dyDescent="0.35">
      <c r="A1683" s="73">
        <f t="shared" si="3"/>
        <v>45508</v>
      </c>
      <c r="B1683" s="11"/>
      <c r="C1683" s="12"/>
      <c r="D1683" s="61"/>
      <c r="E1683" s="61"/>
      <c r="F1683" s="13"/>
      <c r="G1683" s="13"/>
      <c r="H1683" s="60"/>
      <c r="I1683" s="75"/>
    </row>
    <row r="1684" spans="1:9" s="10" customFormat="1" ht="15.5" x14ac:dyDescent="0.35">
      <c r="A1684" s="73">
        <f t="shared" si="3"/>
        <v>45509</v>
      </c>
      <c r="B1684" s="11"/>
      <c r="C1684" s="12"/>
      <c r="D1684" s="61"/>
      <c r="E1684" s="61"/>
      <c r="F1684" s="13"/>
      <c r="G1684" s="13"/>
      <c r="H1684" s="60"/>
      <c r="I1684" s="75"/>
    </row>
    <row r="1685" spans="1:9" s="10" customFormat="1" ht="15.5" x14ac:dyDescent="0.35">
      <c r="A1685" s="73">
        <f t="shared" si="3"/>
        <v>45510</v>
      </c>
      <c r="B1685" s="11"/>
      <c r="C1685" s="12"/>
      <c r="D1685" s="61"/>
      <c r="E1685" s="61"/>
      <c r="F1685" s="13"/>
      <c r="G1685" s="13"/>
      <c r="H1685" s="60"/>
      <c r="I1685" s="75"/>
    </row>
    <row r="1686" spans="1:9" s="10" customFormat="1" ht="15.5" x14ac:dyDescent="0.35">
      <c r="A1686" s="73">
        <f t="shared" si="3"/>
        <v>45511</v>
      </c>
      <c r="B1686" s="11"/>
      <c r="C1686" s="12"/>
      <c r="D1686" s="61"/>
      <c r="E1686" s="61"/>
      <c r="F1686" s="13"/>
      <c r="G1686" s="13"/>
      <c r="H1686" s="60"/>
      <c r="I1686" s="75"/>
    </row>
    <row r="1687" spans="1:9" s="10" customFormat="1" ht="15.5" x14ac:dyDescent="0.35">
      <c r="A1687" s="73">
        <f t="shared" si="3"/>
        <v>45512</v>
      </c>
      <c r="B1687" s="11"/>
      <c r="C1687" s="12"/>
      <c r="D1687" s="61"/>
      <c r="E1687" s="61"/>
      <c r="F1687" s="13"/>
      <c r="G1687" s="13"/>
      <c r="H1687" s="60"/>
      <c r="I1687" s="75"/>
    </row>
    <row r="1688" spans="1:9" s="10" customFormat="1" ht="15.5" x14ac:dyDescent="0.35">
      <c r="A1688" s="73">
        <f t="shared" si="3"/>
        <v>45513</v>
      </c>
      <c r="B1688" s="11"/>
      <c r="C1688" s="12"/>
      <c r="D1688" s="61"/>
      <c r="E1688" s="61"/>
      <c r="F1688" s="13"/>
      <c r="G1688" s="13"/>
      <c r="H1688" s="60"/>
      <c r="I1688" s="75"/>
    </row>
    <row r="1689" spans="1:9" s="10" customFormat="1" ht="15.5" x14ac:dyDescent="0.35">
      <c r="A1689" s="73">
        <f t="shared" si="3"/>
        <v>45514</v>
      </c>
      <c r="B1689" s="11"/>
      <c r="C1689" s="12"/>
      <c r="D1689" s="61"/>
      <c r="E1689" s="61"/>
      <c r="F1689" s="13"/>
      <c r="G1689" s="13"/>
      <c r="H1689" s="60"/>
      <c r="I1689" s="75"/>
    </row>
    <row r="1690" spans="1:9" s="10" customFormat="1" ht="15.5" x14ac:dyDescent="0.35">
      <c r="A1690" s="73">
        <f t="shared" si="3"/>
        <v>45515</v>
      </c>
      <c r="B1690" s="11"/>
      <c r="C1690" s="12"/>
      <c r="D1690" s="61"/>
      <c r="E1690" s="61"/>
      <c r="F1690" s="13"/>
      <c r="G1690" s="13"/>
      <c r="H1690" s="60"/>
      <c r="I1690" s="75"/>
    </row>
    <row r="1691" spans="1:9" s="10" customFormat="1" ht="15.5" x14ac:dyDescent="0.35">
      <c r="A1691" s="73">
        <f t="shared" si="3"/>
        <v>45516</v>
      </c>
      <c r="B1691" s="11"/>
      <c r="C1691" s="12"/>
      <c r="D1691" s="61"/>
      <c r="E1691" s="61"/>
      <c r="F1691" s="13"/>
      <c r="G1691" s="13"/>
      <c r="H1691" s="60"/>
      <c r="I1691" s="75"/>
    </row>
    <row r="1692" spans="1:9" s="10" customFormat="1" ht="15.5" x14ac:dyDescent="0.35">
      <c r="A1692" s="73">
        <f t="shared" si="3"/>
        <v>45517</v>
      </c>
      <c r="B1692" s="11"/>
      <c r="C1692" s="12"/>
      <c r="D1692" s="61"/>
      <c r="E1692" s="61"/>
      <c r="F1692" s="13"/>
      <c r="G1692" s="13"/>
      <c r="H1692" s="60"/>
      <c r="I1692" s="75"/>
    </row>
    <row r="1693" spans="1:9" s="10" customFormat="1" ht="15.5" x14ac:dyDescent="0.35">
      <c r="A1693" s="73">
        <f t="shared" si="3"/>
        <v>45518</v>
      </c>
      <c r="B1693" s="11"/>
      <c r="C1693" s="12"/>
      <c r="D1693" s="61"/>
      <c r="E1693" s="61"/>
      <c r="F1693" s="13"/>
      <c r="G1693" s="13"/>
      <c r="H1693" s="60"/>
      <c r="I1693" s="75"/>
    </row>
    <row r="1694" spans="1:9" s="10" customFormat="1" ht="15.5" x14ac:dyDescent="0.35">
      <c r="A1694" s="73">
        <f t="shared" si="3"/>
        <v>45519</v>
      </c>
      <c r="B1694" s="11"/>
      <c r="C1694" s="12"/>
      <c r="D1694" s="61"/>
      <c r="E1694" s="61"/>
      <c r="F1694" s="13"/>
      <c r="G1694" s="13"/>
      <c r="H1694" s="60"/>
      <c r="I1694" s="75"/>
    </row>
    <row r="1695" spans="1:9" s="10" customFormat="1" ht="15.5" x14ac:dyDescent="0.35">
      <c r="A1695" s="73">
        <f t="shared" si="3"/>
        <v>45520</v>
      </c>
      <c r="B1695" s="11"/>
      <c r="C1695" s="12"/>
      <c r="D1695" s="61"/>
      <c r="E1695" s="61"/>
      <c r="F1695" s="13"/>
      <c r="G1695" s="13"/>
      <c r="H1695" s="60"/>
      <c r="I1695" s="75"/>
    </row>
    <row r="1696" spans="1:9" s="10" customFormat="1" ht="15.5" x14ac:dyDescent="0.35">
      <c r="A1696" s="73">
        <f t="shared" si="3"/>
        <v>45521</v>
      </c>
      <c r="B1696" s="11"/>
      <c r="C1696" s="12"/>
      <c r="D1696" s="61"/>
      <c r="E1696" s="61"/>
      <c r="F1696" s="13"/>
      <c r="G1696" s="13"/>
      <c r="H1696" s="60"/>
      <c r="I1696" s="75"/>
    </row>
    <row r="1697" spans="1:9" s="10" customFormat="1" ht="15.5" x14ac:dyDescent="0.35">
      <c r="A1697" s="73">
        <f t="shared" si="3"/>
        <v>45522</v>
      </c>
      <c r="B1697" s="11"/>
      <c r="C1697" s="12"/>
      <c r="D1697" s="61"/>
      <c r="E1697" s="61"/>
      <c r="F1697" s="13"/>
      <c r="G1697" s="13"/>
      <c r="H1697" s="60"/>
      <c r="I1697" s="75"/>
    </row>
    <row r="1698" spans="1:9" s="10" customFormat="1" ht="15.5" x14ac:dyDescent="0.35">
      <c r="A1698" s="73">
        <f t="shared" si="3"/>
        <v>45523</v>
      </c>
      <c r="B1698" s="11"/>
      <c r="C1698" s="12"/>
      <c r="D1698" s="61"/>
      <c r="E1698" s="61"/>
      <c r="F1698" s="13"/>
      <c r="G1698" s="13"/>
      <c r="H1698" s="60"/>
      <c r="I1698" s="75"/>
    </row>
    <row r="1699" spans="1:9" s="10" customFormat="1" ht="15.5" x14ac:dyDescent="0.35">
      <c r="A1699" s="73">
        <f t="shared" si="3"/>
        <v>45524</v>
      </c>
      <c r="B1699" s="11"/>
      <c r="C1699" s="12"/>
      <c r="D1699" s="61"/>
      <c r="E1699" s="61"/>
      <c r="F1699" s="13"/>
      <c r="G1699" s="13"/>
      <c r="H1699" s="60"/>
      <c r="I1699" s="75"/>
    </row>
    <row r="1700" spans="1:9" s="10" customFormat="1" ht="15.5" x14ac:dyDescent="0.35">
      <c r="A1700" s="73">
        <f t="shared" si="3"/>
        <v>45525</v>
      </c>
      <c r="B1700" s="11"/>
      <c r="C1700" s="12"/>
      <c r="D1700" s="61"/>
      <c r="E1700" s="61"/>
      <c r="F1700" s="13"/>
      <c r="G1700" s="13"/>
      <c r="H1700" s="60"/>
      <c r="I1700" s="75"/>
    </row>
    <row r="1701" spans="1:9" s="10" customFormat="1" ht="15.5" x14ac:dyDescent="0.35">
      <c r="A1701" s="73">
        <f t="shared" si="3"/>
        <v>45526</v>
      </c>
      <c r="B1701" s="11"/>
      <c r="C1701" s="12"/>
      <c r="D1701" s="61"/>
      <c r="E1701" s="61"/>
      <c r="F1701" s="13"/>
      <c r="G1701" s="13"/>
      <c r="H1701" s="60"/>
      <c r="I1701" s="75"/>
    </row>
    <row r="1702" spans="1:9" s="10" customFormat="1" ht="15.5" x14ac:dyDescent="0.35">
      <c r="A1702" s="73">
        <f t="shared" si="3"/>
        <v>45527</v>
      </c>
      <c r="B1702" s="11"/>
      <c r="C1702" s="12"/>
      <c r="D1702" s="61"/>
      <c r="E1702" s="61"/>
      <c r="F1702" s="13"/>
      <c r="G1702" s="13"/>
      <c r="H1702" s="60"/>
      <c r="I1702" s="75"/>
    </row>
    <row r="1703" spans="1:9" s="10" customFormat="1" ht="15.5" x14ac:dyDescent="0.35">
      <c r="A1703" s="73">
        <f t="shared" si="3"/>
        <v>45528</v>
      </c>
      <c r="B1703" s="11"/>
      <c r="C1703" s="12"/>
      <c r="D1703" s="61"/>
      <c r="E1703" s="61"/>
      <c r="F1703" s="13"/>
      <c r="G1703" s="13"/>
      <c r="H1703" s="60"/>
      <c r="I1703" s="75"/>
    </row>
    <row r="1704" spans="1:9" s="10" customFormat="1" ht="15.5" x14ac:dyDescent="0.35">
      <c r="A1704" s="73">
        <f t="shared" si="3"/>
        <v>45529</v>
      </c>
      <c r="B1704" s="11"/>
      <c r="C1704" s="12"/>
      <c r="D1704" s="61"/>
      <c r="E1704" s="61"/>
      <c r="F1704" s="13"/>
      <c r="G1704" s="13"/>
      <c r="H1704" s="60"/>
      <c r="I1704" s="75"/>
    </row>
    <row r="1705" spans="1:9" s="10" customFormat="1" ht="15.5" x14ac:dyDescent="0.35">
      <c r="A1705" s="73">
        <f t="shared" si="3"/>
        <v>45530</v>
      </c>
      <c r="B1705" s="11"/>
      <c r="C1705" s="12"/>
      <c r="D1705" s="61"/>
      <c r="E1705" s="61"/>
      <c r="F1705" s="13"/>
      <c r="G1705" s="13"/>
      <c r="H1705" s="60"/>
      <c r="I1705" s="75"/>
    </row>
    <row r="1706" spans="1:9" s="10" customFormat="1" ht="15.5" x14ac:dyDescent="0.35">
      <c r="A1706" s="73">
        <f t="shared" si="3"/>
        <v>45531</v>
      </c>
      <c r="B1706" s="11"/>
      <c r="C1706" s="12"/>
      <c r="D1706" s="61"/>
      <c r="E1706" s="61"/>
      <c r="F1706" s="13"/>
      <c r="G1706" s="13"/>
      <c r="H1706" s="60"/>
      <c r="I1706" s="75"/>
    </row>
    <row r="1707" spans="1:9" s="10" customFormat="1" ht="15.5" x14ac:dyDescent="0.35">
      <c r="A1707" s="73">
        <f t="shared" si="3"/>
        <v>45532</v>
      </c>
      <c r="B1707" s="11"/>
      <c r="C1707" s="12"/>
      <c r="D1707" s="61"/>
      <c r="E1707" s="61"/>
      <c r="F1707" s="13"/>
      <c r="G1707" s="13"/>
      <c r="H1707" s="60"/>
      <c r="I1707" s="75"/>
    </row>
    <row r="1708" spans="1:9" s="10" customFormat="1" ht="15.5" x14ac:dyDescent="0.35">
      <c r="A1708" s="73">
        <f t="shared" si="3"/>
        <v>45533</v>
      </c>
      <c r="B1708" s="11"/>
      <c r="C1708" s="12"/>
      <c r="D1708" s="61"/>
      <c r="E1708" s="61"/>
      <c r="F1708" s="13"/>
      <c r="G1708" s="13"/>
      <c r="H1708" s="60"/>
      <c r="I1708" s="75"/>
    </row>
    <row r="1709" spans="1:9" s="10" customFormat="1" ht="15.5" x14ac:dyDescent="0.35">
      <c r="A1709" s="73">
        <f t="shared" si="3"/>
        <v>45534</v>
      </c>
      <c r="B1709" s="11"/>
      <c r="C1709" s="12"/>
      <c r="D1709" s="61"/>
      <c r="E1709" s="61"/>
      <c r="F1709" s="13"/>
      <c r="G1709" s="13"/>
      <c r="H1709" s="60"/>
      <c r="I1709" s="75"/>
    </row>
    <row r="1710" spans="1:9" s="10" customFormat="1" ht="15.5" x14ac:dyDescent="0.35">
      <c r="A1710" s="73">
        <f t="shared" si="3"/>
        <v>45535</v>
      </c>
      <c r="B1710" s="11"/>
      <c r="C1710" s="12"/>
      <c r="D1710" s="61"/>
      <c r="E1710" s="61"/>
      <c r="F1710" s="13"/>
      <c r="G1710" s="13"/>
      <c r="H1710" s="60"/>
      <c r="I1710" s="75"/>
    </row>
    <row r="1711" spans="1:9" s="10" customFormat="1" ht="15.5" x14ac:dyDescent="0.35">
      <c r="A1711" s="73">
        <f t="shared" si="3"/>
        <v>45536</v>
      </c>
      <c r="B1711" s="11"/>
      <c r="C1711" s="12"/>
      <c r="D1711" s="61"/>
      <c r="E1711" s="61"/>
      <c r="F1711" s="13"/>
      <c r="G1711" s="13"/>
      <c r="H1711" s="60"/>
      <c r="I1711" s="75"/>
    </row>
    <row r="1712" spans="1:9" s="10" customFormat="1" ht="15.5" x14ac:dyDescent="0.35">
      <c r="A1712" s="73">
        <f t="shared" si="3"/>
        <v>45537</v>
      </c>
      <c r="B1712" s="11"/>
      <c r="C1712" s="12"/>
      <c r="D1712" s="61"/>
      <c r="E1712" s="61"/>
      <c r="F1712" s="13"/>
      <c r="G1712" s="13"/>
      <c r="H1712" s="60"/>
      <c r="I1712" s="75"/>
    </row>
    <row r="1713" spans="1:9" s="10" customFormat="1" ht="15.5" x14ac:dyDescent="0.35">
      <c r="A1713" s="73">
        <f t="shared" si="3"/>
        <v>45538</v>
      </c>
      <c r="B1713" s="11"/>
      <c r="C1713" s="12"/>
      <c r="D1713" s="61"/>
      <c r="E1713" s="61"/>
      <c r="F1713" s="13"/>
      <c r="G1713" s="13"/>
      <c r="H1713" s="60"/>
      <c r="I1713" s="75"/>
    </row>
    <row r="1714" spans="1:9" s="10" customFormat="1" ht="15.5" x14ac:dyDescent="0.35">
      <c r="A1714" s="73">
        <f t="shared" si="3"/>
        <v>45539</v>
      </c>
      <c r="B1714" s="11"/>
      <c r="C1714" s="12"/>
      <c r="D1714" s="61"/>
      <c r="E1714" s="61"/>
      <c r="F1714" s="13"/>
      <c r="G1714" s="13"/>
      <c r="H1714" s="60"/>
      <c r="I1714" s="75"/>
    </row>
    <row r="1715" spans="1:9" s="10" customFormat="1" ht="15.5" x14ac:dyDescent="0.35">
      <c r="A1715" s="73">
        <f t="shared" si="3"/>
        <v>45540</v>
      </c>
      <c r="B1715" s="11"/>
      <c r="C1715" s="12"/>
      <c r="D1715" s="61"/>
      <c r="E1715" s="61"/>
      <c r="F1715" s="13"/>
      <c r="G1715" s="13"/>
      <c r="H1715" s="60"/>
      <c r="I1715" s="75"/>
    </row>
    <row r="1716" spans="1:9" s="10" customFormat="1" ht="15.5" x14ac:dyDescent="0.35">
      <c r="A1716" s="73">
        <f t="shared" si="3"/>
        <v>45541</v>
      </c>
      <c r="B1716" s="11"/>
      <c r="C1716" s="12"/>
      <c r="D1716" s="61"/>
      <c r="E1716" s="61"/>
      <c r="F1716" s="13"/>
      <c r="G1716" s="13"/>
      <c r="H1716" s="60"/>
      <c r="I1716" s="75"/>
    </row>
    <row r="1717" spans="1:9" s="10" customFormat="1" ht="15.5" x14ac:dyDescent="0.35">
      <c r="A1717" s="73">
        <f t="shared" si="3"/>
        <v>45542</v>
      </c>
      <c r="B1717" s="11"/>
      <c r="C1717" s="12"/>
      <c r="D1717" s="61"/>
      <c r="E1717" s="61"/>
      <c r="F1717" s="13"/>
      <c r="G1717" s="13"/>
      <c r="H1717" s="60"/>
      <c r="I1717" s="75"/>
    </row>
    <row r="1718" spans="1:9" s="10" customFormat="1" ht="15.5" x14ac:dyDescent="0.35">
      <c r="A1718" s="73">
        <f t="shared" si="3"/>
        <v>45543</v>
      </c>
      <c r="B1718" s="11"/>
      <c r="C1718" s="12"/>
      <c r="D1718" s="61"/>
      <c r="E1718" s="61"/>
      <c r="F1718" s="13"/>
      <c r="G1718" s="13"/>
      <c r="H1718" s="60"/>
      <c r="I1718" s="75"/>
    </row>
    <row r="1719" spans="1:9" s="10" customFormat="1" ht="15.5" x14ac:dyDescent="0.35">
      <c r="A1719" s="73">
        <f t="shared" si="3"/>
        <v>45544</v>
      </c>
      <c r="B1719" s="11"/>
      <c r="C1719" s="12"/>
      <c r="D1719" s="61"/>
      <c r="E1719" s="61"/>
      <c r="F1719" s="13"/>
      <c r="G1719" s="13"/>
      <c r="H1719" s="60"/>
      <c r="I1719" s="75"/>
    </row>
    <row r="1720" spans="1:9" s="10" customFormat="1" ht="15.5" x14ac:dyDescent="0.35">
      <c r="A1720" s="73">
        <f t="shared" si="3"/>
        <v>45545</v>
      </c>
      <c r="B1720" s="11"/>
      <c r="C1720" s="12"/>
      <c r="D1720" s="61"/>
      <c r="E1720" s="61"/>
      <c r="F1720" s="13"/>
      <c r="G1720" s="13"/>
      <c r="H1720" s="60"/>
      <c r="I1720" s="75"/>
    </row>
    <row r="1721" spans="1:9" s="10" customFormat="1" ht="15.5" x14ac:dyDescent="0.35">
      <c r="A1721" s="73">
        <f t="shared" si="3"/>
        <v>45546</v>
      </c>
      <c r="B1721" s="11"/>
      <c r="C1721" s="12"/>
      <c r="D1721" s="61"/>
      <c r="E1721" s="61"/>
      <c r="F1721" s="13"/>
      <c r="G1721" s="13"/>
      <c r="H1721" s="60"/>
      <c r="I1721" s="75"/>
    </row>
    <row r="1722" spans="1:9" s="10" customFormat="1" ht="15.5" x14ac:dyDescent="0.35">
      <c r="A1722" s="73">
        <f t="shared" si="3"/>
        <v>45547</v>
      </c>
      <c r="B1722" s="11"/>
      <c r="C1722" s="12"/>
      <c r="D1722" s="61"/>
      <c r="E1722" s="61"/>
      <c r="F1722" s="13"/>
      <c r="G1722" s="13"/>
      <c r="H1722" s="60"/>
      <c r="I1722" s="75"/>
    </row>
    <row r="1723" spans="1:9" s="10" customFormat="1" ht="15.5" x14ac:dyDescent="0.35">
      <c r="A1723" s="73">
        <f t="shared" si="3"/>
        <v>45548</v>
      </c>
      <c r="B1723" s="11"/>
      <c r="C1723" s="12"/>
      <c r="D1723" s="61"/>
      <c r="E1723" s="61"/>
      <c r="F1723" s="13"/>
      <c r="G1723" s="13"/>
      <c r="H1723" s="60"/>
      <c r="I1723" s="75"/>
    </row>
    <row r="1724" spans="1:9" s="10" customFormat="1" ht="15.5" x14ac:dyDescent="0.35">
      <c r="A1724" s="73">
        <f t="shared" ref="A1724:A1787" si="4">A1723+1</f>
        <v>45549</v>
      </c>
      <c r="B1724" s="11"/>
      <c r="C1724" s="12"/>
      <c r="D1724" s="61"/>
      <c r="E1724" s="61"/>
      <c r="F1724" s="13"/>
      <c r="G1724" s="13"/>
      <c r="H1724" s="60"/>
      <c r="I1724" s="75"/>
    </row>
    <row r="1725" spans="1:9" s="10" customFormat="1" ht="15.5" x14ac:dyDescent="0.35">
      <c r="A1725" s="73">
        <f t="shared" si="4"/>
        <v>45550</v>
      </c>
      <c r="B1725" s="11"/>
      <c r="C1725" s="12"/>
      <c r="D1725" s="61"/>
      <c r="E1725" s="61"/>
      <c r="F1725" s="13"/>
      <c r="G1725" s="13"/>
      <c r="H1725" s="60"/>
      <c r="I1725" s="75"/>
    </row>
    <row r="1726" spans="1:9" s="10" customFormat="1" ht="15.5" x14ac:dyDescent="0.35">
      <c r="A1726" s="73">
        <f t="shared" si="4"/>
        <v>45551</v>
      </c>
      <c r="B1726" s="11"/>
      <c r="C1726" s="12"/>
      <c r="D1726" s="61"/>
      <c r="E1726" s="61"/>
      <c r="F1726" s="13"/>
      <c r="G1726" s="13"/>
      <c r="H1726" s="60"/>
      <c r="I1726" s="75"/>
    </row>
    <row r="1727" spans="1:9" s="10" customFormat="1" ht="15.5" x14ac:dyDescent="0.35">
      <c r="A1727" s="73">
        <f t="shared" si="4"/>
        <v>45552</v>
      </c>
      <c r="B1727" s="11"/>
      <c r="C1727" s="12"/>
      <c r="D1727" s="61"/>
      <c r="E1727" s="61"/>
      <c r="F1727" s="13"/>
      <c r="G1727" s="13"/>
      <c r="H1727" s="60"/>
      <c r="I1727" s="75"/>
    </row>
    <row r="1728" spans="1:9" s="10" customFormat="1" ht="15.5" x14ac:dyDescent="0.35">
      <c r="A1728" s="73">
        <f t="shared" si="4"/>
        <v>45553</v>
      </c>
      <c r="B1728" s="11"/>
      <c r="C1728" s="12"/>
      <c r="D1728" s="61"/>
      <c r="E1728" s="61"/>
      <c r="F1728" s="13"/>
      <c r="G1728" s="13"/>
      <c r="H1728" s="60"/>
      <c r="I1728" s="75"/>
    </row>
    <row r="1729" spans="1:9" s="10" customFormat="1" ht="15.5" x14ac:dyDescent="0.35">
      <c r="A1729" s="73">
        <f t="shared" si="4"/>
        <v>45554</v>
      </c>
      <c r="B1729" s="11"/>
      <c r="C1729" s="12"/>
      <c r="D1729" s="61"/>
      <c r="E1729" s="61"/>
      <c r="F1729" s="13"/>
      <c r="G1729" s="13"/>
      <c r="H1729" s="60"/>
      <c r="I1729" s="75"/>
    </row>
    <row r="1730" spans="1:9" s="10" customFormat="1" ht="15.5" x14ac:dyDescent="0.35">
      <c r="A1730" s="73">
        <f t="shared" si="4"/>
        <v>45555</v>
      </c>
      <c r="B1730" s="11"/>
      <c r="C1730" s="12"/>
      <c r="D1730" s="61"/>
      <c r="E1730" s="61"/>
      <c r="F1730" s="13"/>
      <c r="G1730" s="13"/>
      <c r="H1730" s="60"/>
      <c r="I1730" s="75"/>
    </row>
    <row r="1731" spans="1:9" s="10" customFormat="1" ht="15.5" x14ac:dyDescent="0.35">
      <c r="A1731" s="73">
        <f t="shared" si="4"/>
        <v>45556</v>
      </c>
      <c r="B1731" s="11"/>
      <c r="C1731" s="12"/>
      <c r="D1731" s="61"/>
      <c r="E1731" s="61"/>
      <c r="F1731" s="13"/>
      <c r="G1731" s="13"/>
      <c r="H1731" s="60"/>
      <c r="I1731" s="75"/>
    </row>
    <row r="1732" spans="1:9" s="10" customFormat="1" ht="15.5" x14ac:dyDescent="0.35">
      <c r="A1732" s="73">
        <f t="shared" si="4"/>
        <v>45557</v>
      </c>
      <c r="B1732" s="11"/>
      <c r="C1732" s="12"/>
      <c r="D1732" s="61"/>
      <c r="E1732" s="61"/>
      <c r="F1732" s="13"/>
      <c r="G1732" s="13"/>
      <c r="H1732" s="60"/>
      <c r="I1732" s="75"/>
    </row>
    <row r="1733" spans="1:9" s="10" customFormat="1" ht="15.5" x14ac:dyDescent="0.35">
      <c r="A1733" s="73">
        <f t="shared" si="4"/>
        <v>45558</v>
      </c>
      <c r="B1733" s="11"/>
      <c r="C1733" s="12"/>
      <c r="D1733" s="61"/>
      <c r="E1733" s="61"/>
      <c r="F1733" s="13"/>
      <c r="G1733" s="13"/>
      <c r="H1733" s="60"/>
      <c r="I1733" s="75"/>
    </row>
    <row r="1734" spans="1:9" s="10" customFormat="1" ht="15.5" x14ac:dyDescent="0.35">
      <c r="A1734" s="73">
        <f t="shared" si="4"/>
        <v>45559</v>
      </c>
      <c r="B1734" s="11"/>
      <c r="C1734" s="12"/>
      <c r="D1734" s="61"/>
      <c r="E1734" s="61"/>
      <c r="F1734" s="13"/>
      <c r="G1734" s="13"/>
      <c r="H1734" s="60"/>
      <c r="I1734" s="75"/>
    </row>
    <row r="1735" spans="1:9" s="10" customFormat="1" ht="15.5" x14ac:dyDescent="0.35">
      <c r="A1735" s="73">
        <f t="shared" si="4"/>
        <v>45560</v>
      </c>
      <c r="B1735" s="11"/>
      <c r="C1735" s="12"/>
      <c r="D1735" s="61"/>
      <c r="E1735" s="61"/>
      <c r="F1735" s="13"/>
      <c r="G1735" s="13"/>
      <c r="H1735" s="60"/>
      <c r="I1735" s="75"/>
    </row>
    <row r="1736" spans="1:9" s="10" customFormat="1" ht="15.5" x14ac:dyDescent="0.35">
      <c r="A1736" s="73">
        <f t="shared" si="4"/>
        <v>45561</v>
      </c>
      <c r="B1736" s="11"/>
      <c r="C1736" s="12"/>
      <c r="D1736" s="61"/>
      <c r="E1736" s="61"/>
      <c r="F1736" s="13"/>
      <c r="G1736" s="13"/>
      <c r="H1736" s="60"/>
      <c r="I1736" s="75"/>
    </row>
    <row r="1737" spans="1:9" s="10" customFormat="1" ht="15.5" x14ac:dyDescent="0.35">
      <c r="A1737" s="73">
        <f t="shared" si="4"/>
        <v>45562</v>
      </c>
      <c r="B1737" s="11"/>
      <c r="C1737" s="12"/>
      <c r="D1737" s="61"/>
      <c r="E1737" s="61"/>
      <c r="F1737" s="13"/>
      <c r="G1737" s="13"/>
      <c r="H1737" s="60"/>
      <c r="I1737" s="75"/>
    </row>
    <row r="1738" spans="1:9" s="10" customFormat="1" ht="15.5" x14ac:dyDescent="0.35">
      <c r="A1738" s="73">
        <f t="shared" si="4"/>
        <v>45563</v>
      </c>
      <c r="B1738" s="11"/>
      <c r="C1738" s="12"/>
      <c r="D1738" s="61"/>
      <c r="E1738" s="61"/>
      <c r="F1738" s="13"/>
      <c r="G1738" s="13"/>
      <c r="H1738" s="60"/>
      <c r="I1738" s="75"/>
    </row>
    <row r="1739" spans="1:9" s="10" customFormat="1" ht="15.5" x14ac:dyDescent="0.35">
      <c r="A1739" s="73">
        <f t="shared" si="4"/>
        <v>45564</v>
      </c>
      <c r="B1739" s="11"/>
      <c r="C1739" s="12"/>
      <c r="D1739" s="61"/>
      <c r="E1739" s="61"/>
      <c r="F1739" s="13"/>
      <c r="G1739" s="13"/>
      <c r="H1739" s="60"/>
      <c r="I1739" s="75"/>
    </row>
    <row r="1740" spans="1:9" s="10" customFormat="1" ht="15.5" x14ac:dyDescent="0.35">
      <c r="A1740" s="73">
        <f t="shared" si="4"/>
        <v>45565</v>
      </c>
      <c r="B1740" s="11"/>
      <c r="C1740" s="12"/>
      <c r="D1740" s="61"/>
      <c r="E1740" s="61"/>
      <c r="F1740" s="13"/>
      <c r="G1740" s="13"/>
      <c r="H1740" s="60"/>
      <c r="I1740" s="75"/>
    </row>
    <row r="1741" spans="1:9" s="10" customFormat="1" ht="15.5" x14ac:dyDescent="0.35">
      <c r="A1741" s="73">
        <f t="shared" si="4"/>
        <v>45566</v>
      </c>
      <c r="B1741" s="11"/>
      <c r="C1741" s="12"/>
      <c r="D1741" s="61"/>
      <c r="E1741" s="61"/>
      <c r="F1741" s="13"/>
      <c r="G1741" s="13"/>
      <c r="H1741" s="60"/>
      <c r="I1741" s="75"/>
    </row>
    <row r="1742" spans="1:9" s="10" customFormat="1" ht="15.5" x14ac:dyDescent="0.35">
      <c r="A1742" s="73">
        <f t="shared" si="4"/>
        <v>45567</v>
      </c>
      <c r="B1742" s="11"/>
      <c r="C1742" s="12"/>
      <c r="D1742" s="61"/>
      <c r="E1742" s="61"/>
      <c r="F1742" s="13"/>
      <c r="G1742" s="13"/>
      <c r="H1742" s="60"/>
      <c r="I1742" s="75"/>
    </row>
    <row r="1743" spans="1:9" s="10" customFormat="1" ht="15.5" x14ac:dyDescent="0.35">
      <c r="A1743" s="73">
        <f t="shared" si="4"/>
        <v>45568</v>
      </c>
      <c r="B1743" s="11"/>
      <c r="C1743" s="12"/>
      <c r="D1743" s="61"/>
      <c r="E1743" s="61"/>
      <c r="F1743" s="13"/>
      <c r="G1743" s="13"/>
      <c r="H1743" s="60"/>
      <c r="I1743" s="75"/>
    </row>
    <row r="1744" spans="1:9" s="10" customFormat="1" ht="15.5" x14ac:dyDescent="0.35">
      <c r="A1744" s="73">
        <f t="shared" si="4"/>
        <v>45569</v>
      </c>
      <c r="B1744" s="11"/>
      <c r="C1744" s="12"/>
      <c r="D1744" s="61"/>
      <c r="E1744" s="61"/>
      <c r="F1744" s="13"/>
      <c r="G1744" s="13"/>
      <c r="H1744" s="60"/>
      <c r="I1744" s="75"/>
    </row>
    <row r="1745" spans="1:9" s="10" customFormat="1" ht="15.5" x14ac:dyDescent="0.35">
      <c r="A1745" s="73">
        <f t="shared" si="4"/>
        <v>45570</v>
      </c>
      <c r="B1745" s="11"/>
      <c r="C1745" s="12"/>
      <c r="D1745" s="61"/>
      <c r="E1745" s="61"/>
      <c r="F1745" s="13"/>
      <c r="G1745" s="13"/>
      <c r="H1745" s="60"/>
      <c r="I1745" s="75"/>
    </row>
    <row r="1746" spans="1:9" s="10" customFormat="1" ht="15.5" x14ac:dyDescent="0.35">
      <c r="A1746" s="73">
        <f t="shared" si="4"/>
        <v>45571</v>
      </c>
      <c r="B1746" s="11"/>
      <c r="C1746" s="12"/>
      <c r="D1746" s="61"/>
      <c r="E1746" s="61"/>
      <c r="F1746" s="13"/>
      <c r="G1746" s="13"/>
      <c r="H1746" s="60"/>
      <c r="I1746" s="75"/>
    </row>
    <row r="1747" spans="1:9" s="10" customFormat="1" ht="15.5" x14ac:dyDescent="0.35">
      <c r="A1747" s="73">
        <f t="shared" si="4"/>
        <v>45572</v>
      </c>
      <c r="B1747" s="11"/>
      <c r="C1747" s="12"/>
      <c r="D1747" s="61"/>
      <c r="E1747" s="61"/>
      <c r="F1747" s="13"/>
      <c r="G1747" s="13"/>
      <c r="H1747" s="60"/>
      <c r="I1747" s="75"/>
    </row>
    <row r="1748" spans="1:9" s="10" customFormat="1" ht="15.5" x14ac:dyDescent="0.35">
      <c r="A1748" s="73">
        <f t="shared" si="4"/>
        <v>45573</v>
      </c>
      <c r="B1748" s="11"/>
      <c r="C1748" s="12"/>
      <c r="D1748" s="61"/>
      <c r="E1748" s="61"/>
      <c r="F1748" s="13"/>
      <c r="G1748" s="13"/>
      <c r="H1748" s="60"/>
      <c r="I1748" s="75"/>
    </row>
    <row r="1749" spans="1:9" s="10" customFormat="1" ht="15.5" x14ac:dyDescent="0.35">
      <c r="A1749" s="73">
        <f t="shared" si="4"/>
        <v>45574</v>
      </c>
      <c r="B1749" s="11"/>
      <c r="C1749" s="12"/>
      <c r="D1749" s="61"/>
      <c r="E1749" s="61"/>
      <c r="F1749" s="13"/>
      <c r="G1749" s="13"/>
      <c r="H1749" s="60"/>
      <c r="I1749" s="75"/>
    </row>
    <row r="1750" spans="1:9" s="10" customFormat="1" ht="15.5" x14ac:dyDescent="0.35">
      <c r="A1750" s="73">
        <f t="shared" si="4"/>
        <v>45575</v>
      </c>
      <c r="B1750" s="11"/>
      <c r="C1750" s="12"/>
      <c r="D1750" s="61"/>
      <c r="E1750" s="61"/>
      <c r="F1750" s="13"/>
      <c r="G1750" s="13"/>
      <c r="H1750" s="60"/>
      <c r="I1750" s="75"/>
    </row>
    <row r="1751" spans="1:9" s="10" customFormat="1" ht="15.5" x14ac:dyDescent="0.35">
      <c r="A1751" s="73">
        <f t="shared" si="4"/>
        <v>45576</v>
      </c>
      <c r="B1751" s="11"/>
      <c r="C1751" s="12"/>
      <c r="D1751" s="61"/>
      <c r="E1751" s="61"/>
      <c r="F1751" s="13"/>
      <c r="G1751" s="13"/>
      <c r="H1751" s="60"/>
      <c r="I1751" s="75"/>
    </row>
    <row r="1752" spans="1:9" s="10" customFormat="1" ht="15.5" x14ac:dyDescent="0.35">
      <c r="A1752" s="73">
        <f t="shared" si="4"/>
        <v>45577</v>
      </c>
      <c r="B1752" s="11"/>
      <c r="C1752" s="12"/>
      <c r="D1752" s="61"/>
      <c r="E1752" s="61"/>
      <c r="F1752" s="13"/>
      <c r="G1752" s="13"/>
      <c r="H1752" s="60"/>
      <c r="I1752" s="75"/>
    </row>
    <row r="1753" spans="1:9" s="10" customFormat="1" ht="15.5" x14ac:dyDescent="0.35">
      <c r="A1753" s="73">
        <f t="shared" si="4"/>
        <v>45578</v>
      </c>
      <c r="B1753" s="11"/>
      <c r="C1753" s="12"/>
      <c r="D1753" s="61"/>
      <c r="E1753" s="61"/>
      <c r="F1753" s="13"/>
      <c r="G1753" s="13"/>
      <c r="H1753" s="60"/>
      <c r="I1753" s="75"/>
    </row>
    <row r="1754" spans="1:9" s="10" customFormat="1" ht="15.5" x14ac:dyDescent="0.35">
      <c r="A1754" s="73">
        <f t="shared" si="4"/>
        <v>45579</v>
      </c>
      <c r="B1754" s="11"/>
      <c r="C1754" s="12"/>
      <c r="D1754" s="61"/>
      <c r="E1754" s="61"/>
      <c r="F1754" s="13"/>
      <c r="G1754" s="13"/>
      <c r="H1754" s="60"/>
      <c r="I1754" s="75"/>
    </row>
    <row r="1755" spans="1:9" s="10" customFormat="1" ht="15.5" x14ac:dyDescent="0.35">
      <c r="A1755" s="73">
        <f t="shared" si="4"/>
        <v>45580</v>
      </c>
      <c r="B1755" s="11"/>
      <c r="C1755" s="12"/>
      <c r="D1755" s="61"/>
      <c r="E1755" s="61"/>
      <c r="F1755" s="13"/>
      <c r="G1755" s="13"/>
      <c r="H1755" s="60"/>
      <c r="I1755" s="75"/>
    </row>
    <row r="1756" spans="1:9" s="10" customFormat="1" ht="15.5" x14ac:dyDescent="0.35">
      <c r="A1756" s="73">
        <f t="shared" si="4"/>
        <v>45581</v>
      </c>
      <c r="B1756" s="11"/>
      <c r="C1756" s="12"/>
      <c r="D1756" s="61"/>
      <c r="E1756" s="61"/>
      <c r="F1756" s="13"/>
      <c r="G1756" s="13"/>
      <c r="H1756" s="60"/>
      <c r="I1756" s="75"/>
    </row>
    <row r="1757" spans="1:9" s="10" customFormat="1" ht="15.5" x14ac:dyDescent="0.35">
      <c r="A1757" s="73">
        <f t="shared" si="4"/>
        <v>45582</v>
      </c>
      <c r="B1757" s="11"/>
      <c r="C1757" s="12"/>
      <c r="D1757" s="61"/>
      <c r="E1757" s="61"/>
      <c r="F1757" s="13"/>
      <c r="G1757" s="13"/>
      <c r="H1757" s="60"/>
      <c r="I1757" s="75"/>
    </row>
    <row r="1758" spans="1:9" s="10" customFormat="1" ht="15.5" x14ac:dyDescent="0.35">
      <c r="A1758" s="73">
        <f t="shared" si="4"/>
        <v>45583</v>
      </c>
      <c r="B1758" s="11"/>
      <c r="C1758" s="12"/>
      <c r="D1758" s="61"/>
      <c r="E1758" s="61"/>
      <c r="F1758" s="13"/>
      <c r="G1758" s="13"/>
      <c r="H1758" s="60"/>
      <c r="I1758" s="75"/>
    </row>
    <row r="1759" spans="1:9" s="10" customFormat="1" ht="15.5" x14ac:dyDescent="0.35">
      <c r="A1759" s="73">
        <f t="shared" si="4"/>
        <v>45584</v>
      </c>
      <c r="B1759" s="11"/>
      <c r="C1759" s="12"/>
      <c r="D1759" s="61"/>
      <c r="E1759" s="61"/>
      <c r="F1759" s="13"/>
      <c r="G1759" s="13"/>
      <c r="H1759" s="60"/>
      <c r="I1759" s="75"/>
    </row>
    <row r="1760" spans="1:9" s="10" customFormat="1" ht="15.5" x14ac:dyDescent="0.35">
      <c r="A1760" s="73">
        <f t="shared" si="4"/>
        <v>45585</v>
      </c>
      <c r="B1760" s="11"/>
      <c r="C1760" s="12"/>
      <c r="D1760" s="61"/>
      <c r="E1760" s="61"/>
      <c r="F1760" s="13"/>
      <c r="G1760" s="13"/>
      <c r="H1760" s="60"/>
      <c r="I1760" s="75"/>
    </row>
    <row r="1761" spans="1:9" s="10" customFormat="1" ht="15.5" x14ac:dyDescent="0.35">
      <c r="A1761" s="73">
        <f t="shared" si="4"/>
        <v>45586</v>
      </c>
      <c r="B1761" s="11"/>
      <c r="C1761" s="12"/>
      <c r="D1761" s="61"/>
      <c r="E1761" s="61"/>
      <c r="F1761" s="13"/>
      <c r="G1761" s="13"/>
      <c r="H1761" s="60"/>
      <c r="I1761" s="75"/>
    </row>
    <row r="1762" spans="1:9" s="10" customFormat="1" ht="15.5" x14ac:dyDescent="0.35">
      <c r="A1762" s="73">
        <f t="shared" si="4"/>
        <v>45587</v>
      </c>
      <c r="B1762" s="11"/>
      <c r="C1762" s="12"/>
      <c r="D1762" s="61"/>
      <c r="E1762" s="61"/>
      <c r="F1762" s="13"/>
      <c r="G1762" s="13"/>
      <c r="H1762" s="60"/>
      <c r="I1762" s="75"/>
    </row>
    <row r="1763" spans="1:9" s="10" customFormat="1" ht="15.5" x14ac:dyDescent="0.35">
      <c r="A1763" s="73">
        <f t="shared" si="4"/>
        <v>45588</v>
      </c>
      <c r="B1763" s="11"/>
      <c r="C1763" s="12"/>
      <c r="D1763" s="61"/>
      <c r="E1763" s="61"/>
      <c r="F1763" s="13"/>
      <c r="G1763" s="13"/>
      <c r="H1763" s="60"/>
      <c r="I1763" s="75"/>
    </row>
    <row r="1764" spans="1:9" s="10" customFormat="1" ht="15.5" x14ac:dyDescent="0.35">
      <c r="A1764" s="73">
        <f t="shared" si="4"/>
        <v>45589</v>
      </c>
      <c r="B1764" s="11"/>
      <c r="C1764" s="12"/>
      <c r="D1764" s="61"/>
      <c r="E1764" s="61"/>
      <c r="F1764" s="13"/>
      <c r="G1764" s="13"/>
      <c r="H1764" s="60"/>
      <c r="I1764" s="75"/>
    </row>
    <row r="1765" spans="1:9" s="10" customFormat="1" ht="15.5" x14ac:dyDescent="0.35">
      <c r="A1765" s="73">
        <f t="shared" si="4"/>
        <v>45590</v>
      </c>
      <c r="B1765" s="11"/>
      <c r="C1765" s="12"/>
      <c r="D1765" s="61"/>
      <c r="E1765" s="61"/>
      <c r="F1765" s="13"/>
      <c r="G1765" s="13"/>
      <c r="H1765" s="60"/>
      <c r="I1765" s="75"/>
    </row>
    <row r="1766" spans="1:9" s="10" customFormat="1" ht="15.5" x14ac:dyDescent="0.35">
      <c r="A1766" s="73">
        <f t="shared" si="4"/>
        <v>45591</v>
      </c>
      <c r="B1766" s="11"/>
      <c r="C1766" s="12"/>
      <c r="D1766" s="61"/>
      <c r="E1766" s="61"/>
      <c r="F1766" s="13"/>
      <c r="G1766" s="13"/>
      <c r="H1766" s="60"/>
      <c r="I1766" s="75"/>
    </row>
    <row r="1767" spans="1:9" s="10" customFormat="1" ht="15.5" x14ac:dyDescent="0.35">
      <c r="A1767" s="73">
        <f t="shared" si="4"/>
        <v>45592</v>
      </c>
      <c r="B1767" s="11"/>
      <c r="C1767" s="12"/>
      <c r="D1767" s="61"/>
      <c r="E1767" s="61"/>
      <c r="F1767" s="13"/>
      <c r="G1767" s="13"/>
      <c r="H1767" s="60"/>
      <c r="I1767" s="75"/>
    </row>
    <row r="1768" spans="1:9" s="10" customFormat="1" ht="15.5" x14ac:dyDescent="0.35">
      <c r="A1768" s="73">
        <f t="shared" si="4"/>
        <v>45593</v>
      </c>
      <c r="B1768" s="11"/>
      <c r="C1768" s="12"/>
      <c r="D1768" s="61"/>
      <c r="E1768" s="61"/>
      <c r="F1768" s="13"/>
      <c r="G1768" s="13"/>
      <c r="H1768" s="60"/>
      <c r="I1768" s="75"/>
    </row>
    <row r="1769" spans="1:9" s="10" customFormat="1" ht="15.5" x14ac:dyDescent="0.35">
      <c r="A1769" s="73">
        <f t="shared" si="4"/>
        <v>45594</v>
      </c>
      <c r="B1769" s="11"/>
      <c r="C1769" s="12"/>
      <c r="D1769" s="61"/>
      <c r="E1769" s="61"/>
      <c r="F1769" s="13"/>
      <c r="G1769" s="13"/>
      <c r="H1769" s="60"/>
      <c r="I1769" s="75"/>
    </row>
    <row r="1770" spans="1:9" s="10" customFormat="1" ht="15.5" x14ac:dyDescent="0.35">
      <c r="A1770" s="73">
        <f t="shared" si="4"/>
        <v>45595</v>
      </c>
      <c r="B1770" s="11"/>
      <c r="C1770" s="12"/>
      <c r="D1770" s="61"/>
      <c r="E1770" s="61"/>
      <c r="F1770" s="13"/>
      <c r="G1770" s="13"/>
      <c r="H1770" s="60"/>
      <c r="I1770" s="75"/>
    </row>
    <row r="1771" spans="1:9" s="10" customFormat="1" ht="15.5" x14ac:dyDescent="0.35">
      <c r="A1771" s="73">
        <f t="shared" si="4"/>
        <v>45596</v>
      </c>
      <c r="B1771" s="11"/>
      <c r="C1771" s="12"/>
      <c r="D1771" s="61"/>
      <c r="E1771" s="61"/>
      <c r="F1771" s="13"/>
      <c r="G1771" s="13"/>
      <c r="H1771" s="60"/>
      <c r="I1771" s="75"/>
    </row>
    <row r="1772" spans="1:9" s="10" customFormat="1" ht="15.5" x14ac:dyDescent="0.35">
      <c r="A1772" s="73">
        <f t="shared" si="4"/>
        <v>45597</v>
      </c>
      <c r="B1772" s="11"/>
      <c r="C1772" s="12"/>
      <c r="D1772" s="61"/>
      <c r="E1772" s="61"/>
      <c r="F1772" s="13"/>
      <c r="G1772" s="13"/>
      <c r="H1772" s="60"/>
      <c r="I1772" s="75"/>
    </row>
    <row r="1773" spans="1:9" s="10" customFormat="1" ht="15.5" x14ac:dyDescent="0.35">
      <c r="A1773" s="73">
        <f t="shared" si="4"/>
        <v>45598</v>
      </c>
      <c r="B1773" s="11"/>
      <c r="C1773" s="12"/>
      <c r="D1773" s="61"/>
      <c r="E1773" s="61"/>
      <c r="F1773" s="13"/>
      <c r="G1773" s="13"/>
      <c r="H1773" s="60"/>
      <c r="I1773" s="75"/>
    </row>
    <row r="1774" spans="1:9" s="10" customFormat="1" ht="15.5" x14ac:dyDescent="0.35">
      <c r="A1774" s="73">
        <f t="shared" si="4"/>
        <v>45599</v>
      </c>
      <c r="B1774" s="11"/>
      <c r="C1774" s="12"/>
      <c r="D1774" s="61"/>
      <c r="E1774" s="61"/>
      <c r="F1774" s="13"/>
      <c r="G1774" s="13"/>
      <c r="H1774" s="60"/>
      <c r="I1774" s="75"/>
    </row>
    <row r="1775" spans="1:9" s="10" customFormat="1" ht="15.5" x14ac:dyDescent="0.35">
      <c r="A1775" s="73">
        <f t="shared" si="4"/>
        <v>45600</v>
      </c>
      <c r="B1775" s="11"/>
      <c r="C1775" s="12"/>
      <c r="D1775" s="61"/>
      <c r="E1775" s="61"/>
      <c r="F1775" s="13"/>
      <c r="G1775" s="13"/>
      <c r="H1775" s="60"/>
      <c r="I1775" s="75"/>
    </row>
    <row r="1776" spans="1:9" s="10" customFormat="1" ht="15.5" x14ac:dyDescent="0.35">
      <c r="A1776" s="73">
        <f t="shared" si="4"/>
        <v>45601</v>
      </c>
      <c r="B1776" s="11"/>
      <c r="C1776" s="12"/>
      <c r="D1776" s="61"/>
      <c r="E1776" s="61"/>
      <c r="F1776" s="13"/>
      <c r="G1776" s="13"/>
      <c r="H1776" s="60"/>
      <c r="I1776" s="75"/>
    </row>
    <row r="1777" spans="1:9" s="10" customFormat="1" ht="15.5" x14ac:dyDescent="0.35">
      <c r="A1777" s="73">
        <f t="shared" si="4"/>
        <v>45602</v>
      </c>
      <c r="B1777" s="11"/>
      <c r="C1777" s="12"/>
      <c r="D1777" s="61"/>
      <c r="E1777" s="61"/>
      <c r="F1777" s="13"/>
      <c r="G1777" s="13"/>
      <c r="H1777" s="60"/>
      <c r="I1777" s="75"/>
    </row>
    <row r="1778" spans="1:9" s="10" customFormat="1" ht="15.5" x14ac:dyDescent="0.35">
      <c r="A1778" s="73">
        <f t="shared" si="4"/>
        <v>45603</v>
      </c>
      <c r="B1778" s="11"/>
      <c r="C1778" s="12"/>
      <c r="D1778" s="61"/>
      <c r="E1778" s="61"/>
      <c r="F1778" s="13"/>
      <c r="G1778" s="13"/>
      <c r="H1778" s="60"/>
      <c r="I1778" s="75"/>
    </row>
    <row r="1779" spans="1:9" s="10" customFormat="1" ht="15.5" x14ac:dyDescent="0.35">
      <c r="A1779" s="73">
        <f t="shared" si="4"/>
        <v>45604</v>
      </c>
      <c r="B1779" s="11"/>
      <c r="C1779" s="12"/>
      <c r="D1779" s="61"/>
      <c r="E1779" s="61"/>
      <c r="F1779" s="13"/>
      <c r="G1779" s="13"/>
      <c r="H1779" s="60"/>
      <c r="I1779" s="75"/>
    </row>
    <row r="1780" spans="1:9" s="10" customFormat="1" ht="15.5" x14ac:dyDescent="0.35">
      <c r="A1780" s="73">
        <f t="shared" si="4"/>
        <v>45605</v>
      </c>
      <c r="B1780" s="11"/>
      <c r="C1780" s="12"/>
      <c r="D1780" s="61"/>
      <c r="E1780" s="61"/>
      <c r="F1780" s="13"/>
      <c r="G1780" s="13"/>
      <c r="H1780" s="60"/>
      <c r="I1780" s="75"/>
    </row>
    <row r="1781" spans="1:9" s="10" customFormat="1" ht="15.5" x14ac:dyDescent="0.35">
      <c r="A1781" s="73">
        <f t="shared" si="4"/>
        <v>45606</v>
      </c>
      <c r="B1781" s="11"/>
      <c r="C1781" s="12"/>
      <c r="D1781" s="61"/>
      <c r="E1781" s="61"/>
      <c r="F1781" s="13"/>
      <c r="G1781" s="13"/>
      <c r="H1781" s="60"/>
      <c r="I1781" s="75"/>
    </row>
    <row r="1782" spans="1:9" s="10" customFormat="1" ht="15.5" x14ac:dyDescent="0.35">
      <c r="A1782" s="73">
        <f t="shared" si="4"/>
        <v>45607</v>
      </c>
      <c r="B1782" s="11"/>
      <c r="C1782" s="12"/>
      <c r="D1782" s="61"/>
      <c r="E1782" s="61"/>
      <c r="F1782" s="13"/>
      <c r="G1782" s="13"/>
      <c r="H1782" s="60"/>
      <c r="I1782" s="75"/>
    </row>
    <row r="1783" spans="1:9" s="10" customFormat="1" ht="15.5" x14ac:dyDescent="0.35">
      <c r="A1783" s="73">
        <f t="shared" si="4"/>
        <v>45608</v>
      </c>
      <c r="B1783" s="11"/>
      <c r="C1783" s="12"/>
      <c r="D1783" s="61"/>
      <c r="E1783" s="61"/>
      <c r="F1783" s="13"/>
      <c r="G1783" s="13"/>
      <c r="H1783" s="60"/>
      <c r="I1783" s="75"/>
    </row>
    <row r="1784" spans="1:9" s="10" customFormat="1" ht="15.5" x14ac:dyDescent="0.35">
      <c r="A1784" s="73">
        <f t="shared" si="4"/>
        <v>45609</v>
      </c>
      <c r="B1784" s="11"/>
      <c r="C1784" s="12"/>
      <c r="D1784" s="61"/>
      <c r="E1784" s="61"/>
      <c r="F1784" s="13"/>
      <c r="G1784" s="13"/>
      <c r="H1784" s="60"/>
      <c r="I1784" s="75"/>
    </row>
    <row r="1785" spans="1:9" s="10" customFormat="1" ht="15.5" x14ac:dyDescent="0.35">
      <c r="A1785" s="73">
        <f t="shared" si="4"/>
        <v>45610</v>
      </c>
      <c r="B1785" s="11"/>
      <c r="C1785" s="12"/>
      <c r="D1785" s="61"/>
      <c r="E1785" s="61"/>
      <c r="F1785" s="13"/>
      <c r="G1785" s="13"/>
      <c r="H1785" s="60"/>
      <c r="I1785" s="75"/>
    </row>
    <row r="1786" spans="1:9" s="10" customFormat="1" ht="15.5" x14ac:dyDescent="0.35">
      <c r="A1786" s="73">
        <f t="shared" si="4"/>
        <v>45611</v>
      </c>
      <c r="B1786" s="11"/>
      <c r="C1786" s="12"/>
      <c r="D1786" s="61"/>
      <c r="E1786" s="61"/>
      <c r="F1786" s="13"/>
      <c r="G1786" s="13"/>
      <c r="H1786" s="60"/>
      <c r="I1786" s="75"/>
    </row>
    <row r="1787" spans="1:9" s="10" customFormat="1" ht="15.5" x14ac:dyDescent="0.35">
      <c r="A1787" s="73">
        <f t="shared" si="4"/>
        <v>45612</v>
      </c>
      <c r="B1787" s="11"/>
      <c r="C1787" s="12"/>
      <c r="D1787" s="61"/>
      <c r="E1787" s="61"/>
      <c r="F1787" s="13"/>
      <c r="G1787" s="13"/>
      <c r="H1787" s="60"/>
      <c r="I1787" s="75"/>
    </row>
    <row r="1788" spans="1:9" s="10" customFormat="1" ht="15.5" x14ac:dyDescent="0.35">
      <c r="A1788" s="73">
        <f t="shared" ref="A1788:A1832" si="5">A1787+1</f>
        <v>45613</v>
      </c>
      <c r="B1788" s="11"/>
      <c r="C1788" s="12"/>
      <c r="D1788" s="61"/>
      <c r="E1788" s="61"/>
      <c r="F1788" s="13"/>
      <c r="G1788" s="13"/>
      <c r="H1788" s="60"/>
      <c r="I1788" s="75"/>
    </row>
    <row r="1789" spans="1:9" s="10" customFormat="1" ht="15.5" x14ac:dyDescent="0.35">
      <c r="A1789" s="73">
        <f t="shared" si="5"/>
        <v>45614</v>
      </c>
      <c r="B1789" s="11"/>
      <c r="C1789" s="12"/>
      <c r="D1789" s="61"/>
      <c r="E1789" s="61"/>
      <c r="F1789" s="13"/>
      <c r="G1789" s="13"/>
      <c r="H1789" s="60"/>
      <c r="I1789" s="75"/>
    </row>
    <row r="1790" spans="1:9" s="10" customFormat="1" ht="15.5" x14ac:dyDescent="0.35">
      <c r="A1790" s="73">
        <f t="shared" si="5"/>
        <v>45615</v>
      </c>
      <c r="B1790" s="11"/>
      <c r="C1790" s="12"/>
      <c r="D1790" s="61"/>
      <c r="E1790" s="61"/>
      <c r="F1790" s="13"/>
      <c r="G1790" s="13"/>
      <c r="H1790" s="60"/>
      <c r="I1790" s="75"/>
    </row>
    <row r="1791" spans="1:9" s="10" customFormat="1" ht="15.5" x14ac:dyDescent="0.35">
      <c r="A1791" s="73">
        <f t="shared" si="5"/>
        <v>45616</v>
      </c>
      <c r="B1791" s="11"/>
      <c r="C1791" s="12"/>
      <c r="D1791" s="61"/>
      <c r="E1791" s="61"/>
      <c r="F1791" s="13"/>
      <c r="G1791" s="13"/>
      <c r="H1791" s="60"/>
      <c r="I1791" s="75"/>
    </row>
    <row r="1792" spans="1:9" s="10" customFormat="1" ht="15.5" x14ac:dyDescent="0.35">
      <c r="A1792" s="73">
        <f t="shared" si="5"/>
        <v>45617</v>
      </c>
      <c r="B1792" s="11"/>
      <c r="C1792" s="12"/>
      <c r="D1792" s="61"/>
      <c r="E1792" s="61"/>
      <c r="F1792" s="13"/>
      <c r="G1792" s="13"/>
      <c r="H1792" s="60"/>
      <c r="I1792" s="75"/>
    </row>
    <row r="1793" spans="1:9" s="10" customFormat="1" ht="15.5" x14ac:dyDescent="0.35">
      <c r="A1793" s="73">
        <f t="shared" si="5"/>
        <v>45618</v>
      </c>
      <c r="B1793" s="11"/>
      <c r="C1793" s="12"/>
      <c r="D1793" s="61"/>
      <c r="E1793" s="61"/>
      <c r="F1793" s="13"/>
      <c r="G1793" s="13"/>
      <c r="H1793" s="60"/>
      <c r="I1793" s="75"/>
    </row>
    <row r="1794" spans="1:9" s="10" customFormat="1" ht="15.5" x14ac:dyDescent="0.35">
      <c r="A1794" s="73">
        <f t="shared" si="5"/>
        <v>45619</v>
      </c>
      <c r="B1794" s="11"/>
      <c r="C1794" s="12"/>
      <c r="D1794" s="61"/>
      <c r="E1794" s="61"/>
      <c r="F1794" s="13"/>
      <c r="G1794" s="13"/>
      <c r="H1794" s="60"/>
      <c r="I1794" s="75"/>
    </row>
    <row r="1795" spans="1:9" s="10" customFormat="1" ht="15.5" x14ac:dyDescent="0.35">
      <c r="A1795" s="73">
        <f t="shared" si="5"/>
        <v>45620</v>
      </c>
      <c r="B1795" s="11"/>
      <c r="C1795" s="12"/>
      <c r="D1795" s="61"/>
      <c r="E1795" s="61"/>
      <c r="F1795" s="13"/>
      <c r="G1795" s="13"/>
      <c r="H1795" s="60"/>
      <c r="I1795" s="75"/>
    </row>
    <row r="1796" spans="1:9" s="10" customFormat="1" ht="15.5" x14ac:dyDescent="0.35">
      <c r="A1796" s="73">
        <f t="shared" si="5"/>
        <v>45621</v>
      </c>
      <c r="B1796" s="11"/>
      <c r="C1796" s="12"/>
      <c r="D1796" s="61"/>
      <c r="E1796" s="61"/>
      <c r="F1796" s="13"/>
      <c r="G1796" s="13"/>
      <c r="H1796" s="60"/>
      <c r="I1796" s="75"/>
    </row>
    <row r="1797" spans="1:9" s="10" customFormat="1" ht="15.5" x14ac:dyDescent="0.35">
      <c r="A1797" s="73">
        <f t="shared" si="5"/>
        <v>45622</v>
      </c>
      <c r="B1797" s="11"/>
      <c r="C1797" s="12"/>
      <c r="D1797" s="61"/>
      <c r="E1797" s="61"/>
      <c r="F1797" s="13"/>
      <c r="G1797" s="13"/>
      <c r="H1797" s="60"/>
      <c r="I1797" s="75"/>
    </row>
    <row r="1798" spans="1:9" s="10" customFormat="1" ht="15.5" x14ac:dyDescent="0.35">
      <c r="A1798" s="73">
        <f t="shared" si="5"/>
        <v>45623</v>
      </c>
      <c r="B1798" s="11"/>
      <c r="C1798" s="12"/>
      <c r="D1798" s="61"/>
      <c r="E1798" s="61"/>
      <c r="F1798" s="13"/>
      <c r="G1798" s="13"/>
      <c r="H1798" s="60"/>
      <c r="I1798" s="75"/>
    </row>
    <row r="1799" spans="1:9" s="10" customFormat="1" ht="15.5" x14ac:dyDescent="0.35">
      <c r="A1799" s="73">
        <f t="shared" si="5"/>
        <v>45624</v>
      </c>
      <c r="B1799" s="11"/>
      <c r="C1799" s="12"/>
      <c r="D1799" s="61"/>
      <c r="E1799" s="61"/>
      <c r="F1799" s="13"/>
      <c r="G1799" s="13"/>
      <c r="H1799" s="60"/>
      <c r="I1799" s="75"/>
    </row>
    <row r="1800" spans="1:9" s="10" customFormat="1" ht="15.5" x14ac:dyDescent="0.35">
      <c r="A1800" s="73">
        <f t="shared" si="5"/>
        <v>45625</v>
      </c>
      <c r="B1800" s="11"/>
      <c r="C1800" s="12"/>
      <c r="D1800" s="61"/>
      <c r="E1800" s="61"/>
      <c r="F1800" s="13"/>
      <c r="G1800" s="13"/>
      <c r="H1800" s="60"/>
      <c r="I1800" s="75"/>
    </row>
    <row r="1801" spans="1:9" s="10" customFormat="1" ht="15.5" x14ac:dyDescent="0.35">
      <c r="A1801" s="73">
        <f t="shared" si="5"/>
        <v>45626</v>
      </c>
      <c r="B1801" s="11"/>
      <c r="C1801" s="12"/>
      <c r="D1801" s="61"/>
      <c r="E1801" s="61"/>
      <c r="F1801" s="13"/>
      <c r="G1801" s="13"/>
      <c r="H1801" s="60"/>
      <c r="I1801" s="75"/>
    </row>
    <row r="1802" spans="1:9" s="10" customFormat="1" ht="15.5" x14ac:dyDescent="0.35">
      <c r="A1802" s="73">
        <f t="shared" si="5"/>
        <v>45627</v>
      </c>
      <c r="B1802" s="11"/>
      <c r="C1802" s="12"/>
      <c r="D1802" s="61"/>
      <c r="E1802" s="61"/>
      <c r="F1802" s="13"/>
      <c r="G1802" s="13"/>
      <c r="H1802" s="60"/>
      <c r="I1802" s="75"/>
    </row>
    <row r="1803" spans="1:9" s="10" customFormat="1" ht="15.5" x14ac:dyDescent="0.35">
      <c r="A1803" s="73">
        <f t="shared" si="5"/>
        <v>45628</v>
      </c>
      <c r="B1803" s="11"/>
      <c r="C1803" s="12"/>
      <c r="D1803" s="61"/>
      <c r="E1803" s="61"/>
      <c r="F1803" s="13"/>
      <c r="G1803" s="13"/>
      <c r="H1803" s="60"/>
      <c r="I1803" s="75"/>
    </row>
    <row r="1804" spans="1:9" s="10" customFormat="1" ht="15.5" x14ac:dyDescent="0.35">
      <c r="A1804" s="73">
        <f t="shared" si="5"/>
        <v>45629</v>
      </c>
      <c r="B1804" s="11"/>
      <c r="C1804" s="12"/>
      <c r="D1804" s="61"/>
      <c r="E1804" s="61"/>
      <c r="F1804" s="13"/>
      <c r="G1804" s="13"/>
      <c r="H1804" s="60"/>
      <c r="I1804" s="75"/>
    </row>
    <row r="1805" spans="1:9" s="10" customFormat="1" ht="15.5" x14ac:dyDescent="0.35">
      <c r="A1805" s="73">
        <f t="shared" si="5"/>
        <v>45630</v>
      </c>
      <c r="B1805" s="11"/>
      <c r="C1805" s="12"/>
      <c r="D1805" s="61"/>
      <c r="E1805" s="61"/>
      <c r="F1805" s="13"/>
      <c r="G1805" s="13"/>
      <c r="H1805" s="60"/>
      <c r="I1805" s="75"/>
    </row>
    <row r="1806" spans="1:9" s="10" customFormat="1" ht="15.5" x14ac:dyDescent="0.35">
      <c r="A1806" s="73">
        <f t="shared" si="5"/>
        <v>45631</v>
      </c>
      <c r="B1806" s="11"/>
      <c r="C1806" s="12"/>
      <c r="D1806" s="61"/>
      <c r="E1806" s="61"/>
      <c r="F1806" s="13"/>
      <c r="G1806" s="13"/>
      <c r="H1806" s="60"/>
      <c r="I1806" s="75"/>
    </row>
    <row r="1807" spans="1:9" s="10" customFormat="1" ht="15.5" x14ac:dyDescent="0.35">
      <c r="A1807" s="73">
        <f t="shared" si="5"/>
        <v>45632</v>
      </c>
      <c r="B1807" s="11"/>
      <c r="C1807" s="12"/>
      <c r="D1807" s="61"/>
      <c r="E1807" s="61"/>
      <c r="F1807" s="13"/>
      <c r="G1807" s="13"/>
      <c r="H1807" s="60"/>
      <c r="I1807" s="75"/>
    </row>
    <row r="1808" spans="1:9" s="10" customFormat="1" ht="15.5" x14ac:dyDescent="0.35">
      <c r="A1808" s="73">
        <f t="shared" si="5"/>
        <v>45633</v>
      </c>
      <c r="B1808" s="11"/>
      <c r="C1808" s="12"/>
      <c r="D1808" s="61"/>
      <c r="E1808" s="61"/>
      <c r="F1808" s="13"/>
      <c r="G1808" s="13"/>
      <c r="H1808" s="60"/>
      <c r="I1808" s="75"/>
    </row>
    <row r="1809" spans="1:9" s="10" customFormat="1" ht="15.5" x14ac:dyDescent="0.35">
      <c r="A1809" s="73">
        <f t="shared" si="5"/>
        <v>45634</v>
      </c>
      <c r="B1809" s="11"/>
      <c r="C1809" s="12"/>
      <c r="D1809" s="61"/>
      <c r="E1809" s="61"/>
      <c r="F1809" s="13"/>
      <c r="G1809" s="13"/>
      <c r="H1809" s="60"/>
      <c r="I1809" s="75"/>
    </row>
    <row r="1810" spans="1:9" s="10" customFormat="1" ht="15.5" x14ac:dyDescent="0.35">
      <c r="A1810" s="73">
        <f t="shared" si="5"/>
        <v>45635</v>
      </c>
      <c r="B1810" s="11"/>
      <c r="C1810" s="12"/>
      <c r="D1810" s="61"/>
      <c r="E1810" s="61"/>
      <c r="F1810" s="13"/>
      <c r="G1810" s="13"/>
      <c r="H1810" s="60"/>
      <c r="I1810" s="75"/>
    </row>
    <row r="1811" spans="1:9" s="10" customFormat="1" ht="15.5" x14ac:dyDescent="0.35">
      <c r="A1811" s="73">
        <f t="shared" si="5"/>
        <v>45636</v>
      </c>
      <c r="B1811" s="11"/>
      <c r="C1811" s="12"/>
      <c r="D1811" s="61"/>
      <c r="E1811" s="61"/>
      <c r="F1811" s="13"/>
      <c r="G1811" s="13"/>
      <c r="H1811" s="60"/>
      <c r="I1811" s="75"/>
    </row>
    <row r="1812" spans="1:9" s="10" customFormat="1" ht="15.5" x14ac:dyDescent="0.35">
      <c r="A1812" s="73">
        <f t="shared" si="5"/>
        <v>45637</v>
      </c>
      <c r="B1812" s="11"/>
      <c r="C1812" s="12"/>
      <c r="D1812" s="61"/>
      <c r="E1812" s="61"/>
      <c r="F1812" s="13"/>
      <c r="G1812" s="13"/>
      <c r="H1812" s="60"/>
      <c r="I1812" s="75"/>
    </row>
    <row r="1813" spans="1:9" s="10" customFormat="1" ht="15.5" x14ac:dyDescent="0.35">
      <c r="A1813" s="73">
        <f t="shared" si="5"/>
        <v>45638</v>
      </c>
      <c r="B1813" s="11"/>
      <c r="C1813" s="12"/>
      <c r="D1813" s="61"/>
      <c r="E1813" s="61"/>
      <c r="F1813" s="13"/>
      <c r="G1813" s="13"/>
      <c r="H1813" s="60"/>
      <c r="I1813" s="75"/>
    </row>
    <row r="1814" spans="1:9" s="10" customFormat="1" ht="15.5" x14ac:dyDescent="0.35">
      <c r="A1814" s="73">
        <f t="shared" si="5"/>
        <v>45639</v>
      </c>
      <c r="B1814" s="11"/>
      <c r="C1814" s="12"/>
      <c r="D1814" s="61"/>
      <c r="E1814" s="61"/>
      <c r="F1814" s="13"/>
      <c r="G1814" s="13"/>
      <c r="H1814" s="60"/>
      <c r="I1814" s="75"/>
    </row>
    <row r="1815" spans="1:9" s="10" customFormat="1" ht="15.5" x14ac:dyDescent="0.35">
      <c r="A1815" s="73">
        <f t="shared" si="5"/>
        <v>45640</v>
      </c>
      <c r="B1815" s="11"/>
      <c r="C1815" s="12"/>
      <c r="D1815" s="61"/>
      <c r="E1815" s="61"/>
      <c r="F1815" s="13"/>
      <c r="G1815" s="13"/>
      <c r="H1815" s="60"/>
      <c r="I1815" s="75"/>
    </row>
    <row r="1816" spans="1:9" s="10" customFormat="1" ht="15.5" x14ac:dyDescent="0.35">
      <c r="A1816" s="73">
        <f t="shared" si="5"/>
        <v>45641</v>
      </c>
      <c r="B1816" s="11"/>
      <c r="C1816" s="12"/>
      <c r="D1816" s="61"/>
      <c r="E1816" s="61"/>
      <c r="F1816" s="13"/>
      <c r="G1816" s="13"/>
      <c r="H1816" s="60"/>
      <c r="I1816" s="75"/>
    </row>
    <row r="1817" spans="1:9" s="10" customFormat="1" ht="15.5" x14ac:dyDescent="0.35">
      <c r="A1817" s="73">
        <f t="shared" si="5"/>
        <v>45642</v>
      </c>
      <c r="B1817" s="11"/>
      <c r="C1817" s="12"/>
      <c r="D1817" s="61"/>
      <c r="E1817" s="61"/>
      <c r="F1817" s="13"/>
      <c r="G1817" s="13"/>
      <c r="H1817" s="60"/>
      <c r="I1817" s="75"/>
    </row>
    <row r="1818" spans="1:9" s="10" customFormat="1" ht="15.5" x14ac:dyDescent="0.35">
      <c r="A1818" s="73">
        <f t="shared" si="5"/>
        <v>45643</v>
      </c>
      <c r="B1818" s="11"/>
      <c r="C1818" s="12"/>
      <c r="D1818" s="61"/>
      <c r="E1818" s="61"/>
      <c r="F1818" s="13"/>
      <c r="G1818" s="13"/>
      <c r="H1818" s="60"/>
      <c r="I1818" s="75"/>
    </row>
    <row r="1819" spans="1:9" s="10" customFormat="1" ht="15.5" x14ac:dyDescent="0.35">
      <c r="A1819" s="73">
        <f t="shared" si="5"/>
        <v>45644</v>
      </c>
      <c r="B1819" s="11"/>
      <c r="C1819" s="12"/>
      <c r="D1819" s="61"/>
      <c r="E1819" s="61"/>
      <c r="F1819" s="13"/>
      <c r="G1819" s="13"/>
      <c r="H1819" s="60"/>
      <c r="I1819" s="75"/>
    </row>
    <row r="1820" spans="1:9" s="10" customFormat="1" ht="15.5" x14ac:dyDescent="0.35">
      <c r="A1820" s="73">
        <f t="shared" si="5"/>
        <v>45645</v>
      </c>
      <c r="B1820" s="11"/>
      <c r="C1820" s="12"/>
      <c r="D1820" s="61"/>
      <c r="E1820" s="61"/>
      <c r="F1820" s="13"/>
      <c r="G1820" s="13"/>
      <c r="H1820" s="60"/>
      <c r="I1820" s="75"/>
    </row>
    <row r="1821" spans="1:9" s="10" customFormat="1" ht="15.5" x14ac:dyDescent="0.35">
      <c r="A1821" s="73">
        <f t="shared" si="5"/>
        <v>45646</v>
      </c>
      <c r="B1821" s="11"/>
      <c r="C1821" s="12"/>
      <c r="D1821" s="61"/>
      <c r="E1821" s="61"/>
      <c r="F1821" s="13"/>
      <c r="G1821" s="13"/>
      <c r="H1821" s="60"/>
      <c r="I1821" s="75"/>
    </row>
    <row r="1822" spans="1:9" s="10" customFormat="1" ht="15.5" x14ac:dyDescent="0.35">
      <c r="A1822" s="73">
        <f t="shared" si="5"/>
        <v>45647</v>
      </c>
      <c r="B1822" s="11"/>
      <c r="C1822" s="12"/>
      <c r="D1822" s="61"/>
      <c r="E1822" s="61"/>
      <c r="F1822" s="13"/>
      <c r="G1822" s="13"/>
      <c r="H1822" s="60"/>
      <c r="I1822" s="75"/>
    </row>
    <row r="1823" spans="1:9" s="10" customFormat="1" ht="15.5" x14ac:dyDescent="0.35">
      <c r="A1823" s="73">
        <f t="shared" si="5"/>
        <v>45648</v>
      </c>
      <c r="B1823" s="11"/>
      <c r="C1823" s="12"/>
      <c r="D1823" s="61"/>
      <c r="E1823" s="61"/>
      <c r="F1823" s="13"/>
      <c r="G1823" s="13"/>
      <c r="H1823" s="60"/>
      <c r="I1823" s="75"/>
    </row>
    <row r="1824" spans="1:9" s="10" customFormat="1" ht="15.5" x14ac:dyDescent="0.35">
      <c r="A1824" s="73">
        <f t="shared" si="5"/>
        <v>45649</v>
      </c>
      <c r="B1824" s="11"/>
      <c r="C1824" s="12"/>
      <c r="D1824" s="61"/>
      <c r="E1824" s="61"/>
      <c r="F1824" s="13"/>
      <c r="G1824" s="13"/>
      <c r="H1824" s="60"/>
      <c r="I1824" s="75"/>
    </row>
    <row r="1825" spans="1:9" s="10" customFormat="1" ht="15.5" x14ac:dyDescent="0.35">
      <c r="A1825" s="73">
        <f t="shared" si="5"/>
        <v>45650</v>
      </c>
      <c r="B1825" s="11"/>
      <c r="C1825" s="12"/>
      <c r="D1825" s="61"/>
      <c r="E1825" s="61"/>
      <c r="F1825" s="13"/>
      <c r="G1825" s="13"/>
      <c r="H1825" s="60"/>
      <c r="I1825" s="75"/>
    </row>
    <row r="1826" spans="1:9" s="10" customFormat="1" ht="15.5" x14ac:dyDescent="0.35">
      <c r="A1826" s="73">
        <f t="shared" si="5"/>
        <v>45651</v>
      </c>
      <c r="B1826" s="11"/>
      <c r="C1826" s="12"/>
      <c r="D1826" s="61"/>
      <c r="E1826" s="61"/>
      <c r="F1826" s="13"/>
      <c r="G1826" s="13"/>
      <c r="H1826" s="60"/>
      <c r="I1826" s="75"/>
    </row>
    <row r="1827" spans="1:9" s="10" customFormat="1" ht="15.5" x14ac:dyDescent="0.35">
      <c r="A1827" s="73">
        <f t="shared" si="5"/>
        <v>45652</v>
      </c>
      <c r="B1827" s="11"/>
      <c r="C1827" s="12"/>
      <c r="D1827" s="61"/>
      <c r="E1827" s="61"/>
      <c r="F1827" s="13"/>
      <c r="G1827" s="13"/>
      <c r="H1827" s="60"/>
      <c r="I1827" s="75"/>
    </row>
    <row r="1828" spans="1:9" s="10" customFormat="1" ht="15.5" x14ac:dyDescent="0.35">
      <c r="A1828" s="73">
        <f t="shared" si="5"/>
        <v>45653</v>
      </c>
      <c r="B1828" s="11"/>
      <c r="C1828" s="12"/>
      <c r="D1828" s="61"/>
      <c r="E1828" s="61"/>
      <c r="F1828" s="13"/>
      <c r="G1828" s="13"/>
      <c r="H1828" s="60"/>
      <c r="I1828" s="75"/>
    </row>
    <row r="1829" spans="1:9" s="10" customFormat="1" ht="15.5" x14ac:dyDescent="0.35">
      <c r="A1829" s="73">
        <f t="shared" si="5"/>
        <v>45654</v>
      </c>
      <c r="B1829" s="11"/>
      <c r="C1829" s="12"/>
      <c r="D1829" s="61"/>
      <c r="E1829" s="61"/>
      <c r="F1829" s="13"/>
      <c r="G1829" s="13"/>
      <c r="H1829" s="60"/>
      <c r="I1829" s="75"/>
    </row>
    <row r="1830" spans="1:9" s="10" customFormat="1" ht="15.5" x14ac:dyDescent="0.35">
      <c r="A1830" s="73">
        <f t="shared" si="5"/>
        <v>45655</v>
      </c>
      <c r="B1830" s="11"/>
      <c r="C1830" s="12"/>
      <c r="D1830" s="61"/>
      <c r="E1830" s="61"/>
      <c r="F1830" s="13"/>
      <c r="G1830" s="13"/>
      <c r="H1830" s="60"/>
      <c r="I1830" s="75"/>
    </row>
    <row r="1831" spans="1:9" s="10" customFormat="1" ht="15.5" x14ac:dyDescent="0.35">
      <c r="A1831" s="73">
        <f t="shared" si="5"/>
        <v>45656</v>
      </c>
      <c r="B1831" s="11"/>
      <c r="C1831" s="12"/>
      <c r="D1831" s="61"/>
      <c r="E1831" s="61"/>
      <c r="F1831" s="13"/>
      <c r="G1831" s="13"/>
      <c r="H1831" s="60"/>
      <c r="I1831" s="75"/>
    </row>
    <row r="1832" spans="1:9" s="10" customFormat="1" ht="15.5" x14ac:dyDescent="0.35">
      <c r="A1832" s="76">
        <f t="shared" si="5"/>
        <v>45657</v>
      </c>
      <c r="B1832" s="85"/>
      <c r="C1832" s="86"/>
      <c r="D1832" s="87"/>
      <c r="E1832" s="87"/>
      <c r="F1832" s="88"/>
      <c r="G1832" s="88"/>
      <c r="H1832" s="89"/>
      <c r="I1832" s="90"/>
    </row>
  </sheetData>
  <hyperlinks>
    <hyperlink ref="A4" location="Contents!A1" display="Back to table of contents" xr:uid="{00000000-0004-0000-0C00-000000000000}"/>
  </hyperlink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9"/>
  <sheetViews>
    <sheetView zoomScaleNormal="100" workbookViewId="0"/>
  </sheetViews>
  <sheetFormatPr defaultColWidth="8.7265625" defaultRowHeight="15.5" x14ac:dyDescent="0.35"/>
  <cols>
    <col min="1" max="1" width="28.81640625" style="5" customWidth="1"/>
    <col min="2" max="2" width="87.453125" style="5" bestFit="1" customWidth="1"/>
    <col min="3" max="3" width="10.453125" style="5" customWidth="1"/>
    <col min="4" max="16384" width="8.7265625" style="5"/>
  </cols>
  <sheetData>
    <row r="1" spans="1:2" s="4" customFormat="1" ht="20" x14ac:dyDescent="0.4">
      <c r="A1" s="100" t="s">
        <v>36</v>
      </c>
    </row>
    <row r="2" spans="1:2" s="4" customFormat="1" x14ac:dyDescent="0.35">
      <c r="A2" s="5" t="s">
        <v>46</v>
      </c>
    </row>
    <row r="3" spans="1:2" s="4" customFormat="1" x14ac:dyDescent="0.35">
      <c r="A3" s="5" t="s">
        <v>50</v>
      </c>
    </row>
    <row r="4" spans="1:2" s="4" customFormat="1" ht="25" customHeight="1" x14ac:dyDescent="0.35">
      <c r="A4" s="24" t="s">
        <v>48</v>
      </c>
      <c r="B4" s="24" t="s">
        <v>37</v>
      </c>
    </row>
    <row r="5" spans="1:2" ht="31" customHeight="1" x14ac:dyDescent="0.35">
      <c r="A5" s="37" t="s">
        <v>38</v>
      </c>
      <c r="B5" s="38" t="s">
        <v>38</v>
      </c>
    </row>
    <row r="6" spans="1:2" ht="31" customHeight="1" x14ac:dyDescent="0.35">
      <c r="A6" s="39">
        <v>1</v>
      </c>
      <c r="B6" s="38" t="s">
        <v>101</v>
      </c>
    </row>
    <row r="7" spans="1:2" ht="31" customHeight="1" x14ac:dyDescent="0.35">
      <c r="A7" s="39">
        <v>2</v>
      </c>
      <c r="B7" s="38" t="s">
        <v>102</v>
      </c>
    </row>
    <row r="8" spans="1:2" ht="31" customHeight="1" x14ac:dyDescent="0.35">
      <c r="A8" s="39">
        <v>3</v>
      </c>
      <c r="B8" s="38" t="s">
        <v>103</v>
      </c>
    </row>
    <row r="9" spans="1:2" ht="31" customHeight="1" x14ac:dyDescent="0.35">
      <c r="A9" s="39">
        <v>4</v>
      </c>
      <c r="B9" s="40" t="s">
        <v>104</v>
      </c>
    </row>
    <row r="10" spans="1:2" ht="31" customHeight="1" x14ac:dyDescent="0.35">
      <c r="A10" s="39">
        <v>5</v>
      </c>
      <c r="B10" s="40" t="s">
        <v>105</v>
      </c>
    </row>
    <row r="11" spans="1:2" ht="31" customHeight="1" x14ac:dyDescent="0.35">
      <c r="A11" s="39">
        <v>6</v>
      </c>
      <c r="B11" s="40" t="s">
        <v>106</v>
      </c>
    </row>
    <row r="12" spans="1:2" ht="31" customHeight="1" x14ac:dyDescent="0.35">
      <c r="A12" s="39">
        <v>7</v>
      </c>
      <c r="B12" s="40" t="s">
        <v>107</v>
      </c>
    </row>
    <row r="13" spans="1:2" ht="31" customHeight="1" x14ac:dyDescent="0.35">
      <c r="A13" s="39">
        <v>8</v>
      </c>
      <c r="B13" s="40" t="s">
        <v>108</v>
      </c>
    </row>
    <row r="14" spans="1:2" ht="31" customHeight="1" x14ac:dyDescent="0.35">
      <c r="A14" s="39">
        <v>9</v>
      </c>
      <c r="B14" s="40" t="s">
        <v>203</v>
      </c>
    </row>
    <row r="15" spans="1:2" ht="31" customHeight="1" x14ac:dyDescent="0.35">
      <c r="A15" s="39">
        <v>10</v>
      </c>
      <c r="B15" s="40" t="s">
        <v>206</v>
      </c>
    </row>
    <row r="16" spans="1:2" ht="31" customHeight="1" x14ac:dyDescent="0.35">
      <c r="A16" s="41" t="s">
        <v>175</v>
      </c>
      <c r="B16" s="40" t="s">
        <v>109</v>
      </c>
    </row>
    <row r="17" spans="1:2" ht="31" customHeight="1" x14ac:dyDescent="0.35">
      <c r="A17" s="41" t="s">
        <v>174</v>
      </c>
      <c r="B17" s="66" t="s">
        <v>195</v>
      </c>
    </row>
    <row r="18" spans="1:2" ht="31" customHeight="1" x14ac:dyDescent="0.35">
      <c r="A18" s="41" t="s">
        <v>172</v>
      </c>
      <c r="B18" s="40" t="s">
        <v>142</v>
      </c>
    </row>
    <row r="19" spans="1:2" ht="31" x14ac:dyDescent="0.35">
      <c r="A19" s="41" t="s">
        <v>171</v>
      </c>
      <c r="B19" s="40" t="s">
        <v>173</v>
      </c>
    </row>
  </sheetData>
  <hyperlinks>
    <hyperlink ref="A5" location="Notes!A1" display="Notes" xr:uid="{00000000-0004-0000-0100-000000000000}"/>
    <hyperlink ref="A6" location="'1'!A1" display="'1'!A1" xr:uid="{00000000-0004-0000-0100-000001000000}"/>
    <hyperlink ref="A7" location="'2'!A1" display="'2'!A1" xr:uid="{00000000-0004-0000-0100-000002000000}"/>
    <hyperlink ref="A8" location="'3'!A1" display="'3'!A1" xr:uid="{00000000-0004-0000-0100-000003000000}"/>
    <hyperlink ref="A9" location="'4'!A1" display="'4'!A1" xr:uid="{00000000-0004-0000-0100-000004000000}"/>
    <hyperlink ref="A10" location="'5'!A1" display="'5'!A1" xr:uid="{00000000-0004-0000-0100-000005000000}"/>
    <hyperlink ref="A11" location="'6'!A1" display="'6'!A1" xr:uid="{00000000-0004-0000-0100-000006000000}"/>
    <hyperlink ref="A12" location="'7'!A1" display="'7'!A1" xr:uid="{00000000-0004-0000-0100-000007000000}"/>
    <hyperlink ref="A13" location="'8'!A1" display="'8'!A1" xr:uid="{00000000-0004-0000-0100-000008000000}"/>
    <hyperlink ref="A14" location="'9'!A1" display="'9'!A1" xr:uid="{00000000-0004-0000-0100-000009000000}"/>
    <hyperlink ref="A15" location="'10'!A1" display="'10'!A1" xr:uid="{00000000-0004-0000-0100-00000A000000}"/>
  </hyperlinks>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6"/>
  <sheetViews>
    <sheetView zoomScaleNormal="100" workbookViewId="0"/>
  </sheetViews>
  <sheetFormatPr defaultColWidth="8.7265625" defaultRowHeight="15.5" x14ac:dyDescent="0.35"/>
  <cols>
    <col min="1" max="1" width="16.453125" style="29" customWidth="1"/>
    <col min="2" max="2" width="93.54296875" style="29" bestFit="1" customWidth="1"/>
    <col min="3" max="3" width="19.453125" style="29" bestFit="1" customWidth="1"/>
    <col min="4" max="4" width="28.54296875" style="5" customWidth="1"/>
    <col min="5" max="16384" width="8.7265625" style="29"/>
  </cols>
  <sheetData>
    <row r="1" spans="1:4" ht="20" x14ac:dyDescent="0.4">
      <c r="A1" s="102" t="s">
        <v>38</v>
      </c>
      <c r="B1" s="28"/>
      <c r="C1" s="28"/>
    </row>
    <row r="2" spans="1:4" ht="17.5" x14ac:dyDescent="0.35">
      <c r="A2" s="30" t="s">
        <v>44</v>
      </c>
      <c r="B2" s="28"/>
      <c r="C2" s="28"/>
    </row>
    <row r="3" spans="1:4" ht="17.5" x14ac:dyDescent="0.35">
      <c r="A3" s="30" t="s">
        <v>50</v>
      </c>
      <c r="B3" s="28"/>
      <c r="C3" s="28"/>
    </row>
    <row r="4" spans="1:4" x14ac:dyDescent="0.35">
      <c r="A4" s="31" t="s">
        <v>53</v>
      </c>
      <c r="B4" s="28"/>
      <c r="C4" s="28"/>
    </row>
    <row r="5" spans="1:4" s="30" customFormat="1" ht="25" customHeight="1" x14ac:dyDescent="0.35">
      <c r="A5" s="24" t="s">
        <v>39</v>
      </c>
      <c r="B5" s="24" t="s">
        <v>40</v>
      </c>
      <c r="C5" s="24" t="s">
        <v>51</v>
      </c>
      <c r="D5" s="32" t="s">
        <v>113</v>
      </c>
    </row>
    <row r="6" spans="1:4" ht="46.5" x14ac:dyDescent="0.35">
      <c r="A6" s="4" t="s">
        <v>45</v>
      </c>
      <c r="B6" s="33" t="s">
        <v>181</v>
      </c>
      <c r="C6" s="4" t="s">
        <v>52</v>
      </c>
    </row>
    <row r="7" spans="1:4" ht="62" x14ac:dyDescent="0.35">
      <c r="A7" s="91" t="s">
        <v>112</v>
      </c>
      <c r="B7" s="36" t="s">
        <v>170</v>
      </c>
      <c r="C7" s="91" t="s">
        <v>52</v>
      </c>
      <c r="D7" s="35" t="s">
        <v>128</v>
      </c>
    </row>
    <row r="8" spans="1:4" ht="46.5" x14ac:dyDescent="0.35">
      <c r="A8" s="5" t="s">
        <v>114</v>
      </c>
      <c r="B8" s="36" t="s">
        <v>115</v>
      </c>
      <c r="C8" s="5" t="s">
        <v>52</v>
      </c>
      <c r="D8" s="35" t="s">
        <v>124</v>
      </c>
    </row>
    <row r="9" spans="1:4" ht="46.5" x14ac:dyDescent="0.35">
      <c r="A9" s="91" t="s">
        <v>116</v>
      </c>
      <c r="B9" s="34" t="s">
        <v>117</v>
      </c>
      <c r="C9" s="34" t="s">
        <v>126</v>
      </c>
      <c r="D9" s="35" t="s">
        <v>125</v>
      </c>
    </row>
    <row r="10" spans="1:4" ht="46.5" x14ac:dyDescent="0.35">
      <c r="A10" s="91" t="s">
        <v>118</v>
      </c>
      <c r="B10" s="34" t="s">
        <v>119</v>
      </c>
      <c r="C10" s="91" t="s">
        <v>52</v>
      </c>
      <c r="D10" s="35" t="s">
        <v>127</v>
      </c>
    </row>
    <row r="11" spans="1:4" x14ac:dyDescent="0.35">
      <c r="A11" s="5" t="s">
        <v>120</v>
      </c>
      <c r="B11" s="36" t="s">
        <v>165</v>
      </c>
      <c r="C11" s="5" t="s">
        <v>52</v>
      </c>
    </row>
    <row r="12" spans="1:4" ht="31" x14ac:dyDescent="0.35">
      <c r="A12" s="5" t="s">
        <v>121</v>
      </c>
      <c r="B12" s="34" t="s">
        <v>132</v>
      </c>
      <c r="C12" s="5" t="s">
        <v>137</v>
      </c>
      <c r="D12" s="35" t="s">
        <v>133</v>
      </c>
    </row>
    <row r="13" spans="1:4" ht="62" x14ac:dyDescent="0.35">
      <c r="A13" s="91" t="s">
        <v>122</v>
      </c>
      <c r="B13" s="34" t="s">
        <v>123</v>
      </c>
      <c r="C13" s="5" t="s">
        <v>138</v>
      </c>
      <c r="D13" s="35" t="s">
        <v>134</v>
      </c>
    </row>
    <row r="14" spans="1:4" ht="201.5" x14ac:dyDescent="0.35">
      <c r="A14" s="105" t="s">
        <v>164</v>
      </c>
      <c r="B14" s="106" t="s">
        <v>200</v>
      </c>
      <c r="C14" s="5" t="s">
        <v>187</v>
      </c>
      <c r="D14" s="104" t="s">
        <v>201</v>
      </c>
    </row>
    <row r="15" spans="1:4" ht="62" x14ac:dyDescent="0.35">
      <c r="A15" s="5" t="s">
        <v>199</v>
      </c>
      <c r="B15" s="36" t="s">
        <v>197</v>
      </c>
      <c r="C15" s="5" t="s">
        <v>187</v>
      </c>
      <c r="D15" s="103" t="s">
        <v>198</v>
      </c>
    </row>
    <row r="16" spans="1:4" ht="62" x14ac:dyDescent="0.35">
      <c r="A16" s="5" t="s">
        <v>207</v>
      </c>
      <c r="B16" s="33" t="s">
        <v>208</v>
      </c>
      <c r="C16" s="5" t="s">
        <v>187</v>
      </c>
      <c r="D16" s="111" t="s">
        <v>209</v>
      </c>
    </row>
  </sheetData>
  <hyperlinks>
    <hyperlink ref="A4" location="'Table of contents'!A1" display="Back to table of contents" xr:uid="{00000000-0004-0000-0200-000000000000}"/>
    <hyperlink ref="D7" r:id="rId1" xr:uid="{00000000-0004-0000-0200-000001000000}"/>
    <hyperlink ref="D8" r:id="rId2" display="https://www.iso.org/standard/70907.html" xr:uid="{00000000-0004-0000-0200-000002000000}"/>
    <hyperlink ref="D9" r:id="rId3" display="https://www.who.int/standards/classifications/classification-of-diseases/emergency-use-icd-codes-for-covid-19-disease-outbreak" xr:uid="{00000000-0004-0000-0200-000003000000}"/>
    <hyperlink ref="D10" r:id="rId4" xr:uid="{00000000-0004-0000-0200-000004000000}"/>
    <hyperlink ref="D12" r:id="rId5" xr:uid="{00000000-0004-0000-0200-000005000000}"/>
    <hyperlink ref="D13" r:id="rId6" xr:uid="{00000000-0004-0000-0200-000006000000}"/>
    <hyperlink ref="D15" r:id="rId7" display="https://osr.statisticsauthority.gov.uk/policies/official-statistics-policies/official-statistics-in-development/" xr:uid="{00000000-0004-0000-0200-000007000000}"/>
    <hyperlink ref="D14" r:id="rId8" display="https://www.ons.gov.uk/peoplepopulationandcommunity/healthandsocialcare/causesofdeath/articles/estimatingexcessdeathsintheukmethodologychanges/february2024" xr:uid="{00000000-0004-0000-0200-000008000000}"/>
    <hyperlink ref="D16" r:id="rId9" xr:uid="{00000000-0004-0000-0200-000009000000}"/>
  </hyperlinks>
  <pageMargins left="0.7" right="0.7" top="0.75" bottom="0.75" header="0.3" footer="0.3"/>
  <pageSetup paperSize="9" orientation="portrait" r:id="rId10"/>
  <tableParts count="1">
    <tablePart r:id="rId1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324"/>
  <sheetViews>
    <sheetView zoomScaleNormal="100" workbookViewId="0"/>
  </sheetViews>
  <sheetFormatPr defaultColWidth="9.1796875" defaultRowHeight="15.5" x14ac:dyDescent="0.35"/>
  <cols>
    <col min="1" max="3" width="15.7265625" style="4" customWidth="1"/>
    <col min="4" max="12" width="9.7265625" style="4" customWidth="1"/>
    <col min="13" max="23" width="9.1796875" style="4"/>
    <col min="24" max="16384" width="9.1796875" style="10"/>
  </cols>
  <sheetData>
    <row r="1" spans="1:23" s="4" customFormat="1" ht="20" x14ac:dyDescent="0.4">
      <c r="A1" s="101" t="s">
        <v>188</v>
      </c>
    </row>
    <row r="2" spans="1:23" s="4" customFormat="1" x14ac:dyDescent="0.35">
      <c r="A2" s="5" t="s">
        <v>58</v>
      </c>
    </row>
    <row r="3" spans="1:23" s="4" customFormat="1" x14ac:dyDescent="0.35">
      <c r="A3" s="5" t="s">
        <v>59</v>
      </c>
    </row>
    <row r="4" spans="1:23" s="4" customFormat="1" ht="30" customHeight="1" x14ac:dyDescent="0.35">
      <c r="A4" s="49" t="s">
        <v>53</v>
      </c>
    </row>
    <row r="5" spans="1:23" ht="42" customHeight="1" x14ac:dyDescent="0.35">
      <c r="A5" s="23" t="s">
        <v>83</v>
      </c>
      <c r="B5" s="24"/>
      <c r="E5" s="25"/>
      <c r="F5" s="25"/>
    </row>
    <row r="6" spans="1:23" ht="47.25" customHeight="1" x14ac:dyDescent="0.35">
      <c r="A6" s="47" t="s">
        <v>62</v>
      </c>
      <c r="B6" s="48" t="s">
        <v>57</v>
      </c>
      <c r="C6" s="48" t="s">
        <v>110</v>
      </c>
      <c r="D6" s="50" t="s">
        <v>60</v>
      </c>
      <c r="E6" s="46" t="s">
        <v>61</v>
      </c>
      <c r="F6" s="46" t="s">
        <v>65</v>
      </c>
      <c r="G6" s="46" t="s">
        <v>66</v>
      </c>
      <c r="H6" s="46" t="s">
        <v>161</v>
      </c>
      <c r="I6" s="46" t="s">
        <v>67</v>
      </c>
      <c r="J6" s="45" t="s">
        <v>68</v>
      </c>
      <c r="K6" s="45" t="s">
        <v>69</v>
      </c>
      <c r="L6" s="10"/>
      <c r="M6" s="10"/>
      <c r="N6" s="10"/>
      <c r="O6" s="10"/>
      <c r="P6" s="10"/>
      <c r="Q6" s="10"/>
      <c r="R6" s="10"/>
      <c r="S6" s="10"/>
      <c r="T6" s="10"/>
      <c r="U6" s="10"/>
      <c r="V6" s="10"/>
      <c r="W6" s="10"/>
    </row>
    <row r="7" spans="1:23" ht="16" customHeight="1" x14ac:dyDescent="0.35">
      <c r="A7" s="14" t="s">
        <v>168</v>
      </c>
      <c r="B7" s="18">
        <v>1</v>
      </c>
      <c r="C7" s="19">
        <v>44928</v>
      </c>
      <c r="D7" s="51">
        <f>SUM(weekly_covid_deaths_by_age_persons[[#This Row],[&lt;1]:[85+]])</f>
        <v>84</v>
      </c>
      <c r="E7" s="2">
        <v>0</v>
      </c>
      <c r="F7" s="2">
        <v>0</v>
      </c>
      <c r="G7" s="2">
        <v>1</v>
      </c>
      <c r="H7" s="2">
        <v>3</v>
      </c>
      <c r="I7" s="2">
        <v>18</v>
      </c>
      <c r="J7" s="2">
        <v>19</v>
      </c>
      <c r="K7" s="2">
        <v>43</v>
      </c>
      <c r="M7" s="10"/>
      <c r="N7" s="10"/>
      <c r="O7" s="10"/>
      <c r="P7" s="10"/>
      <c r="Q7" s="10"/>
      <c r="R7" s="10"/>
      <c r="S7" s="10"/>
      <c r="T7" s="10"/>
      <c r="U7" s="10"/>
      <c r="V7" s="10"/>
      <c r="W7" s="10"/>
    </row>
    <row r="8" spans="1:23" ht="16" customHeight="1" x14ac:dyDescent="0.35">
      <c r="A8" s="14" t="s">
        <v>168</v>
      </c>
      <c r="B8" s="18">
        <v>2</v>
      </c>
      <c r="C8" s="19">
        <v>44935</v>
      </c>
      <c r="D8" s="51">
        <v>102</v>
      </c>
      <c r="E8" s="2">
        <v>0</v>
      </c>
      <c r="F8" s="2">
        <v>0</v>
      </c>
      <c r="G8" s="2">
        <v>1</v>
      </c>
      <c r="H8" s="2">
        <v>5</v>
      </c>
      <c r="I8" s="2">
        <v>14</v>
      </c>
      <c r="J8" s="2">
        <v>35</v>
      </c>
      <c r="K8" s="2">
        <v>47</v>
      </c>
      <c r="M8" s="10"/>
      <c r="N8" s="10"/>
      <c r="O8" s="10"/>
      <c r="P8" s="10"/>
      <c r="Q8" s="10"/>
      <c r="R8" s="10"/>
      <c r="S8" s="10"/>
      <c r="T8" s="10"/>
      <c r="U8" s="10"/>
      <c r="V8" s="10"/>
      <c r="W8" s="10"/>
    </row>
    <row r="9" spans="1:23" ht="16" customHeight="1" x14ac:dyDescent="0.35">
      <c r="A9" s="14" t="s">
        <v>168</v>
      </c>
      <c r="B9" s="18">
        <v>3</v>
      </c>
      <c r="C9" s="19">
        <v>44942</v>
      </c>
      <c r="D9" s="51">
        <v>85</v>
      </c>
      <c r="E9" s="2">
        <v>0</v>
      </c>
      <c r="F9" s="2">
        <v>0</v>
      </c>
      <c r="G9" s="2">
        <v>0</v>
      </c>
      <c r="H9" s="2">
        <v>3</v>
      </c>
      <c r="I9" s="2">
        <v>9</v>
      </c>
      <c r="J9" s="2">
        <v>30</v>
      </c>
      <c r="K9" s="2">
        <v>43</v>
      </c>
      <c r="M9" s="10"/>
      <c r="N9" s="10"/>
      <c r="O9" s="10"/>
      <c r="P9" s="10"/>
      <c r="Q9" s="10"/>
      <c r="R9" s="10"/>
      <c r="S9" s="10"/>
      <c r="T9" s="10"/>
      <c r="U9" s="10"/>
      <c r="V9" s="10"/>
      <c r="W9" s="10"/>
    </row>
    <row r="10" spans="1:23" ht="16" customHeight="1" x14ac:dyDescent="0.35">
      <c r="A10" s="14" t="s">
        <v>168</v>
      </c>
      <c r="B10" s="18">
        <v>4</v>
      </c>
      <c r="C10" s="19">
        <v>44949</v>
      </c>
      <c r="D10" s="51">
        <v>56</v>
      </c>
      <c r="E10" s="2">
        <v>0</v>
      </c>
      <c r="F10" s="2">
        <v>0</v>
      </c>
      <c r="G10" s="2">
        <v>1</v>
      </c>
      <c r="H10" s="2">
        <v>2</v>
      </c>
      <c r="I10" s="2">
        <v>9</v>
      </c>
      <c r="J10" s="2">
        <v>12</v>
      </c>
      <c r="K10" s="2">
        <v>32</v>
      </c>
      <c r="M10" s="10"/>
      <c r="N10" s="10"/>
      <c r="O10" s="10"/>
      <c r="P10" s="10"/>
      <c r="Q10" s="10"/>
      <c r="R10" s="10"/>
      <c r="S10" s="10"/>
      <c r="T10" s="10"/>
      <c r="U10" s="10"/>
      <c r="V10" s="10"/>
      <c r="W10" s="10"/>
    </row>
    <row r="11" spans="1:23" ht="16" customHeight="1" x14ac:dyDescent="0.35">
      <c r="A11" s="14" t="s">
        <v>168</v>
      </c>
      <c r="B11" s="18">
        <v>5</v>
      </c>
      <c r="C11" s="19">
        <v>44956</v>
      </c>
      <c r="D11" s="51">
        <v>33</v>
      </c>
      <c r="E11" s="2">
        <v>0</v>
      </c>
      <c r="F11" s="2">
        <v>0</v>
      </c>
      <c r="G11" s="2">
        <v>0</v>
      </c>
      <c r="H11" s="2">
        <v>3</v>
      </c>
      <c r="I11" s="2">
        <v>6</v>
      </c>
      <c r="J11" s="2">
        <v>10</v>
      </c>
      <c r="K11" s="2">
        <v>14</v>
      </c>
      <c r="M11" s="10"/>
      <c r="N11" s="10"/>
      <c r="O11" s="10"/>
      <c r="P11" s="10"/>
      <c r="Q11" s="10"/>
      <c r="R11" s="10"/>
      <c r="S11" s="10"/>
      <c r="T11" s="10"/>
      <c r="U11" s="10"/>
      <c r="V11" s="10"/>
      <c r="W11" s="10"/>
    </row>
    <row r="12" spans="1:23" ht="16" customHeight="1" x14ac:dyDescent="0.35">
      <c r="A12" s="14" t="s">
        <v>168</v>
      </c>
      <c r="B12" s="18">
        <v>6</v>
      </c>
      <c r="C12" s="19">
        <v>44963</v>
      </c>
      <c r="D12" s="51">
        <v>36</v>
      </c>
      <c r="E12" s="2">
        <v>0</v>
      </c>
      <c r="F12" s="2">
        <v>0</v>
      </c>
      <c r="G12" s="2">
        <v>1</v>
      </c>
      <c r="H12" s="2">
        <v>4</v>
      </c>
      <c r="I12" s="2">
        <v>6</v>
      </c>
      <c r="J12" s="2">
        <v>12</v>
      </c>
      <c r="K12" s="2">
        <v>13</v>
      </c>
      <c r="M12" s="10"/>
      <c r="N12" s="10"/>
      <c r="O12" s="10"/>
      <c r="P12" s="10"/>
      <c r="Q12" s="10"/>
      <c r="R12" s="10"/>
      <c r="S12" s="10"/>
      <c r="T12" s="10"/>
      <c r="U12" s="10"/>
      <c r="V12" s="10"/>
      <c r="W12" s="10"/>
    </row>
    <row r="13" spans="1:23" ht="16" customHeight="1" x14ac:dyDescent="0.35">
      <c r="A13" s="14" t="s">
        <v>168</v>
      </c>
      <c r="B13" s="18">
        <v>7</v>
      </c>
      <c r="C13" s="19">
        <v>44970</v>
      </c>
      <c r="D13" s="51">
        <v>49</v>
      </c>
      <c r="E13" s="2">
        <v>0</v>
      </c>
      <c r="F13" s="2">
        <v>0</v>
      </c>
      <c r="G13" s="2">
        <v>1</v>
      </c>
      <c r="H13" s="2">
        <v>6</v>
      </c>
      <c r="I13" s="2">
        <v>5</v>
      </c>
      <c r="J13" s="2">
        <v>12</v>
      </c>
      <c r="K13" s="2">
        <v>25</v>
      </c>
      <c r="M13" s="10"/>
      <c r="N13" s="10"/>
      <c r="O13" s="10"/>
      <c r="P13" s="10"/>
      <c r="Q13" s="10"/>
      <c r="R13" s="10"/>
      <c r="S13" s="10"/>
      <c r="T13" s="10"/>
      <c r="U13" s="10"/>
      <c r="V13" s="10"/>
      <c r="W13" s="10"/>
    </row>
    <row r="14" spans="1:23" ht="16" customHeight="1" x14ac:dyDescent="0.35">
      <c r="A14" s="14" t="s">
        <v>168</v>
      </c>
      <c r="B14" s="18">
        <v>8</v>
      </c>
      <c r="C14" s="19">
        <v>44977</v>
      </c>
      <c r="D14" s="51">
        <v>47</v>
      </c>
      <c r="E14" s="2">
        <v>0</v>
      </c>
      <c r="F14" s="2">
        <v>0</v>
      </c>
      <c r="G14" s="2">
        <v>0</v>
      </c>
      <c r="H14" s="2">
        <v>1</v>
      </c>
      <c r="I14" s="2">
        <v>11</v>
      </c>
      <c r="J14" s="2">
        <v>13</v>
      </c>
      <c r="K14" s="2">
        <v>22</v>
      </c>
      <c r="M14" s="10"/>
      <c r="N14" s="10"/>
      <c r="O14" s="10"/>
      <c r="P14" s="10"/>
      <c r="Q14" s="10"/>
      <c r="R14" s="10"/>
      <c r="S14" s="10"/>
      <c r="T14" s="10"/>
      <c r="U14" s="10"/>
      <c r="V14" s="10"/>
      <c r="W14" s="10"/>
    </row>
    <row r="15" spans="1:23" ht="16" customHeight="1" x14ac:dyDescent="0.35">
      <c r="A15" s="14" t="s">
        <v>168</v>
      </c>
      <c r="B15" s="18">
        <v>9</v>
      </c>
      <c r="C15" s="19">
        <v>44984</v>
      </c>
      <c r="D15" s="51">
        <v>42</v>
      </c>
      <c r="E15" s="2">
        <v>0</v>
      </c>
      <c r="F15" s="2">
        <v>0</v>
      </c>
      <c r="G15" s="2">
        <v>0</v>
      </c>
      <c r="H15" s="2">
        <v>3</v>
      </c>
      <c r="I15" s="2">
        <v>7</v>
      </c>
      <c r="J15" s="2">
        <v>14</v>
      </c>
      <c r="K15" s="2">
        <v>18</v>
      </c>
      <c r="M15" s="10"/>
      <c r="N15" s="10"/>
      <c r="O15" s="10"/>
      <c r="P15" s="10"/>
      <c r="Q15" s="10"/>
      <c r="R15" s="10"/>
      <c r="S15" s="10"/>
      <c r="T15" s="10"/>
      <c r="U15" s="10"/>
      <c r="V15" s="10"/>
      <c r="W15" s="10"/>
    </row>
    <row r="16" spans="1:23" ht="16" customHeight="1" x14ac:dyDescent="0.35">
      <c r="A16" s="14" t="s">
        <v>168</v>
      </c>
      <c r="B16" s="18">
        <v>10</v>
      </c>
      <c r="C16" s="19">
        <v>44991</v>
      </c>
      <c r="D16" s="51">
        <v>64</v>
      </c>
      <c r="E16" s="2">
        <v>0</v>
      </c>
      <c r="F16" s="2">
        <v>0</v>
      </c>
      <c r="G16" s="2">
        <v>1</v>
      </c>
      <c r="H16" s="2">
        <v>8</v>
      </c>
      <c r="I16" s="2">
        <v>8</v>
      </c>
      <c r="J16" s="2">
        <v>18</v>
      </c>
      <c r="K16" s="2">
        <v>29</v>
      </c>
      <c r="M16" s="10"/>
      <c r="N16" s="10"/>
      <c r="O16" s="10"/>
      <c r="P16" s="10"/>
      <c r="Q16" s="10"/>
      <c r="R16" s="10"/>
      <c r="S16" s="10"/>
      <c r="T16" s="10"/>
      <c r="U16" s="10"/>
      <c r="V16" s="10"/>
      <c r="W16" s="10"/>
    </row>
    <row r="17" spans="1:23" ht="16" customHeight="1" x14ac:dyDescent="0.35">
      <c r="A17" s="14" t="s">
        <v>168</v>
      </c>
      <c r="B17" s="18">
        <v>11</v>
      </c>
      <c r="C17" s="19">
        <v>44998</v>
      </c>
      <c r="D17" s="51">
        <v>56</v>
      </c>
      <c r="E17" s="2">
        <v>0</v>
      </c>
      <c r="F17" s="2">
        <v>0</v>
      </c>
      <c r="G17" s="2">
        <v>1</v>
      </c>
      <c r="H17" s="2">
        <v>7</v>
      </c>
      <c r="I17" s="2">
        <v>5</v>
      </c>
      <c r="J17" s="2">
        <v>21</v>
      </c>
      <c r="K17" s="2">
        <v>22</v>
      </c>
      <c r="M17" s="10"/>
      <c r="N17" s="10"/>
      <c r="O17" s="10"/>
      <c r="P17" s="10"/>
      <c r="Q17" s="10"/>
      <c r="R17" s="10"/>
      <c r="S17" s="10"/>
      <c r="T17" s="10"/>
      <c r="U17" s="10"/>
      <c r="V17" s="10"/>
      <c r="W17" s="10"/>
    </row>
    <row r="18" spans="1:23" ht="16" customHeight="1" x14ac:dyDescent="0.35">
      <c r="A18" s="14" t="s">
        <v>168</v>
      </c>
      <c r="B18" s="18">
        <v>12</v>
      </c>
      <c r="C18" s="19">
        <v>45005</v>
      </c>
      <c r="D18" s="51">
        <v>75</v>
      </c>
      <c r="E18" s="2">
        <v>0</v>
      </c>
      <c r="F18" s="2">
        <v>0</v>
      </c>
      <c r="G18" s="2">
        <v>1</v>
      </c>
      <c r="H18" s="2">
        <v>7</v>
      </c>
      <c r="I18" s="2">
        <v>11</v>
      </c>
      <c r="J18" s="2">
        <v>24</v>
      </c>
      <c r="K18" s="2">
        <v>32</v>
      </c>
      <c r="M18" s="10"/>
      <c r="N18" s="10"/>
      <c r="O18" s="10"/>
      <c r="P18" s="10"/>
      <c r="Q18" s="10"/>
      <c r="R18" s="10"/>
      <c r="S18" s="10"/>
      <c r="T18" s="10"/>
      <c r="U18" s="10"/>
      <c r="V18" s="10"/>
      <c r="W18" s="10"/>
    </row>
    <row r="19" spans="1:23" ht="16" customHeight="1" x14ac:dyDescent="0.35">
      <c r="A19" s="14" t="s">
        <v>168</v>
      </c>
      <c r="B19" s="18">
        <v>13</v>
      </c>
      <c r="C19" s="19">
        <v>45012</v>
      </c>
      <c r="D19" s="51">
        <v>81</v>
      </c>
      <c r="E19" s="2">
        <v>0</v>
      </c>
      <c r="F19" s="2">
        <v>0</v>
      </c>
      <c r="G19" s="2">
        <v>0</v>
      </c>
      <c r="H19" s="2">
        <v>11</v>
      </c>
      <c r="I19" s="2">
        <v>11</v>
      </c>
      <c r="J19" s="2">
        <v>30</v>
      </c>
      <c r="K19" s="2">
        <v>29</v>
      </c>
      <c r="M19" s="10"/>
      <c r="N19" s="10"/>
      <c r="O19" s="10"/>
      <c r="P19" s="10"/>
      <c r="Q19" s="10"/>
      <c r="R19" s="10"/>
      <c r="S19" s="10"/>
      <c r="T19" s="10"/>
      <c r="U19" s="10"/>
      <c r="V19" s="10"/>
      <c r="W19" s="10"/>
    </row>
    <row r="20" spans="1:23" ht="16" customHeight="1" x14ac:dyDescent="0.35">
      <c r="A20" s="14" t="s">
        <v>168</v>
      </c>
      <c r="B20" s="18">
        <v>14</v>
      </c>
      <c r="C20" s="19">
        <v>45019</v>
      </c>
      <c r="D20" s="51">
        <v>70</v>
      </c>
      <c r="E20" s="2">
        <v>0</v>
      </c>
      <c r="F20" s="2">
        <v>0</v>
      </c>
      <c r="G20" s="2">
        <v>0</v>
      </c>
      <c r="H20" s="2">
        <v>8</v>
      </c>
      <c r="I20" s="2">
        <v>13</v>
      </c>
      <c r="J20" s="2">
        <v>24</v>
      </c>
      <c r="K20" s="2">
        <v>25</v>
      </c>
      <c r="M20" s="10"/>
      <c r="N20" s="10"/>
      <c r="O20" s="10"/>
      <c r="P20" s="10"/>
      <c r="Q20" s="10"/>
      <c r="R20" s="10"/>
      <c r="S20" s="10"/>
      <c r="T20" s="10"/>
      <c r="U20" s="10"/>
      <c r="V20" s="10"/>
      <c r="W20" s="10"/>
    </row>
    <row r="21" spans="1:23" ht="16" customHeight="1" x14ac:dyDescent="0.35">
      <c r="A21" s="14" t="s">
        <v>168</v>
      </c>
      <c r="B21" s="18">
        <v>15</v>
      </c>
      <c r="C21" s="19">
        <v>45026</v>
      </c>
      <c r="D21" s="51">
        <v>73</v>
      </c>
      <c r="E21" s="2">
        <v>0</v>
      </c>
      <c r="F21" s="2">
        <v>0</v>
      </c>
      <c r="G21" s="2">
        <v>0</v>
      </c>
      <c r="H21" s="2">
        <v>7</v>
      </c>
      <c r="I21" s="2">
        <v>16</v>
      </c>
      <c r="J21" s="2">
        <v>18</v>
      </c>
      <c r="K21" s="2">
        <v>32</v>
      </c>
      <c r="M21" s="10"/>
      <c r="N21" s="10"/>
      <c r="O21" s="10"/>
      <c r="P21" s="10"/>
      <c r="Q21" s="10"/>
      <c r="R21" s="10"/>
      <c r="S21" s="10"/>
      <c r="T21" s="10"/>
      <c r="U21" s="10"/>
      <c r="V21" s="10"/>
      <c r="W21" s="10"/>
    </row>
    <row r="22" spans="1:23" ht="16" customHeight="1" x14ac:dyDescent="0.35">
      <c r="A22" s="14" t="s">
        <v>168</v>
      </c>
      <c r="B22" s="18">
        <v>16</v>
      </c>
      <c r="C22" s="19">
        <v>45033</v>
      </c>
      <c r="D22" s="51">
        <v>69</v>
      </c>
      <c r="E22" s="2">
        <v>0</v>
      </c>
      <c r="F22" s="2">
        <v>0</v>
      </c>
      <c r="G22" s="2">
        <v>0</v>
      </c>
      <c r="H22" s="2">
        <v>10</v>
      </c>
      <c r="I22" s="2">
        <v>9</v>
      </c>
      <c r="J22" s="2">
        <v>19</v>
      </c>
      <c r="K22" s="2">
        <v>31</v>
      </c>
      <c r="M22" s="10"/>
      <c r="N22" s="10"/>
      <c r="O22" s="10"/>
      <c r="P22" s="10"/>
      <c r="Q22" s="10"/>
      <c r="R22" s="10"/>
      <c r="S22" s="10"/>
      <c r="T22" s="10"/>
      <c r="U22" s="10"/>
      <c r="V22" s="10"/>
      <c r="W22" s="10"/>
    </row>
    <row r="23" spans="1:23" ht="16" customHeight="1" x14ac:dyDescent="0.35">
      <c r="A23" s="14" t="s">
        <v>168</v>
      </c>
      <c r="B23" s="18">
        <v>17</v>
      </c>
      <c r="C23" s="19">
        <v>45040</v>
      </c>
      <c r="D23" s="51">
        <v>59</v>
      </c>
      <c r="E23" s="2">
        <v>0</v>
      </c>
      <c r="F23" s="2">
        <v>0</v>
      </c>
      <c r="G23" s="2">
        <v>1</v>
      </c>
      <c r="H23" s="2">
        <v>7</v>
      </c>
      <c r="I23" s="2">
        <v>7</v>
      </c>
      <c r="J23" s="2">
        <v>23</v>
      </c>
      <c r="K23" s="2">
        <v>21</v>
      </c>
      <c r="M23" s="10"/>
      <c r="N23" s="10"/>
      <c r="O23" s="10"/>
      <c r="P23" s="10"/>
      <c r="Q23" s="10"/>
      <c r="R23" s="10"/>
      <c r="S23" s="10"/>
      <c r="T23" s="10"/>
      <c r="U23" s="10"/>
      <c r="V23" s="10"/>
      <c r="W23" s="10"/>
    </row>
    <row r="24" spans="1:23" ht="16" customHeight="1" x14ac:dyDescent="0.35">
      <c r="A24" s="14" t="s">
        <v>168</v>
      </c>
      <c r="B24" s="18">
        <v>18</v>
      </c>
      <c r="C24" s="19">
        <v>45047</v>
      </c>
      <c r="D24" s="51">
        <v>45</v>
      </c>
      <c r="E24" s="2">
        <v>0</v>
      </c>
      <c r="F24" s="2">
        <v>0</v>
      </c>
      <c r="G24" s="2">
        <v>0</v>
      </c>
      <c r="H24" s="2">
        <v>1</v>
      </c>
      <c r="I24" s="2">
        <v>5</v>
      </c>
      <c r="J24" s="2">
        <v>15</v>
      </c>
      <c r="K24" s="2">
        <v>24</v>
      </c>
      <c r="M24" s="10"/>
      <c r="N24" s="10"/>
      <c r="O24" s="10"/>
      <c r="P24" s="10"/>
      <c r="Q24" s="10"/>
      <c r="R24" s="10"/>
      <c r="S24" s="10"/>
      <c r="T24" s="10"/>
      <c r="U24" s="10"/>
      <c r="V24" s="10"/>
      <c r="W24" s="10"/>
    </row>
    <row r="25" spans="1:23" ht="16" customHeight="1" x14ac:dyDescent="0.35">
      <c r="A25" s="14" t="s">
        <v>168</v>
      </c>
      <c r="B25" s="18">
        <v>19</v>
      </c>
      <c r="C25" s="19">
        <v>45054</v>
      </c>
      <c r="D25" s="51">
        <v>30</v>
      </c>
      <c r="E25" s="2">
        <v>0</v>
      </c>
      <c r="F25" s="2">
        <v>0</v>
      </c>
      <c r="G25" s="2">
        <v>0</v>
      </c>
      <c r="H25" s="2">
        <v>5</v>
      </c>
      <c r="I25" s="2">
        <v>4</v>
      </c>
      <c r="J25" s="2">
        <v>10</v>
      </c>
      <c r="K25" s="2">
        <v>11</v>
      </c>
      <c r="M25" s="10"/>
      <c r="N25" s="10"/>
      <c r="O25" s="10"/>
      <c r="P25" s="10"/>
      <c r="Q25" s="10"/>
      <c r="R25" s="10"/>
      <c r="S25" s="10"/>
      <c r="T25" s="10"/>
      <c r="U25" s="10"/>
      <c r="V25" s="10"/>
      <c r="W25" s="10"/>
    </row>
    <row r="26" spans="1:23" ht="16" customHeight="1" x14ac:dyDescent="0.35">
      <c r="A26" s="14" t="s">
        <v>168</v>
      </c>
      <c r="B26" s="18">
        <v>20</v>
      </c>
      <c r="C26" s="19">
        <v>45061</v>
      </c>
      <c r="D26" s="51">
        <v>25</v>
      </c>
      <c r="E26" s="2">
        <v>0</v>
      </c>
      <c r="F26" s="2">
        <v>0</v>
      </c>
      <c r="G26" s="2">
        <v>1</v>
      </c>
      <c r="H26" s="2">
        <v>1</v>
      </c>
      <c r="I26" s="2">
        <v>3</v>
      </c>
      <c r="J26" s="2">
        <v>9</v>
      </c>
      <c r="K26" s="2">
        <v>11</v>
      </c>
      <c r="M26" s="10"/>
      <c r="N26" s="10"/>
      <c r="O26" s="10"/>
      <c r="P26" s="10"/>
      <c r="Q26" s="10"/>
      <c r="R26" s="10"/>
      <c r="S26" s="10"/>
      <c r="T26" s="10"/>
      <c r="U26" s="10"/>
      <c r="V26" s="10"/>
      <c r="W26" s="10"/>
    </row>
    <row r="27" spans="1:23" ht="16" customHeight="1" x14ac:dyDescent="0.35">
      <c r="A27" s="14" t="s">
        <v>168</v>
      </c>
      <c r="B27" s="18">
        <v>21</v>
      </c>
      <c r="C27" s="19">
        <v>45068</v>
      </c>
      <c r="D27" s="51">
        <v>13</v>
      </c>
      <c r="E27" s="2">
        <v>0</v>
      </c>
      <c r="F27" s="2">
        <v>0</v>
      </c>
      <c r="G27" s="2">
        <v>1</v>
      </c>
      <c r="H27" s="2">
        <v>0</v>
      </c>
      <c r="I27" s="2">
        <v>3</v>
      </c>
      <c r="J27" s="2">
        <v>5</v>
      </c>
      <c r="K27" s="2">
        <v>4</v>
      </c>
      <c r="M27" s="10"/>
      <c r="N27" s="10"/>
      <c r="O27" s="10"/>
      <c r="P27" s="10"/>
      <c r="Q27" s="10"/>
      <c r="R27" s="10"/>
      <c r="S27" s="10"/>
      <c r="T27" s="10"/>
      <c r="U27" s="10"/>
      <c r="V27" s="10"/>
      <c r="W27" s="10"/>
    </row>
    <row r="28" spans="1:23" ht="16" customHeight="1" x14ac:dyDescent="0.35">
      <c r="A28" s="14" t="s">
        <v>168</v>
      </c>
      <c r="B28" s="18">
        <v>22</v>
      </c>
      <c r="C28" s="19">
        <v>45075</v>
      </c>
      <c r="D28" s="51">
        <v>16</v>
      </c>
      <c r="E28" s="2">
        <v>0</v>
      </c>
      <c r="F28" s="2">
        <v>0</v>
      </c>
      <c r="G28" s="2">
        <v>0</v>
      </c>
      <c r="H28" s="2">
        <v>2</v>
      </c>
      <c r="I28" s="2">
        <v>4</v>
      </c>
      <c r="J28" s="2">
        <v>5</v>
      </c>
      <c r="K28" s="2">
        <v>5</v>
      </c>
      <c r="M28" s="10"/>
      <c r="N28" s="10"/>
      <c r="O28" s="10"/>
      <c r="P28" s="10"/>
      <c r="Q28" s="10"/>
      <c r="R28" s="10"/>
      <c r="S28" s="10"/>
      <c r="T28" s="10"/>
      <c r="U28" s="10"/>
      <c r="V28" s="10"/>
      <c r="W28" s="10"/>
    </row>
    <row r="29" spans="1:23" ht="16" customHeight="1" x14ac:dyDescent="0.35">
      <c r="A29" s="14" t="s">
        <v>168</v>
      </c>
      <c r="B29" s="18">
        <v>23</v>
      </c>
      <c r="C29" s="19">
        <v>45082</v>
      </c>
      <c r="D29" s="51">
        <v>15</v>
      </c>
      <c r="E29" s="2">
        <v>0</v>
      </c>
      <c r="F29" s="2">
        <v>0</v>
      </c>
      <c r="G29" s="2">
        <v>0</v>
      </c>
      <c r="H29" s="2">
        <v>0</v>
      </c>
      <c r="I29" s="2">
        <v>2</v>
      </c>
      <c r="J29" s="2">
        <v>6</v>
      </c>
      <c r="K29" s="2">
        <v>7</v>
      </c>
      <c r="M29" s="10"/>
      <c r="N29" s="10"/>
      <c r="O29" s="10"/>
      <c r="P29" s="10"/>
      <c r="Q29" s="10"/>
      <c r="R29" s="10"/>
      <c r="S29" s="10"/>
      <c r="T29" s="10"/>
      <c r="U29" s="10"/>
      <c r="V29" s="10"/>
      <c r="W29" s="10"/>
    </row>
    <row r="30" spans="1:23" ht="16" customHeight="1" x14ac:dyDescent="0.35">
      <c r="A30" s="14" t="s">
        <v>168</v>
      </c>
      <c r="B30" s="18">
        <v>24</v>
      </c>
      <c r="C30" s="19">
        <v>45089</v>
      </c>
      <c r="D30" s="51">
        <v>15</v>
      </c>
      <c r="E30" s="2">
        <v>0</v>
      </c>
      <c r="F30" s="2">
        <v>0</v>
      </c>
      <c r="G30" s="2">
        <v>1</v>
      </c>
      <c r="H30" s="2">
        <v>1</v>
      </c>
      <c r="I30" s="2">
        <v>5</v>
      </c>
      <c r="J30" s="2">
        <v>3</v>
      </c>
      <c r="K30" s="2">
        <v>5</v>
      </c>
      <c r="M30" s="10"/>
      <c r="N30" s="10"/>
      <c r="O30" s="10"/>
      <c r="P30" s="10"/>
      <c r="Q30" s="10"/>
      <c r="R30" s="10"/>
      <c r="S30" s="10"/>
      <c r="T30" s="10"/>
      <c r="U30" s="10"/>
      <c r="V30" s="10"/>
      <c r="W30" s="10"/>
    </row>
    <row r="31" spans="1:23" ht="16" customHeight="1" x14ac:dyDescent="0.35">
      <c r="A31" s="14" t="s">
        <v>168</v>
      </c>
      <c r="B31" s="18">
        <v>25</v>
      </c>
      <c r="C31" s="19">
        <v>45096</v>
      </c>
      <c r="D31" s="51">
        <v>13</v>
      </c>
      <c r="E31" s="2">
        <v>0</v>
      </c>
      <c r="F31" s="2">
        <v>0</v>
      </c>
      <c r="G31" s="2">
        <v>1</v>
      </c>
      <c r="H31" s="2">
        <v>0</v>
      </c>
      <c r="I31" s="2">
        <v>4</v>
      </c>
      <c r="J31" s="2">
        <v>3</v>
      </c>
      <c r="K31" s="2">
        <v>5</v>
      </c>
      <c r="M31" s="10"/>
      <c r="N31" s="10"/>
      <c r="O31" s="10"/>
      <c r="P31" s="10"/>
      <c r="Q31" s="10"/>
      <c r="R31" s="10"/>
      <c r="S31" s="10"/>
      <c r="T31" s="10"/>
      <c r="U31" s="10"/>
      <c r="V31" s="10"/>
      <c r="W31" s="10"/>
    </row>
    <row r="32" spans="1:23" ht="16" customHeight="1" x14ac:dyDescent="0.35">
      <c r="A32" s="14" t="s">
        <v>168</v>
      </c>
      <c r="B32" s="18">
        <v>26</v>
      </c>
      <c r="C32" s="19">
        <v>45103</v>
      </c>
      <c r="D32" s="51">
        <v>10</v>
      </c>
      <c r="E32" s="2">
        <v>0</v>
      </c>
      <c r="F32" s="2">
        <v>0</v>
      </c>
      <c r="G32" s="2">
        <v>0</v>
      </c>
      <c r="H32" s="2">
        <v>0</v>
      </c>
      <c r="I32" s="2">
        <v>4</v>
      </c>
      <c r="J32" s="2">
        <v>4</v>
      </c>
      <c r="K32" s="2">
        <v>2</v>
      </c>
      <c r="M32" s="10"/>
      <c r="N32" s="10"/>
      <c r="O32" s="10"/>
      <c r="P32" s="10"/>
      <c r="Q32" s="10"/>
      <c r="R32" s="10"/>
      <c r="S32" s="10"/>
      <c r="T32" s="10"/>
      <c r="U32" s="10"/>
      <c r="V32" s="10"/>
      <c r="W32" s="10"/>
    </row>
    <row r="33" spans="1:23" ht="16" customHeight="1" x14ac:dyDescent="0.35">
      <c r="A33" s="14" t="s">
        <v>168</v>
      </c>
      <c r="B33" s="18">
        <v>27</v>
      </c>
      <c r="C33" s="19">
        <v>45110</v>
      </c>
      <c r="D33" s="51">
        <v>8</v>
      </c>
      <c r="E33" s="2">
        <v>0</v>
      </c>
      <c r="F33" s="2">
        <v>0</v>
      </c>
      <c r="G33" s="2">
        <v>0</v>
      </c>
      <c r="H33" s="2">
        <v>1</v>
      </c>
      <c r="I33" s="2">
        <v>1</v>
      </c>
      <c r="J33" s="2">
        <v>3</v>
      </c>
      <c r="K33" s="2">
        <v>3</v>
      </c>
      <c r="M33" s="10"/>
      <c r="N33" s="10"/>
      <c r="O33" s="10"/>
      <c r="P33" s="10"/>
      <c r="Q33" s="10"/>
      <c r="R33" s="10"/>
      <c r="S33" s="10"/>
      <c r="T33" s="10"/>
      <c r="U33" s="10"/>
      <c r="V33" s="10"/>
      <c r="W33" s="10"/>
    </row>
    <row r="34" spans="1:23" ht="16" customHeight="1" x14ac:dyDescent="0.35">
      <c r="A34" s="14" t="s">
        <v>168</v>
      </c>
      <c r="B34" s="18">
        <v>28</v>
      </c>
      <c r="C34" s="19">
        <v>45117</v>
      </c>
      <c r="D34" s="51">
        <v>4</v>
      </c>
      <c r="E34" s="2">
        <v>0</v>
      </c>
      <c r="F34" s="2">
        <v>0</v>
      </c>
      <c r="G34" s="2">
        <v>0</v>
      </c>
      <c r="H34" s="2">
        <v>0</v>
      </c>
      <c r="I34" s="2">
        <v>1</v>
      </c>
      <c r="J34" s="2">
        <v>2</v>
      </c>
      <c r="K34" s="2">
        <v>1</v>
      </c>
      <c r="M34" s="10"/>
      <c r="N34" s="10"/>
      <c r="O34" s="10"/>
      <c r="P34" s="10"/>
      <c r="Q34" s="10"/>
      <c r="R34" s="10"/>
      <c r="S34" s="10"/>
      <c r="T34" s="10"/>
      <c r="U34" s="10"/>
      <c r="V34" s="10"/>
      <c r="W34" s="10"/>
    </row>
    <row r="35" spans="1:23" ht="16" customHeight="1" x14ac:dyDescent="0.35">
      <c r="A35" s="14" t="s">
        <v>168</v>
      </c>
      <c r="B35" s="18">
        <v>29</v>
      </c>
      <c r="C35" s="19">
        <v>45124</v>
      </c>
      <c r="D35" s="51">
        <v>10</v>
      </c>
      <c r="E35" s="2">
        <v>0</v>
      </c>
      <c r="F35" s="2">
        <v>0</v>
      </c>
      <c r="G35" s="2">
        <v>0</v>
      </c>
      <c r="H35" s="2">
        <v>0</v>
      </c>
      <c r="I35" s="2">
        <v>3</v>
      </c>
      <c r="J35" s="2">
        <v>2</v>
      </c>
      <c r="K35" s="2">
        <v>5</v>
      </c>
      <c r="M35" s="10"/>
      <c r="N35" s="10"/>
      <c r="O35" s="10"/>
      <c r="P35" s="10"/>
      <c r="Q35" s="10"/>
      <c r="R35" s="10"/>
      <c r="S35" s="10"/>
      <c r="T35" s="10"/>
      <c r="U35" s="10"/>
      <c r="V35" s="10"/>
      <c r="W35" s="10"/>
    </row>
    <row r="36" spans="1:23" ht="16" customHeight="1" x14ac:dyDescent="0.35">
      <c r="A36" s="14" t="s">
        <v>168</v>
      </c>
      <c r="B36" s="18">
        <v>30</v>
      </c>
      <c r="C36" s="19">
        <v>45131</v>
      </c>
      <c r="D36" s="51">
        <v>5</v>
      </c>
      <c r="E36" s="2">
        <v>0</v>
      </c>
      <c r="F36" s="2">
        <v>0</v>
      </c>
      <c r="G36" s="2">
        <v>0</v>
      </c>
      <c r="H36" s="2">
        <v>0</v>
      </c>
      <c r="I36" s="2">
        <v>1</v>
      </c>
      <c r="J36" s="2">
        <v>2</v>
      </c>
      <c r="K36" s="2">
        <v>2</v>
      </c>
      <c r="M36" s="10"/>
      <c r="N36" s="10"/>
      <c r="O36" s="10"/>
      <c r="P36" s="10"/>
      <c r="Q36" s="10"/>
      <c r="R36" s="10"/>
      <c r="S36" s="10"/>
      <c r="T36" s="10"/>
      <c r="U36" s="10"/>
      <c r="V36" s="10"/>
      <c r="W36" s="10"/>
    </row>
    <row r="37" spans="1:23" ht="16" customHeight="1" x14ac:dyDescent="0.35">
      <c r="A37" s="14" t="s">
        <v>168</v>
      </c>
      <c r="B37" s="18">
        <v>31</v>
      </c>
      <c r="C37" s="19">
        <v>45138</v>
      </c>
      <c r="D37" s="51">
        <v>8</v>
      </c>
      <c r="E37" s="2">
        <v>1</v>
      </c>
      <c r="F37" s="2">
        <v>0</v>
      </c>
      <c r="G37" s="2">
        <v>0</v>
      </c>
      <c r="H37" s="2">
        <v>3</v>
      </c>
      <c r="I37" s="2">
        <v>0</v>
      </c>
      <c r="J37" s="2">
        <v>2</v>
      </c>
      <c r="K37" s="2">
        <v>2</v>
      </c>
      <c r="M37" s="10"/>
      <c r="N37" s="10"/>
      <c r="O37" s="10"/>
      <c r="P37" s="10"/>
      <c r="Q37" s="10"/>
      <c r="R37" s="10"/>
      <c r="S37" s="10"/>
      <c r="T37" s="10"/>
      <c r="U37" s="10"/>
      <c r="V37" s="10"/>
      <c r="W37" s="10"/>
    </row>
    <row r="38" spans="1:23" ht="16" customHeight="1" x14ac:dyDescent="0.35">
      <c r="A38" s="14" t="s">
        <v>168</v>
      </c>
      <c r="B38" s="18">
        <v>32</v>
      </c>
      <c r="C38" s="19">
        <v>45145</v>
      </c>
      <c r="D38" s="51">
        <v>18</v>
      </c>
      <c r="E38" s="2">
        <v>0</v>
      </c>
      <c r="F38" s="2">
        <v>0</v>
      </c>
      <c r="G38" s="2">
        <v>0</v>
      </c>
      <c r="H38" s="2">
        <v>6</v>
      </c>
      <c r="I38" s="2">
        <v>4</v>
      </c>
      <c r="J38" s="2">
        <v>1</v>
      </c>
      <c r="K38" s="2">
        <v>7</v>
      </c>
      <c r="M38" s="10"/>
      <c r="N38" s="10"/>
      <c r="O38" s="10"/>
      <c r="P38" s="10"/>
      <c r="Q38" s="10"/>
      <c r="R38" s="10"/>
      <c r="S38" s="10"/>
      <c r="T38" s="10"/>
      <c r="U38" s="10"/>
      <c r="V38" s="10"/>
      <c r="W38" s="10"/>
    </row>
    <row r="39" spans="1:23" ht="16" customHeight="1" x14ac:dyDescent="0.35">
      <c r="A39" s="14" t="s">
        <v>168</v>
      </c>
      <c r="B39" s="18">
        <v>33</v>
      </c>
      <c r="C39" s="19">
        <v>45152</v>
      </c>
      <c r="D39" s="51">
        <v>24</v>
      </c>
      <c r="E39" s="2">
        <v>0</v>
      </c>
      <c r="F39" s="2">
        <v>0</v>
      </c>
      <c r="G39" s="2">
        <v>0</v>
      </c>
      <c r="H39" s="2">
        <v>0</v>
      </c>
      <c r="I39" s="2">
        <v>5</v>
      </c>
      <c r="J39" s="2">
        <v>9</v>
      </c>
      <c r="K39" s="2">
        <v>10</v>
      </c>
      <c r="M39" s="10"/>
      <c r="N39" s="10"/>
      <c r="O39" s="10"/>
      <c r="P39" s="10"/>
      <c r="Q39" s="10"/>
      <c r="R39" s="10"/>
      <c r="S39" s="10"/>
      <c r="T39" s="10"/>
      <c r="U39" s="10"/>
      <c r="V39" s="10"/>
      <c r="W39" s="10"/>
    </row>
    <row r="40" spans="1:23" ht="16" customHeight="1" x14ac:dyDescent="0.35">
      <c r="A40" s="14" t="s">
        <v>168</v>
      </c>
      <c r="B40" s="18">
        <v>34</v>
      </c>
      <c r="C40" s="19">
        <v>45159</v>
      </c>
      <c r="D40" s="51">
        <v>24</v>
      </c>
      <c r="E40" s="2">
        <v>0</v>
      </c>
      <c r="F40" s="2">
        <v>0</v>
      </c>
      <c r="G40" s="2">
        <v>0</v>
      </c>
      <c r="H40" s="2">
        <v>3</v>
      </c>
      <c r="I40" s="2">
        <v>7</v>
      </c>
      <c r="J40" s="2">
        <v>9</v>
      </c>
      <c r="K40" s="2">
        <v>5</v>
      </c>
      <c r="M40" s="10"/>
      <c r="N40" s="10"/>
      <c r="O40" s="10"/>
      <c r="P40" s="10"/>
      <c r="Q40" s="10"/>
      <c r="R40" s="10"/>
      <c r="S40" s="10"/>
      <c r="T40" s="10"/>
      <c r="U40" s="10"/>
      <c r="V40" s="10"/>
      <c r="W40" s="10"/>
    </row>
    <row r="41" spans="1:23" ht="16" customHeight="1" x14ac:dyDescent="0.35">
      <c r="A41" s="14" t="s">
        <v>168</v>
      </c>
      <c r="B41" s="18">
        <v>35</v>
      </c>
      <c r="C41" s="19">
        <v>45166</v>
      </c>
      <c r="D41" s="51">
        <v>20</v>
      </c>
      <c r="E41" s="2">
        <v>0</v>
      </c>
      <c r="F41" s="2">
        <v>0</v>
      </c>
      <c r="G41" s="2">
        <v>0</v>
      </c>
      <c r="H41" s="2">
        <v>1</v>
      </c>
      <c r="I41" s="2">
        <v>4</v>
      </c>
      <c r="J41" s="2">
        <v>8</v>
      </c>
      <c r="K41" s="2">
        <v>7</v>
      </c>
      <c r="M41" s="10"/>
      <c r="N41" s="10"/>
      <c r="O41" s="10"/>
      <c r="P41" s="10"/>
      <c r="Q41" s="10"/>
      <c r="R41" s="10"/>
      <c r="S41" s="10"/>
      <c r="T41" s="10"/>
      <c r="U41" s="10"/>
      <c r="V41" s="10"/>
      <c r="W41" s="10"/>
    </row>
    <row r="42" spans="1:23" ht="16" customHeight="1" x14ac:dyDescent="0.35">
      <c r="A42" s="14" t="s">
        <v>168</v>
      </c>
      <c r="B42" s="18">
        <v>36</v>
      </c>
      <c r="C42" s="19">
        <v>45173</v>
      </c>
      <c r="D42" s="51">
        <v>30</v>
      </c>
      <c r="E42" s="2">
        <v>0</v>
      </c>
      <c r="F42" s="2">
        <v>0</v>
      </c>
      <c r="G42" s="2">
        <v>0</v>
      </c>
      <c r="H42" s="2">
        <v>4</v>
      </c>
      <c r="I42" s="2">
        <v>6</v>
      </c>
      <c r="J42" s="2">
        <v>7</v>
      </c>
      <c r="K42" s="2">
        <v>13</v>
      </c>
      <c r="M42" s="10"/>
      <c r="N42" s="10"/>
      <c r="O42" s="10"/>
      <c r="P42" s="10"/>
      <c r="Q42" s="10"/>
      <c r="R42" s="10"/>
      <c r="S42" s="10"/>
      <c r="T42" s="10"/>
      <c r="U42" s="10"/>
      <c r="V42" s="10"/>
      <c r="W42" s="10"/>
    </row>
    <row r="43" spans="1:23" ht="16" customHeight="1" x14ac:dyDescent="0.35">
      <c r="A43" s="14" t="s">
        <v>168</v>
      </c>
      <c r="B43" s="18">
        <v>37</v>
      </c>
      <c r="C43" s="19">
        <v>45180</v>
      </c>
      <c r="D43" s="51">
        <v>30</v>
      </c>
      <c r="E43" s="2">
        <v>0</v>
      </c>
      <c r="F43" s="2">
        <v>0</v>
      </c>
      <c r="G43" s="2">
        <v>0</v>
      </c>
      <c r="H43" s="2">
        <v>3</v>
      </c>
      <c r="I43" s="2">
        <v>4</v>
      </c>
      <c r="J43" s="2">
        <v>13</v>
      </c>
      <c r="K43" s="2">
        <v>10</v>
      </c>
      <c r="M43" s="10"/>
      <c r="N43" s="10"/>
      <c r="O43" s="10"/>
      <c r="P43" s="10"/>
      <c r="Q43" s="10"/>
      <c r="R43" s="10"/>
      <c r="S43" s="10"/>
      <c r="T43" s="10"/>
      <c r="U43" s="10"/>
      <c r="V43" s="10"/>
      <c r="W43" s="10"/>
    </row>
    <row r="44" spans="1:23" ht="16" customHeight="1" x14ac:dyDescent="0.35">
      <c r="A44" s="14" t="s">
        <v>168</v>
      </c>
      <c r="B44" s="18">
        <v>38</v>
      </c>
      <c r="C44" s="19">
        <v>45187</v>
      </c>
      <c r="D44" s="51">
        <v>31</v>
      </c>
      <c r="E44" s="2">
        <v>0</v>
      </c>
      <c r="F44" s="2">
        <v>0</v>
      </c>
      <c r="G44" s="2">
        <v>0</v>
      </c>
      <c r="H44" s="2">
        <v>1</v>
      </c>
      <c r="I44" s="2">
        <v>5</v>
      </c>
      <c r="J44" s="2">
        <v>8</v>
      </c>
      <c r="K44" s="2">
        <v>17</v>
      </c>
      <c r="M44" s="10"/>
      <c r="N44" s="10"/>
      <c r="O44" s="10"/>
      <c r="P44" s="10"/>
      <c r="Q44" s="10"/>
      <c r="R44" s="10"/>
      <c r="S44" s="10"/>
      <c r="T44" s="10"/>
      <c r="U44" s="10"/>
      <c r="V44" s="10"/>
      <c r="W44" s="10"/>
    </row>
    <row r="45" spans="1:23" ht="16" customHeight="1" x14ac:dyDescent="0.35">
      <c r="A45" s="14" t="s">
        <v>168</v>
      </c>
      <c r="B45" s="18">
        <v>39</v>
      </c>
      <c r="C45" s="19">
        <v>45194</v>
      </c>
      <c r="D45" s="51">
        <v>35</v>
      </c>
      <c r="E45" s="2">
        <v>0</v>
      </c>
      <c r="F45" s="2">
        <v>0</v>
      </c>
      <c r="G45" s="2">
        <v>0</v>
      </c>
      <c r="H45" s="2">
        <v>4</v>
      </c>
      <c r="I45" s="2">
        <v>6</v>
      </c>
      <c r="J45" s="2">
        <v>8</v>
      </c>
      <c r="K45" s="2">
        <v>17</v>
      </c>
      <c r="M45" s="10"/>
      <c r="N45" s="10"/>
      <c r="O45" s="10"/>
      <c r="P45" s="10"/>
      <c r="Q45" s="10"/>
      <c r="R45" s="10"/>
      <c r="S45" s="10"/>
      <c r="T45" s="10"/>
      <c r="U45" s="10"/>
      <c r="V45" s="10"/>
      <c r="W45" s="10"/>
    </row>
    <row r="46" spans="1:23" ht="16" customHeight="1" x14ac:dyDescent="0.35">
      <c r="A46" s="14" t="s">
        <v>168</v>
      </c>
      <c r="B46" s="18">
        <v>40</v>
      </c>
      <c r="C46" s="19">
        <v>45201</v>
      </c>
      <c r="D46" s="51">
        <v>36</v>
      </c>
      <c r="E46" s="2">
        <v>0</v>
      </c>
      <c r="F46" s="2">
        <v>0</v>
      </c>
      <c r="G46" s="2">
        <v>0</v>
      </c>
      <c r="H46" s="2">
        <v>1</v>
      </c>
      <c r="I46" s="2">
        <v>8</v>
      </c>
      <c r="J46" s="2">
        <v>13</v>
      </c>
      <c r="K46" s="2">
        <v>14</v>
      </c>
      <c r="M46" s="10"/>
      <c r="N46" s="10"/>
      <c r="O46" s="10"/>
      <c r="P46" s="10"/>
      <c r="Q46" s="10"/>
      <c r="R46" s="10"/>
      <c r="S46" s="10"/>
      <c r="T46" s="10"/>
      <c r="U46" s="10"/>
      <c r="V46" s="10"/>
      <c r="W46" s="10"/>
    </row>
    <row r="47" spans="1:23" ht="16" customHeight="1" x14ac:dyDescent="0.35">
      <c r="A47" s="14" t="s">
        <v>168</v>
      </c>
      <c r="B47" s="18">
        <v>41</v>
      </c>
      <c r="C47" s="19">
        <v>45208</v>
      </c>
      <c r="D47" s="51">
        <v>46</v>
      </c>
      <c r="E47" s="2">
        <v>0</v>
      </c>
      <c r="F47" s="2">
        <v>0</v>
      </c>
      <c r="G47" s="2">
        <v>0</v>
      </c>
      <c r="H47" s="2">
        <v>5</v>
      </c>
      <c r="I47" s="2">
        <v>4</v>
      </c>
      <c r="J47" s="2">
        <v>15</v>
      </c>
      <c r="K47" s="2">
        <v>22</v>
      </c>
      <c r="M47" s="10"/>
      <c r="N47" s="10"/>
      <c r="O47" s="10"/>
      <c r="P47" s="10"/>
      <c r="Q47" s="10"/>
      <c r="R47" s="10"/>
      <c r="S47" s="10"/>
      <c r="T47" s="10"/>
      <c r="U47" s="10"/>
      <c r="V47" s="10"/>
      <c r="W47" s="10"/>
    </row>
    <row r="48" spans="1:23" ht="16" customHeight="1" x14ac:dyDescent="0.35">
      <c r="A48" s="14" t="s">
        <v>168</v>
      </c>
      <c r="B48" s="18">
        <v>42</v>
      </c>
      <c r="C48" s="19">
        <v>45215</v>
      </c>
      <c r="D48" s="51">
        <v>31</v>
      </c>
      <c r="E48" s="2">
        <v>0</v>
      </c>
      <c r="F48" s="2">
        <v>0</v>
      </c>
      <c r="G48" s="2">
        <v>0</v>
      </c>
      <c r="H48" s="2">
        <v>2</v>
      </c>
      <c r="I48" s="2">
        <v>5</v>
      </c>
      <c r="J48" s="2">
        <v>11</v>
      </c>
      <c r="K48" s="2">
        <v>13</v>
      </c>
      <c r="M48" s="10"/>
      <c r="N48" s="10"/>
      <c r="O48" s="10"/>
      <c r="P48" s="10"/>
      <c r="Q48" s="10"/>
      <c r="R48" s="10"/>
      <c r="S48" s="10"/>
      <c r="T48" s="10"/>
      <c r="U48" s="10"/>
      <c r="V48" s="10"/>
      <c r="W48" s="10"/>
    </row>
    <row r="49" spans="1:23" ht="16" customHeight="1" x14ac:dyDescent="0.35">
      <c r="A49" s="14" t="s">
        <v>168</v>
      </c>
      <c r="B49" s="18">
        <v>43</v>
      </c>
      <c r="C49" s="19">
        <v>45222</v>
      </c>
      <c r="D49" s="51">
        <v>38</v>
      </c>
      <c r="E49" s="2">
        <v>0</v>
      </c>
      <c r="F49" s="2">
        <v>0</v>
      </c>
      <c r="G49" s="2">
        <v>0</v>
      </c>
      <c r="H49" s="2">
        <v>7</v>
      </c>
      <c r="I49" s="2">
        <v>4</v>
      </c>
      <c r="J49" s="2">
        <v>14</v>
      </c>
      <c r="K49" s="2">
        <v>13</v>
      </c>
      <c r="M49" s="10"/>
      <c r="N49" s="10"/>
      <c r="O49" s="10"/>
      <c r="P49" s="10"/>
      <c r="Q49" s="10"/>
      <c r="R49" s="10"/>
      <c r="S49" s="10"/>
      <c r="T49" s="10"/>
      <c r="U49" s="10"/>
      <c r="V49" s="10"/>
      <c r="W49" s="10"/>
    </row>
    <row r="50" spans="1:23" ht="16" customHeight="1" x14ac:dyDescent="0.35">
      <c r="A50" s="14" t="s">
        <v>168</v>
      </c>
      <c r="B50" s="18">
        <v>44</v>
      </c>
      <c r="C50" s="19">
        <v>45229</v>
      </c>
      <c r="D50" s="51">
        <v>33</v>
      </c>
      <c r="E50" s="2">
        <v>0</v>
      </c>
      <c r="F50" s="2">
        <v>0</v>
      </c>
      <c r="G50" s="2">
        <v>0</v>
      </c>
      <c r="H50" s="2">
        <v>1</v>
      </c>
      <c r="I50" s="2">
        <v>6</v>
      </c>
      <c r="J50" s="2">
        <v>13</v>
      </c>
      <c r="K50" s="2">
        <v>13</v>
      </c>
      <c r="M50" s="10"/>
      <c r="N50" s="10"/>
      <c r="O50" s="10"/>
      <c r="P50" s="10"/>
      <c r="Q50" s="10"/>
      <c r="R50" s="10"/>
      <c r="S50" s="10"/>
      <c r="T50" s="10"/>
      <c r="U50" s="10"/>
      <c r="V50" s="10"/>
      <c r="W50" s="10"/>
    </row>
    <row r="51" spans="1:23" ht="16" customHeight="1" x14ac:dyDescent="0.35">
      <c r="A51" s="14" t="s">
        <v>168</v>
      </c>
      <c r="B51" s="18">
        <v>45</v>
      </c>
      <c r="C51" s="19">
        <v>45236</v>
      </c>
      <c r="D51" s="51">
        <v>45</v>
      </c>
      <c r="E51" s="2">
        <v>0</v>
      </c>
      <c r="F51" s="2">
        <v>0</v>
      </c>
      <c r="G51" s="2">
        <v>0</v>
      </c>
      <c r="H51" s="2">
        <v>3</v>
      </c>
      <c r="I51" s="2">
        <v>8</v>
      </c>
      <c r="J51" s="2">
        <v>10</v>
      </c>
      <c r="K51" s="2">
        <v>24</v>
      </c>
      <c r="M51" s="10"/>
      <c r="N51" s="10"/>
      <c r="O51" s="10"/>
      <c r="P51" s="10"/>
      <c r="Q51" s="10"/>
      <c r="R51" s="10"/>
      <c r="S51" s="10"/>
      <c r="T51" s="10"/>
      <c r="U51" s="10"/>
      <c r="V51" s="10"/>
      <c r="W51" s="10"/>
    </row>
    <row r="52" spans="1:23" ht="16" customHeight="1" x14ac:dyDescent="0.35">
      <c r="A52" s="14" t="s">
        <v>168</v>
      </c>
      <c r="B52" s="18">
        <v>46</v>
      </c>
      <c r="C52" s="19">
        <v>45243</v>
      </c>
      <c r="D52" s="51">
        <v>31</v>
      </c>
      <c r="E52" s="2">
        <v>0</v>
      </c>
      <c r="F52" s="2">
        <v>0</v>
      </c>
      <c r="G52" s="2">
        <v>1</v>
      </c>
      <c r="H52" s="2">
        <v>2</v>
      </c>
      <c r="I52" s="2">
        <v>5</v>
      </c>
      <c r="J52" s="2">
        <v>11</v>
      </c>
      <c r="K52" s="2">
        <v>12</v>
      </c>
      <c r="M52" s="10"/>
      <c r="N52" s="10"/>
      <c r="O52" s="10"/>
      <c r="P52" s="10"/>
      <c r="Q52" s="10"/>
      <c r="R52" s="10"/>
      <c r="S52" s="10"/>
      <c r="T52" s="10"/>
      <c r="U52" s="10"/>
      <c r="V52" s="10"/>
      <c r="W52" s="10"/>
    </row>
    <row r="53" spans="1:23" ht="16" customHeight="1" x14ac:dyDescent="0.35">
      <c r="A53" s="14" t="s">
        <v>168</v>
      </c>
      <c r="B53" s="18">
        <v>47</v>
      </c>
      <c r="C53" s="19">
        <v>45250</v>
      </c>
      <c r="D53" s="51">
        <v>36</v>
      </c>
      <c r="E53" s="2">
        <v>0</v>
      </c>
      <c r="F53" s="2">
        <v>0</v>
      </c>
      <c r="G53" s="2">
        <v>0</v>
      </c>
      <c r="H53" s="2">
        <v>3</v>
      </c>
      <c r="I53" s="2">
        <v>8</v>
      </c>
      <c r="J53" s="2">
        <v>15</v>
      </c>
      <c r="K53" s="2">
        <v>10</v>
      </c>
      <c r="M53" s="10"/>
      <c r="N53" s="10"/>
      <c r="O53" s="10"/>
      <c r="P53" s="10"/>
      <c r="Q53" s="10"/>
      <c r="R53" s="10"/>
      <c r="S53" s="10"/>
      <c r="T53" s="10"/>
      <c r="U53" s="10"/>
      <c r="V53" s="10"/>
      <c r="W53" s="10"/>
    </row>
    <row r="54" spans="1:23" ht="16" customHeight="1" x14ac:dyDescent="0.35">
      <c r="A54" s="14" t="s">
        <v>168</v>
      </c>
      <c r="B54" s="18">
        <v>48</v>
      </c>
      <c r="C54" s="19">
        <v>45257</v>
      </c>
      <c r="D54" s="51">
        <v>34</v>
      </c>
      <c r="E54" s="2">
        <v>0</v>
      </c>
      <c r="F54" s="2">
        <v>0</v>
      </c>
      <c r="G54" s="2">
        <v>1</v>
      </c>
      <c r="H54" s="2">
        <v>5</v>
      </c>
      <c r="I54" s="2">
        <v>9</v>
      </c>
      <c r="J54" s="2">
        <v>13</v>
      </c>
      <c r="K54" s="2">
        <v>6</v>
      </c>
      <c r="M54" s="10"/>
      <c r="N54" s="10"/>
      <c r="O54" s="10"/>
      <c r="P54" s="10"/>
      <c r="Q54" s="10"/>
      <c r="R54" s="10"/>
      <c r="S54" s="10"/>
      <c r="T54" s="10"/>
      <c r="U54" s="10"/>
      <c r="V54" s="10"/>
      <c r="W54" s="10"/>
    </row>
    <row r="55" spans="1:23" ht="16" customHeight="1" x14ac:dyDescent="0.35">
      <c r="A55" s="14" t="s">
        <v>168</v>
      </c>
      <c r="B55" s="18">
        <v>49</v>
      </c>
      <c r="C55" s="19">
        <v>45264</v>
      </c>
      <c r="D55" s="51">
        <v>25</v>
      </c>
      <c r="E55" s="2">
        <v>0</v>
      </c>
      <c r="F55" s="2">
        <v>0</v>
      </c>
      <c r="G55" s="2">
        <v>0</v>
      </c>
      <c r="H55" s="2">
        <v>2</v>
      </c>
      <c r="I55" s="2">
        <v>5</v>
      </c>
      <c r="J55" s="2">
        <v>13</v>
      </c>
      <c r="K55" s="2">
        <v>5</v>
      </c>
      <c r="M55" s="10"/>
      <c r="N55" s="10"/>
      <c r="O55" s="10"/>
      <c r="P55" s="10"/>
      <c r="Q55" s="10"/>
      <c r="R55" s="10"/>
      <c r="S55" s="10"/>
      <c r="T55" s="10"/>
      <c r="U55" s="10"/>
      <c r="V55" s="10"/>
      <c r="W55" s="10"/>
    </row>
    <row r="56" spans="1:23" ht="16" customHeight="1" x14ac:dyDescent="0.35">
      <c r="A56" s="14" t="s">
        <v>168</v>
      </c>
      <c r="B56" s="18">
        <v>50</v>
      </c>
      <c r="C56" s="19">
        <v>45271</v>
      </c>
      <c r="D56" s="51">
        <v>26</v>
      </c>
      <c r="E56" s="2">
        <v>0</v>
      </c>
      <c r="F56" s="2">
        <v>0</v>
      </c>
      <c r="G56" s="2">
        <v>0</v>
      </c>
      <c r="H56" s="2">
        <v>1</v>
      </c>
      <c r="I56" s="2">
        <v>7</v>
      </c>
      <c r="J56" s="2">
        <v>11</v>
      </c>
      <c r="K56" s="2">
        <v>7</v>
      </c>
      <c r="M56" s="10"/>
      <c r="N56" s="10"/>
      <c r="O56" s="10"/>
      <c r="P56" s="10"/>
      <c r="Q56" s="10"/>
      <c r="R56" s="10"/>
      <c r="S56" s="10"/>
      <c r="T56" s="10"/>
      <c r="U56" s="10"/>
      <c r="V56" s="10"/>
      <c r="W56" s="10"/>
    </row>
    <row r="57" spans="1:23" ht="16" customHeight="1" x14ac:dyDescent="0.35">
      <c r="A57" s="14" t="s">
        <v>168</v>
      </c>
      <c r="B57" s="18">
        <v>51</v>
      </c>
      <c r="C57" s="19">
        <v>45278</v>
      </c>
      <c r="D57" s="51">
        <v>43</v>
      </c>
      <c r="E57" s="2">
        <v>0</v>
      </c>
      <c r="F57" s="2">
        <v>0</v>
      </c>
      <c r="G57" s="2">
        <v>0</v>
      </c>
      <c r="H57" s="2">
        <v>5</v>
      </c>
      <c r="I57" s="2">
        <v>5</v>
      </c>
      <c r="J57" s="2">
        <v>15</v>
      </c>
      <c r="K57" s="2">
        <v>18</v>
      </c>
      <c r="M57" s="10"/>
      <c r="N57" s="10"/>
      <c r="O57" s="10"/>
      <c r="P57" s="10"/>
      <c r="Q57" s="10"/>
      <c r="R57" s="10"/>
      <c r="S57" s="10"/>
      <c r="T57" s="10"/>
      <c r="U57" s="10"/>
      <c r="V57" s="10"/>
      <c r="W57" s="10"/>
    </row>
    <row r="58" spans="1:23" ht="16" customHeight="1" x14ac:dyDescent="0.35">
      <c r="A58" s="14" t="s">
        <v>168</v>
      </c>
      <c r="B58" s="18">
        <v>52</v>
      </c>
      <c r="C58" s="19">
        <v>45285</v>
      </c>
      <c r="D58" s="51">
        <v>30</v>
      </c>
      <c r="E58" s="2">
        <v>0</v>
      </c>
      <c r="F58" s="2">
        <v>0</v>
      </c>
      <c r="G58" s="2">
        <v>0</v>
      </c>
      <c r="H58" s="2">
        <v>3</v>
      </c>
      <c r="I58" s="2">
        <v>2</v>
      </c>
      <c r="J58" s="2">
        <v>13</v>
      </c>
      <c r="K58" s="2">
        <v>12</v>
      </c>
      <c r="M58" s="10"/>
      <c r="N58" s="10"/>
      <c r="O58" s="10"/>
      <c r="P58" s="10"/>
      <c r="Q58" s="10"/>
      <c r="R58" s="10"/>
      <c r="S58" s="10"/>
      <c r="T58" s="10"/>
      <c r="U58" s="10"/>
      <c r="V58" s="10"/>
      <c r="W58" s="10"/>
    </row>
    <row r="59" spans="1:23" ht="16" customHeight="1" x14ac:dyDescent="0.35">
      <c r="A59" s="14" t="s">
        <v>177</v>
      </c>
      <c r="B59" s="18">
        <v>1</v>
      </c>
      <c r="C59" s="19">
        <v>45292</v>
      </c>
      <c r="D59" s="26">
        <f>SUM(weekly_covid_deaths_by_age_persons[[#This Row],[&lt;1]:[85+]])</f>
        <v>45</v>
      </c>
      <c r="E59" s="2">
        <v>0</v>
      </c>
      <c r="F59" s="2">
        <v>0</v>
      </c>
      <c r="G59" s="2">
        <v>1</v>
      </c>
      <c r="H59" s="2">
        <v>6</v>
      </c>
      <c r="I59" s="2">
        <v>7</v>
      </c>
      <c r="J59" s="2">
        <v>14</v>
      </c>
      <c r="K59" s="2">
        <v>17</v>
      </c>
      <c r="M59" s="10"/>
      <c r="N59" s="10"/>
      <c r="O59" s="10"/>
      <c r="P59" s="10"/>
      <c r="Q59" s="10"/>
      <c r="R59" s="10"/>
      <c r="S59" s="10"/>
      <c r="T59" s="10"/>
      <c r="U59" s="10"/>
      <c r="V59" s="10"/>
      <c r="W59" s="10"/>
    </row>
    <row r="60" spans="1:23" ht="16" customHeight="1" x14ac:dyDescent="0.35">
      <c r="A60" s="14" t="s">
        <v>177</v>
      </c>
      <c r="B60" s="18">
        <v>2</v>
      </c>
      <c r="C60" s="19">
        <v>45299</v>
      </c>
      <c r="D60" s="26">
        <f>SUM(weekly_covid_deaths_by_age_persons[[#This Row],[&lt;1]:[85+]])</f>
        <v>45</v>
      </c>
      <c r="E60" s="2">
        <v>0</v>
      </c>
      <c r="F60" s="2">
        <v>0</v>
      </c>
      <c r="G60" s="2">
        <v>0</v>
      </c>
      <c r="H60" s="2">
        <v>5</v>
      </c>
      <c r="I60" s="2">
        <v>7</v>
      </c>
      <c r="J60" s="2">
        <v>15</v>
      </c>
      <c r="K60" s="2">
        <v>18</v>
      </c>
      <c r="M60" s="10"/>
      <c r="N60" s="10"/>
      <c r="O60" s="10"/>
      <c r="P60" s="10"/>
      <c r="Q60" s="10"/>
      <c r="R60" s="10"/>
      <c r="S60" s="10"/>
      <c r="T60" s="10"/>
      <c r="U60" s="10"/>
      <c r="V60" s="10"/>
      <c r="W60" s="10"/>
    </row>
    <row r="61" spans="1:23" ht="16" customHeight="1" x14ac:dyDescent="0.35">
      <c r="A61" s="14" t="s">
        <v>177</v>
      </c>
      <c r="B61" s="18">
        <v>3</v>
      </c>
      <c r="C61" s="19">
        <v>45306</v>
      </c>
      <c r="D61" s="26">
        <f>SUM(weekly_covid_deaths_by_age_persons[[#This Row],[&lt;1]:[85+]])</f>
        <v>37</v>
      </c>
      <c r="E61" s="2">
        <v>0</v>
      </c>
      <c r="F61" s="2">
        <v>1</v>
      </c>
      <c r="G61" s="2">
        <v>1</v>
      </c>
      <c r="H61" s="2">
        <v>0</v>
      </c>
      <c r="I61" s="2">
        <v>6</v>
      </c>
      <c r="J61" s="2">
        <v>16</v>
      </c>
      <c r="K61" s="2">
        <v>13</v>
      </c>
      <c r="M61" s="10"/>
      <c r="N61" s="10"/>
      <c r="O61" s="10"/>
      <c r="P61" s="10"/>
      <c r="Q61" s="10"/>
      <c r="R61" s="10"/>
      <c r="S61" s="10"/>
      <c r="T61" s="10"/>
      <c r="U61" s="10"/>
      <c r="V61" s="10"/>
      <c r="W61" s="10"/>
    </row>
    <row r="62" spans="1:23" ht="16" customHeight="1" x14ac:dyDescent="0.35">
      <c r="A62" s="14" t="s">
        <v>177</v>
      </c>
      <c r="B62" s="18">
        <v>4</v>
      </c>
      <c r="C62" s="19">
        <v>45313</v>
      </c>
      <c r="D62" s="26">
        <f>SUM(weekly_covid_deaths_by_age_persons[[#This Row],[&lt;1]:[85+]])</f>
        <v>31</v>
      </c>
      <c r="E62" s="2">
        <v>0</v>
      </c>
      <c r="F62" s="2">
        <v>0</v>
      </c>
      <c r="G62" s="2">
        <v>0</v>
      </c>
      <c r="H62" s="2">
        <v>1</v>
      </c>
      <c r="I62" s="2">
        <v>3</v>
      </c>
      <c r="J62" s="2">
        <v>14</v>
      </c>
      <c r="K62" s="2">
        <v>13</v>
      </c>
      <c r="M62" s="10"/>
      <c r="N62" s="10"/>
      <c r="O62" s="10"/>
      <c r="P62" s="10"/>
      <c r="Q62" s="10"/>
      <c r="R62" s="10"/>
      <c r="S62" s="10"/>
      <c r="T62" s="10"/>
      <c r="U62" s="10"/>
      <c r="V62" s="10"/>
      <c r="W62" s="10"/>
    </row>
    <row r="63" spans="1:23" ht="16" customHeight="1" x14ac:dyDescent="0.35">
      <c r="A63" s="14" t="s">
        <v>177</v>
      </c>
      <c r="B63" s="18">
        <v>5</v>
      </c>
      <c r="C63" s="19">
        <v>45320</v>
      </c>
      <c r="D63" s="26">
        <f>SUM(weekly_covid_deaths_by_age_persons[[#This Row],[&lt;1]:[85+]])</f>
        <v>35</v>
      </c>
      <c r="E63" s="2">
        <v>0</v>
      </c>
      <c r="F63" s="2">
        <v>0</v>
      </c>
      <c r="G63" s="2">
        <v>0</v>
      </c>
      <c r="H63" s="2">
        <v>3</v>
      </c>
      <c r="I63" s="2">
        <v>3</v>
      </c>
      <c r="J63" s="2">
        <v>15</v>
      </c>
      <c r="K63" s="2">
        <v>14</v>
      </c>
      <c r="M63" s="10"/>
      <c r="N63" s="10"/>
      <c r="O63" s="10"/>
      <c r="P63" s="10"/>
      <c r="Q63" s="10"/>
      <c r="R63" s="10"/>
      <c r="S63" s="10"/>
      <c r="T63" s="10"/>
      <c r="U63" s="10"/>
      <c r="V63" s="10"/>
      <c r="W63" s="10"/>
    </row>
    <row r="64" spans="1:23" ht="16" customHeight="1" x14ac:dyDescent="0.35">
      <c r="A64" s="14" t="s">
        <v>177</v>
      </c>
      <c r="B64" s="18">
        <v>6</v>
      </c>
      <c r="C64" s="19">
        <v>45327</v>
      </c>
      <c r="D64" s="26">
        <f>SUM(weekly_covid_deaths_by_age_persons[[#This Row],[&lt;1]:[85+]])</f>
        <v>29</v>
      </c>
      <c r="E64" s="2">
        <v>0</v>
      </c>
      <c r="F64" s="2">
        <v>0</v>
      </c>
      <c r="G64" s="2">
        <v>0</v>
      </c>
      <c r="H64" s="2">
        <v>4</v>
      </c>
      <c r="I64" s="2">
        <v>2</v>
      </c>
      <c r="J64" s="2">
        <v>11</v>
      </c>
      <c r="K64" s="2">
        <v>12</v>
      </c>
      <c r="M64" s="10"/>
      <c r="N64" s="10"/>
      <c r="O64" s="10"/>
      <c r="P64" s="10"/>
      <c r="Q64" s="10"/>
      <c r="R64" s="10"/>
      <c r="S64" s="10"/>
      <c r="T64" s="10"/>
      <c r="U64" s="10"/>
      <c r="V64" s="10"/>
      <c r="W64" s="10"/>
    </row>
    <row r="65" spans="1:23" ht="16" customHeight="1" x14ac:dyDescent="0.35">
      <c r="A65" s="14" t="s">
        <v>177</v>
      </c>
      <c r="B65" s="18">
        <v>7</v>
      </c>
      <c r="C65" s="19">
        <v>45334</v>
      </c>
      <c r="D65" s="26">
        <f>SUM(weekly_covid_deaths_by_age_persons[[#This Row],[&lt;1]:[85+]])</f>
        <v>26</v>
      </c>
      <c r="E65" s="2">
        <v>0</v>
      </c>
      <c r="F65" s="2">
        <v>0</v>
      </c>
      <c r="G65" s="2">
        <v>0</v>
      </c>
      <c r="H65" s="2">
        <v>1</v>
      </c>
      <c r="I65" s="2">
        <v>9</v>
      </c>
      <c r="J65" s="2">
        <v>9</v>
      </c>
      <c r="K65" s="2">
        <v>7</v>
      </c>
      <c r="M65" s="10"/>
      <c r="N65" s="10"/>
      <c r="O65" s="10"/>
      <c r="P65" s="10"/>
      <c r="Q65" s="10"/>
      <c r="R65" s="10"/>
      <c r="S65" s="10"/>
      <c r="T65" s="10"/>
      <c r="U65" s="10"/>
      <c r="V65" s="10"/>
      <c r="W65" s="10"/>
    </row>
    <row r="66" spans="1:23" ht="16" customHeight="1" x14ac:dyDescent="0.35">
      <c r="A66" s="14" t="s">
        <v>177</v>
      </c>
      <c r="B66" s="18">
        <v>8</v>
      </c>
      <c r="C66" s="19">
        <v>45341</v>
      </c>
      <c r="D66" s="26">
        <f>SUM(weekly_covid_deaths_by_age_persons[[#This Row],[&lt;1]:[85+]])</f>
        <v>20</v>
      </c>
      <c r="E66" s="2">
        <v>0</v>
      </c>
      <c r="F66" s="2">
        <v>0</v>
      </c>
      <c r="G66" s="2">
        <v>0</v>
      </c>
      <c r="H66" s="2">
        <v>0</v>
      </c>
      <c r="I66" s="2">
        <v>2</v>
      </c>
      <c r="J66" s="2">
        <v>7</v>
      </c>
      <c r="K66" s="2">
        <v>11</v>
      </c>
      <c r="M66" s="10"/>
      <c r="N66" s="10"/>
      <c r="O66" s="10"/>
      <c r="P66" s="10"/>
      <c r="Q66" s="10"/>
      <c r="R66" s="10"/>
      <c r="S66" s="10"/>
      <c r="T66" s="10"/>
      <c r="U66" s="10"/>
      <c r="V66" s="10"/>
      <c r="W66" s="10"/>
    </row>
    <row r="67" spans="1:23" ht="16" customHeight="1" x14ac:dyDescent="0.35">
      <c r="A67" s="14" t="s">
        <v>177</v>
      </c>
      <c r="B67" s="18">
        <v>9</v>
      </c>
      <c r="C67" s="19">
        <v>45348</v>
      </c>
      <c r="D67" s="26">
        <f>SUM(weekly_covid_deaths_by_age_persons[[#This Row],[&lt;1]:[85+]])</f>
        <v>22</v>
      </c>
      <c r="E67" s="2">
        <v>0</v>
      </c>
      <c r="F67" s="2">
        <v>0</v>
      </c>
      <c r="G67" s="2">
        <v>0</v>
      </c>
      <c r="H67" s="2">
        <v>4</v>
      </c>
      <c r="I67" s="2">
        <v>2</v>
      </c>
      <c r="J67" s="2">
        <v>9</v>
      </c>
      <c r="K67" s="2">
        <v>7</v>
      </c>
      <c r="M67" s="10"/>
      <c r="N67" s="10"/>
      <c r="O67" s="10"/>
      <c r="P67" s="10"/>
      <c r="Q67" s="10"/>
      <c r="R67" s="10"/>
      <c r="S67" s="10"/>
      <c r="T67" s="10"/>
      <c r="U67" s="10"/>
      <c r="V67" s="10"/>
      <c r="W67" s="10"/>
    </row>
    <row r="68" spans="1:23" ht="16" customHeight="1" x14ac:dyDescent="0.35">
      <c r="A68" s="14" t="s">
        <v>177</v>
      </c>
      <c r="B68" s="18">
        <v>10</v>
      </c>
      <c r="C68" s="19">
        <v>45355</v>
      </c>
      <c r="D68" s="26">
        <f>SUM(weekly_covid_deaths_by_age_persons[[#This Row],[&lt;1]:[85+]])</f>
        <v>13</v>
      </c>
      <c r="E68" s="2">
        <v>0</v>
      </c>
      <c r="F68" s="2">
        <v>0</v>
      </c>
      <c r="G68" s="2">
        <v>0</v>
      </c>
      <c r="H68" s="2">
        <v>1</v>
      </c>
      <c r="I68" s="2">
        <v>2</v>
      </c>
      <c r="J68" s="2">
        <v>4</v>
      </c>
      <c r="K68" s="2">
        <v>6</v>
      </c>
      <c r="M68" s="10"/>
      <c r="N68" s="10"/>
      <c r="O68" s="10"/>
      <c r="P68" s="10"/>
      <c r="Q68" s="10"/>
      <c r="R68" s="10"/>
      <c r="S68" s="10"/>
      <c r="T68" s="10"/>
      <c r="U68" s="10"/>
      <c r="V68" s="10"/>
      <c r="W68" s="10"/>
    </row>
    <row r="69" spans="1:23" ht="16" customHeight="1" x14ac:dyDescent="0.35">
      <c r="A69" s="14" t="s">
        <v>177</v>
      </c>
      <c r="B69" s="18">
        <v>11</v>
      </c>
      <c r="C69" s="19">
        <v>45362</v>
      </c>
      <c r="D69" s="26">
        <f>SUM(weekly_covid_deaths_by_age_persons[[#This Row],[&lt;1]:[85+]])</f>
        <v>12</v>
      </c>
      <c r="E69" s="2">
        <v>0</v>
      </c>
      <c r="F69" s="2">
        <v>0</v>
      </c>
      <c r="G69" s="2">
        <v>0</v>
      </c>
      <c r="H69" s="2">
        <v>1</v>
      </c>
      <c r="I69" s="2">
        <v>1</v>
      </c>
      <c r="J69" s="2">
        <v>3</v>
      </c>
      <c r="K69" s="2">
        <v>7</v>
      </c>
      <c r="M69" s="10"/>
      <c r="N69" s="10"/>
      <c r="O69" s="10"/>
      <c r="P69" s="10"/>
      <c r="Q69" s="10"/>
      <c r="R69" s="10"/>
      <c r="S69" s="10"/>
      <c r="T69" s="10"/>
      <c r="U69" s="10"/>
      <c r="V69" s="10"/>
      <c r="W69" s="10"/>
    </row>
    <row r="70" spans="1:23" ht="16" customHeight="1" x14ac:dyDescent="0.35">
      <c r="A70" s="14" t="s">
        <v>177</v>
      </c>
      <c r="B70" s="18">
        <v>12</v>
      </c>
      <c r="C70" s="19">
        <v>45369</v>
      </c>
      <c r="D70" s="26">
        <f>SUM(weekly_covid_deaths_by_age_persons[[#This Row],[&lt;1]:[85+]])</f>
        <v>10</v>
      </c>
      <c r="E70" s="2">
        <v>0</v>
      </c>
      <c r="F70" s="2">
        <v>0</v>
      </c>
      <c r="G70" s="2">
        <v>0</v>
      </c>
      <c r="H70" s="2">
        <v>0</v>
      </c>
      <c r="I70" s="2">
        <v>1</v>
      </c>
      <c r="J70" s="2">
        <v>3</v>
      </c>
      <c r="K70" s="2">
        <v>6</v>
      </c>
      <c r="M70" s="10"/>
      <c r="N70" s="10"/>
      <c r="O70" s="10"/>
      <c r="P70" s="10"/>
      <c r="Q70" s="10"/>
      <c r="R70" s="10"/>
      <c r="S70" s="10"/>
      <c r="T70" s="10"/>
      <c r="U70" s="10"/>
      <c r="V70" s="10"/>
      <c r="W70" s="10"/>
    </row>
    <row r="71" spans="1:23" ht="16" customHeight="1" x14ac:dyDescent="0.35">
      <c r="A71" s="14" t="s">
        <v>177</v>
      </c>
      <c r="B71" s="18">
        <v>13</v>
      </c>
      <c r="C71" s="19">
        <v>45376</v>
      </c>
      <c r="D71" s="26">
        <f>SUM(weekly_covid_deaths_by_age_persons[[#This Row],[&lt;1]:[85+]])</f>
        <v>15</v>
      </c>
      <c r="E71" s="2">
        <v>0</v>
      </c>
      <c r="F71" s="2">
        <v>0</v>
      </c>
      <c r="G71" s="2">
        <v>1</v>
      </c>
      <c r="H71" s="2">
        <v>1</v>
      </c>
      <c r="I71" s="2">
        <v>3</v>
      </c>
      <c r="J71" s="2">
        <v>3</v>
      </c>
      <c r="K71" s="2">
        <v>7</v>
      </c>
      <c r="M71" s="10"/>
      <c r="N71" s="10"/>
      <c r="O71" s="10"/>
      <c r="P71" s="10"/>
      <c r="Q71" s="10"/>
      <c r="R71" s="10"/>
      <c r="S71" s="10"/>
      <c r="T71" s="10"/>
      <c r="U71" s="10"/>
      <c r="V71" s="10"/>
      <c r="W71" s="10"/>
    </row>
    <row r="72" spans="1:23" ht="16" customHeight="1" x14ac:dyDescent="0.35">
      <c r="A72" s="14" t="s">
        <v>177</v>
      </c>
      <c r="B72" s="18">
        <v>14</v>
      </c>
      <c r="C72" s="19">
        <v>45383</v>
      </c>
      <c r="D72" s="26">
        <f>SUM(weekly_covid_deaths_by_age_persons[[#This Row],[&lt;1]:[85+]])</f>
        <v>8</v>
      </c>
      <c r="E72" s="2">
        <v>0</v>
      </c>
      <c r="F72" s="2">
        <v>0</v>
      </c>
      <c r="G72" s="2">
        <v>0</v>
      </c>
      <c r="H72" s="2">
        <v>0</v>
      </c>
      <c r="I72" s="2">
        <v>2</v>
      </c>
      <c r="J72" s="2">
        <v>4</v>
      </c>
      <c r="K72" s="2">
        <v>2</v>
      </c>
      <c r="M72" s="10"/>
      <c r="N72" s="10"/>
      <c r="O72" s="10"/>
      <c r="P72" s="10"/>
      <c r="Q72" s="10"/>
      <c r="R72" s="10"/>
      <c r="S72" s="10"/>
      <c r="T72" s="10"/>
      <c r="U72" s="10"/>
      <c r="V72" s="10"/>
      <c r="W72" s="10"/>
    </row>
    <row r="73" spans="1:23" ht="16" customHeight="1" x14ac:dyDescent="0.35">
      <c r="A73" s="14" t="s">
        <v>177</v>
      </c>
      <c r="B73" s="18">
        <v>15</v>
      </c>
      <c r="C73" s="19">
        <v>45390</v>
      </c>
      <c r="D73" s="26">
        <f>SUM(weekly_covid_deaths_by_age_persons[[#This Row],[&lt;1]:[85+]])</f>
        <v>6</v>
      </c>
      <c r="E73" s="2">
        <v>0</v>
      </c>
      <c r="F73" s="2">
        <v>0</v>
      </c>
      <c r="G73" s="2">
        <v>0</v>
      </c>
      <c r="H73" s="2">
        <v>0</v>
      </c>
      <c r="I73" s="2">
        <v>1</v>
      </c>
      <c r="J73" s="2">
        <v>2</v>
      </c>
      <c r="K73" s="2">
        <v>3</v>
      </c>
      <c r="M73" s="10"/>
      <c r="N73" s="10"/>
      <c r="O73" s="10"/>
      <c r="P73" s="10"/>
      <c r="Q73" s="10"/>
      <c r="R73" s="10"/>
      <c r="S73" s="10"/>
      <c r="T73" s="10"/>
      <c r="U73" s="10"/>
      <c r="V73" s="10"/>
      <c r="W73" s="10"/>
    </row>
    <row r="74" spans="1:23" ht="16" customHeight="1" x14ac:dyDescent="0.35">
      <c r="A74" s="14" t="s">
        <v>177</v>
      </c>
      <c r="B74" s="18">
        <v>16</v>
      </c>
      <c r="C74" s="19">
        <v>45397</v>
      </c>
      <c r="D74" s="26">
        <f>SUM(weekly_covid_deaths_by_age_persons[[#This Row],[&lt;1]:[85+]])</f>
        <v>5</v>
      </c>
      <c r="E74" s="2">
        <v>0</v>
      </c>
      <c r="F74" s="2">
        <v>0</v>
      </c>
      <c r="G74" s="2">
        <v>0</v>
      </c>
      <c r="H74" s="2">
        <v>0</v>
      </c>
      <c r="I74" s="2">
        <v>2</v>
      </c>
      <c r="J74" s="2">
        <v>1</v>
      </c>
      <c r="K74" s="2">
        <v>2</v>
      </c>
      <c r="M74" s="10"/>
      <c r="N74" s="10"/>
      <c r="O74" s="10"/>
      <c r="P74" s="10"/>
      <c r="Q74" s="10"/>
      <c r="R74" s="10"/>
      <c r="S74" s="10"/>
      <c r="T74" s="10"/>
      <c r="U74" s="10"/>
      <c r="V74" s="10"/>
      <c r="W74" s="10"/>
    </row>
    <row r="75" spans="1:23" ht="16" customHeight="1" x14ac:dyDescent="0.35">
      <c r="A75" s="14" t="s">
        <v>177</v>
      </c>
      <c r="B75" s="18">
        <v>17</v>
      </c>
      <c r="C75" s="19">
        <v>45404</v>
      </c>
      <c r="D75" s="26">
        <f>SUM(weekly_covid_deaths_by_age_persons[[#This Row],[&lt;1]:[85+]])</f>
        <v>0</v>
      </c>
      <c r="E75" s="2" t="s">
        <v>213</v>
      </c>
      <c r="F75" s="2" t="s">
        <v>213</v>
      </c>
      <c r="G75" s="2" t="s">
        <v>213</v>
      </c>
      <c r="H75" s="2" t="s">
        <v>213</v>
      </c>
      <c r="I75" s="2" t="s">
        <v>213</v>
      </c>
      <c r="J75" s="2" t="s">
        <v>213</v>
      </c>
      <c r="K75" s="2" t="s">
        <v>213</v>
      </c>
      <c r="M75" s="10"/>
      <c r="N75" s="10"/>
      <c r="O75" s="10"/>
      <c r="P75" s="10"/>
      <c r="Q75" s="10"/>
      <c r="R75" s="10"/>
      <c r="S75" s="10"/>
      <c r="T75" s="10"/>
      <c r="U75" s="10"/>
      <c r="V75" s="10"/>
      <c r="W75" s="10"/>
    </row>
    <row r="76" spans="1:23" ht="16" customHeight="1" x14ac:dyDescent="0.35">
      <c r="A76" s="14" t="s">
        <v>177</v>
      </c>
      <c r="B76" s="18">
        <v>18</v>
      </c>
      <c r="C76" s="19">
        <v>45411</v>
      </c>
      <c r="D76" s="26">
        <f>SUM(weekly_covid_deaths_by_age_persons[[#This Row],[&lt;1]:[85+]])</f>
        <v>0</v>
      </c>
      <c r="E76" s="2" t="s">
        <v>213</v>
      </c>
      <c r="F76" s="2" t="s">
        <v>213</v>
      </c>
      <c r="G76" s="2" t="s">
        <v>213</v>
      </c>
      <c r="H76" s="2" t="s">
        <v>213</v>
      </c>
      <c r="I76" s="2" t="s">
        <v>213</v>
      </c>
      <c r="J76" s="2" t="s">
        <v>213</v>
      </c>
      <c r="K76" s="2" t="s">
        <v>213</v>
      </c>
      <c r="M76" s="10"/>
      <c r="N76" s="10"/>
      <c r="O76" s="10"/>
      <c r="P76" s="10"/>
      <c r="Q76" s="10"/>
      <c r="R76" s="10"/>
      <c r="S76" s="10"/>
      <c r="T76" s="10"/>
      <c r="U76" s="10"/>
      <c r="V76" s="10"/>
      <c r="W76" s="10"/>
    </row>
    <row r="77" spans="1:23" ht="16" customHeight="1" x14ac:dyDescent="0.35">
      <c r="A77" s="14" t="s">
        <v>177</v>
      </c>
      <c r="B77" s="18">
        <v>19</v>
      </c>
      <c r="C77" s="19">
        <v>45418</v>
      </c>
      <c r="D77" s="26">
        <f>SUM(weekly_covid_deaths_by_age_persons[[#This Row],[&lt;1]:[85+]])</f>
        <v>0</v>
      </c>
      <c r="E77" s="2" t="s">
        <v>213</v>
      </c>
      <c r="F77" s="2" t="s">
        <v>213</v>
      </c>
      <c r="G77" s="2" t="s">
        <v>213</v>
      </c>
      <c r="H77" s="2" t="s">
        <v>213</v>
      </c>
      <c r="I77" s="2" t="s">
        <v>213</v>
      </c>
      <c r="J77" s="2" t="s">
        <v>213</v>
      </c>
      <c r="K77" s="2" t="s">
        <v>213</v>
      </c>
      <c r="M77" s="10"/>
      <c r="N77" s="10"/>
      <c r="O77" s="10"/>
      <c r="P77" s="10"/>
      <c r="Q77" s="10"/>
      <c r="R77" s="10"/>
      <c r="S77" s="10"/>
      <c r="T77" s="10"/>
      <c r="U77" s="10"/>
      <c r="V77" s="10"/>
      <c r="W77" s="10"/>
    </row>
    <row r="78" spans="1:23" ht="16" customHeight="1" x14ac:dyDescent="0.35">
      <c r="A78" s="14" t="s">
        <v>177</v>
      </c>
      <c r="B78" s="18">
        <v>20</v>
      </c>
      <c r="C78" s="19">
        <v>45425</v>
      </c>
      <c r="D78" s="26">
        <f>SUM(weekly_covid_deaths_by_age_persons[[#This Row],[&lt;1]:[85+]])</f>
        <v>0</v>
      </c>
      <c r="E78" s="2" t="s">
        <v>213</v>
      </c>
      <c r="F78" s="2" t="s">
        <v>213</v>
      </c>
      <c r="G78" s="2" t="s">
        <v>213</v>
      </c>
      <c r="H78" s="2" t="s">
        <v>213</v>
      </c>
      <c r="I78" s="2" t="s">
        <v>213</v>
      </c>
      <c r="J78" s="2" t="s">
        <v>213</v>
      </c>
      <c r="K78" s="2" t="s">
        <v>213</v>
      </c>
      <c r="M78" s="10"/>
      <c r="N78" s="10"/>
      <c r="O78" s="10"/>
      <c r="P78" s="10"/>
      <c r="Q78" s="10"/>
      <c r="R78" s="10"/>
      <c r="S78" s="10"/>
      <c r="T78" s="10"/>
      <c r="U78" s="10"/>
      <c r="V78" s="10"/>
      <c r="W78" s="10"/>
    </row>
    <row r="79" spans="1:23" ht="16" customHeight="1" x14ac:dyDescent="0.35">
      <c r="A79" s="14" t="s">
        <v>177</v>
      </c>
      <c r="B79" s="18">
        <v>21</v>
      </c>
      <c r="C79" s="19">
        <v>45432</v>
      </c>
      <c r="D79" s="26">
        <f>SUM(weekly_covid_deaths_by_age_persons[[#This Row],[&lt;1]:[85+]])</f>
        <v>0</v>
      </c>
      <c r="E79" s="2" t="s">
        <v>213</v>
      </c>
      <c r="F79" s="2" t="s">
        <v>213</v>
      </c>
      <c r="G79" s="2" t="s">
        <v>213</v>
      </c>
      <c r="H79" s="2" t="s">
        <v>213</v>
      </c>
      <c r="I79" s="2" t="s">
        <v>213</v>
      </c>
      <c r="J79" s="2" t="s">
        <v>213</v>
      </c>
      <c r="K79" s="2" t="s">
        <v>213</v>
      </c>
      <c r="M79" s="10"/>
      <c r="N79" s="10"/>
      <c r="O79" s="10"/>
      <c r="P79" s="10"/>
      <c r="Q79" s="10"/>
      <c r="R79" s="10"/>
      <c r="S79" s="10"/>
      <c r="T79" s="10"/>
      <c r="U79" s="10"/>
      <c r="V79" s="10"/>
      <c r="W79" s="10"/>
    </row>
    <row r="80" spans="1:23" ht="16" customHeight="1" x14ac:dyDescent="0.35">
      <c r="A80" s="14" t="s">
        <v>177</v>
      </c>
      <c r="B80" s="18">
        <v>22</v>
      </c>
      <c r="C80" s="19">
        <v>45439</v>
      </c>
      <c r="D80" s="26">
        <f>SUM(weekly_covid_deaths_by_age_persons[[#This Row],[&lt;1]:[85+]])</f>
        <v>0</v>
      </c>
      <c r="E80" s="2" t="s">
        <v>213</v>
      </c>
      <c r="F80" s="2" t="s">
        <v>213</v>
      </c>
      <c r="G80" s="2" t="s">
        <v>213</v>
      </c>
      <c r="H80" s="2" t="s">
        <v>213</v>
      </c>
      <c r="I80" s="2" t="s">
        <v>213</v>
      </c>
      <c r="J80" s="2" t="s">
        <v>213</v>
      </c>
      <c r="K80" s="2" t="s">
        <v>213</v>
      </c>
      <c r="M80" s="10"/>
      <c r="N80" s="10"/>
      <c r="O80" s="10"/>
      <c r="P80" s="10"/>
      <c r="Q80" s="10"/>
      <c r="R80" s="10"/>
      <c r="S80" s="10"/>
      <c r="T80" s="10"/>
      <c r="U80" s="10"/>
      <c r="V80" s="10"/>
      <c r="W80" s="10"/>
    </row>
    <row r="81" spans="1:23" ht="16" customHeight="1" x14ac:dyDescent="0.35">
      <c r="A81" s="14" t="s">
        <v>177</v>
      </c>
      <c r="B81" s="18">
        <v>23</v>
      </c>
      <c r="C81" s="19">
        <v>45446</v>
      </c>
      <c r="D81" s="26">
        <f>SUM(weekly_covid_deaths_by_age_persons[[#This Row],[&lt;1]:[85+]])</f>
        <v>0</v>
      </c>
      <c r="E81" s="2" t="s">
        <v>213</v>
      </c>
      <c r="F81" s="2" t="s">
        <v>213</v>
      </c>
      <c r="G81" s="2" t="s">
        <v>213</v>
      </c>
      <c r="H81" s="2" t="s">
        <v>213</v>
      </c>
      <c r="I81" s="2" t="s">
        <v>213</v>
      </c>
      <c r="J81" s="2" t="s">
        <v>213</v>
      </c>
      <c r="K81" s="2" t="s">
        <v>213</v>
      </c>
      <c r="M81" s="10"/>
      <c r="N81" s="10"/>
      <c r="O81" s="10"/>
      <c r="P81" s="10"/>
      <c r="Q81" s="10"/>
      <c r="R81" s="10"/>
      <c r="S81" s="10"/>
      <c r="T81" s="10"/>
      <c r="U81" s="10"/>
      <c r="V81" s="10"/>
      <c r="W81" s="10"/>
    </row>
    <row r="82" spans="1:23" ht="16" customHeight="1" x14ac:dyDescent="0.35">
      <c r="A82" s="14" t="s">
        <v>177</v>
      </c>
      <c r="B82" s="18">
        <v>24</v>
      </c>
      <c r="C82" s="19">
        <v>45453</v>
      </c>
      <c r="D82" s="26">
        <f>SUM(weekly_covid_deaths_by_age_persons[[#This Row],[&lt;1]:[85+]])</f>
        <v>0</v>
      </c>
      <c r="E82" s="2" t="s">
        <v>213</v>
      </c>
      <c r="F82" s="2" t="s">
        <v>213</v>
      </c>
      <c r="G82" s="2" t="s">
        <v>213</v>
      </c>
      <c r="H82" s="2" t="s">
        <v>213</v>
      </c>
      <c r="I82" s="2" t="s">
        <v>213</v>
      </c>
      <c r="J82" s="2" t="s">
        <v>213</v>
      </c>
      <c r="K82" s="2" t="s">
        <v>213</v>
      </c>
      <c r="M82" s="10"/>
      <c r="N82" s="10"/>
      <c r="O82" s="10"/>
      <c r="P82" s="10"/>
      <c r="Q82" s="10"/>
      <c r="R82" s="10"/>
      <c r="S82" s="10"/>
      <c r="T82" s="10"/>
      <c r="U82" s="10"/>
      <c r="V82" s="10"/>
      <c r="W82" s="10"/>
    </row>
    <row r="83" spans="1:23" ht="16" customHeight="1" x14ac:dyDescent="0.35">
      <c r="A83" s="14" t="s">
        <v>177</v>
      </c>
      <c r="B83" s="18">
        <v>25</v>
      </c>
      <c r="C83" s="19">
        <v>45460</v>
      </c>
      <c r="D83" s="26">
        <f>SUM(weekly_covid_deaths_by_age_persons[[#This Row],[&lt;1]:[85+]])</f>
        <v>0</v>
      </c>
      <c r="E83" s="2" t="s">
        <v>213</v>
      </c>
      <c r="F83" s="2" t="s">
        <v>213</v>
      </c>
      <c r="G83" s="2" t="s">
        <v>213</v>
      </c>
      <c r="H83" s="2" t="s">
        <v>213</v>
      </c>
      <c r="I83" s="2" t="s">
        <v>213</v>
      </c>
      <c r="J83" s="2" t="s">
        <v>213</v>
      </c>
      <c r="K83" s="2" t="s">
        <v>213</v>
      </c>
      <c r="M83" s="10"/>
      <c r="N83" s="10"/>
      <c r="O83" s="10"/>
      <c r="P83" s="10"/>
      <c r="Q83" s="10"/>
      <c r="R83" s="10"/>
      <c r="S83" s="10"/>
      <c r="T83" s="10"/>
      <c r="U83" s="10"/>
      <c r="V83" s="10"/>
      <c r="W83" s="10"/>
    </row>
    <row r="84" spans="1:23" ht="16" customHeight="1" x14ac:dyDescent="0.35">
      <c r="A84" s="14" t="s">
        <v>177</v>
      </c>
      <c r="B84" s="18">
        <v>26</v>
      </c>
      <c r="C84" s="19">
        <v>45467</v>
      </c>
      <c r="D84" s="26">
        <f>SUM(weekly_covid_deaths_by_age_persons[[#This Row],[&lt;1]:[85+]])</f>
        <v>0</v>
      </c>
      <c r="E84" s="2" t="s">
        <v>213</v>
      </c>
      <c r="F84" s="2" t="s">
        <v>213</v>
      </c>
      <c r="G84" s="2" t="s">
        <v>213</v>
      </c>
      <c r="H84" s="2" t="s">
        <v>213</v>
      </c>
      <c r="I84" s="2" t="s">
        <v>213</v>
      </c>
      <c r="J84" s="2" t="s">
        <v>213</v>
      </c>
      <c r="K84" s="2" t="s">
        <v>213</v>
      </c>
      <c r="M84" s="10"/>
      <c r="N84" s="10"/>
      <c r="O84" s="10"/>
      <c r="P84" s="10"/>
      <c r="Q84" s="10"/>
      <c r="R84" s="10"/>
      <c r="S84" s="10"/>
      <c r="T84" s="10"/>
      <c r="U84" s="10"/>
      <c r="V84" s="10"/>
      <c r="W84" s="10"/>
    </row>
    <row r="85" spans="1:23" ht="16" customHeight="1" x14ac:dyDescent="0.35">
      <c r="A85" s="14" t="s">
        <v>177</v>
      </c>
      <c r="B85" s="18">
        <v>27</v>
      </c>
      <c r="C85" s="19">
        <v>45474</v>
      </c>
      <c r="D85" s="26">
        <f>SUM(weekly_covid_deaths_by_age_persons[[#This Row],[&lt;1]:[85+]])</f>
        <v>0</v>
      </c>
      <c r="E85" s="2" t="s">
        <v>213</v>
      </c>
      <c r="F85" s="2" t="s">
        <v>213</v>
      </c>
      <c r="G85" s="2" t="s">
        <v>213</v>
      </c>
      <c r="H85" s="2" t="s">
        <v>213</v>
      </c>
      <c r="I85" s="2" t="s">
        <v>213</v>
      </c>
      <c r="J85" s="2" t="s">
        <v>213</v>
      </c>
      <c r="K85" s="2" t="s">
        <v>213</v>
      </c>
      <c r="M85" s="10"/>
      <c r="N85" s="10"/>
      <c r="O85" s="10"/>
      <c r="P85" s="10"/>
      <c r="Q85" s="10"/>
      <c r="R85" s="10"/>
      <c r="S85" s="10"/>
      <c r="T85" s="10"/>
      <c r="U85" s="10"/>
      <c r="V85" s="10"/>
      <c r="W85" s="10"/>
    </row>
    <row r="86" spans="1:23" ht="16" customHeight="1" x14ac:dyDescent="0.35">
      <c r="A86" s="14" t="s">
        <v>177</v>
      </c>
      <c r="B86" s="18">
        <v>28</v>
      </c>
      <c r="C86" s="19">
        <v>45481</v>
      </c>
      <c r="D86" s="26">
        <f>SUM(weekly_covid_deaths_by_age_persons[[#This Row],[&lt;1]:[85+]])</f>
        <v>0</v>
      </c>
      <c r="E86" s="2" t="s">
        <v>213</v>
      </c>
      <c r="F86" s="2" t="s">
        <v>213</v>
      </c>
      <c r="G86" s="2" t="s">
        <v>213</v>
      </c>
      <c r="H86" s="2" t="s">
        <v>213</v>
      </c>
      <c r="I86" s="2" t="s">
        <v>213</v>
      </c>
      <c r="J86" s="2" t="s">
        <v>213</v>
      </c>
      <c r="K86" s="2" t="s">
        <v>213</v>
      </c>
      <c r="M86" s="10"/>
      <c r="N86" s="10"/>
      <c r="O86" s="10"/>
      <c r="P86" s="10"/>
      <c r="Q86" s="10"/>
      <c r="R86" s="10"/>
      <c r="S86" s="10"/>
      <c r="T86" s="10"/>
      <c r="U86" s="10"/>
      <c r="V86" s="10"/>
      <c r="W86" s="10"/>
    </row>
    <row r="87" spans="1:23" ht="16" customHeight="1" x14ac:dyDescent="0.35">
      <c r="A87" s="14" t="s">
        <v>177</v>
      </c>
      <c r="B87" s="18">
        <v>29</v>
      </c>
      <c r="C87" s="19">
        <v>45488</v>
      </c>
      <c r="D87" s="26">
        <f>SUM(weekly_covid_deaths_by_age_persons[[#This Row],[&lt;1]:[85+]])</f>
        <v>0</v>
      </c>
      <c r="E87" s="2" t="s">
        <v>213</v>
      </c>
      <c r="F87" s="2" t="s">
        <v>213</v>
      </c>
      <c r="G87" s="2" t="s">
        <v>213</v>
      </c>
      <c r="H87" s="2" t="s">
        <v>213</v>
      </c>
      <c r="I87" s="2" t="s">
        <v>213</v>
      </c>
      <c r="J87" s="2" t="s">
        <v>213</v>
      </c>
      <c r="K87" s="2" t="s">
        <v>213</v>
      </c>
      <c r="M87" s="10"/>
      <c r="N87" s="10"/>
      <c r="O87" s="10"/>
      <c r="P87" s="10"/>
      <c r="Q87" s="10"/>
      <c r="R87" s="10"/>
      <c r="S87" s="10"/>
      <c r="T87" s="10"/>
      <c r="U87" s="10"/>
      <c r="V87" s="10"/>
      <c r="W87" s="10"/>
    </row>
    <row r="88" spans="1:23" ht="16" customHeight="1" x14ac:dyDescent="0.35">
      <c r="A88" s="14" t="s">
        <v>177</v>
      </c>
      <c r="B88" s="18">
        <v>30</v>
      </c>
      <c r="C88" s="19">
        <v>45495</v>
      </c>
      <c r="D88" s="26">
        <f>SUM(weekly_covid_deaths_by_age_persons[[#This Row],[&lt;1]:[85+]])</f>
        <v>0</v>
      </c>
      <c r="E88" s="2" t="s">
        <v>213</v>
      </c>
      <c r="F88" s="2" t="s">
        <v>213</v>
      </c>
      <c r="G88" s="2" t="s">
        <v>213</v>
      </c>
      <c r="H88" s="2" t="s">
        <v>213</v>
      </c>
      <c r="I88" s="2" t="s">
        <v>213</v>
      </c>
      <c r="J88" s="2" t="s">
        <v>213</v>
      </c>
      <c r="K88" s="2" t="s">
        <v>213</v>
      </c>
      <c r="M88" s="10"/>
      <c r="N88" s="10"/>
      <c r="O88" s="10"/>
      <c r="P88" s="10"/>
      <c r="Q88" s="10"/>
      <c r="R88" s="10"/>
      <c r="S88" s="10"/>
      <c r="T88" s="10"/>
      <c r="U88" s="10"/>
      <c r="V88" s="10"/>
      <c r="W88" s="10"/>
    </row>
    <row r="89" spans="1:23" ht="16" customHeight="1" x14ac:dyDescent="0.35">
      <c r="A89" s="14" t="s">
        <v>177</v>
      </c>
      <c r="B89" s="18">
        <v>31</v>
      </c>
      <c r="C89" s="19">
        <v>45502</v>
      </c>
      <c r="D89" s="26">
        <f>SUM(weekly_covid_deaths_by_age_persons[[#This Row],[&lt;1]:[85+]])</f>
        <v>0</v>
      </c>
      <c r="E89" s="2" t="s">
        <v>213</v>
      </c>
      <c r="F89" s="2" t="s">
        <v>213</v>
      </c>
      <c r="G89" s="2" t="s">
        <v>213</v>
      </c>
      <c r="H89" s="2" t="s">
        <v>213</v>
      </c>
      <c r="I89" s="2" t="s">
        <v>213</v>
      </c>
      <c r="J89" s="2" t="s">
        <v>213</v>
      </c>
      <c r="K89" s="2" t="s">
        <v>213</v>
      </c>
      <c r="M89" s="10"/>
      <c r="N89" s="10"/>
      <c r="O89" s="10"/>
      <c r="P89" s="10"/>
      <c r="Q89" s="10"/>
      <c r="R89" s="10"/>
      <c r="S89" s="10"/>
      <c r="T89" s="10"/>
      <c r="U89" s="10"/>
      <c r="V89" s="10"/>
      <c r="W89" s="10"/>
    </row>
    <row r="90" spans="1:23" ht="16" customHeight="1" x14ac:dyDescent="0.35">
      <c r="A90" s="14" t="s">
        <v>177</v>
      </c>
      <c r="B90" s="18">
        <v>32</v>
      </c>
      <c r="C90" s="19">
        <v>45509</v>
      </c>
      <c r="D90" s="26">
        <f>SUM(weekly_covid_deaths_by_age_persons[[#This Row],[&lt;1]:[85+]])</f>
        <v>0</v>
      </c>
      <c r="E90" s="2" t="s">
        <v>213</v>
      </c>
      <c r="F90" s="2" t="s">
        <v>213</v>
      </c>
      <c r="G90" s="2" t="s">
        <v>213</v>
      </c>
      <c r="H90" s="2" t="s">
        <v>213</v>
      </c>
      <c r="I90" s="2" t="s">
        <v>213</v>
      </c>
      <c r="J90" s="2" t="s">
        <v>213</v>
      </c>
      <c r="K90" s="2" t="s">
        <v>213</v>
      </c>
      <c r="M90" s="10"/>
      <c r="N90" s="10"/>
      <c r="O90" s="10"/>
      <c r="P90" s="10"/>
      <c r="Q90" s="10"/>
      <c r="R90" s="10"/>
      <c r="S90" s="10"/>
      <c r="T90" s="10"/>
      <c r="U90" s="10"/>
      <c r="V90" s="10"/>
      <c r="W90" s="10"/>
    </row>
    <row r="91" spans="1:23" ht="16" customHeight="1" x14ac:dyDescent="0.35">
      <c r="A91" s="14" t="s">
        <v>177</v>
      </c>
      <c r="B91" s="18">
        <v>33</v>
      </c>
      <c r="C91" s="19">
        <v>45516</v>
      </c>
      <c r="D91" s="26">
        <f>SUM(weekly_covid_deaths_by_age_persons[[#This Row],[&lt;1]:[85+]])</f>
        <v>0</v>
      </c>
      <c r="E91" s="2" t="s">
        <v>213</v>
      </c>
      <c r="F91" s="2" t="s">
        <v>213</v>
      </c>
      <c r="G91" s="2" t="s">
        <v>213</v>
      </c>
      <c r="H91" s="2" t="s">
        <v>213</v>
      </c>
      <c r="I91" s="2" t="s">
        <v>213</v>
      </c>
      <c r="J91" s="2" t="s">
        <v>213</v>
      </c>
      <c r="K91" s="2" t="s">
        <v>213</v>
      </c>
      <c r="M91" s="10"/>
      <c r="N91" s="10"/>
      <c r="O91" s="10"/>
      <c r="P91" s="10"/>
      <c r="Q91" s="10"/>
      <c r="R91" s="10"/>
      <c r="S91" s="10"/>
      <c r="T91" s="10"/>
      <c r="U91" s="10"/>
      <c r="V91" s="10"/>
      <c r="W91" s="10"/>
    </row>
    <row r="92" spans="1:23" ht="16" customHeight="1" x14ac:dyDescent="0.35">
      <c r="A92" s="14" t="s">
        <v>177</v>
      </c>
      <c r="B92" s="18">
        <v>34</v>
      </c>
      <c r="C92" s="19">
        <v>45523</v>
      </c>
      <c r="D92" s="26">
        <f>SUM(weekly_covid_deaths_by_age_persons[[#This Row],[&lt;1]:[85+]])</f>
        <v>0</v>
      </c>
      <c r="E92" s="2" t="s">
        <v>213</v>
      </c>
      <c r="F92" s="2" t="s">
        <v>213</v>
      </c>
      <c r="G92" s="2" t="s">
        <v>213</v>
      </c>
      <c r="H92" s="2" t="s">
        <v>213</v>
      </c>
      <c r="I92" s="2" t="s">
        <v>213</v>
      </c>
      <c r="J92" s="2" t="s">
        <v>213</v>
      </c>
      <c r="K92" s="2" t="s">
        <v>213</v>
      </c>
      <c r="M92" s="10"/>
      <c r="N92" s="10"/>
      <c r="O92" s="10"/>
      <c r="P92" s="10"/>
      <c r="Q92" s="10"/>
      <c r="R92" s="10"/>
      <c r="S92" s="10"/>
      <c r="T92" s="10"/>
      <c r="U92" s="10"/>
      <c r="V92" s="10"/>
      <c r="W92" s="10"/>
    </row>
    <row r="93" spans="1:23" ht="16" customHeight="1" x14ac:dyDescent="0.35">
      <c r="A93" s="14" t="s">
        <v>177</v>
      </c>
      <c r="B93" s="18">
        <v>35</v>
      </c>
      <c r="C93" s="19">
        <v>45530</v>
      </c>
      <c r="D93" s="26">
        <f>SUM(weekly_covid_deaths_by_age_persons[[#This Row],[&lt;1]:[85+]])</f>
        <v>0</v>
      </c>
      <c r="E93" s="2" t="s">
        <v>213</v>
      </c>
      <c r="F93" s="2" t="s">
        <v>213</v>
      </c>
      <c r="G93" s="2" t="s">
        <v>213</v>
      </c>
      <c r="H93" s="2" t="s">
        <v>213</v>
      </c>
      <c r="I93" s="2" t="s">
        <v>213</v>
      </c>
      <c r="J93" s="2" t="s">
        <v>213</v>
      </c>
      <c r="K93" s="2" t="s">
        <v>213</v>
      </c>
      <c r="M93" s="10"/>
      <c r="N93" s="10"/>
      <c r="O93" s="10"/>
      <c r="P93" s="10"/>
      <c r="Q93" s="10"/>
      <c r="R93" s="10"/>
      <c r="S93" s="10"/>
      <c r="T93" s="10"/>
      <c r="U93" s="10"/>
      <c r="V93" s="10"/>
      <c r="W93" s="10"/>
    </row>
    <row r="94" spans="1:23" ht="16" customHeight="1" x14ac:dyDescent="0.35">
      <c r="A94" s="14" t="s">
        <v>177</v>
      </c>
      <c r="B94" s="18">
        <v>36</v>
      </c>
      <c r="C94" s="19">
        <v>45537</v>
      </c>
      <c r="D94" s="26">
        <f>SUM(weekly_covid_deaths_by_age_persons[[#This Row],[&lt;1]:[85+]])</f>
        <v>0</v>
      </c>
      <c r="E94" s="2" t="s">
        <v>213</v>
      </c>
      <c r="F94" s="2" t="s">
        <v>213</v>
      </c>
      <c r="G94" s="2" t="s">
        <v>213</v>
      </c>
      <c r="H94" s="2" t="s">
        <v>213</v>
      </c>
      <c r="I94" s="2" t="s">
        <v>213</v>
      </c>
      <c r="J94" s="2" t="s">
        <v>213</v>
      </c>
      <c r="K94" s="2" t="s">
        <v>213</v>
      </c>
      <c r="M94" s="10"/>
      <c r="N94" s="10"/>
      <c r="O94" s="10"/>
      <c r="P94" s="10"/>
      <c r="Q94" s="10"/>
      <c r="R94" s="10"/>
      <c r="S94" s="10"/>
      <c r="T94" s="10"/>
      <c r="U94" s="10"/>
      <c r="V94" s="10"/>
      <c r="W94" s="10"/>
    </row>
    <row r="95" spans="1:23" ht="16" customHeight="1" x14ac:dyDescent="0.35">
      <c r="A95" s="14" t="s">
        <v>177</v>
      </c>
      <c r="B95" s="18">
        <v>37</v>
      </c>
      <c r="C95" s="19">
        <v>45544</v>
      </c>
      <c r="D95" s="26">
        <f>SUM(weekly_covid_deaths_by_age_persons[[#This Row],[&lt;1]:[85+]])</f>
        <v>0</v>
      </c>
      <c r="E95" s="2" t="s">
        <v>213</v>
      </c>
      <c r="F95" s="2" t="s">
        <v>213</v>
      </c>
      <c r="G95" s="2" t="s">
        <v>213</v>
      </c>
      <c r="H95" s="2" t="s">
        <v>213</v>
      </c>
      <c r="I95" s="2" t="s">
        <v>213</v>
      </c>
      <c r="J95" s="2" t="s">
        <v>213</v>
      </c>
      <c r="K95" s="2" t="s">
        <v>213</v>
      </c>
      <c r="M95" s="10"/>
      <c r="N95" s="10"/>
      <c r="O95" s="10"/>
      <c r="P95" s="10"/>
      <c r="Q95" s="10"/>
      <c r="R95" s="10"/>
      <c r="S95" s="10"/>
      <c r="T95" s="10"/>
      <c r="U95" s="10"/>
      <c r="V95" s="10"/>
      <c r="W95" s="10"/>
    </row>
    <row r="96" spans="1:23" ht="16" customHeight="1" x14ac:dyDescent="0.35">
      <c r="A96" s="14" t="s">
        <v>177</v>
      </c>
      <c r="B96" s="18">
        <v>38</v>
      </c>
      <c r="C96" s="19">
        <v>45551</v>
      </c>
      <c r="D96" s="26">
        <f>SUM(weekly_covid_deaths_by_age_persons[[#This Row],[&lt;1]:[85+]])</f>
        <v>0</v>
      </c>
      <c r="E96" s="2" t="s">
        <v>213</v>
      </c>
      <c r="F96" s="2" t="s">
        <v>213</v>
      </c>
      <c r="G96" s="2" t="s">
        <v>213</v>
      </c>
      <c r="H96" s="2" t="s">
        <v>213</v>
      </c>
      <c r="I96" s="2" t="s">
        <v>213</v>
      </c>
      <c r="J96" s="2" t="s">
        <v>213</v>
      </c>
      <c r="K96" s="2" t="s">
        <v>213</v>
      </c>
      <c r="M96" s="10"/>
      <c r="N96" s="10"/>
      <c r="O96" s="10"/>
      <c r="P96" s="10"/>
      <c r="Q96" s="10"/>
      <c r="R96" s="10"/>
      <c r="S96" s="10"/>
      <c r="T96" s="10"/>
      <c r="U96" s="10"/>
      <c r="V96" s="10"/>
      <c r="W96" s="10"/>
    </row>
    <row r="97" spans="1:23" ht="16" customHeight="1" x14ac:dyDescent="0.35">
      <c r="A97" s="14" t="s">
        <v>177</v>
      </c>
      <c r="B97" s="18">
        <v>39</v>
      </c>
      <c r="C97" s="19">
        <v>45558</v>
      </c>
      <c r="D97" s="26">
        <f>SUM(weekly_covid_deaths_by_age_persons[[#This Row],[&lt;1]:[85+]])</f>
        <v>0</v>
      </c>
      <c r="E97" s="2" t="s">
        <v>213</v>
      </c>
      <c r="F97" s="2" t="s">
        <v>213</v>
      </c>
      <c r="G97" s="2" t="s">
        <v>213</v>
      </c>
      <c r="H97" s="2" t="s">
        <v>213</v>
      </c>
      <c r="I97" s="2" t="s">
        <v>213</v>
      </c>
      <c r="J97" s="2" t="s">
        <v>213</v>
      </c>
      <c r="K97" s="2" t="s">
        <v>213</v>
      </c>
      <c r="M97" s="10"/>
      <c r="N97" s="10"/>
      <c r="O97" s="10"/>
      <c r="P97" s="10"/>
      <c r="Q97" s="10"/>
      <c r="R97" s="10"/>
      <c r="S97" s="10"/>
      <c r="T97" s="10"/>
      <c r="U97" s="10"/>
      <c r="V97" s="10"/>
      <c r="W97" s="10"/>
    </row>
    <row r="98" spans="1:23" ht="16" customHeight="1" x14ac:dyDescent="0.35">
      <c r="A98" s="14" t="s">
        <v>177</v>
      </c>
      <c r="B98" s="18">
        <v>40</v>
      </c>
      <c r="C98" s="19">
        <v>45565</v>
      </c>
      <c r="D98" s="26">
        <f>SUM(weekly_covid_deaths_by_age_persons[[#This Row],[&lt;1]:[85+]])</f>
        <v>0</v>
      </c>
      <c r="E98" s="2" t="s">
        <v>213</v>
      </c>
      <c r="F98" s="2" t="s">
        <v>213</v>
      </c>
      <c r="G98" s="2" t="s">
        <v>213</v>
      </c>
      <c r="H98" s="2" t="s">
        <v>213</v>
      </c>
      <c r="I98" s="2" t="s">
        <v>213</v>
      </c>
      <c r="J98" s="2" t="s">
        <v>213</v>
      </c>
      <c r="K98" s="2" t="s">
        <v>213</v>
      </c>
      <c r="M98" s="10"/>
      <c r="N98" s="10"/>
      <c r="O98" s="10"/>
      <c r="P98" s="10"/>
      <c r="Q98" s="10"/>
      <c r="R98" s="10"/>
      <c r="S98" s="10"/>
      <c r="T98" s="10"/>
      <c r="U98" s="10"/>
      <c r="V98" s="10"/>
      <c r="W98" s="10"/>
    </row>
    <row r="99" spans="1:23" ht="16" customHeight="1" x14ac:dyDescent="0.35">
      <c r="A99" s="14" t="s">
        <v>177</v>
      </c>
      <c r="B99" s="18">
        <v>41</v>
      </c>
      <c r="C99" s="19">
        <v>45572</v>
      </c>
      <c r="D99" s="26">
        <f>SUM(weekly_covid_deaths_by_age_persons[[#This Row],[&lt;1]:[85+]])</f>
        <v>0</v>
      </c>
      <c r="E99" s="2" t="s">
        <v>213</v>
      </c>
      <c r="F99" s="2" t="s">
        <v>213</v>
      </c>
      <c r="G99" s="2" t="s">
        <v>213</v>
      </c>
      <c r="H99" s="2" t="s">
        <v>213</v>
      </c>
      <c r="I99" s="2" t="s">
        <v>213</v>
      </c>
      <c r="J99" s="2" t="s">
        <v>213</v>
      </c>
      <c r="K99" s="2" t="s">
        <v>213</v>
      </c>
      <c r="M99" s="10"/>
      <c r="N99" s="10"/>
      <c r="O99" s="10"/>
      <c r="P99" s="10"/>
      <c r="Q99" s="10"/>
      <c r="R99" s="10"/>
      <c r="S99" s="10"/>
      <c r="T99" s="10"/>
      <c r="U99" s="10"/>
      <c r="V99" s="10"/>
      <c r="W99" s="10"/>
    </row>
    <row r="100" spans="1:23" ht="16" customHeight="1" x14ac:dyDescent="0.35">
      <c r="A100" s="14" t="s">
        <v>177</v>
      </c>
      <c r="B100" s="18">
        <v>42</v>
      </c>
      <c r="C100" s="19">
        <v>45579</v>
      </c>
      <c r="D100" s="26">
        <f>SUM(weekly_covid_deaths_by_age_persons[[#This Row],[&lt;1]:[85+]])</f>
        <v>0</v>
      </c>
      <c r="E100" s="2" t="s">
        <v>213</v>
      </c>
      <c r="F100" s="2" t="s">
        <v>213</v>
      </c>
      <c r="G100" s="2" t="s">
        <v>213</v>
      </c>
      <c r="H100" s="2" t="s">
        <v>213</v>
      </c>
      <c r="I100" s="2" t="s">
        <v>213</v>
      </c>
      <c r="J100" s="2" t="s">
        <v>213</v>
      </c>
      <c r="K100" s="2" t="s">
        <v>213</v>
      </c>
      <c r="M100" s="10"/>
      <c r="N100" s="10"/>
      <c r="O100" s="10"/>
      <c r="P100" s="10"/>
      <c r="Q100" s="10"/>
      <c r="R100" s="10"/>
      <c r="S100" s="10"/>
      <c r="T100" s="10"/>
      <c r="U100" s="10"/>
      <c r="V100" s="10"/>
      <c r="W100" s="10"/>
    </row>
    <row r="101" spans="1:23" ht="16" customHeight="1" x14ac:dyDescent="0.35">
      <c r="A101" s="14" t="s">
        <v>177</v>
      </c>
      <c r="B101" s="18">
        <v>43</v>
      </c>
      <c r="C101" s="19">
        <v>45586</v>
      </c>
      <c r="D101" s="26">
        <f>SUM(weekly_covid_deaths_by_age_persons[[#This Row],[&lt;1]:[85+]])</f>
        <v>0</v>
      </c>
      <c r="E101" s="2" t="s">
        <v>213</v>
      </c>
      <c r="F101" s="2" t="s">
        <v>213</v>
      </c>
      <c r="G101" s="2" t="s">
        <v>213</v>
      </c>
      <c r="H101" s="2" t="s">
        <v>213</v>
      </c>
      <c r="I101" s="2" t="s">
        <v>213</v>
      </c>
      <c r="J101" s="2" t="s">
        <v>213</v>
      </c>
      <c r="K101" s="2" t="s">
        <v>213</v>
      </c>
      <c r="M101" s="10"/>
      <c r="N101" s="10"/>
      <c r="O101" s="10"/>
      <c r="P101" s="10"/>
      <c r="Q101" s="10"/>
      <c r="R101" s="10"/>
      <c r="S101" s="10"/>
      <c r="T101" s="10"/>
      <c r="U101" s="10"/>
      <c r="V101" s="10"/>
      <c r="W101" s="10"/>
    </row>
    <row r="102" spans="1:23" ht="16" customHeight="1" x14ac:dyDescent="0.35">
      <c r="A102" s="14" t="s">
        <v>177</v>
      </c>
      <c r="B102" s="18">
        <v>44</v>
      </c>
      <c r="C102" s="19">
        <v>45593</v>
      </c>
      <c r="D102" s="26">
        <f>SUM(weekly_covid_deaths_by_age_persons[[#This Row],[&lt;1]:[85+]])</f>
        <v>0</v>
      </c>
      <c r="E102" s="2" t="s">
        <v>213</v>
      </c>
      <c r="F102" s="2" t="s">
        <v>213</v>
      </c>
      <c r="G102" s="2" t="s">
        <v>213</v>
      </c>
      <c r="H102" s="2" t="s">
        <v>213</v>
      </c>
      <c r="I102" s="2" t="s">
        <v>213</v>
      </c>
      <c r="J102" s="2" t="s">
        <v>213</v>
      </c>
      <c r="K102" s="2" t="s">
        <v>213</v>
      </c>
      <c r="M102" s="10"/>
      <c r="N102" s="10"/>
      <c r="O102" s="10"/>
      <c r="P102" s="10"/>
      <c r="Q102" s="10"/>
      <c r="R102" s="10"/>
      <c r="S102" s="10"/>
      <c r="T102" s="10"/>
      <c r="U102" s="10"/>
      <c r="V102" s="10"/>
      <c r="W102" s="10"/>
    </row>
    <row r="103" spans="1:23" ht="16" customHeight="1" x14ac:dyDescent="0.35">
      <c r="A103" s="14" t="s">
        <v>177</v>
      </c>
      <c r="B103" s="18">
        <v>45</v>
      </c>
      <c r="C103" s="19">
        <v>45600</v>
      </c>
      <c r="D103" s="26">
        <f>SUM(weekly_covid_deaths_by_age_persons[[#This Row],[&lt;1]:[85+]])</f>
        <v>0</v>
      </c>
      <c r="E103" s="2" t="s">
        <v>213</v>
      </c>
      <c r="F103" s="2" t="s">
        <v>213</v>
      </c>
      <c r="G103" s="2" t="s">
        <v>213</v>
      </c>
      <c r="H103" s="2" t="s">
        <v>213</v>
      </c>
      <c r="I103" s="2" t="s">
        <v>213</v>
      </c>
      <c r="J103" s="2" t="s">
        <v>213</v>
      </c>
      <c r="K103" s="2" t="s">
        <v>213</v>
      </c>
      <c r="M103" s="10"/>
      <c r="N103" s="10"/>
      <c r="O103" s="10"/>
      <c r="P103" s="10"/>
      <c r="Q103" s="10"/>
      <c r="R103" s="10"/>
      <c r="S103" s="10"/>
      <c r="T103" s="10"/>
      <c r="U103" s="10"/>
      <c r="V103" s="10"/>
      <c r="W103" s="10"/>
    </row>
    <row r="104" spans="1:23" ht="16" customHeight="1" x14ac:dyDescent="0.35">
      <c r="A104" s="14" t="s">
        <v>177</v>
      </c>
      <c r="B104" s="18">
        <v>46</v>
      </c>
      <c r="C104" s="19">
        <v>45607</v>
      </c>
      <c r="D104" s="26">
        <f>SUM(weekly_covid_deaths_by_age_persons[[#This Row],[&lt;1]:[85+]])</f>
        <v>0</v>
      </c>
      <c r="E104" s="2" t="s">
        <v>213</v>
      </c>
      <c r="F104" s="2" t="s">
        <v>213</v>
      </c>
      <c r="G104" s="2" t="s">
        <v>213</v>
      </c>
      <c r="H104" s="2" t="s">
        <v>213</v>
      </c>
      <c r="I104" s="2" t="s">
        <v>213</v>
      </c>
      <c r="J104" s="2" t="s">
        <v>213</v>
      </c>
      <c r="K104" s="2" t="s">
        <v>213</v>
      </c>
      <c r="M104" s="10"/>
      <c r="N104" s="10"/>
      <c r="O104" s="10"/>
      <c r="P104" s="10"/>
      <c r="Q104" s="10"/>
      <c r="R104" s="10"/>
      <c r="S104" s="10"/>
      <c r="T104" s="10"/>
      <c r="U104" s="10"/>
      <c r="V104" s="10"/>
      <c r="W104" s="10"/>
    </row>
    <row r="105" spans="1:23" ht="16" customHeight="1" x14ac:dyDescent="0.35">
      <c r="A105" s="14" t="s">
        <v>177</v>
      </c>
      <c r="B105" s="18">
        <v>47</v>
      </c>
      <c r="C105" s="19">
        <v>45614</v>
      </c>
      <c r="D105" s="26">
        <f>SUM(weekly_covid_deaths_by_age_persons[[#This Row],[&lt;1]:[85+]])</f>
        <v>0</v>
      </c>
      <c r="E105" s="2" t="s">
        <v>213</v>
      </c>
      <c r="F105" s="2" t="s">
        <v>213</v>
      </c>
      <c r="G105" s="2" t="s">
        <v>213</v>
      </c>
      <c r="H105" s="2" t="s">
        <v>213</v>
      </c>
      <c r="I105" s="2" t="s">
        <v>213</v>
      </c>
      <c r="J105" s="2" t="s">
        <v>213</v>
      </c>
      <c r="K105" s="2" t="s">
        <v>213</v>
      </c>
      <c r="M105" s="10"/>
      <c r="N105" s="10"/>
      <c r="O105" s="10"/>
      <c r="P105" s="10"/>
      <c r="Q105" s="10"/>
      <c r="R105" s="10"/>
      <c r="S105" s="10"/>
      <c r="T105" s="10"/>
      <c r="U105" s="10"/>
      <c r="V105" s="10"/>
      <c r="W105" s="10"/>
    </row>
    <row r="106" spans="1:23" ht="16" customHeight="1" x14ac:dyDescent="0.35">
      <c r="A106" s="14" t="s">
        <v>177</v>
      </c>
      <c r="B106" s="18">
        <v>48</v>
      </c>
      <c r="C106" s="19">
        <v>45621</v>
      </c>
      <c r="D106" s="26">
        <f>SUM(weekly_covid_deaths_by_age_persons[[#This Row],[&lt;1]:[85+]])</f>
        <v>0</v>
      </c>
      <c r="E106" s="2" t="s">
        <v>213</v>
      </c>
      <c r="F106" s="2" t="s">
        <v>213</v>
      </c>
      <c r="G106" s="2" t="s">
        <v>213</v>
      </c>
      <c r="H106" s="2" t="s">
        <v>213</v>
      </c>
      <c r="I106" s="2" t="s">
        <v>213</v>
      </c>
      <c r="J106" s="2" t="s">
        <v>213</v>
      </c>
      <c r="K106" s="2" t="s">
        <v>213</v>
      </c>
      <c r="M106" s="10"/>
      <c r="N106" s="10"/>
      <c r="O106" s="10"/>
      <c r="P106" s="10"/>
      <c r="Q106" s="10"/>
      <c r="R106" s="10"/>
      <c r="S106" s="10"/>
      <c r="T106" s="10"/>
      <c r="U106" s="10"/>
      <c r="V106" s="10"/>
      <c r="W106" s="10"/>
    </row>
    <row r="107" spans="1:23" ht="16" customHeight="1" x14ac:dyDescent="0.35">
      <c r="A107" s="14" t="s">
        <v>177</v>
      </c>
      <c r="B107" s="18">
        <v>49</v>
      </c>
      <c r="C107" s="19">
        <v>45628</v>
      </c>
      <c r="D107" s="26">
        <f>SUM(weekly_covid_deaths_by_age_persons[[#This Row],[&lt;1]:[85+]])</f>
        <v>0</v>
      </c>
      <c r="E107" s="2" t="s">
        <v>213</v>
      </c>
      <c r="F107" s="2" t="s">
        <v>213</v>
      </c>
      <c r="G107" s="2" t="s">
        <v>213</v>
      </c>
      <c r="H107" s="2" t="s">
        <v>213</v>
      </c>
      <c r="I107" s="2" t="s">
        <v>213</v>
      </c>
      <c r="J107" s="2" t="s">
        <v>213</v>
      </c>
      <c r="K107" s="2" t="s">
        <v>213</v>
      </c>
      <c r="M107" s="10"/>
      <c r="N107" s="10"/>
      <c r="O107" s="10"/>
      <c r="P107" s="10"/>
      <c r="Q107" s="10"/>
      <c r="R107" s="10"/>
      <c r="S107" s="10"/>
      <c r="T107" s="10"/>
      <c r="U107" s="10"/>
      <c r="V107" s="10"/>
      <c r="W107" s="10"/>
    </row>
    <row r="108" spans="1:23" ht="16" customHeight="1" x14ac:dyDescent="0.35">
      <c r="A108" s="14" t="s">
        <v>177</v>
      </c>
      <c r="B108" s="18">
        <v>50</v>
      </c>
      <c r="C108" s="19">
        <v>45635</v>
      </c>
      <c r="D108" s="26">
        <f>SUM(weekly_covid_deaths_by_age_persons[[#This Row],[&lt;1]:[85+]])</f>
        <v>0</v>
      </c>
      <c r="E108" s="2" t="s">
        <v>213</v>
      </c>
      <c r="F108" s="2" t="s">
        <v>213</v>
      </c>
      <c r="G108" s="2" t="s">
        <v>213</v>
      </c>
      <c r="H108" s="2" t="s">
        <v>213</v>
      </c>
      <c r="I108" s="2" t="s">
        <v>213</v>
      </c>
      <c r="J108" s="2" t="s">
        <v>213</v>
      </c>
      <c r="K108" s="2" t="s">
        <v>213</v>
      </c>
      <c r="M108" s="10"/>
      <c r="N108" s="10"/>
      <c r="O108" s="10"/>
      <c r="P108" s="10"/>
      <c r="Q108" s="10"/>
      <c r="R108" s="10"/>
      <c r="S108" s="10"/>
      <c r="T108" s="10"/>
      <c r="U108" s="10"/>
      <c r="V108" s="10"/>
      <c r="W108" s="10"/>
    </row>
    <row r="109" spans="1:23" ht="16" customHeight="1" x14ac:dyDescent="0.35">
      <c r="A109" s="14" t="s">
        <v>177</v>
      </c>
      <c r="B109" s="18">
        <v>51</v>
      </c>
      <c r="C109" s="19">
        <v>45642</v>
      </c>
      <c r="D109" s="26">
        <f>SUM(weekly_covid_deaths_by_age_persons[[#This Row],[&lt;1]:[85+]])</f>
        <v>0</v>
      </c>
      <c r="E109" s="2" t="s">
        <v>213</v>
      </c>
      <c r="F109" s="2" t="s">
        <v>213</v>
      </c>
      <c r="G109" s="2" t="s">
        <v>213</v>
      </c>
      <c r="H109" s="2" t="s">
        <v>213</v>
      </c>
      <c r="I109" s="2" t="s">
        <v>213</v>
      </c>
      <c r="J109" s="2" t="s">
        <v>213</v>
      </c>
      <c r="K109" s="2" t="s">
        <v>213</v>
      </c>
      <c r="M109" s="10"/>
      <c r="N109" s="10"/>
      <c r="O109" s="10"/>
      <c r="P109" s="10"/>
      <c r="Q109" s="10"/>
      <c r="R109" s="10"/>
      <c r="S109" s="10"/>
      <c r="T109" s="10"/>
      <c r="U109" s="10"/>
      <c r="V109" s="10"/>
      <c r="W109" s="10"/>
    </row>
    <row r="110" spans="1:23" ht="16" customHeight="1" x14ac:dyDescent="0.35">
      <c r="A110" s="14" t="s">
        <v>177</v>
      </c>
      <c r="B110" s="18">
        <v>52</v>
      </c>
      <c r="C110" s="19">
        <v>45649</v>
      </c>
      <c r="D110" s="26">
        <f>SUM(weekly_covid_deaths_by_age_persons[[#This Row],[&lt;1]:[85+]])</f>
        <v>0</v>
      </c>
      <c r="E110" s="2" t="s">
        <v>213</v>
      </c>
      <c r="F110" s="2" t="s">
        <v>213</v>
      </c>
      <c r="G110" s="2" t="s">
        <v>213</v>
      </c>
      <c r="H110" s="2" t="s">
        <v>213</v>
      </c>
      <c r="I110" s="2" t="s">
        <v>213</v>
      </c>
      <c r="J110" s="2" t="s">
        <v>213</v>
      </c>
      <c r="K110" s="2" t="s">
        <v>213</v>
      </c>
      <c r="M110" s="10"/>
      <c r="N110" s="10"/>
      <c r="O110" s="10"/>
      <c r="P110" s="10"/>
      <c r="Q110" s="10"/>
      <c r="R110" s="10"/>
      <c r="S110" s="10"/>
      <c r="T110" s="10"/>
      <c r="U110" s="10"/>
      <c r="V110" s="10"/>
      <c r="W110" s="10"/>
    </row>
    <row r="112" spans="1:23" x14ac:dyDescent="0.35">
      <c r="A112" s="23" t="s">
        <v>84</v>
      </c>
      <c r="B112" s="24"/>
      <c r="E112" s="25"/>
      <c r="F112" s="25"/>
    </row>
    <row r="113" spans="1:23" ht="31" x14ac:dyDescent="0.35">
      <c r="A113" s="47" t="s">
        <v>62</v>
      </c>
      <c r="B113" s="48" t="s">
        <v>57</v>
      </c>
      <c r="C113" s="48" t="s">
        <v>110</v>
      </c>
      <c r="D113" s="52" t="s">
        <v>60</v>
      </c>
      <c r="E113" s="46" t="s">
        <v>61</v>
      </c>
      <c r="F113" s="46" t="s">
        <v>65</v>
      </c>
      <c r="G113" s="46" t="s">
        <v>66</v>
      </c>
      <c r="H113" s="46" t="s">
        <v>161</v>
      </c>
      <c r="I113" s="46" t="s">
        <v>67</v>
      </c>
      <c r="J113" s="45" t="s">
        <v>68</v>
      </c>
      <c r="K113" s="45" t="s">
        <v>69</v>
      </c>
      <c r="W113" s="10"/>
    </row>
    <row r="114" spans="1:23" x14ac:dyDescent="0.35">
      <c r="A114" s="14" t="s">
        <v>168</v>
      </c>
      <c r="B114" s="18">
        <v>1</v>
      </c>
      <c r="C114" s="19">
        <v>44928</v>
      </c>
      <c r="D114" s="83">
        <v>43</v>
      </c>
      <c r="E114" s="83">
        <v>0</v>
      </c>
      <c r="F114" s="83">
        <v>0</v>
      </c>
      <c r="G114" s="83">
        <v>0</v>
      </c>
      <c r="H114" s="83">
        <v>1</v>
      </c>
      <c r="I114" s="83">
        <v>12</v>
      </c>
      <c r="J114" s="83">
        <v>8</v>
      </c>
      <c r="K114" s="83">
        <v>22</v>
      </c>
    </row>
    <row r="115" spans="1:23" x14ac:dyDescent="0.35">
      <c r="A115" s="14" t="s">
        <v>168</v>
      </c>
      <c r="B115" s="18">
        <v>2</v>
      </c>
      <c r="C115" s="19">
        <v>44935</v>
      </c>
      <c r="D115" s="83">
        <v>59</v>
      </c>
      <c r="E115" s="83">
        <v>0</v>
      </c>
      <c r="F115" s="83">
        <v>0</v>
      </c>
      <c r="G115" s="83">
        <v>1</v>
      </c>
      <c r="H115" s="83">
        <v>4</v>
      </c>
      <c r="I115" s="83">
        <v>7</v>
      </c>
      <c r="J115" s="83">
        <v>19</v>
      </c>
      <c r="K115" s="83">
        <v>28</v>
      </c>
    </row>
    <row r="116" spans="1:23" x14ac:dyDescent="0.35">
      <c r="A116" s="14" t="s">
        <v>168</v>
      </c>
      <c r="B116" s="18">
        <v>3</v>
      </c>
      <c r="C116" s="19">
        <v>44942</v>
      </c>
      <c r="D116" s="83">
        <v>38</v>
      </c>
      <c r="E116" s="83">
        <v>0</v>
      </c>
      <c r="F116" s="83">
        <v>0</v>
      </c>
      <c r="G116" s="83">
        <v>0</v>
      </c>
      <c r="H116" s="83">
        <v>0</v>
      </c>
      <c r="I116" s="83">
        <v>4</v>
      </c>
      <c r="J116" s="83">
        <v>10</v>
      </c>
      <c r="K116" s="83">
        <v>24</v>
      </c>
    </row>
    <row r="117" spans="1:23" x14ac:dyDescent="0.35">
      <c r="A117" s="14" t="s">
        <v>168</v>
      </c>
      <c r="B117" s="18">
        <v>4</v>
      </c>
      <c r="C117" s="19">
        <v>44949</v>
      </c>
      <c r="D117" s="83">
        <v>30</v>
      </c>
      <c r="E117" s="83">
        <v>0</v>
      </c>
      <c r="F117" s="83">
        <v>0</v>
      </c>
      <c r="G117" s="83">
        <v>0</v>
      </c>
      <c r="H117" s="83">
        <v>2</v>
      </c>
      <c r="I117" s="83">
        <v>3</v>
      </c>
      <c r="J117" s="83">
        <v>6</v>
      </c>
      <c r="K117" s="83">
        <v>19</v>
      </c>
    </row>
    <row r="118" spans="1:23" x14ac:dyDescent="0.35">
      <c r="A118" s="14" t="s">
        <v>168</v>
      </c>
      <c r="B118" s="18">
        <v>5</v>
      </c>
      <c r="C118" s="19">
        <v>44956</v>
      </c>
      <c r="D118" s="83">
        <v>14</v>
      </c>
      <c r="E118" s="83">
        <v>0</v>
      </c>
      <c r="F118" s="83">
        <v>0</v>
      </c>
      <c r="G118" s="83">
        <v>0</v>
      </c>
      <c r="H118" s="83">
        <v>1</v>
      </c>
      <c r="I118" s="83">
        <v>3</v>
      </c>
      <c r="J118" s="83">
        <v>5</v>
      </c>
      <c r="K118" s="83">
        <v>5</v>
      </c>
    </row>
    <row r="119" spans="1:23" x14ac:dyDescent="0.35">
      <c r="A119" s="14" t="s">
        <v>168</v>
      </c>
      <c r="B119" s="18">
        <v>6</v>
      </c>
      <c r="C119" s="19">
        <v>44963</v>
      </c>
      <c r="D119" s="83">
        <v>17</v>
      </c>
      <c r="E119" s="83">
        <v>0</v>
      </c>
      <c r="F119" s="83">
        <v>0</v>
      </c>
      <c r="G119" s="83">
        <v>1</v>
      </c>
      <c r="H119" s="83">
        <v>1</v>
      </c>
      <c r="I119" s="83">
        <v>4</v>
      </c>
      <c r="J119" s="83">
        <v>6</v>
      </c>
      <c r="K119" s="83">
        <v>5</v>
      </c>
    </row>
    <row r="120" spans="1:23" x14ac:dyDescent="0.35">
      <c r="A120" s="14" t="s">
        <v>168</v>
      </c>
      <c r="B120" s="18">
        <v>7</v>
      </c>
      <c r="C120" s="19">
        <v>44970</v>
      </c>
      <c r="D120" s="83">
        <v>22</v>
      </c>
      <c r="E120" s="83">
        <v>0</v>
      </c>
      <c r="F120" s="83">
        <v>0</v>
      </c>
      <c r="G120" s="83">
        <v>1</v>
      </c>
      <c r="H120" s="83">
        <v>2</v>
      </c>
      <c r="I120" s="83">
        <v>1</v>
      </c>
      <c r="J120" s="83">
        <v>6</v>
      </c>
      <c r="K120" s="83">
        <v>12</v>
      </c>
    </row>
    <row r="121" spans="1:23" x14ac:dyDescent="0.35">
      <c r="A121" s="14" t="s">
        <v>168</v>
      </c>
      <c r="B121" s="18">
        <v>8</v>
      </c>
      <c r="C121" s="19">
        <v>44977</v>
      </c>
      <c r="D121" s="83">
        <v>21</v>
      </c>
      <c r="E121" s="83">
        <v>0</v>
      </c>
      <c r="F121" s="83">
        <v>0</v>
      </c>
      <c r="G121" s="83">
        <v>0</v>
      </c>
      <c r="H121" s="83">
        <v>0</v>
      </c>
      <c r="I121" s="83">
        <v>6</v>
      </c>
      <c r="J121" s="83">
        <v>5</v>
      </c>
      <c r="K121" s="83">
        <v>10</v>
      </c>
    </row>
    <row r="122" spans="1:23" x14ac:dyDescent="0.35">
      <c r="A122" s="14" t="s">
        <v>168</v>
      </c>
      <c r="B122" s="18">
        <v>9</v>
      </c>
      <c r="C122" s="19">
        <v>44984</v>
      </c>
      <c r="D122" s="83">
        <v>17</v>
      </c>
      <c r="E122" s="83">
        <v>0</v>
      </c>
      <c r="F122" s="83">
        <v>0</v>
      </c>
      <c r="G122" s="83">
        <v>0</v>
      </c>
      <c r="H122" s="83">
        <v>1</v>
      </c>
      <c r="I122" s="83">
        <v>5</v>
      </c>
      <c r="J122" s="83">
        <v>7</v>
      </c>
      <c r="K122" s="83">
        <v>4</v>
      </c>
    </row>
    <row r="123" spans="1:23" x14ac:dyDescent="0.35">
      <c r="A123" s="14" t="s">
        <v>168</v>
      </c>
      <c r="B123" s="18">
        <v>10</v>
      </c>
      <c r="C123" s="19">
        <v>44991</v>
      </c>
      <c r="D123" s="83">
        <v>31</v>
      </c>
      <c r="E123" s="83">
        <v>0</v>
      </c>
      <c r="F123" s="83">
        <v>0</v>
      </c>
      <c r="G123" s="83">
        <v>1</v>
      </c>
      <c r="H123" s="83">
        <v>5</v>
      </c>
      <c r="I123" s="83">
        <v>3</v>
      </c>
      <c r="J123" s="83">
        <v>8</v>
      </c>
      <c r="K123" s="83">
        <v>14</v>
      </c>
    </row>
    <row r="124" spans="1:23" x14ac:dyDescent="0.35">
      <c r="A124" s="14" t="s">
        <v>168</v>
      </c>
      <c r="B124" s="18">
        <v>11</v>
      </c>
      <c r="C124" s="19">
        <v>44998</v>
      </c>
      <c r="D124" s="83">
        <v>22</v>
      </c>
      <c r="E124" s="83">
        <v>0</v>
      </c>
      <c r="F124" s="83">
        <v>0</v>
      </c>
      <c r="G124" s="83">
        <v>1</v>
      </c>
      <c r="H124" s="83">
        <v>2</v>
      </c>
      <c r="I124" s="83">
        <v>2</v>
      </c>
      <c r="J124" s="83">
        <v>10</v>
      </c>
      <c r="K124" s="83">
        <v>7</v>
      </c>
    </row>
    <row r="125" spans="1:23" x14ac:dyDescent="0.35">
      <c r="A125" s="14" t="s">
        <v>168</v>
      </c>
      <c r="B125" s="18">
        <v>12</v>
      </c>
      <c r="C125" s="19">
        <v>45005</v>
      </c>
      <c r="D125" s="83">
        <v>33</v>
      </c>
      <c r="E125" s="83">
        <v>0</v>
      </c>
      <c r="F125" s="83">
        <v>0</v>
      </c>
      <c r="G125" s="83">
        <v>1</v>
      </c>
      <c r="H125" s="83">
        <v>2</v>
      </c>
      <c r="I125" s="83">
        <v>4</v>
      </c>
      <c r="J125" s="83">
        <v>10</v>
      </c>
      <c r="K125" s="83">
        <v>16</v>
      </c>
    </row>
    <row r="126" spans="1:23" x14ac:dyDescent="0.35">
      <c r="A126" s="14" t="s">
        <v>168</v>
      </c>
      <c r="B126" s="18">
        <v>13</v>
      </c>
      <c r="C126" s="19">
        <v>45012</v>
      </c>
      <c r="D126" s="83">
        <v>42</v>
      </c>
      <c r="E126" s="83">
        <v>0</v>
      </c>
      <c r="F126" s="83">
        <v>0</v>
      </c>
      <c r="G126" s="83">
        <v>0</v>
      </c>
      <c r="H126" s="83">
        <v>6</v>
      </c>
      <c r="I126" s="83">
        <v>8</v>
      </c>
      <c r="J126" s="83">
        <v>14</v>
      </c>
      <c r="K126" s="83">
        <v>14</v>
      </c>
    </row>
    <row r="127" spans="1:23" x14ac:dyDescent="0.35">
      <c r="A127" s="14" t="s">
        <v>168</v>
      </c>
      <c r="B127" s="18">
        <v>14</v>
      </c>
      <c r="C127" s="19">
        <v>45019</v>
      </c>
      <c r="D127" s="83">
        <v>34</v>
      </c>
      <c r="E127" s="83">
        <v>0</v>
      </c>
      <c r="F127" s="83">
        <v>0</v>
      </c>
      <c r="G127" s="83">
        <v>0</v>
      </c>
      <c r="H127" s="83">
        <v>5</v>
      </c>
      <c r="I127" s="83">
        <v>7</v>
      </c>
      <c r="J127" s="83">
        <v>11</v>
      </c>
      <c r="K127" s="83">
        <v>11</v>
      </c>
    </row>
    <row r="128" spans="1:23" x14ac:dyDescent="0.35">
      <c r="A128" s="14" t="s">
        <v>168</v>
      </c>
      <c r="B128" s="18">
        <v>15</v>
      </c>
      <c r="C128" s="19">
        <v>45026</v>
      </c>
      <c r="D128" s="83">
        <v>33</v>
      </c>
      <c r="E128" s="83">
        <v>0</v>
      </c>
      <c r="F128" s="83">
        <v>0</v>
      </c>
      <c r="G128" s="83">
        <v>0</v>
      </c>
      <c r="H128" s="83">
        <v>3</v>
      </c>
      <c r="I128" s="83">
        <v>8</v>
      </c>
      <c r="J128" s="83">
        <v>6</v>
      </c>
      <c r="K128" s="83">
        <v>16</v>
      </c>
    </row>
    <row r="129" spans="1:11" x14ac:dyDescent="0.35">
      <c r="A129" s="14" t="s">
        <v>168</v>
      </c>
      <c r="B129" s="18">
        <v>16</v>
      </c>
      <c r="C129" s="19">
        <v>45033</v>
      </c>
      <c r="D129" s="83">
        <v>31</v>
      </c>
      <c r="E129" s="83">
        <v>0</v>
      </c>
      <c r="F129" s="83">
        <v>0</v>
      </c>
      <c r="G129" s="83">
        <v>0</v>
      </c>
      <c r="H129" s="83">
        <v>3</v>
      </c>
      <c r="I129" s="83">
        <v>5</v>
      </c>
      <c r="J129" s="83">
        <v>7</v>
      </c>
      <c r="K129" s="83">
        <v>16</v>
      </c>
    </row>
    <row r="130" spans="1:11" x14ac:dyDescent="0.35">
      <c r="A130" s="14" t="s">
        <v>168</v>
      </c>
      <c r="B130" s="18">
        <v>17</v>
      </c>
      <c r="C130" s="19">
        <v>45040</v>
      </c>
      <c r="D130" s="83">
        <v>24</v>
      </c>
      <c r="E130" s="83">
        <v>0</v>
      </c>
      <c r="F130" s="83">
        <v>0</v>
      </c>
      <c r="G130" s="83">
        <v>1</v>
      </c>
      <c r="H130" s="83">
        <v>4</v>
      </c>
      <c r="I130" s="83">
        <v>4</v>
      </c>
      <c r="J130" s="83">
        <v>10</v>
      </c>
      <c r="K130" s="83">
        <v>5</v>
      </c>
    </row>
    <row r="131" spans="1:11" x14ac:dyDescent="0.35">
      <c r="A131" s="14" t="s">
        <v>168</v>
      </c>
      <c r="B131" s="18">
        <v>18</v>
      </c>
      <c r="C131" s="19">
        <v>45047</v>
      </c>
      <c r="D131" s="83">
        <v>17</v>
      </c>
      <c r="E131" s="83">
        <v>0</v>
      </c>
      <c r="F131" s="83">
        <v>0</v>
      </c>
      <c r="G131" s="83">
        <v>0</v>
      </c>
      <c r="H131" s="83">
        <v>0</v>
      </c>
      <c r="I131" s="83">
        <v>3</v>
      </c>
      <c r="J131" s="83">
        <v>7</v>
      </c>
      <c r="K131" s="83">
        <v>7</v>
      </c>
    </row>
    <row r="132" spans="1:11" x14ac:dyDescent="0.35">
      <c r="A132" s="14" t="s">
        <v>168</v>
      </c>
      <c r="B132" s="18">
        <v>19</v>
      </c>
      <c r="C132" s="19">
        <v>45054</v>
      </c>
      <c r="D132" s="83">
        <v>13</v>
      </c>
      <c r="E132" s="83">
        <v>0</v>
      </c>
      <c r="F132" s="83">
        <v>0</v>
      </c>
      <c r="G132" s="83">
        <v>0</v>
      </c>
      <c r="H132" s="83">
        <v>2</v>
      </c>
      <c r="I132" s="83">
        <v>2</v>
      </c>
      <c r="J132" s="83">
        <v>5</v>
      </c>
      <c r="K132" s="83">
        <v>4</v>
      </c>
    </row>
    <row r="133" spans="1:11" x14ac:dyDescent="0.35">
      <c r="A133" s="14" t="s">
        <v>168</v>
      </c>
      <c r="B133" s="18">
        <v>20</v>
      </c>
      <c r="C133" s="19">
        <v>45061</v>
      </c>
      <c r="D133" s="83">
        <v>8</v>
      </c>
      <c r="E133" s="83">
        <v>0</v>
      </c>
      <c r="F133" s="83">
        <v>0</v>
      </c>
      <c r="G133" s="83">
        <v>0</v>
      </c>
      <c r="H133" s="83">
        <v>0</v>
      </c>
      <c r="I133" s="83">
        <v>2</v>
      </c>
      <c r="J133" s="83">
        <v>1</v>
      </c>
      <c r="K133" s="83">
        <v>5</v>
      </c>
    </row>
    <row r="134" spans="1:11" x14ac:dyDescent="0.35">
      <c r="A134" s="14" t="s">
        <v>168</v>
      </c>
      <c r="B134" s="18">
        <v>21</v>
      </c>
      <c r="C134" s="19">
        <v>45068</v>
      </c>
      <c r="D134" s="83">
        <v>6</v>
      </c>
      <c r="E134" s="83">
        <v>0</v>
      </c>
      <c r="F134" s="83">
        <v>0</v>
      </c>
      <c r="G134" s="83">
        <v>0</v>
      </c>
      <c r="H134" s="83">
        <v>0</v>
      </c>
      <c r="I134" s="83">
        <v>1</v>
      </c>
      <c r="J134" s="83">
        <v>2</v>
      </c>
      <c r="K134" s="83">
        <v>3</v>
      </c>
    </row>
    <row r="135" spans="1:11" x14ac:dyDescent="0.35">
      <c r="A135" s="14" t="s">
        <v>168</v>
      </c>
      <c r="B135" s="18">
        <v>22</v>
      </c>
      <c r="C135" s="19">
        <v>45075</v>
      </c>
      <c r="D135" s="83">
        <v>8</v>
      </c>
      <c r="E135" s="83">
        <v>0</v>
      </c>
      <c r="F135" s="83">
        <v>0</v>
      </c>
      <c r="G135" s="83">
        <v>0</v>
      </c>
      <c r="H135" s="83">
        <v>1</v>
      </c>
      <c r="I135" s="83">
        <v>2</v>
      </c>
      <c r="J135" s="83">
        <v>2</v>
      </c>
      <c r="K135" s="83">
        <v>3</v>
      </c>
    </row>
    <row r="136" spans="1:11" x14ac:dyDescent="0.35">
      <c r="A136" s="14" t="s">
        <v>168</v>
      </c>
      <c r="B136" s="18">
        <v>23</v>
      </c>
      <c r="C136" s="19">
        <v>45082</v>
      </c>
      <c r="D136" s="83">
        <v>8</v>
      </c>
      <c r="E136" s="83">
        <v>0</v>
      </c>
      <c r="F136" s="83">
        <v>0</v>
      </c>
      <c r="G136" s="83">
        <v>0</v>
      </c>
      <c r="H136" s="83">
        <v>0</v>
      </c>
      <c r="I136" s="83">
        <v>2</v>
      </c>
      <c r="J136" s="83">
        <v>3</v>
      </c>
      <c r="K136" s="83">
        <v>3</v>
      </c>
    </row>
    <row r="137" spans="1:11" x14ac:dyDescent="0.35">
      <c r="A137" s="14" t="s">
        <v>168</v>
      </c>
      <c r="B137" s="18">
        <v>24</v>
      </c>
      <c r="C137" s="19">
        <v>45089</v>
      </c>
      <c r="D137" s="83">
        <v>7</v>
      </c>
      <c r="E137" s="83">
        <v>0</v>
      </c>
      <c r="F137" s="83">
        <v>0</v>
      </c>
      <c r="G137" s="83">
        <v>1</v>
      </c>
      <c r="H137" s="83">
        <v>0</v>
      </c>
      <c r="I137" s="83">
        <v>2</v>
      </c>
      <c r="J137" s="83">
        <v>1</v>
      </c>
      <c r="K137" s="83">
        <v>3</v>
      </c>
    </row>
    <row r="138" spans="1:11" x14ac:dyDescent="0.35">
      <c r="A138" s="14" t="s">
        <v>168</v>
      </c>
      <c r="B138" s="18">
        <v>25</v>
      </c>
      <c r="C138" s="19">
        <v>45096</v>
      </c>
      <c r="D138" s="83">
        <v>6</v>
      </c>
      <c r="E138" s="83">
        <v>0</v>
      </c>
      <c r="F138" s="83">
        <v>0</v>
      </c>
      <c r="G138" s="83">
        <v>0</v>
      </c>
      <c r="H138" s="83">
        <v>0</v>
      </c>
      <c r="I138" s="83">
        <v>1</v>
      </c>
      <c r="J138" s="83">
        <v>1</v>
      </c>
      <c r="K138" s="83">
        <v>4</v>
      </c>
    </row>
    <row r="139" spans="1:11" x14ac:dyDescent="0.35">
      <c r="A139" s="14" t="s">
        <v>168</v>
      </c>
      <c r="B139" s="18">
        <v>26</v>
      </c>
      <c r="C139" s="19">
        <v>45103</v>
      </c>
      <c r="D139" s="83">
        <v>2</v>
      </c>
      <c r="E139" s="83">
        <v>0</v>
      </c>
      <c r="F139" s="83">
        <v>0</v>
      </c>
      <c r="G139" s="83">
        <v>0</v>
      </c>
      <c r="H139" s="83">
        <v>0</v>
      </c>
      <c r="I139" s="83">
        <v>1</v>
      </c>
      <c r="J139" s="83">
        <v>0</v>
      </c>
      <c r="K139" s="83">
        <v>1</v>
      </c>
    </row>
    <row r="140" spans="1:11" x14ac:dyDescent="0.35">
      <c r="A140" s="14" t="s">
        <v>168</v>
      </c>
      <c r="B140" s="18">
        <v>27</v>
      </c>
      <c r="C140" s="19">
        <v>45110</v>
      </c>
      <c r="D140" s="83">
        <v>5</v>
      </c>
      <c r="E140" s="83">
        <v>0</v>
      </c>
      <c r="F140" s="83">
        <v>0</v>
      </c>
      <c r="G140" s="83">
        <v>0</v>
      </c>
      <c r="H140" s="83">
        <v>1</v>
      </c>
      <c r="I140" s="83">
        <v>1</v>
      </c>
      <c r="J140" s="83">
        <v>1</v>
      </c>
      <c r="K140" s="83">
        <v>2</v>
      </c>
    </row>
    <row r="141" spans="1:11" x14ac:dyDescent="0.35">
      <c r="A141" s="14" t="s">
        <v>168</v>
      </c>
      <c r="B141" s="18">
        <v>28</v>
      </c>
      <c r="C141" s="19">
        <v>45117</v>
      </c>
      <c r="D141" s="83">
        <v>0</v>
      </c>
      <c r="E141" s="83">
        <v>0</v>
      </c>
      <c r="F141" s="83">
        <v>0</v>
      </c>
      <c r="G141" s="83">
        <v>0</v>
      </c>
      <c r="H141" s="83">
        <v>0</v>
      </c>
      <c r="I141" s="83">
        <v>0</v>
      </c>
      <c r="J141" s="83">
        <v>0</v>
      </c>
      <c r="K141" s="83">
        <v>0</v>
      </c>
    </row>
    <row r="142" spans="1:11" x14ac:dyDescent="0.35">
      <c r="A142" s="14" t="s">
        <v>168</v>
      </c>
      <c r="B142" s="18">
        <v>29</v>
      </c>
      <c r="C142" s="19">
        <v>45124</v>
      </c>
      <c r="D142" s="83">
        <v>1</v>
      </c>
      <c r="E142" s="83">
        <v>0</v>
      </c>
      <c r="F142" s="83">
        <v>0</v>
      </c>
      <c r="G142" s="83">
        <v>0</v>
      </c>
      <c r="H142" s="83">
        <v>0</v>
      </c>
      <c r="I142" s="83">
        <v>0</v>
      </c>
      <c r="J142" s="83">
        <v>0</v>
      </c>
      <c r="K142" s="83">
        <v>1</v>
      </c>
    </row>
    <row r="143" spans="1:11" x14ac:dyDescent="0.35">
      <c r="A143" s="14" t="s">
        <v>168</v>
      </c>
      <c r="B143" s="18">
        <v>30</v>
      </c>
      <c r="C143" s="19">
        <v>45131</v>
      </c>
      <c r="D143" s="83">
        <v>1</v>
      </c>
      <c r="E143" s="83">
        <v>0</v>
      </c>
      <c r="F143" s="83">
        <v>0</v>
      </c>
      <c r="G143" s="83">
        <v>0</v>
      </c>
      <c r="H143" s="83">
        <v>0</v>
      </c>
      <c r="I143" s="83">
        <v>0</v>
      </c>
      <c r="J143" s="83">
        <v>1</v>
      </c>
      <c r="K143" s="83">
        <v>0</v>
      </c>
    </row>
    <row r="144" spans="1:11" x14ac:dyDescent="0.35">
      <c r="A144" s="14" t="s">
        <v>168</v>
      </c>
      <c r="B144" s="18">
        <v>31</v>
      </c>
      <c r="C144" s="19">
        <v>45138</v>
      </c>
      <c r="D144" s="83">
        <v>4</v>
      </c>
      <c r="E144" s="83">
        <v>0</v>
      </c>
      <c r="F144" s="83">
        <v>0</v>
      </c>
      <c r="G144" s="83">
        <v>0</v>
      </c>
      <c r="H144" s="83">
        <v>2</v>
      </c>
      <c r="I144" s="83">
        <v>0</v>
      </c>
      <c r="J144" s="83">
        <v>1</v>
      </c>
      <c r="K144" s="83">
        <v>1</v>
      </c>
    </row>
    <row r="145" spans="1:11" x14ac:dyDescent="0.35">
      <c r="A145" s="14" t="s">
        <v>168</v>
      </c>
      <c r="B145" s="18">
        <v>32</v>
      </c>
      <c r="C145" s="19">
        <v>45145</v>
      </c>
      <c r="D145" s="83">
        <v>9</v>
      </c>
      <c r="E145" s="83">
        <v>0</v>
      </c>
      <c r="F145" s="83">
        <v>0</v>
      </c>
      <c r="G145" s="83">
        <v>0</v>
      </c>
      <c r="H145" s="83">
        <v>3</v>
      </c>
      <c r="I145" s="83">
        <v>1</v>
      </c>
      <c r="J145" s="83">
        <v>1</v>
      </c>
      <c r="K145" s="83">
        <v>4</v>
      </c>
    </row>
    <row r="146" spans="1:11" x14ac:dyDescent="0.35">
      <c r="A146" s="14" t="s">
        <v>168</v>
      </c>
      <c r="B146" s="18">
        <v>33</v>
      </c>
      <c r="C146" s="19">
        <v>45152</v>
      </c>
      <c r="D146" s="83">
        <v>14</v>
      </c>
      <c r="E146" s="83">
        <v>0</v>
      </c>
      <c r="F146" s="83">
        <v>0</v>
      </c>
      <c r="G146" s="83">
        <v>0</v>
      </c>
      <c r="H146" s="83">
        <v>0</v>
      </c>
      <c r="I146" s="83">
        <v>5</v>
      </c>
      <c r="J146" s="83">
        <v>4</v>
      </c>
      <c r="K146" s="83">
        <v>5</v>
      </c>
    </row>
    <row r="147" spans="1:11" x14ac:dyDescent="0.35">
      <c r="A147" s="14" t="s">
        <v>168</v>
      </c>
      <c r="B147" s="18">
        <v>34</v>
      </c>
      <c r="C147" s="19">
        <v>45159</v>
      </c>
      <c r="D147" s="83">
        <v>10</v>
      </c>
      <c r="E147" s="83">
        <v>0</v>
      </c>
      <c r="F147" s="83">
        <v>0</v>
      </c>
      <c r="G147" s="83">
        <v>0</v>
      </c>
      <c r="H147" s="83">
        <v>1</v>
      </c>
      <c r="I147" s="83">
        <v>3</v>
      </c>
      <c r="J147" s="83">
        <v>2</v>
      </c>
      <c r="K147" s="83">
        <v>4</v>
      </c>
    </row>
    <row r="148" spans="1:11" x14ac:dyDescent="0.35">
      <c r="A148" s="14" t="s">
        <v>168</v>
      </c>
      <c r="B148" s="18">
        <v>35</v>
      </c>
      <c r="C148" s="19">
        <v>45166</v>
      </c>
      <c r="D148" s="83">
        <v>9</v>
      </c>
      <c r="E148" s="83">
        <v>0</v>
      </c>
      <c r="F148" s="83">
        <v>0</v>
      </c>
      <c r="G148" s="83">
        <v>0</v>
      </c>
      <c r="H148" s="83">
        <v>0</v>
      </c>
      <c r="I148" s="83">
        <v>2</v>
      </c>
      <c r="J148" s="83">
        <v>5</v>
      </c>
      <c r="K148" s="83">
        <v>2</v>
      </c>
    </row>
    <row r="149" spans="1:11" x14ac:dyDescent="0.35">
      <c r="A149" s="14" t="s">
        <v>168</v>
      </c>
      <c r="B149" s="18">
        <v>36</v>
      </c>
      <c r="C149" s="19">
        <v>45173</v>
      </c>
      <c r="D149" s="83">
        <v>13</v>
      </c>
      <c r="E149" s="83">
        <v>0</v>
      </c>
      <c r="F149" s="83">
        <v>0</v>
      </c>
      <c r="G149" s="83">
        <v>0</v>
      </c>
      <c r="H149" s="83">
        <v>2</v>
      </c>
      <c r="I149" s="83">
        <v>2</v>
      </c>
      <c r="J149" s="83">
        <v>4</v>
      </c>
      <c r="K149" s="83">
        <v>5</v>
      </c>
    </row>
    <row r="150" spans="1:11" x14ac:dyDescent="0.35">
      <c r="A150" s="14" t="s">
        <v>168</v>
      </c>
      <c r="B150" s="18">
        <v>37</v>
      </c>
      <c r="C150" s="19">
        <v>45180</v>
      </c>
      <c r="D150" s="83">
        <v>16</v>
      </c>
      <c r="E150" s="83">
        <v>0</v>
      </c>
      <c r="F150" s="83">
        <v>0</v>
      </c>
      <c r="G150" s="83">
        <v>0</v>
      </c>
      <c r="H150" s="83">
        <v>2</v>
      </c>
      <c r="I150" s="83">
        <v>3</v>
      </c>
      <c r="J150" s="83">
        <v>5</v>
      </c>
      <c r="K150" s="83">
        <v>6</v>
      </c>
    </row>
    <row r="151" spans="1:11" x14ac:dyDescent="0.35">
      <c r="A151" s="14" t="s">
        <v>168</v>
      </c>
      <c r="B151" s="18">
        <v>38</v>
      </c>
      <c r="C151" s="19">
        <v>45187</v>
      </c>
      <c r="D151" s="83">
        <v>13</v>
      </c>
      <c r="E151" s="83">
        <v>0</v>
      </c>
      <c r="F151" s="83">
        <v>0</v>
      </c>
      <c r="G151" s="83">
        <v>0</v>
      </c>
      <c r="H151" s="83">
        <v>1</v>
      </c>
      <c r="I151" s="83">
        <v>3</v>
      </c>
      <c r="J151" s="83">
        <v>0</v>
      </c>
      <c r="K151" s="83">
        <v>9</v>
      </c>
    </row>
    <row r="152" spans="1:11" x14ac:dyDescent="0.35">
      <c r="A152" s="14" t="s">
        <v>168</v>
      </c>
      <c r="B152" s="18">
        <v>39</v>
      </c>
      <c r="C152" s="19">
        <v>45194</v>
      </c>
      <c r="D152" s="83">
        <v>13</v>
      </c>
      <c r="E152" s="83">
        <v>0</v>
      </c>
      <c r="F152" s="83">
        <v>0</v>
      </c>
      <c r="G152" s="83">
        <v>0</v>
      </c>
      <c r="H152" s="83">
        <v>3</v>
      </c>
      <c r="I152" s="83">
        <v>2</v>
      </c>
      <c r="J152" s="83">
        <v>5</v>
      </c>
      <c r="K152" s="83">
        <v>3</v>
      </c>
    </row>
    <row r="153" spans="1:11" x14ac:dyDescent="0.35">
      <c r="A153" s="14" t="s">
        <v>168</v>
      </c>
      <c r="B153" s="18">
        <v>40</v>
      </c>
      <c r="C153" s="19">
        <v>45201</v>
      </c>
      <c r="D153" s="83">
        <v>23</v>
      </c>
      <c r="E153" s="83">
        <v>0</v>
      </c>
      <c r="F153" s="83">
        <v>0</v>
      </c>
      <c r="G153" s="83">
        <v>0</v>
      </c>
      <c r="H153" s="83">
        <v>0</v>
      </c>
      <c r="I153" s="83">
        <v>6</v>
      </c>
      <c r="J153" s="83">
        <v>7</v>
      </c>
      <c r="K153" s="83">
        <v>10</v>
      </c>
    </row>
    <row r="154" spans="1:11" x14ac:dyDescent="0.35">
      <c r="A154" s="14" t="s">
        <v>168</v>
      </c>
      <c r="B154" s="18">
        <v>41</v>
      </c>
      <c r="C154" s="19">
        <v>45208</v>
      </c>
      <c r="D154" s="83">
        <v>19</v>
      </c>
      <c r="E154" s="83">
        <v>0</v>
      </c>
      <c r="F154" s="83">
        <v>0</v>
      </c>
      <c r="G154" s="83">
        <v>0</v>
      </c>
      <c r="H154" s="83">
        <v>2</v>
      </c>
      <c r="I154" s="83">
        <v>1</v>
      </c>
      <c r="J154" s="83">
        <v>6</v>
      </c>
      <c r="K154" s="83">
        <v>10</v>
      </c>
    </row>
    <row r="155" spans="1:11" x14ac:dyDescent="0.35">
      <c r="A155" s="14" t="s">
        <v>168</v>
      </c>
      <c r="B155" s="18">
        <v>42</v>
      </c>
      <c r="C155" s="19">
        <v>45215</v>
      </c>
      <c r="D155" s="83">
        <v>19</v>
      </c>
      <c r="E155" s="83">
        <v>0</v>
      </c>
      <c r="F155" s="83">
        <v>0</v>
      </c>
      <c r="G155" s="83">
        <v>0</v>
      </c>
      <c r="H155" s="83">
        <v>1</v>
      </c>
      <c r="I155" s="83">
        <v>2</v>
      </c>
      <c r="J155" s="83">
        <v>7</v>
      </c>
      <c r="K155" s="83">
        <v>9</v>
      </c>
    </row>
    <row r="156" spans="1:11" x14ac:dyDescent="0.35">
      <c r="A156" s="14" t="s">
        <v>168</v>
      </c>
      <c r="B156" s="18">
        <v>43</v>
      </c>
      <c r="C156" s="19">
        <v>45222</v>
      </c>
      <c r="D156" s="83">
        <v>15</v>
      </c>
      <c r="E156" s="83">
        <v>0</v>
      </c>
      <c r="F156" s="83">
        <v>0</v>
      </c>
      <c r="G156" s="83">
        <v>0</v>
      </c>
      <c r="H156" s="83">
        <v>2</v>
      </c>
      <c r="I156" s="83">
        <v>1</v>
      </c>
      <c r="J156" s="83">
        <v>5</v>
      </c>
      <c r="K156" s="83">
        <v>7</v>
      </c>
    </row>
    <row r="157" spans="1:11" x14ac:dyDescent="0.35">
      <c r="A157" s="14" t="s">
        <v>168</v>
      </c>
      <c r="B157" s="18">
        <v>44</v>
      </c>
      <c r="C157" s="19">
        <v>45229</v>
      </c>
      <c r="D157" s="83">
        <v>20</v>
      </c>
      <c r="E157" s="83">
        <v>0</v>
      </c>
      <c r="F157" s="83">
        <v>0</v>
      </c>
      <c r="G157" s="83">
        <v>0</v>
      </c>
      <c r="H157" s="83">
        <v>0</v>
      </c>
      <c r="I157" s="83">
        <v>4</v>
      </c>
      <c r="J157" s="83">
        <v>10</v>
      </c>
      <c r="K157" s="83">
        <v>6</v>
      </c>
    </row>
    <row r="158" spans="1:11" x14ac:dyDescent="0.35">
      <c r="A158" s="14" t="s">
        <v>168</v>
      </c>
      <c r="B158" s="18">
        <v>45</v>
      </c>
      <c r="C158" s="19">
        <v>45236</v>
      </c>
      <c r="D158" s="83">
        <v>25</v>
      </c>
      <c r="E158" s="83">
        <v>0</v>
      </c>
      <c r="F158" s="83">
        <v>0</v>
      </c>
      <c r="G158" s="83">
        <v>0</v>
      </c>
      <c r="H158" s="83">
        <v>2</v>
      </c>
      <c r="I158" s="83">
        <v>4</v>
      </c>
      <c r="J158" s="83">
        <v>4</v>
      </c>
      <c r="K158" s="83">
        <v>15</v>
      </c>
    </row>
    <row r="159" spans="1:11" x14ac:dyDescent="0.35">
      <c r="A159" s="14" t="s">
        <v>168</v>
      </c>
      <c r="B159" s="18">
        <v>46</v>
      </c>
      <c r="C159" s="19">
        <v>45243</v>
      </c>
      <c r="D159" s="83">
        <v>18</v>
      </c>
      <c r="E159" s="83">
        <v>0</v>
      </c>
      <c r="F159" s="83">
        <v>0</v>
      </c>
      <c r="G159" s="83">
        <v>1</v>
      </c>
      <c r="H159" s="83">
        <v>1</v>
      </c>
      <c r="I159" s="83">
        <v>3</v>
      </c>
      <c r="J159" s="83">
        <v>8</v>
      </c>
      <c r="K159" s="83">
        <v>5</v>
      </c>
    </row>
    <row r="160" spans="1:11" x14ac:dyDescent="0.35">
      <c r="A160" s="14" t="s">
        <v>168</v>
      </c>
      <c r="B160" s="18">
        <v>47</v>
      </c>
      <c r="C160" s="19">
        <v>45250</v>
      </c>
      <c r="D160" s="83">
        <v>16</v>
      </c>
      <c r="E160" s="83">
        <v>0</v>
      </c>
      <c r="F160" s="83">
        <v>0</v>
      </c>
      <c r="G160" s="83">
        <v>0</v>
      </c>
      <c r="H160" s="83">
        <v>1</v>
      </c>
      <c r="I160" s="83">
        <v>2</v>
      </c>
      <c r="J160" s="83">
        <v>9</v>
      </c>
      <c r="K160" s="83">
        <v>4</v>
      </c>
    </row>
    <row r="161" spans="1:11" x14ac:dyDescent="0.35">
      <c r="A161" s="14" t="s">
        <v>168</v>
      </c>
      <c r="B161" s="18">
        <v>48</v>
      </c>
      <c r="C161" s="19">
        <v>45257</v>
      </c>
      <c r="D161" s="83">
        <v>17</v>
      </c>
      <c r="E161" s="83">
        <v>0</v>
      </c>
      <c r="F161" s="83">
        <v>0</v>
      </c>
      <c r="G161" s="83">
        <v>0</v>
      </c>
      <c r="H161" s="83">
        <v>3</v>
      </c>
      <c r="I161" s="83">
        <v>2</v>
      </c>
      <c r="J161" s="83">
        <v>9</v>
      </c>
      <c r="K161" s="83">
        <v>3</v>
      </c>
    </row>
    <row r="162" spans="1:11" x14ac:dyDescent="0.35">
      <c r="A162" s="14" t="s">
        <v>168</v>
      </c>
      <c r="B162" s="18">
        <v>49</v>
      </c>
      <c r="C162" s="19">
        <v>45264</v>
      </c>
      <c r="D162" s="83">
        <v>14</v>
      </c>
      <c r="E162" s="83">
        <v>0</v>
      </c>
      <c r="F162" s="83">
        <v>0</v>
      </c>
      <c r="G162" s="83">
        <v>0</v>
      </c>
      <c r="H162" s="83">
        <v>1</v>
      </c>
      <c r="I162" s="83">
        <v>4</v>
      </c>
      <c r="J162" s="83">
        <v>6</v>
      </c>
      <c r="K162" s="83">
        <v>3</v>
      </c>
    </row>
    <row r="163" spans="1:11" x14ac:dyDescent="0.35">
      <c r="A163" s="14" t="s">
        <v>168</v>
      </c>
      <c r="B163" s="18">
        <v>50</v>
      </c>
      <c r="C163" s="19">
        <v>45271</v>
      </c>
      <c r="D163" s="83">
        <v>15</v>
      </c>
      <c r="E163" s="83">
        <v>0</v>
      </c>
      <c r="F163" s="83">
        <v>0</v>
      </c>
      <c r="G163" s="83">
        <v>0</v>
      </c>
      <c r="H163" s="83">
        <v>1</v>
      </c>
      <c r="I163" s="83">
        <v>3</v>
      </c>
      <c r="J163" s="83">
        <v>7</v>
      </c>
      <c r="K163" s="83">
        <v>4</v>
      </c>
    </row>
    <row r="164" spans="1:11" x14ac:dyDescent="0.35">
      <c r="A164" s="14" t="s">
        <v>168</v>
      </c>
      <c r="B164" s="18">
        <v>51</v>
      </c>
      <c r="C164" s="19">
        <v>45278</v>
      </c>
      <c r="D164" s="83">
        <v>19</v>
      </c>
      <c r="E164" s="83">
        <v>0</v>
      </c>
      <c r="F164" s="83">
        <v>0</v>
      </c>
      <c r="G164" s="83">
        <v>0</v>
      </c>
      <c r="H164" s="83">
        <v>1</v>
      </c>
      <c r="I164" s="83">
        <v>2</v>
      </c>
      <c r="J164" s="83">
        <v>7</v>
      </c>
      <c r="K164" s="83">
        <v>9</v>
      </c>
    </row>
    <row r="165" spans="1:11" x14ac:dyDescent="0.35">
      <c r="A165" s="14" t="s">
        <v>168</v>
      </c>
      <c r="B165" s="18">
        <v>52</v>
      </c>
      <c r="C165" s="19">
        <v>45285</v>
      </c>
      <c r="D165" s="83">
        <v>11</v>
      </c>
      <c r="E165" s="83">
        <v>0</v>
      </c>
      <c r="F165" s="83">
        <v>0</v>
      </c>
      <c r="G165" s="83">
        <v>0</v>
      </c>
      <c r="H165" s="83">
        <v>0</v>
      </c>
      <c r="I165" s="83">
        <v>0</v>
      </c>
      <c r="J165" s="83">
        <v>5</v>
      </c>
      <c r="K165" s="83">
        <v>6</v>
      </c>
    </row>
    <row r="166" spans="1:11" x14ac:dyDescent="0.35">
      <c r="A166" s="14" t="s">
        <v>177</v>
      </c>
      <c r="B166" s="18">
        <v>1</v>
      </c>
      <c r="C166" s="19">
        <v>45292</v>
      </c>
      <c r="D166" s="83">
        <v>22</v>
      </c>
      <c r="E166" s="83">
        <v>0</v>
      </c>
      <c r="F166" s="83">
        <v>0</v>
      </c>
      <c r="G166" s="83">
        <v>0</v>
      </c>
      <c r="H166" s="83">
        <v>1</v>
      </c>
      <c r="I166" s="83">
        <v>5</v>
      </c>
      <c r="J166" s="83">
        <v>4</v>
      </c>
      <c r="K166" s="83">
        <v>12</v>
      </c>
    </row>
    <row r="167" spans="1:11" x14ac:dyDescent="0.35">
      <c r="A167" s="14" t="s">
        <v>177</v>
      </c>
      <c r="B167" s="18">
        <v>2</v>
      </c>
      <c r="C167" s="19">
        <v>45299</v>
      </c>
      <c r="D167" s="83">
        <v>26</v>
      </c>
      <c r="E167" s="83">
        <v>0</v>
      </c>
      <c r="F167" s="83">
        <v>0</v>
      </c>
      <c r="G167" s="83">
        <v>0</v>
      </c>
      <c r="H167" s="83">
        <v>4</v>
      </c>
      <c r="I167" s="83">
        <v>4</v>
      </c>
      <c r="J167" s="83">
        <v>8</v>
      </c>
      <c r="K167" s="83">
        <v>10</v>
      </c>
    </row>
    <row r="168" spans="1:11" x14ac:dyDescent="0.35">
      <c r="A168" s="14" t="s">
        <v>177</v>
      </c>
      <c r="B168" s="18">
        <v>3</v>
      </c>
      <c r="C168" s="19">
        <v>45306</v>
      </c>
      <c r="D168" s="83">
        <v>16</v>
      </c>
      <c r="E168" s="83">
        <v>0</v>
      </c>
      <c r="F168" s="83">
        <v>1</v>
      </c>
      <c r="G168" s="83">
        <v>1</v>
      </c>
      <c r="H168" s="83">
        <v>0</v>
      </c>
      <c r="I168" s="83">
        <v>1</v>
      </c>
      <c r="J168" s="83">
        <v>8</v>
      </c>
      <c r="K168" s="83">
        <v>5</v>
      </c>
    </row>
    <row r="169" spans="1:11" x14ac:dyDescent="0.35">
      <c r="A169" s="14" t="s">
        <v>177</v>
      </c>
      <c r="B169" s="18">
        <v>4</v>
      </c>
      <c r="C169" s="19">
        <v>45313</v>
      </c>
      <c r="D169" s="83">
        <v>15</v>
      </c>
      <c r="E169" s="83">
        <v>0</v>
      </c>
      <c r="F169" s="83">
        <v>0</v>
      </c>
      <c r="G169" s="83">
        <v>0</v>
      </c>
      <c r="H169" s="83">
        <v>1</v>
      </c>
      <c r="I169" s="83">
        <v>1</v>
      </c>
      <c r="J169" s="83">
        <v>4</v>
      </c>
      <c r="K169" s="83">
        <v>9</v>
      </c>
    </row>
    <row r="170" spans="1:11" x14ac:dyDescent="0.35">
      <c r="A170" s="14" t="s">
        <v>177</v>
      </c>
      <c r="B170" s="18">
        <v>5</v>
      </c>
      <c r="C170" s="19">
        <v>45320</v>
      </c>
      <c r="D170" s="83">
        <v>16</v>
      </c>
      <c r="E170" s="83">
        <v>0</v>
      </c>
      <c r="F170" s="83">
        <v>0</v>
      </c>
      <c r="G170" s="83">
        <v>0</v>
      </c>
      <c r="H170" s="83">
        <v>2</v>
      </c>
      <c r="I170" s="83">
        <v>1</v>
      </c>
      <c r="J170" s="83">
        <v>5</v>
      </c>
      <c r="K170" s="83">
        <v>8</v>
      </c>
    </row>
    <row r="171" spans="1:11" x14ac:dyDescent="0.35">
      <c r="A171" s="14" t="s">
        <v>177</v>
      </c>
      <c r="B171" s="18">
        <v>6</v>
      </c>
      <c r="C171" s="19">
        <v>45327</v>
      </c>
      <c r="D171" s="83">
        <v>13</v>
      </c>
      <c r="E171" s="83">
        <v>0</v>
      </c>
      <c r="F171" s="83">
        <v>0</v>
      </c>
      <c r="G171" s="83">
        <v>0</v>
      </c>
      <c r="H171" s="83">
        <v>1</v>
      </c>
      <c r="I171" s="83">
        <v>1</v>
      </c>
      <c r="J171" s="83">
        <v>4</v>
      </c>
      <c r="K171" s="83">
        <v>7</v>
      </c>
    </row>
    <row r="172" spans="1:11" x14ac:dyDescent="0.35">
      <c r="A172" s="14" t="s">
        <v>177</v>
      </c>
      <c r="B172" s="18">
        <v>7</v>
      </c>
      <c r="C172" s="19">
        <v>45334</v>
      </c>
      <c r="D172" s="83">
        <v>14</v>
      </c>
      <c r="E172" s="83">
        <v>0</v>
      </c>
      <c r="F172" s="83">
        <v>0</v>
      </c>
      <c r="G172" s="83">
        <v>0</v>
      </c>
      <c r="H172" s="83">
        <v>1</v>
      </c>
      <c r="I172" s="83">
        <v>4</v>
      </c>
      <c r="J172" s="83">
        <v>4</v>
      </c>
      <c r="K172" s="83">
        <v>5</v>
      </c>
    </row>
    <row r="173" spans="1:11" x14ac:dyDescent="0.35">
      <c r="A173" s="14" t="s">
        <v>177</v>
      </c>
      <c r="B173" s="18">
        <v>8</v>
      </c>
      <c r="C173" s="19">
        <v>45341</v>
      </c>
      <c r="D173" s="83">
        <v>9</v>
      </c>
      <c r="E173" s="83">
        <v>0</v>
      </c>
      <c r="F173" s="83">
        <v>0</v>
      </c>
      <c r="G173" s="83">
        <v>0</v>
      </c>
      <c r="H173" s="83">
        <v>0</v>
      </c>
      <c r="I173" s="83">
        <v>0</v>
      </c>
      <c r="J173" s="83">
        <v>4</v>
      </c>
      <c r="K173" s="83">
        <v>5</v>
      </c>
    </row>
    <row r="174" spans="1:11" x14ac:dyDescent="0.35">
      <c r="A174" s="14" t="s">
        <v>177</v>
      </c>
      <c r="B174" s="18">
        <v>9</v>
      </c>
      <c r="C174" s="19">
        <v>45348</v>
      </c>
      <c r="D174" s="83">
        <v>9</v>
      </c>
      <c r="E174" s="83">
        <v>0</v>
      </c>
      <c r="F174" s="83">
        <v>0</v>
      </c>
      <c r="G174" s="83">
        <v>0</v>
      </c>
      <c r="H174" s="83">
        <v>1</v>
      </c>
      <c r="I174" s="83">
        <v>1</v>
      </c>
      <c r="J174" s="83">
        <v>5</v>
      </c>
      <c r="K174" s="83">
        <v>2</v>
      </c>
    </row>
    <row r="175" spans="1:11" x14ac:dyDescent="0.35">
      <c r="A175" s="14" t="s">
        <v>177</v>
      </c>
      <c r="B175" s="18">
        <v>10</v>
      </c>
      <c r="C175" s="19">
        <v>45355</v>
      </c>
      <c r="D175" s="83">
        <v>7</v>
      </c>
      <c r="E175" s="83">
        <v>0</v>
      </c>
      <c r="F175" s="83">
        <v>0</v>
      </c>
      <c r="G175" s="83">
        <v>0</v>
      </c>
      <c r="H175" s="83">
        <v>1</v>
      </c>
      <c r="I175" s="83">
        <v>1</v>
      </c>
      <c r="J175" s="83">
        <v>3</v>
      </c>
      <c r="K175" s="83">
        <v>2</v>
      </c>
    </row>
    <row r="176" spans="1:11" x14ac:dyDescent="0.35">
      <c r="A176" s="14" t="s">
        <v>177</v>
      </c>
      <c r="B176" s="18">
        <v>11</v>
      </c>
      <c r="C176" s="19">
        <v>45362</v>
      </c>
      <c r="D176" s="83">
        <v>2</v>
      </c>
      <c r="E176" s="83">
        <v>0</v>
      </c>
      <c r="F176" s="83">
        <v>0</v>
      </c>
      <c r="G176" s="83">
        <v>0</v>
      </c>
      <c r="H176" s="83">
        <v>1</v>
      </c>
      <c r="I176" s="83">
        <v>0</v>
      </c>
      <c r="J176" s="83">
        <v>0</v>
      </c>
      <c r="K176" s="83">
        <v>1</v>
      </c>
    </row>
    <row r="177" spans="1:11" x14ac:dyDescent="0.35">
      <c r="A177" s="14" t="s">
        <v>177</v>
      </c>
      <c r="B177" s="18">
        <v>12</v>
      </c>
      <c r="C177" s="19">
        <v>45369</v>
      </c>
      <c r="D177" s="83">
        <v>3</v>
      </c>
      <c r="E177" s="83">
        <v>0</v>
      </c>
      <c r="F177" s="83">
        <v>0</v>
      </c>
      <c r="G177" s="83">
        <v>0</v>
      </c>
      <c r="H177" s="83">
        <v>0</v>
      </c>
      <c r="I177" s="83">
        <v>0</v>
      </c>
      <c r="J177" s="83">
        <v>1</v>
      </c>
      <c r="K177" s="83">
        <v>2</v>
      </c>
    </row>
    <row r="178" spans="1:11" x14ac:dyDescent="0.35">
      <c r="A178" s="14" t="s">
        <v>177</v>
      </c>
      <c r="B178" s="18">
        <v>13</v>
      </c>
      <c r="C178" s="19">
        <v>45376</v>
      </c>
      <c r="D178" s="83">
        <v>6</v>
      </c>
      <c r="E178" s="83">
        <v>0</v>
      </c>
      <c r="F178" s="83">
        <v>0</v>
      </c>
      <c r="G178" s="83">
        <v>1</v>
      </c>
      <c r="H178" s="83">
        <v>0</v>
      </c>
      <c r="I178" s="83">
        <v>1</v>
      </c>
      <c r="J178" s="83">
        <v>1</v>
      </c>
      <c r="K178" s="83">
        <v>3</v>
      </c>
    </row>
    <row r="179" spans="1:11" x14ac:dyDescent="0.35">
      <c r="A179" s="14" t="s">
        <v>177</v>
      </c>
      <c r="B179" s="18">
        <v>14</v>
      </c>
      <c r="C179" s="19">
        <v>45383</v>
      </c>
      <c r="D179" s="83">
        <v>3</v>
      </c>
      <c r="E179" s="83">
        <v>0</v>
      </c>
      <c r="F179" s="83">
        <v>0</v>
      </c>
      <c r="G179" s="83">
        <v>0</v>
      </c>
      <c r="H179" s="83">
        <v>0</v>
      </c>
      <c r="I179" s="83">
        <v>1</v>
      </c>
      <c r="J179" s="83">
        <v>0</v>
      </c>
      <c r="K179" s="83">
        <v>2</v>
      </c>
    </row>
    <row r="180" spans="1:11" x14ac:dyDescent="0.35">
      <c r="A180" s="14" t="s">
        <v>177</v>
      </c>
      <c r="B180" s="18">
        <v>15</v>
      </c>
      <c r="C180" s="19">
        <v>45390</v>
      </c>
      <c r="D180" s="83">
        <v>1</v>
      </c>
      <c r="E180" s="83">
        <v>0</v>
      </c>
      <c r="F180" s="83">
        <v>0</v>
      </c>
      <c r="G180" s="83">
        <v>0</v>
      </c>
      <c r="H180" s="83">
        <v>0</v>
      </c>
      <c r="I180" s="83">
        <v>0</v>
      </c>
      <c r="J180" s="83">
        <v>0</v>
      </c>
      <c r="K180" s="83">
        <v>1</v>
      </c>
    </row>
    <row r="181" spans="1:11" x14ac:dyDescent="0.35">
      <c r="A181" s="14" t="s">
        <v>177</v>
      </c>
      <c r="B181" s="18">
        <v>16</v>
      </c>
      <c r="C181" s="19">
        <v>45397</v>
      </c>
      <c r="D181" s="83">
        <v>4</v>
      </c>
      <c r="E181" s="83">
        <v>0</v>
      </c>
      <c r="F181" s="83">
        <v>0</v>
      </c>
      <c r="G181" s="83">
        <v>0</v>
      </c>
      <c r="H181" s="83">
        <v>0</v>
      </c>
      <c r="I181" s="83">
        <v>1</v>
      </c>
      <c r="J181" s="83">
        <v>1</v>
      </c>
      <c r="K181" s="83">
        <v>2</v>
      </c>
    </row>
    <row r="182" spans="1:11" x14ac:dyDescent="0.35">
      <c r="A182" s="14" t="s">
        <v>177</v>
      </c>
      <c r="B182" s="18">
        <v>17</v>
      </c>
      <c r="C182" s="19">
        <v>45404</v>
      </c>
      <c r="D182" s="83" t="s">
        <v>213</v>
      </c>
      <c r="E182" s="83" t="s">
        <v>213</v>
      </c>
      <c r="F182" s="83" t="s">
        <v>213</v>
      </c>
      <c r="G182" s="83" t="s">
        <v>213</v>
      </c>
      <c r="H182" s="83" t="s">
        <v>213</v>
      </c>
      <c r="I182" s="83" t="s">
        <v>213</v>
      </c>
      <c r="J182" s="83" t="s">
        <v>213</v>
      </c>
      <c r="K182" s="83" t="s">
        <v>213</v>
      </c>
    </row>
    <row r="183" spans="1:11" x14ac:dyDescent="0.35">
      <c r="A183" s="14" t="s">
        <v>177</v>
      </c>
      <c r="B183" s="18">
        <v>18</v>
      </c>
      <c r="C183" s="19">
        <v>45411</v>
      </c>
      <c r="D183" s="83" t="s">
        <v>213</v>
      </c>
      <c r="E183" s="83" t="s">
        <v>213</v>
      </c>
      <c r="F183" s="83" t="s">
        <v>213</v>
      </c>
      <c r="G183" s="83" t="s">
        <v>213</v>
      </c>
      <c r="H183" s="83" t="s">
        <v>213</v>
      </c>
      <c r="I183" s="83" t="s">
        <v>213</v>
      </c>
      <c r="J183" s="83" t="s">
        <v>213</v>
      </c>
      <c r="K183" s="83" t="s">
        <v>213</v>
      </c>
    </row>
    <row r="184" spans="1:11" x14ac:dyDescent="0.35">
      <c r="A184" s="14" t="s">
        <v>177</v>
      </c>
      <c r="B184" s="18">
        <v>19</v>
      </c>
      <c r="C184" s="19">
        <v>45418</v>
      </c>
      <c r="D184" s="83" t="s">
        <v>213</v>
      </c>
      <c r="E184" s="83" t="s">
        <v>213</v>
      </c>
      <c r="F184" s="83" t="s">
        <v>213</v>
      </c>
      <c r="G184" s="83" t="s">
        <v>213</v>
      </c>
      <c r="H184" s="83" t="s">
        <v>213</v>
      </c>
      <c r="I184" s="83" t="s">
        <v>213</v>
      </c>
      <c r="J184" s="83" t="s">
        <v>213</v>
      </c>
      <c r="K184" s="83" t="s">
        <v>213</v>
      </c>
    </row>
    <row r="185" spans="1:11" x14ac:dyDescent="0.35">
      <c r="A185" s="14" t="s">
        <v>177</v>
      </c>
      <c r="B185" s="18">
        <v>20</v>
      </c>
      <c r="C185" s="19">
        <v>45425</v>
      </c>
      <c r="D185" s="83" t="s">
        <v>213</v>
      </c>
      <c r="E185" s="83" t="s">
        <v>213</v>
      </c>
      <c r="F185" s="83" t="s">
        <v>213</v>
      </c>
      <c r="G185" s="83" t="s">
        <v>213</v>
      </c>
      <c r="H185" s="83" t="s">
        <v>213</v>
      </c>
      <c r="I185" s="83" t="s">
        <v>213</v>
      </c>
      <c r="J185" s="83" t="s">
        <v>213</v>
      </c>
      <c r="K185" s="83" t="s">
        <v>213</v>
      </c>
    </row>
    <row r="186" spans="1:11" x14ac:dyDescent="0.35">
      <c r="A186" s="14" t="s">
        <v>177</v>
      </c>
      <c r="B186" s="18">
        <v>21</v>
      </c>
      <c r="C186" s="19">
        <v>45432</v>
      </c>
      <c r="D186" s="83" t="s">
        <v>213</v>
      </c>
      <c r="E186" s="83" t="s">
        <v>213</v>
      </c>
      <c r="F186" s="83" t="s">
        <v>213</v>
      </c>
      <c r="G186" s="83" t="s">
        <v>213</v>
      </c>
      <c r="H186" s="83" t="s">
        <v>213</v>
      </c>
      <c r="I186" s="83" t="s">
        <v>213</v>
      </c>
      <c r="J186" s="83" t="s">
        <v>213</v>
      </c>
      <c r="K186" s="83" t="s">
        <v>213</v>
      </c>
    </row>
    <row r="187" spans="1:11" x14ac:dyDescent="0.35">
      <c r="A187" s="14" t="s">
        <v>177</v>
      </c>
      <c r="B187" s="18">
        <v>22</v>
      </c>
      <c r="C187" s="19">
        <v>45439</v>
      </c>
      <c r="D187" s="83" t="s">
        <v>213</v>
      </c>
      <c r="E187" s="83" t="s">
        <v>213</v>
      </c>
      <c r="F187" s="83" t="s">
        <v>213</v>
      </c>
      <c r="G187" s="83" t="s">
        <v>213</v>
      </c>
      <c r="H187" s="83" t="s">
        <v>213</v>
      </c>
      <c r="I187" s="83" t="s">
        <v>213</v>
      </c>
      <c r="J187" s="83" t="s">
        <v>213</v>
      </c>
      <c r="K187" s="83" t="s">
        <v>213</v>
      </c>
    </row>
    <row r="188" spans="1:11" x14ac:dyDescent="0.35">
      <c r="A188" s="14" t="s">
        <v>177</v>
      </c>
      <c r="B188" s="18">
        <v>23</v>
      </c>
      <c r="C188" s="19">
        <v>45446</v>
      </c>
      <c r="D188" s="83" t="s">
        <v>213</v>
      </c>
      <c r="E188" s="83" t="s">
        <v>213</v>
      </c>
      <c r="F188" s="83" t="s">
        <v>213</v>
      </c>
      <c r="G188" s="83" t="s">
        <v>213</v>
      </c>
      <c r="H188" s="83" t="s">
        <v>213</v>
      </c>
      <c r="I188" s="83" t="s">
        <v>213</v>
      </c>
      <c r="J188" s="83" t="s">
        <v>213</v>
      </c>
      <c r="K188" s="83" t="s">
        <v>213</v>
      </c>
    </row>
    <row r="189" spans="1:11" x14ac:dyDescent="0.35">
      <c r="A189" s="14" t="s">
        <v>177</v>
      </c>
      <c r="B189" s="18">
        <v>24</v>
      </c>
      <c r="C189" s="19">
        <v>45453</v>
      </c>
      <c r="D189" s="83" t="s">
        <v>213</v>
      </c>
      <c r="E189" s="83" t="s">
        <v>213</v>
      </c>
      <c r="F189" s="83" t="s">
        <v>213</v>
      </c>
      <c r="G189" s="83" t="s">
        <v>213</v>
      </c>
      <c r="H189" s="83" t="s">
        <v>213</v>
      </c>
      <c r="I189" s="83" t="s">
        <v>213</v>
      </c>
      <c r="J189" s="83" t="s">
        <v>213</v>
      </c>
      <c r="K189" s="83" t="s">
        <v>213</v>
      </c>
    </row>
    <row r="190" spans="1:11" x14ac:dyDescent="0.35">
      <c r="A190" s="14" t="s">
        <v>177</v>
      </c>
      <c r="B190" s="18">
        <v>25</v>
      </c>
      <c r="C190" s="19">
        <v>45460</v>
      </c>
      <c r="D190" s="83" t="s">
        <v>213</v>
      </c>
      <c r="E190" s="83" t="s">
        <v>213</v>
      </c>
      <c r="F190" s="83" t="s">
        <v>213</v>
      </c>
      <c r="G190" s="83" t="s">
        <v>213</v>
      </c>
      <c r="H190" s="83" t="s">
        <v>213</v>
      </c>
      <c r="I190" s="83" t="s">
        <v>213</v>
      </c>
      <c r="J190" s="83" t="s">
        <v>213</v>
      </c>
      <c r="K190" s="83" t="s">
        <v>213</v>
      </c>
    </row>
    <row r="191" spans="1:11" x14ac:dyDescent="0.35">
      <c r="A191" s="14" t="s">
        <v>177</v>
      </c>
      <c r="B191" s="18">
        <v>26</v>
      </c>
      <c r="C191" s="19">
        <v>45467</v>
      </c>
      <c r="D191" s="83" t="s">
        <v>213</v>
      </c>
      <c r="E191" s="83" t="s">
        <v>213</v>
      </c>
      <c r="F191" s="83" t="s">
        <v>213</v>
      </c>
      <c r="G191" s="83" t="s">
        <v>213</v>
      </c>
      <c r="H191" s="83" t="s">
        <v>213</v>
      </c>
      <c r="I191" s="83" t="s">
        <v>213</v>
      </c>
      <c r="J191" s="83" t="s">
        <v>213</v>
      </c>
      <c r="K191" s="83" t="s">
        <v>213</v>
      </c>
    </row>
    <row r="192" spans="1:11" x14ac:dyDescent="0.35">
      <c r="A192" s="14" t="s">
        <v>177</v>
      </c>
      <c r="B192" s="18">
        <v>27</v>
      </c>
      <c r="C192" s="19">
        <v>45474</v>
      </c>
      <c r="D192" s="83" t="s">
        <v>213</v>
      </c>
      <c r="E192" s="83" t="s">
        <v>213</v>
      </c>
      <c r="F192" s="83" t="s">
        <v>213</v>
      </c>
      <c r="G192" s="83" t="s">
        <v>213</v>
      </c>
      <c r="H192" s="83" t="s">
        <v>213</v>
      </c>
      <c r="I192" s="83" t="s">
        <v>213</v>
      </c>
      <c r="J192" s="83" t="s">
        <v>213</v>
      </c>
      <c r="K192" s="83" t="s">
        <v>213</v>
      </c>
    </row>
    <row r="193" spans="1:11" x14ac:dyDescent="0.35">
      <c r="A193" s="14" t="s">
        <v>177</v>
      </c>
      <c r="B193" s="18">
        <v>28</v>
      </c>
      <c r="C193" s="19">
        <v>45481</v>
      </c>
      <c r="D193" s="83" t="s">
        <v>213</v>
      </c>
      <c r="E193" s="83" t="s">
        <v>213</v>
      </c>
      <c r="F193" s="83" t="s">
        <v>213</v>
      </c>
      <c r="G193" s="83" t="s">
        <v>213</v>
      </c>
      <c r="H193" s="83" t="s">
        <v>213</v>
      </c>
      <c r="I193" s="83" t="s">
        <v>213</v>
      </c>
      <c r="J193" s="83" t="s">
        <v>213</v>
      </c>
      <c r="K193" s="83" t="s">
        <v>213</v>
      </c>
    </row>
    <row r="194" spans="1:11" x14ac:dyDescent="0.35">
      <c r="A194" s="14" t="s">
        <v>177</v>
      </c>
      <c r="B194" s="18">
        <v>29</v>
      </c>
      <c r="C194" s="19">
        <v>45488</v>
      </c>
      <c r="D194" s="83" t="s">
        <v>213</v>
      </c>
      <c r="E194" s="83" t="s">
        <v>213</v>
      </c>
      <c r="F194" s="83" t="s">
        <v>213</v>
      </c>
      <c r="G194" s="83" t="s">
        <v>213</v>
      </c>
      <c r="H194" s="83" t="s">
        <v>213</v>
      </c>
      <c r="I194" s="83" t="s">
        <v>213</v>
      </c>
      <c r="J194" s="83" t="s">
        <v>213</v>
      </c>
      <c r="K194" s="83" t="s">
        <v>213</v>
      </c>
    </row>
    <row r="195" spans="1:11" x14ac:dyDescent="0.35">
      <c r="A195" s="14" t="s">
        <v>177</v>
      </c>
      <c r="B195" s="18">
        <v>30</v>
      </c>
      <c r="C195" s="19">
        <v>45495</v>
      </c>
      <c r="D195" s="83" t="s">
        <v>213</v>
      </c>
      <c r="E195" s="83" t="s">
        <v>213</v>
      </c>
      <c r="F195" s="83" t="s">
        <v>213</v>
      </c>
      <c r="G195" s="83" t="s">
        <v>213</v>
      </c>
      <c r="H195" s="83" t="s">
        <v>213</v>
      </c>
      <c r="I195" s="83" t="s">
        <v>213</v>
      </c>
      <c r="J195" s="83" t="s">
        <v>213</v>
      </c>
      <c r="K195" s="83" t="s">
        <v>213</v>
      </c>
    </row>
    <row r="196" spans="1:11" x14ac:dyDescent="0.35">
      <c r="A196" s="14" t="s">
        <v>177</v>
      </c>
      <c r="B196" s="18">
        <v>31</v>
      </c>
      <c r="C196" s="19">
        <v>45502</v>
      </c>
      <c r="D196" s="83" t="s">
        <v>213</v>
      </c>
      <c r="E196" s="83" t="s">
        <v>213</v>
      </c>
      <c r="F196" s="83" t="s">
        <v>213</v>
      </c>
      <c r="G196" s="83" t="s">
        <v>213</v>
      </c>
      <c r="H196" s="83" t="s">
        <v>213</v>
      </c>
      <c r="I196" s="83" t="s">
        <v>213</v>
      </c>
      <c r="J196" s="83" t="s">
        <v>213</v>
      </c>
      <c r="K196" s="83" t="s">
        <v>213</v>
      </c>
    </row>
    <row r="197" spans="1:11" x14ac:dyDescent="0.35">
      <c r="A197" s="14" t="s">
        <v>177</v>
      </c>
      <c r="B197" s="18">
        <v>32</v>
      </c>
      <c r="C197" s="19">
        <v>45509</v>
      </c>
      <c r="D197" s="83" t="s">
        <v>213</v>
      </c>
      <c r="E197" s="83" t="s">
        <v>213</v>
      </c>
      <c r="F197" s="83" t="s">
        <v>213</v>
      </c>
      <c r="G197" s="83" t="s">
        <v>213</v>
      </c>
      <c r="H197" s="83" t="s">
        <v>213</v>
      </c>
      <c r="I197" s="83" t="s">
        <v>213</v>
      </c>
      <c r="J197" s="83" t="s">
        <v>213</v>
      </c>
      <c r="K197" s="83" t="s">
        <v>213</v>
      </c>
    </row>
    <row r="198" spans="1:11" x14ac:dyDescent="0.35">
      <c r="A198" s="14" t="s">
        <v>177</v>
      </c>
      <c r="B198" s="18">
        <v>33</v>
      </c>
      <c r="C198" s="19">
        <v>45516</v>
      </c>
      <c r="D198" s="83" t="s">
        <v>213</v>
      </c>
      <c r="E198" s="83" t="s">
        <v>213</v>
      </c>
      <c r="F198" s="83" t="s">
        <v>213</v>
      </c>
      <c r="G198" s="83" t="s">
        <v>213</v>
      </c>
      <c r="H198" s="83" t="s">
        <v>213</v>
      </c>
      <c r="I198" s="83" t="s">
        <v>213</v>
      </c>
      <c r="J198" s="83" t="s">
        <v>213</v>
      </c>
      <c r="K198" s="83" t="s">
        <v>213</v>
      </c>
    </row>
    <row r="199" spans="1:11" x14ac:dyDescent="0.35">
      <c r="A199" s="14" t="s">
        <v>177</v>
      </c>
      <c r="B199" s="18">
        <v>34</v>
      </c>
      <c r="C199" s="19">
        <v>45523</v>
      </c>
      <c r="D199" s="83" t="s">
        <v>213</v>
      </c>
      <c r="E199" s="83" t="s">
        <v>213</v>
      </c>
      <c r="F199" s="83" t="s">
        <v>213</v>
      </c>
      <c r="G199" s="83" t="s">
        <v>213</v>
      </c>
      <c r="H199" s="83" t="s">
        <v>213</v>
      </c>
      <c r="I199" s="83" t="s">
        <v>213</v>
      </c>
      <c r="J199" s="83" t="s">
        <v>213</v>
      </c>
      <c r="K199" s="83" t="s">
        <v>213</v>
      </c>
    </row>
    <row r="200" spans="1:11" x14ac:dyDescent="0.35">
      <c r="A200" s="14" t="s">
        <v>177</v>
      </c>
      <c r="B200" s="18">
        <v>35</v>
      </c>
      <c r="C200" s="19">
        <v>45530</v>
      </c>
      <c r="D200" s="83" t="s">
        <v>213</v>
      </c>
      <c r="E200" s="83" t="s">
        <v>213</v>
      </c>
      <c r="F200" s="83" t="s">
        <v>213</v>
      </c>
      <c r="G200" s="83" t="s">
        <v>213</v>
      </c>
      <c r="H200" s="83" t="s">
        <v>213</v>
      </c>
      <c r="I200" s="83" t="s">
        <v>213</v>
      </c>
      <c r="J200" s="83" t="s">
        <v>213</v>
      </c>
      <c r="K200" s="83" t="s">
        <v>213</v>
      </c>
    </row>
    <row r="201" spans="1:11" x14ac:dyDescent="0.35">
      <c r="A201" s="14" t="s">
        <v>177</v>
      </c>
      <c r="B201" s="18">
        <v>36</v>
      </c>
      <c r="C201" s="19">
        <v>45537</v>
      </c>
      <c r="D201" s="83" t="s">
        <v>213</v>
      </c>
      <c r="E201" s="83" t="s">
        <v>213</v>
      </c>
      <c r="F201" s="83" t="s">
        <v>213</v>
      </c>
      <c r="G201" s="83" t="s">
        <v>213</v>
      </c>
      <c r="H201" s="83" t="s">
        <v>213</v>
      </c>
      <c r="I201" s="83" t="s">
        <v>213</v>
      </c>
      <c r="J201" s="83" t="s">
        <v>213</v>
      </c>
      <c r="K201" s="83" t="s">
        <v>213</v>
      </c>
    </row>
    <row r="202" spans="1:11" x14ac:dyDescent="0.35">
      <c r="A202" s="14" t="s">
        <v>177</v>
      </c>
      <c r="B202" s="18">
        <v>37</v>
      </c>
      <c r="C202" s="19">
        <v>45544</v>
      </c>
      <c r="D202" s="83" t="s">
        <v>213</v>
      </c>
      <c r="E202" s="83" t="s">
        <v>213</v>
      </c>
      <c r="F202" s="83" t="s">
        <v>213</v>
      </c>
      <c r="G202" s="83" t="s">
        <v>213</v>
      </c>
      <c r="H202" s="83" t="s">
        <v>213</v>
      </c>
      <c r="I202" s="83" t="s">
        <v>213</v>
      </c>
      <c r="J202" s="83" t="s">
        <v>213</v>
      </c>
      <c r="K202" s="83" t="s">
        <v>213</v>
      </c>
    </row>
    <row r="203" spans="1:11" x14ac:dyDescent="0.35">
      <c r="A203" s="14" t="s">
        <v>177</v>
      </c>
      <c r="B203" s="18">
        <v>38</v>
      </c>
      <c r="C203" s="19">
        <v>45551</v>
      </c>
      <c r="D203" s="83" t="s">
        <v>213</v>
      </c>
      <c r="E203" s="83" t="s">
        <v>213</v>
      </c>
      <c r="F203" s="83" t="s">
        <v>213</v>
      </c>
      <c r="G203" s="83" t="s">
        <v>213</v>
      </c>
      <c r="H203" s="83" t="s">
        <v>213</v>
      </c>
      <c r="I203" s="83" t="s">
        <v>213</v>
      </c>
      <c r="J203" s="83" t="s">
        <v>213</v>
      </c>
      <c r="K203" s="83" t="s">
        <v>213</v>
      </c>
    </row>
    <row r="204" spans="1:11" x14ac:dyDescent="0.35">
      <c r="A204" s="14" t="s">
        <v>177</v>
      </c>
      <c r="B204" s="18">
        <v>39</v>
      </c>
      <c r="C204" s="19">
        <v>45558</v>
      </c>
      <c r="D204" s="83" t="s">
        <v>213</v>
      </c>
      <c r="E204" s="83" t="s">
        <v>213</v>
      </c>
      <c r="F204" s="83" t="s">
        <v>213</v>
      </c>
      <c r="G204" s="83" t="s">
        <v>213</v>
      </c>
      <c r="H204" s="83" t="s">
        <v>213</v>
      </c>
      <c r="I204" s="83" t="s">
        <v>213</v>
      </c>
      <c r="J204" s="83" t="s">
        <v>213</v>
      </c>
      <c r="K204" s="83" t="s">
        <v>213</v>
      </c>
    </row>
    <row r="205" spans="1:11" x14ac:dyDescent="0.35">
      <c r="A205" s="14" t="s">
        <v>177</v>
      </c>
      <c r="B205" s="18">
        <v>40</v>
      </c>
      <c r="C205" s="19">
        <v>45565</v>
      </c>
      <c r="D205" s="83" t="s">
        <v>213</v>
      </c>
      <c r="E205" s="83" t="s">
        <v>213</v>
      </c>
      <c r="F205" s="83" t="s">
        <v>213</v>
      </c>
      <c r="G205" s="83" t="s">
        <v>213</v>
      </c>
      <c r="H205" s="83" t="s">
        <v>213</v>
      </c>
      <c r="I205" s="83" t="s">
        <v>213</v>
      </c>
      <c r="J205" s="83" t="s">
        <v>213</v>
      </c>
      <c r="K205" s="83" t="s">
        <v>213</v>
      </c>
    </row>
    <row r="206" spans="1:11" x14ac:dyDescent="0.35">
      <c r="A206" s="14" t="s">
        <v>177</v>
      </c>
      <c r="B206" s="18">
        <v>41</v>
      </c>
      <c r="C206" s="19">
        <v>45572</v>
      </c>
      <c r="D206" s="83" t="s">
        <v>213</v>
      </c>
      <c r="E206" s="83" t="s">
        <v>213</v>
      </c>
      <c r="F206" s="83" t="s">
        <v>213</v>
      </c>
      <c r="G206" s="83" t="s">
        <v>213</v>
      </c>
      <c r="H206" s="83" t="s">
        <v>213</v>
      </c>
      <c r="I206" s="83" t="s">
        <v>213</v>
      </c>
      <c r="J206" s="83" t="s">
        <v>213</v>
      </c>
      <c r="K206" s="83" t="s">
        <v>213</v>
      </c>
    </row>
    <row r="207" spans="1:11" x14ac:dyDescent="0.35">
      <c r="A207" s="14" t="s">
        <v>177</v>
      </c>
      <c r="B207" s="18">
        <v>42</v>
      </c>
      <c r="C207" s="19">
        <v>45579</v>
      </c>
      <c r="D207" s="83" t="s">
        <v>213</v>
      </c>
      <c r="E207" s="83" t="s">
        <v>213</v>
      </c>
      <c r="F207" s="83" t="s">
        <v>213</v>
      </c>
      <c r="G207" s="83" t="s">
        <v>213</v>
      </c>
      <c r="H207" s="83" t="s">
        <v>213</v>
      </c>
      <c r="I207" s="83" t="s">
        <v>213</v>
      </c>
      <c r="J207" s="83" t="s">
        <v>213</v>
      </c>
      <c r="K207" s="83" t="s">
        <v>213</v>
      </c>
    </row>
    <row r="208" spans="1:11" x14ac:dyDescent="0.35">
      <c r="A208" s="14" t="s">
        <v>177</v>
      </c>
      <c r="B208" s="18">
        <v>43</v>
      </c>
      <c r="C208" s="19">
        <v>45586</v>
      </c>
      <c r="D208" s="83" t="s">
        <v>213</v>
      </c>
      <c r="E208" s="83" t="s">
        <v>213</v>
      </c>
      <c r="F208" s="83" t="s">
        <v>213</v>
      </c>
      <c r="G208" s="83" t="s">
        <v>213</v>
      </c>
      <c r="H208" s="83" t="s">
        <v>213</v>
      </c>
      <c r="I208" s="83" t="s">
        <v>213</v>
      </c>
      <c r="J208" s="83" t="s">
        <v>213</v>
      </c>
      <c r="K208" s="83" t="s">
        <v>213</v>
      </c>
    </row>
    <row r="209" spans="1:23" x14ac:dyDescent="0.35">
      <c r="A209" s="14" t="s">
        <v>177</v>
      </c>
      <c r="B209" s="18">
        <v>44</v>
      </c>
      <c r="C209" s="19">
        <v>45593</v>
      </c>
      <c r="D209" s="83" t="s">
        <v>213</v>
      </c>
      <c r="E209" s="83" t="s">
        <v>213</v>
      </c>
      <c r="F209" s="83" t="s">
        <v>213</v>
      </c>
      <c r="G209" s="83" t="s">
        <v>213</v>
      </c>
      <c r="H209" s="83" t="s">
        <v>213</v>
      </c>
      <c r="I209" s="83" t="s">
        <v>213</v>
      </c>
      <c r="J209" s="83" t="s">
        <v>213</v>
      </c>
      <c r="K209" s="83" t="s">
        <v>213</v>
      </c>
    </row>
    <row r="210" spans="1:23" x14ac:dyDescent="0.35">
      <c r="A210" s="14" t="s">
        <v>177</v>
      </c>
      <c r="B210" s="18">
        <v>45</v>
      </c>
      <c r="C210" s="19">
        <v>45600</v>
      </c>
      <c r="D210" s="83" t="s">
        <v>213</v>
      </c>
      <c r="E210" s="83" t="s">
        <v>213</v>
      </c>
      <c r="F210" s="83" t="s">
        <v>213</v>
      </c>
      <c r="G210" s="83" t="s">
        <v>213</v>
      </c>
      <c r="H210" s="83" t="s">
        <v>213</v>
      </c>
      <c r="I210" s="83" t="s">
        <v>213</v>
      </c>
      <c r="J210" s="83" t="s">
        <v>213</v>
      </c>
      <c r="K210" s="83" t="s">
        <v>213</v>
      </c>
    </row>
    <row r="211" spans="1:23" x14ac:dyDescent="0.35">
      <c r="A211" s="14" t="s">
        <v>177</v>
      </c>
      <c r="B211" s="18">
        <v>46</v>
      </c>
      <c r="C211" s="19">
        <v>45607</v>
      </c>
      <c r="D211" s="83" t="s">
        <v>213</v>
      </c>
      <c r="E211" s="83" t="s">
        <v>213</v>
      </c>
      <c r="F211" s="83" t="s">
        <v>213</v>
      </c>
      <c r="G211" s="83" t="s">
        <v>213</v>
      </c>
      <c r="H211" s="83" t="s">
        <v>213</v>
      </c>
      <c r="I211" s="83" t="s">
        <v>213</v>
      </c>
      <c r="J211" s="83" t="s">
        <v>213</v>
      </c>
      <c r="K211" s="83" t="s">
        <v>213</v>
      </c>
    </row>
    <row r="212" spans="1:23" x14ac:dyDescent="0.35">
      <c r="A212" s="14" t="s">
        <v>177</v>
      </c>
      <c r="B212" s="18">
        <v>47</v>
      </c>
      <c r="C212" s="19">
        <v>45614</v>
      </c>
      <c r="D212" s="83" t="s">
        <v>213</v>
      </c>
      <c r="E212" s="83" t="s">
        <v>213</v>
      </c>
      <c r="F212" s="83" t="s">
        <v>213</v>
      </c>
      <c r="G212" s="83" t="s">
        <v>213</v>
      </c>
      <c r="H212" s="83" t="s">
        <v>213</v>
      </c>
      <c r="I212" s="83" t="s">
        <v>213</v>
      </c>
      <c r="J212" s="83" t="s">
        <v>213</v>
      </c>
      <c r="K212" s="83" t="s">
        <v>213</v>
      </c>
    </row>
    <row r="213" spans="1:23" x14ac:dyDescent="0.35">
      <c r="A213" s="14" t="s">
        <v>177</v>
      </c>
      <c r="B213" s="18">
        <v>48</v>
      </c>
      <c r="C213" s="19">
        <v>45621</v>
      </c>
      <c r="D213" s="83" t="s">
        <v>213</v>
      </c>
      <c r="E213" s="83" t="s">
        <v>213</v>
      </c>
      <c r="F213" s="83" t="s">
        <v>213</v>
      </c>
      <c r="G213" s="83" t="s">
        <v>213</v>
      </c>
      <c r="H213" s="83" t="s">
        <v>213</v>
      </c>
      <c r="I213" s="83" t="s">
        <v>213</v>
      </c>
      <c r="J213" s="83" t="s">
        <v>213</v>
      </c>
      <c r="K213" s="83" t="s">
        <v>213</v>
      </c>
    </row>
    <row r="214" spans="1:23" x14ac:dyDescent="0.35">
      <c r="A214" s="14" t="s">
        <v>177</v>
      </c>
      <c r="B214" s="18">
        <v>49</v>
      </c>
      <c r="C214" s="19">
        <v>45628</v>
      </c>
      <c r="D214" s="83" t="s">
        <v>213</v>
      </c>
      <c r="E214" s="83" t="s">
        <v>213</v>
      </c>
      <c r="F214" s="83" t="s">
        <v>213</v>
      </c>
      <c r="G214" s="83" t="s">
        <v>213</v>
      </c>
      <c r="H214" s="83" t="s">
        <v>213</v>
      </c>
      <c r="I214" s="83" t="s">
        <v>213</v>
      </c>
      <c r="J214" s="83" t="s">
        <v>213</v>
      </c>
      <c r="K214" s="83" t="s">
        <v>213</v>
      </c>
    </row>
    <row r="215" spans="1:23" x14ac:dyDescent="0.35">
      <c r="A215" s="14" t="s">
        <v>177</v>
      </c>
      <c r="B215" s="18">
        <v>50</v>
      </c>
      <c r="C215" s="19">
        <v>45635</v>
      </c>
      <c r="D215" s="83" t="s">
        <v>213</v>
      </c>
      <c r="E215" s="83" t="s">
        <v>213</v>
      </c>
      <c r="F215" s="83" t="s">
        <v>213</v>
      </c>
      <c r="G215" s="83" t="s">
        <v>213</v>
      </c>
      <c r="H215" s="83" t="s">
        <v>213</v>
      </c>
      <c r="I215" s="83" t="s">
        <v>213</v>
      </c>
      <c r="J215" s="83" t="s">
        <v>213</v>
      </c>
      <c r="K215" s="83" t="s">
        <v>213</v>
      </c>
    </row>
    <row r="216" spans="1:23" x14ac:dyDescent="0.35">
      <c r="A216" s="14" t="s">
        <v>177</v>
      </c>
      <c r="B216" s="18">
        <v>51</v>
      </c>
      <c r="C216" s="19">
        <v>45642</v>
      </c>
      <c r="D216" s="83" t="s">
        <v>213</v>
      </c>
      <c r="E216" s="83" t="s">
        <v>213</v>
      </c>
      <c r="F216" s="83" t="s">
        <v>213</v>
      </c>
      <c r="G216" s="83" t="s">
        <v>213</v>
      </c>
      <c r="H216" s="83" t="s">
        <v>213</v>
      </c>
      <c r="I216" s="83" t="s">
        <v>213</v>
      </c>
      <c r="J216" s="83" t="s">
        <v>213</v>
      </c>
      <c r="K216" s="83" t="s">
        <v>213</v>
      </c>
    </row>
    <row r="217" spans="1:23" x14ac:dyDescent="0.35">
      <c r="A217" s="14" t="s">
        <v>177</v>
      </c>
      <c r="B217" s="18">
        <v>52</v>
      </c>
      <c r="C217" s="19">
        <v>45649</v>
      </c>
      <c r="D217" s="83" t="s">
        <v>213</v>
      </c>
      <c r="E217" s="83" t="s">
        <v>213</v>
      </c>
      <c r="F217" s="83" t="s">
        <v>213</v>
      </c>
      <c r="G217" s="83" t="s">
        <v>213</v>
      </c>
      <c r="H217" s="83" t="s">
        <v>213</v>
      </c>
      <c r="I217" s="83" t="s">
        <v>213</v>
      </c>
      <c r="J217" s="83" t="s">
        <v>213</v>
      </c>
      <c r="K217" s="83" t="s">
        <v>213</v>
      </c>
    </row>
    <row r="219" spans="1:23" x14ac:dyDescent="0.35">
      <c r="A219" s="23" t="s">
        <v>85</v>
      </c>
      <c r="B219" s="24"/>
      <c r="E219" s="25"/>
      <c r="F219" s="25"/>
    </row>
    <row r="220" spans="1:23" ht="31" x14ac:dyDescent="0.35">
      <c r="A220" s="47" t="s">
        <v>62</v>
      </c>
      <c r="B220" s="48" t="s">
        <v>57</v>
      </c>
      <c r="C220" s="48" t="s">
        <v>110</v>
      </c>
      <c r="D220" s="52" t="s">
        <v>60</v>
      </c>
      <c r="E220" s="46" t="s">
        <v>61</v>
      </c>
      <c r="F220" s="46" t="s">
        <v>65</v>
      </c>
      <c r="G220" s="46" t="s">
        <v>66</v>
      </c>
      <c r="H220" s="46" t="s">
        <v>161</v>
      </c>
      <c r="I220" s="46" t="s">
        <v>67</v>
      </c>
      <c r="J220" s="45" t="s">
        <v>68</v>
      </c>
      <c r="K220" s="45" t="s">
        <v>69</v>
      </c>
      <c r="W220" s="10"/>
    </row>
    <row r="221" spans="1:23" x14ac:dyDescent="0.35">
      <c r="A221" s="14" t="s">
        <v>168</v>
      </c>
      <c r="B221" s="18">
        <v>1</v>
      </c>
      <c r="C221" s="19">
        <v>44928</v>
      </c>
      <c r="D221" s="53">
        <v>41</v>
      </c>
      <c r="E221" s="51">
        <v>0</v>
      </c>
      <c r="F221" s="51">
        <v>0</v>
      </c>
      <c r="G221" s="51">
        <v>1</v>
      </c>
      <c r="H221" s="51">
        <v>2</v>
      </c>
      <c r="I221" s="51">
        <v>6</v>
      </c>
      <c r="J221" s="51">
        <v>11</v>
      </c>
      <c r="K221" s="51">
        <v>21</v>
      </c>
    </row>
    <row r="222" spans="1:23" x14ac:dyDescent="0.35">
      <c r="A222" s="14" t="s">
        <v>168</v>
      </c>
      <c r="B222" s="18">
        <v>2</v>
      </c>
      <c r="C222" s="19">
        <v>44935</v>
      </c>
      <c r="D222" s="53">
        <v>43</v>
      </c>
      <c r="E222" s="51">
        <v>0</v>
      </c>
      <c r="F222" s="51">
        <v>0</v>
      </c>
      <c r="G222" s="51">
        <v>0</v>
      </c>
      <c r="H222" s="51">
        <v>1</v>
      </c>
      <c r="I222" s="51">
        <v>7</v>
      </c>
      <c r="J222" s="51">
        <v>16</v>
      </c>
      <c r="K222" s="51">
        <v>19</v>
      </c>
    </row>
    <row r="223" spans="1:23" x14ac:dyDescent="0.35">
      <c r="A223" s="14" t="s">
        <v>168</v>
      </c>
      <c r="B223" s="18">
        <v>3</v>
      </c>
      <c r="C223" s="19">
        <v>44942</v>
      </c>
      <c r="D223" s="53">
        <v>47</v>
      </c>
      <c r="E223" s="51">
        <v>0</v>
      </c>
      <c r="F223" s="51">
        <v>0</v>
      </c>
      <c r="G223" s="51">
        <v>0</v>
      </c>
      <c r="H223" s="51">
        <v>3</v>
      </c>
      <c r="I223" s="51">
        <v>5</v>
      </c>
      <c r="J223" s="51">
        <v>20</v>
      </c>
      <c r="K223" s="51">
        <v>19</v>
      </c>
    </row>
    <row r="224" spans="1:23" x14ac:dyDescent="0.35">
      <c r="A224" s="14" t="s">
        <v>168</v>
      </c>
      <c r="B224" s="18">
        <v>4</v>
      </c>
      <c r="C224" s="19">
        <v>44949</v>
      </c>
      <c r="D224" s="53">
        <v>26</v>
      </c>
      <c r="E224" s="51">
        <v>0</v>
      </c>
      <c r="F224" s="51">
        <v>0</v>
      </c>
      <c r="G224" s="51">
        <v>1</v>
      </c>
      <c r="H224" s="51">
        <v>0</v>
      </c>
      <c r="I224" s="51">
        <v>6</v>
      </c>
      <c r="J224" s="51">
        <v>6</v>
      </c>
      <c r="K224" s="51">
        <v>13</v>
      </c>
    </row>
    <row r="225" spans="1:11" x14ac:dyDescent="0.35">
      <c r="A225" s="14" t="s">
        <v>168</v>
      </c>
      <c r="B225" s="18">
        <v>5</v>
      </c>
      <c r="C225" s="19">
        <v>44956</v>
      </c>
      <c r="D225" s="53">
        <v>19</v>
      </c>
      <c r="E225" s="51">
        <v>0</v>
      </c>
      <c r="F225" s="51">
        <v>0</v>
      </c>
      <c r="G225" s="51">
        <v>0</v>
      </c>
      <c r="H225" s="51">
        <v>2</v>
      </c>
      <c r="I225" s="51">
        <v>3</v>
      </c>
      <c r="J225" s="51">
        <v>5</v>
      </c>
      <c r="K225" s="51">
        <v>9</v>
      </c>
    </row>
    <row r="226" spans="1:11" x14ac:dyDescent="0.35">
      <c r="A226" s="14" t="s">
        <v>168</v>
      </c>
      <c r="B226" s="18">
        <v>6</v>
      </c>
      <c r="C226" s="19">
        <v>44963</v>
      </c>
      <c r="D226" s="53">
        <v>19</v>
      </c>
      <c r="E226" s="51">
        <v>0</v>
      </c>
      <c r="F226" s="51">
        <v>0</v>
      </c>
      <c r="G226" s="51">
        <v>0</v>
      </c>
      <c r="H226" s="51">
        <v>3</v>
      </c>
      <c r="I226" s="51">
        <v>2</v>
      </c>
      <c r="J226" s="51">
        <v>6</v>
      </c>
      <c r="K226" s="51">
        <v>8</v>
      </c>
    </row>
    <row r="227" spans="1:11" x14ac:dyDescent="0.35">
      <c r="A227" s="14" t="s">
        <v>168</v>
      </c>
      <c r="B227" s="18">
        <v>7</v>
      </c>
      <c r="C227" s="19">
        <v>44970</v>
      </c>
      <c r="D227" s="53">
        <v>27</v>
      </c>
      <c r="E227" s="51">
        <v>0</v>
      </c>
      <c r="F227" s="51">
        <v>0</v>
      </c>
      <c r="G227" s="51">
        <v>0</v>
      </c>
      <c r="H227" s="51">
        <v>4</v>
      </c>
      <c r="I227" s="51">
        <v>4</v>
      </c>
      <c r="J227" s="51">
        <v>6</v>
      </c>
      <c r="K227" s="51">
        <v>13</v>
      </c>
    </row>
    <row r="228" spans="1:11" x14ac:dyDescent="0.35">
      <c r="A228" s="14" t="s">
        <v>168</v>
      </c>
      <c r="B228" s="18">
        <v>8</v>
      </c>
      <c r="C228" s="19">
        <v>44977</v>
      </c>
      <c r="D228" s="53">
        <v>26</v>
      </c>
      <c r="E228" s="51">
        <v>0</v>
      </c>
      <c r="F228" s="51">
        <v>0</v>
      </c>
      <c r="G228" s="51">
        <v>0</v>
      </c>
      <c r="H228" s="51">
        <v>1</v>
      </c>
      <c r="I228" s="51">
        <v>5</v>
      </c>
      <c r="J228" s="51">
        <v>8</v>
      </c>
      <c r="K228" s="51">
        <v>12</v>
      </c>
    </row>
    <row r="229" spans="1:11" x14ac:dyDescent="0.35">
      <c r="A229" s="14" t="s">
        <v>168</v>
      </c>
      <c r="B229" s="18">
        <v>9</v>
      </c>
      <c r="C229" s="19">
        <v>44984</v>
      </c>
      <c r="D229" s="53">
        <v>25</v>
      </c>
      <c r="E229" s="51">
        <v>0</v>
      </c>
      <c r="F229" s="51">
        <v>0</v>
      </c>
      <c r="G229" s="51">
        <v>0</v>
      </c>
      <c r="H229" s="51">
        <v>2</v>
      </c>
      <c r="I229" s="51">
        <v>2</v>
      </c>
      <c r="J229" s="51">
        <v>7</v>
      </c>
      <c r="K229" s="51">
        <v>14</v>
      </c>
    </row>
    <row r="230" spans="1:11" x14ac:dyDescent="0.35">
      <c r="A230" s="14" t="s">
        <v>168</v>
      </c>
      <c r="B230" s="18">
        <v>10</v>
      </c>
      <c r="C230" s="19">
        <v>44991</v>
      </c>
      <c r="D230" s="53">
        <v>33</v>
      </c>
      <c r="E230" s="51">
        <v>0</v>
      </c>
      <c r="F230" s="51">
        <v>0</v>
      </c>
      <c r="G230" s="51">
        <v>0</v>
      </c>
      <c r="H230" s="51">
        <v>3</v>
      </c>
      <c r="I230" s="51">
        <v>5</v>
      </c>
      <c r="J230" s="51">
        <v>10</v>
      </c>
      <c r="K230" s="51">
        <v>15</v>
      </c>
    </row>
    <row r="231" spans="1:11" x14ac:dyDescent="0.35">
      <c r="A231" s="14" t="s">
        <v>168</v>
      </c>
      <c r="B231" s="18">
        <v>11</v>
      </c>
      <c r="C231" s="19">
        <v>44998</v>
      </c>
      <c r="D231" s="53">
        <v>34</v>
      </c>
      <c r="E231" s="51">
        <v>0</v>
      </c>
      <c r="F231" s="51">
        <v>0</v>
      </c>
      <c r="G231" s="51">
        <v>0</v>
      </c>
      <c r="H231" s="51">
        <v>5</v>
      </c>
      <c r="I231" s="51">
        <v>3</v>
      </c>
      <c r="J231" s="51">
        <v>11</v>
      </c>
      <c r="K231" s="51">
        <v>15</v>
      </c>
    </row>
    <row r="232" spans="1:11" x14ac:dyDescent="0.35">
      <c r="A232" s="14" t="s">
        <v>168</v>
      </c>
      <c r="B232" s="18">
        <v>12</v>
      </c>
      <c r="C232" s="19">
        <v>45005</v>
      </c>
      <c r="D232" s="53">
        <v>42</v>
      </c>
      <c r="E232" s="51">
        <v>0</v>
      </c>
      <c r="F232" s="51">
        <v>0</v>
      </c>
      <c r="G232" s="51">
        <v>0</v>
      </c>
      <c r="H232" s="51">
        <v>5</v>
      </c>
      <c r="I232" s="51">
        <v>7</v>
      </c>
      <c r="J232" s="51">
        <v>14</v>
      </c>
      <c r="K232" s="51">
        <v>16</v>
      </c>
    </row>
    <row r="233" spans="1:11" x14ac:dyDescent="0.35">
      <c r="A233" s="14" t="s">
        <v>168</v>
      </c>
      <c r="B233" s="18">
        <v>13</v>
      </c>
      <c r="C233" s="19">
        <v>45012</v>
      </c>
      <c r="D233" s="53">
        <v>39</v>
      </c>
      <c r="E233" s="51">
        <v>0</v>
      </c>
      <c r="F233" s="51">
        <v>0</v>
      </c>
      <c r="G233" s="51">
        <v>0</v>
      </c>
      <c r="H233" s="51">
        <v>5</v>
      </c>
      <c r="I233" s="51">
        <v>3</v>
      </c>
      <c r="J233" s="51">
        <v>16</v>
      </c>
      <c r="K233" s="51">
        <v>15</v>
      </c>
    </row>
    <row r="234" spans="1:11" x14ac:dyDescent="0.35">
      <c r="A234" s="14" t="s">
        <v>168</v>
      </c>
      <c r="B234" s="18">
        <v>14</v>
      </c>
      <c r="C234" s="19">
        <v>45019</v>
      </c>
      <c r="D234" s="53">
        <v>36</v>
      </c>
      <c r="E234" s="51">
        <v>0</v>
      </c>
      <c r="F234" s="51">
        <v>0</v>
      </c>
      <c r="G234" s="51">
        <v>0</v>
      </c>
      <c r="H234" s="51">
        <v>3</v>
      </c>
      <c r="I234" s="51">
        <v>6</v>
      </c>
      <c r="J234" s="51">
        <v>13</v>
      </c>
      <c r="K234" s="51">
        <v>14</v>
      </c>
    </row>
    <row r="235" spans="1:11" x14ac:dyDescent="0.35">
      <c r="A235" s="14" t="s">
        <v>168</v>
      </c>
      <c r="B235" s="18">
        <v>15</v>
      </c>
      <c r="C235" s="19">
        <v>45026</v>
      </c>
      <c r="D235" s="53">
        <v>40</v>
      </c>
      <c r="E235" s="51">
        <v>0</v>
      </c>
      <c r="F235" s="51">
        <v>0</v>
      </c>
      <c r="G235" s="51">
        <v>0</v>
      </c>
      <c r="H235" s="51">
        <v>4</v>
      </c>
      <c r="I235" s="51">
        <v>8</v>
      </c>
      <c r="J235" s="51">
        <v>12</v>
      </c>
      <c r="K235" s="51">
        <v>16</v>
      </c>
    </row>
    <row r="236" spans="1:11" x14ac:dyDescent="0.35">
      <c r="A236" s="14" t="s">
        <v>168</v>
      </c>
      <c r="B236" s="18">
        <v>16</v>
      </c>
      <c r="C236" s="19">
        <v>45033</v>
      </c>
      <c r="D236" s="53">
        <v>38</v>
      </c>
      <c r="E236" s="51">
        <v>0</v>
      </c>
      <c r="F236" s="51">
        <v>0</v>
      </c>
      <c r="G236" s="51">
        <v>0</v>
      </c>
      <c r="H236" s="51">
        <v>7</v>
      </c>
      <c r="I236" s="51">
        <v>4</v>
      </c>
      <c r="J236" s="51">
        <v>12</v>
      </c>
      <c r="K236" s="51">
        <v>15</v>
      </c>
    </row>
    <row r="237" spans="1:11" x14ac:dyDescent="0.35">
      <c r="A237" s="14" t="s">
        <v>168</v>
      </c>
      <c r="B237" s="18">
        <v>17</v>
      </c>
      <c r="C237" s="19">
        <v>45040</v>
      </c>
      <c r="D237" s="53">
        <v>35</v>
      </c>
      <c r="E237" s="51">
        <v>0</v>
      </c>
      <c r="F237" s="51">
        <v>0</v>
      </c>
      <c r="G237" s="51">
        <v>0</v>
      </c>
      <c r="H237" s="51">
        <v>3</v>
      </c>
      <c r="I237" s="51">
        <v>3</v>
      </c>
      <c r="J237" s="51">
        <v>13</v>
      </c>
      <c r="K237" s="51">
        <v>16</v>
      </c>
    </row>
    <row r="238" spans="1:11" x14ac:dyDescent="0.35">
      <c r="A238" s="14" t="s">
        <v>168</v>
      </c>
      <c r="B238" s="18">
        <v>18</v>
      </c>
      <c r="C238" s="19">
        <v>45047</v>
      </c>
      <c r="D238" s="53">
        <v>28</v>
      </c>
      <c r="E238" s="51">
        <v>0</v>
      </c>
      <c r="F238" s="51">
        <v>0</v>
      </c>
      <c r="G238" s="51">
        <v>0</v>
      </c>
      <c r="H238" s="51">
        <v>1</v>
      </c>
      <c r="I238" s="51">
        <v>2</v>
      </c>
      <c r="J238" s="51">
        <v>8</v>
      </c>
      <c r="K238" s="51">
        <v>17</v>
      </c>
    </row>
    <row r="239" spans="1:11" x14ac:dyDescent="0.35">
      <c r="A239" s="14" t="s">
        <v>168</v>
      </c>
      <c r="B239" s="18">
        <v>19</v>
      </c>
      <c r="C239" s="19">
        <v>45054</v>
      </c>
      <c r="D239" s="53">
        <v>17</v>
      </c>
      <c r="E239" s="51">
        <v>0</v>
      </c>
      <c r="F239" s="51">
        <v>0</v>
      </c>
      <c r="G239" s="51">
        <v>0</v>
      </c>
      <c r="H239" s="51">
        <v>3</v>
      </c>
      <c r="I239" s="51">
        <v>2</v>
      </c>
      <c r="J239" s="51">
        <v>5</v>
      </c>
      <c r="K239" s="51">
        <v>7</v>
      </c>
    </row>
    <row r="240" spans="1:11" x14ac:dyDescent="0.35">
      <c r="A240" s="14" t="s">
        <v>168</v>
      </c>
      <c r="B240" s="18">
        <v>20</v>
      </c>
      <c r="C240" s="19">
        <v>45061</v>
      </c>
      <c r="D240" s="53">
        <v>17</v>
      </c>
      <c r="E240" s="51">
        <v>0</v>
      </c>
      <c r="F240" s="51">
        <v>0</v>
      </c>
      <c r="G240" s="51">
        <v>1</v>
      </c>
      <c r="H240" s="51">
        <v>1</v>
      </c>
      <c r="I240" s="51">
        <v>1</v>
      </c>
      <c r="J240" s="51">
        <v>8</v>
      </c>
      <c r="K240" s="51">
        <v>6</v>
      </c>
    </row>
    <row r="241" spans="1:11" x14ac:dyDescent="0.35">
      <c r="A241" s="14" t="s">
        <v>168</v>
      </c>
      <c r="B241" s="18">
        <v>21</v>
      </c>
      <c r="C241" s="19">
        <v>45068</v>
      </c>
      <c r="D241" s="53">
        <v>7</v>
      </c>
      <c r="E241" s="51">
        <v>0</v>
      </c>
      <c r="F241" s="51">
        <v>0</v>
      </c>
      <c r="G241" s="51">
        <v>1</v>
      </c>
      <c r="H241" s="51">
        <v>0</v>
      </c>
      <c r="I241" s="51">
        <v>2</v>
      </c>
      <c r="J241" s="51">
        <v>3</v>
      </c>
      <c r="K241" s="51">
        <v>1</v>
      </c>
    </row>
    <row r="242" spans="1:11" x14ac:dyDescent="0.35">
      <c r="A242" s="14" t="s">
        <v>168</v>
      </c>
      <c r="B242" s="18">
        <v>22</v>
      </c>
      <c r="C242" s="19">
        <v>45075</v>
      </c>
      <c r="D242" s="53">
        <v>8</v>
      </c>
      <c r="E242" s="51">
        <v>0</v>
      </c>
      <c r="F242" s="51">
        <v>0</v>
      </c>
      <c r="G242" s="51">
        <v>0</v>
      </c>
      <c r="H242" s="51">
        <v>1</v>
      </c>
      <c r="I242" s="51">
        <v>2</v>
      </c>
      <c r="J242" s="51">
        <v>3</v>
      </c>
      <c r="K242" s="51">
        <v>2</v>
      </c>
    </row>
    <row r="243" spans="1:11" x14ac:dyDescent="0.35">
      <c r="A243" s="14" t="s">
        <v>168</v>
      </c>
      <c r="B243" s="18">
        <v>23</v>
      </c>
      <c r="C243" s="19">
        <v>45082</v>
      </c>
      <c r="D243" s="53">
        <v>7</v>
      </c>
      <c r="E243" s="51">
        <v>0</v>
      </c>
      <c r="F243" s="51">
        <v>0</v>
      </c>
      <c r="G243" s="51">
        <v>0</v>
      </c>
      <c r="H243" s="51">
        <v>0</v>
      </c>
      <c r="I243" s="51">
        <v>0</v>
      </c>
      <c r="J243" s="51">
        <v>3</v>
      </c>
      <c r="K243" s="51">
        <v>4</v>
      </c>
    </row>
    <row r="244" spans="1:11" x14ac:dyDescent="0.35">
      <c r="A244" s="14" t="s">
        <v>168</v>
      </c>
      <c r="B244" s="18">
        <v>24</v>
      </c>
      <c r="C244" s="19">
        <v>45089</v>
      </c>
      <c r="D244" s="53">
        <v>8</v>
      </c>
      <c r="E244" s="51">
        <v>0</v>
      </c>
      <c r="F244" s="51">
        <v>0</v>
      </c>
      <c r="G244" s="51">
        <v>0</v>
      </c>
      <c r="H244" s="51">
        <v>1</v>
      </c>
      <c r="I244" s="51">
        <v>3</v>
      </c>
      <c r="J244" s="51">
        <v>2</v>
      </c>
      <c r="K244" s="51">
        <v>2</v>
      </c>
    </row>
    <row r="245" spans="1:11" x14ac:dyDescent="0.35">
      <c r="A245" s="14" t="s">
        <v>168</v>
      </c>
      <c r="B245" s="18">
        <v>25</v>
      </c>
      <c r="C245" s="19">
        <v>45096</v>
      </c>
      <c r="D245" s="53">
        <v>7</v>
      </c>
      <c r="E245" s="51">
        <v>0</v>
      </c>
      <c r="F245" s="51">
        <v>0</v>
      </c>
      <c r="G245" s="51">
        <v>1</v>
      </c>
      <c r="H245" s="51">
        <v>0</v>
      </c>
      <c r="I245" s="51">
        <v>3</v>
      </c>
      <c r="J245" s="51">
        <v>2</v>
      </c>
      <c r="K245" s="51">
        <v>1</v>
      </c>
    </row>
    <row r="246" spans="1:11" x14ac:dyDescent="0.35">
      <c r="A246" s="14" t="s">
        <v>168</v>
      </c>
      <c r="B246" s="18">
        <v>26</v>
      </c>
      <c r="C246" s="19">
        <v>45103</v>
      </c>
      <c r="D246" s="53">
        <v>8</v>
      </c>
      <c r="E246" s="51">
        <v>0</v>
      </c>
      <c r="F246" s="51">
        <v>0</v>
      </c>
      <c r="G246" s="51">
        <v>0</v>
      </c>
      <c r="H246" s="51">
        <v>0</v>
      </c>
      <c r="I246" s="51">
        <v>3</v>
      </c>
      <c r="J246" s="51">
        <v>4</v>
      </c>
      <c r="K246" s="51">
        <v>1</v>
      </c>
    </row>
    <row r="247" spans="1:11" x14ac:dyDescent="0.35">
      <c r="A247" s="14" t="s">
        <v>168</v>
      </c>
      <c r="B247" s="18">
        <v>27</v>
      </c>
      <c r="C247" s="19">
        <v>45110</v>
      </c>
      <c r="D247" s="53">
        <v>3</v>
      </c>
      <c r="E247" s="51">
        <v>0</v>
      </c>
      <c r="F247" s="51">
        <v>0</v>
      </c>
      <c r="G247" s="51">
        <v>0</v>
      </c>
      <c r="H247" s="51">
        <v>0</v>
      </c>
      <c r="I247" s="51">
        <v>0</v>
      </c>
      <c r="J247" s="51">
        <v>2</v>
      </c>
      <c r="K247" s="51">
        <v>1</v>
      </c>
    </row>
    <row r="248" spans="1:11" x14ac:dyDescent="0.35">
      <c r="A248" s="14" t="s">
        <v>168</v>
      </c>
      <c r="B248" s="18">
        <v>28</v>
      </c>
      <c r="C248" s="19">
        <v>45117</v>
      </c>
      <c r="D248" s="53">
        <v>4</v>
      </c>
      <c r="E248" s="51">
        <v>0</v>
      </c>
      <c r="F248" s="51">
        <v>0</v>
      </c>
      <c r="G248" s="51">
        <v>0</v>
      </c>
      <c r="H248" s="51">
        <v>0</v>
      </c>
      <c r="I248" s="51">
        <v>1</v>
      </c>
      <c r="J248" s="51">
        <v>2</v>
      </c>
      <c r="K248" s="51">
        <v>1</v>
      </c>
    </row>
    <row r="249" spans="1:11" x14ac:dyDescent="0.35">
      <c r="A249" s="14" t="s">
        <v>168</v>
      </c>
      <c r="B249" s="18">
        <v>29</v>
      </c>
      <c r="C249" s="19">
        <v>45124</v>
      </c>
      <c r="D249" s="53">
        <v>9</v>
      </c>
      <c r="E249" s="51">
        <v>0</v>
      </c>
      <c r="F249" s="51">
        <v>0</v>
      </c>
      <c r="G249" s="51">
        <v>0</v>
      </c>
      <c r="H249" s="51">
        <v>0</v>
      </c>
      <c r="I249" s="51">
        <v>3</v>
      </c>
      <c r="J249" s="51">
        <v>2</v>
      </c>
      <c r="K249" s="51">
        <v>4</v>
      </c>
    </row>
    <row r="250" spans="1:11" x14ac:dyDescent="0.35">
      <c r="A250" s="14" t="s">
        <v>168</v>
      </c>
      <c r="B250" s="18">
        <v>30</v>
      </c>
      <c r="C250" s="19">
        <v>45131</v>
      </c>
      <c r="D250" s="53">
        <v>4</v>
      </c>
      <c r="E250" s="51">
        <v>0</v>
      </c>
      <c r="F250" s="51">
        <v>0</v>
      </c>
      <c r="G250" s="51">
        <v>0</v>
      </c>
      <c r="H250" s="51">
        <v>0</v>
      </c>
      <c r="I250" s="51">
        <v>1</v>
      </c>
      <c r="J250" s="51">
        <v>1</v>
      </c>
      <c r="K250" s="51">
        <v>2</v>
      </c>
    </row>
    <row r="251" spans="1:11" x14ac:dyDescent="0.35">
      <c r="A251" s="14" t="s">
        <v>168</v>
      </c>
      <c r="B251" s="18">
        <v>31</v>
      </c>
      <c r="C251" s="19">
        <v>45138</v>
      </c>
      <c r="D251" s="53">
        <v>4</v>
      </c>
      <c r="E251" s="51">
        <v>1</v>
      </c>
      <c r="F251" s="51">
        <v>0</v>
      </c>
      <c r="G251" s="51">
        <v>0</v>
      </c>
      <c r="H251" s="51">
        <v>1</v>
      </c>
      <c r="I251" s="51">
        <v>0</v>
      </c>
      <c r="J251" s="51">
        <v>1</v>
      </c>
      <c r="K251" s="51">
        <v>1</v>
      </c>
    </row>
    <row r="252" spans="1:11" x14ac:dyDescent="0.35">
      <c r="A252" s="14" t="s">
        <v>168</v>
      </c>
      <c r="B252" s="18">
        <v>32</v>
      </c>
      <c r="C252" s="19">
        <v>45145</v>
      </c>
      <c r="D252" s="53">
        <v>9</v>
      </c>
      <c r="E252" s="51">
        <v>0</v>
      </c>
      <c r="F252" s="51">
        <v>0</v>
      </c>
      <c r="G252" s="51">
        <v>0</v>
      </c>
      <c r="H252" s="51">
        <v>3</v>
      </c>
      <c r="I252" s="51">
        <v>3</v>
      </c>
      <c r="J252" s="51">
        <v>0</v>
      </c>
      <c r="K252" s="51">
        <v>3</v>
      </c>
    </row>
    <row r="253" spans="1:11" x14ac:dyDescent="0.35">
      <c r="A253" s="14" t="s">
        <v>168</v>
      </c>
      <c r="B253" s="18">
        <v>33</v>
      </c>
      <c r="C253" s="19">
        <v>45152</v>
      </c>
      <c r="D253" s="53">
        <v>10</v>
      </c>
      <c r="E253" s="51">
        <v>0</v>
      </c>
      <c r="F253" s="51">
        <v>0</v>
      </c>
      <c r="G253" s="51">
        <v>0</v>
      </c>
      <c r="H253" s="51">
        <v>0</v>
      </c>
      <c r="I253" s="51">
        <v>0</v>
      </c>
      <c r="J253" s="51">
        <v>5</v>
      </c>
      <c r="K253" s="51">
        <v>5</v>
      </c>
    </row>
    <row r="254" spans="1:11" x14ac:dyDescent="0.35">
      <c r="A254" s="14" t="s">
        <v>168</v>
      </c>
      <c r="B254" s="18">
        <v>34</v>
      </c>
      <c r="C254" s="19">
        <v>45159</v>
      </c>
      <c r="D254" s="53">
        <v>14</v>
      </c>
      <c r="E254" s="51">
        <v>0</v>
      </c>
      <c r="F254" s="51">
        <v>0</v>
      </c>
      <c r="G254" s="51">
        <v>0</v>
      </c>
      <c r="H254" s="51">
        <v>2</v>
      </c>
      <c r="I254" s="51">
        <v>4</v>
      </c>
      <c r="J254" s="51">
        <v>7</v>
      </c>
      <c r="K254" s="51">
        <v>1</v>
      </c>
    </row>
    <row r="255" spans="1:11" x14ac:dyDescent="0.35">
      <c r="A255" s="14" t="s">
        <v>168</v>
      </c>
      <c r="B255" s="18">
        <v>35</v>
      </c>
      <c r="C255" s="19">
        <v>45166</v>
      </c>
      <c r="D255" s="53">
        <v>11</v>
      </c>
      <c r="E255" s="51">
        <v>0</v>
      </c>
      <c r="F255" s="51">
        <v>0</v>
      </c>
      <c r="G255" s="51">
        <v>0</v>
      </c>
      <c r="H255" s="51">
        <v>1</v>
      </c>
      <c r="I255" s="51">
        <v>2</v>
      </c>
      <c r="J255" s="51">
        <v>3</v>
      </c>
      <c r="K255" s="51">
        <v>5</v>
      </c>
    </row>
    <row r="256" spans="1:11" x14ac:dyDescent="0.35">
      <c r="A256" s="14" t="s">
        <v>168</v>
      </c>
      <c r="B256" s="18">
        <v>36</v>
      </c>
      <c r="C256" s="19">
        <v>45173</v>
      </c>
      <c r="D256" s="53">
        <v>17</v>
      </c>
      <c r="E256" s="51">
        <v>0</v>
      </c>
      <c r="F256" s="51">
        <v>0</v>
      </c>
      <c r="G256" s="51">
        <v>0</v>
      </c>
      <c r="H256" s="51">
        <v>2</v>
      </c>
      <c r="I256" s="51">
        <v>4</v>
      </c>
      <c r="J256" s="51">
        <v>3</v>
      </c>
      <c r="K256" s="51">
        <v>8</v>
      </c>
    </row>
    <row r="257" spans="1:11" x14ac:dyDescent="0.35">
      <c r="A257" s="14" t="s">
        <v>168</v>
      </c>
      <c r="B257" s="18">
        <v>37</v>
      </c>
      <c r="C257" s="19">
        <v>45180</v>
      </c>
      <c r="D257" s="53">
        <v>14</v>
      </c>
      <c r="E257" s="51">
        <v>0</v>
      </c>
      <c r="F257" s="51">
        <v>0</v>
      </c>
      <c r="G257" s="51">
        <v>0</v>
      </c>
      <c r="H257" s="51">
        <v>1</v>
      </c>
      <c r="I257" s="51">
        <v>1</v>
      </c>
      <c r="J257" s="51">
        <v>8</v>
      </c>
      <c r="K257" s="51">
        <v>4</v>
      </c>
    </row>
    <row r="258" spans="1:11" x14ac:dyDescent="0.35">
      <c r="A258" s="14" t="s">
        <v>168</v>
      </c>
      <c r="B258" s="18">
        <v>38</v>
      </c>
      <c r="C258" s="19">
        <v>45187</v>
      </c>
      <c r="D258" s="53">
        <v>18</v>
      </c>
      <c r="E258" s="51">
        <v>0</v>
      </c>
      <c r="F258" s="51">
        <v>0</v>
      </c>
      <c r="G258" s="51">
        <v>0</v>
      </c>
      <c r="H258" s="51">
        <v>0</v>
      </c>
      <c r="I258" s="51">
        <v>2</v>
      </c>
      <c r="J258" s="51">
        <v>8</v>
      </c>
      <c r="K258" s="51">
        <v>8</v>
      </c>
    </row>
    <row r="259" spans="1:11" x14ac:dyDescent="0.35">
      <c r="A259" s="14" t="s">
        <v>168</v>
      </c>
      <c r="B259" s="18">
        <v>39</v>
      </c>
      <c r="C259" s="19">
        <v>45194</v>
      </c>
      <c r="D259" s="53">
        <v>22</v>
      </c>
      <c r="E259" s="51">
        <v>0</v>
      </c>
      <c r="F259" s="51">
        <v>0</v>
      </c>
      <c r="G259" s="51">
        <v>0</v>
      </c>
      <c r="H259" s="51">
        <v>1</v>
      </c>
      <c r="I259" s="51">
        <v>4</v>
      </c>
      <c r="J259" s="51">
        <v>3</v>
      </c>
      <c r="K259" s="51">
        <v>14</v>
      </c>
    </row>
    <row r="260" spans="1:11" x14ac:dyDescent="0.35">
      <c r="A260" s="14" t="s">
        <v>168</v>
      </c>
      <c r="B260" s="18">
        <v>40</v>
      </c>
      <c r="C260" s="19">
        <v>45201</v>
      </c>
      <c r="D260" s="53">
        <v>13</v>
      </c>
      <c r="E260" s="51">
        <v>0</v>
      </c>
      <c r="F260" s="51">
        <v>0</v>
      </c>
      <c r="G260" s="51">
        <v>0</v>
      </c>
      <c r="H260" s="51">
        <v>1</v>
      </c>
      <c r="I260" s="51">
        <v>2</v>
      </c>
      <c r="J260" s="51">
        <v>6</v>
      </c>
      <c r="K260" s="51">
        <v>4</v>
      </c>
    </row>
    <row r="261" spans="1:11" x14ac:dyDescent="0.35">
      <c r="A261" s="14" t="s">
        <v>168</v>
      </c>
      <c r="B261" s="18">
        <v>41</v>
      </c>
      <c r="C261" s="19">
        <v>45208</v>
      </c>
      <c r="D261" s="53">
        <v>27</v>
      </c>
      <c r="E261" s="51">
        <v>0</v>
      </c>
      <c r="F261" s="51">
        <v>0</v>
      </c>
      <c r="G261" s="51">
        <v>0</v>
      </c>
      <c r="H261" s="51">
        <v>3</v>
      </c>
      <c r="I261" s="51">
        <v>3</v>
      </c>
      <c r="J261" s="51">
        <v>9</v>
      </c>
      <c r="K261" s="51">
        <v>12</v>
      </c>
    </row>
    <row r="262" spans="1:11" x14ac:dyDescent="0.35">
      <c r="A262" s="14" t="s">
        <v>168</v>
      </c>
      <c r="B262" s="18">
        <v>42</v>
      </c>
      <c r="C262" s="19">
        <v>45215</v>
      </c>
      <c r="D262" s="53">
        <v>12</v>
      </c>
      <c r="E262" s="51">
        <v>0</v>
      </c>
      <c r="F262" s="51">
        <v>0</v>
      </c>
      <c r="G262" s="51">
        <v>0</v>
      </c>
      <c r="H262" s="51">
        <v>1</v>
      </c>
      <c r="I262" s="51">
        <v>3</v>
      </c>
      <c r="J262" s="51">
        <v>4</v>
      </c>
      <c r="K262" s="51">
        <v>4</v>
      </c>
    </row>
    <row r="263" spans="1:11" x14ac:dyDescent="0.35">
      <c r="A263" s="14" t="s">
        <v>168</v>
      </c>
      <c r="B263" s="18">
        <v>43</v>
      </c>
      <c r="C263" s="19">
        <v>45222</v>
      </c>
      <c r="D263" s="53">
        <v>23</v>
      </c>
      <c r="E263" s="51">
        <v>0</v>
      </c>
      <c r="F263" s="51">
        <v>0</v>
      </c>
      <c r="G263" s="51">
        <v>0</v>
      </c>
      <c r="H263" s="51">
        <v>5</v>
      </c>
      <c r="I263" s="51">
        <v>3</v>
      </c>
      <c r="J263" s="51">
        <v>9</v>
      </c>
      <c r="K263" s="51">
        <v>6</v>
      </c>
    </row>
    <row r="264" spans="1:11" x14ac:dyDescent="0.35">
      <c r="A264" s="14" t="s">
        <v>168</v>
      </c>
      <c r="B264" s="18">
        <v>44</v>
      </c>
      <c r="C264" s="19">
        <v>45229</v>
      </c>
      <c r="D264" s="53">
        <v>13</v>
      </c>
      <c r="E264" s="51">
        <v>0</v>
      </c>
      <c r="F264" s="51">
        <v>0</v>
      </c>
      <c r="G264" s="51">
        <v>0</v>
      </c>
      <c r="H264" s="51">
        <v>1</v>
      </c>
      <c r="I264" s="51">
        <v>2</v>
      </c>
      <c r="J264" s="51">
        <v>3</v>
      </c>
      <c r="K264" s="51">
        <v>7</v>
      </c>
    </row>
    <row r="265" spans="1:11" x14ac:dyDescent="0.35">
      <c r="A265" s="14" t="s">
        <v>168</v>
      </c>
      <c r="B265" s="18">
        <v>45</v>
      </c>
      <c r="C265" s="19">
        <v>45236</v>
      </c>
      <c r="D265" s="53">
        <v>20</v>
      </c>
      <c r="E265" s="51">
        <v>0</v>
      </c>
      <c r="F265" s="51">
        <v>0</v>
      </c>
      <c r="G265" s="51">
        <v>0</v>
      </c>
      <c r="H265" s="51">
        <v>1</v>
      </c>
      <c r="I265" s="51">
        <v>4</v>
      </c>
      <c r="J265" s="51">
        <v>6</v>
      </c>
      <c r="K265" s="51">
        <v>9</v>
      </c>
    </row>
    <row r="266" spans="1:11" x14ac:dyDescent="0.35">
      <c r="A266" s="14" t="s">
        <v>168</v>
      </c>
      <c r="B266" s="18">
        <v>46</v>
      </c>
      <c r="C266" s="19">
        <v>45243</v>
      </c>
      <c r="D266" s="53">
        <v>13</v>
      </c>
      <c r="E266" s="51">
        <v>0</v>
      </c>
      <c r="F266" s="51">
        <v>0</v>
      </c>
      <c r="G266" s="51">
        <v>0</v>
      </c>
      <c r="H266" s="51">
        <v>1</v>
      </c>
      <c r="I266" s="51">
        <v>2</v>
      </c>
      <c r="J266" s="51">
        <v>3</v>
      </c>
      <c r="K266" s="51">
        <v>7</v>
      </c>
    </row>
    <row r="267" spans="1:11" x14ac:dyDescent="0.35">
      <c r="A267" s="14" t="s">
        <v>168</v>
      </c>
      <c r="B267" s="18">
        <v>47</v>
      </c>
      <c r="C267" s="19">
        <v>45250</v>
      </c>
      <c r="D267" s="53">
        <v>20</v>
      </c>
      <c r="E267" s="51">
        <v>0</v>
      </c>
      <c r="F267" s="51">
        <v>0</v>
      </c>
      <c r="G267" s="51">
        <v>0</v>
      </c>
      <c r="H267" s="51">
        <v>2</v>
      </c>
      <c r="I267" s="51">
        <v>6</v>
      </c>
      <c r="J267" s="51">
        <v>6</v>
      </c>
      <c r="K267" s="51">
        <v>6</v>
      </c>
    </row>
    <row r="268" spans="1:11" x14ac:dyDescent="0.35">
      <c r="A268" s="14" t="s">
        <v>168</v>
      </c>
      <c r="B268" s="18">
        <v>48</v>
      </c>
      <c r="C268" s="19">
        <v>45257</v>
      </c>
      <c r="D268" s="53">
        <v>17</v>
      </c>
      <c r="E268" s="51">
        <v>0</v>
      </c>
      <c r="F268" s="51">
        <v>0</v>
      </c>
      <c r="G268" s="51">
        <v>1</v>
      </c>
      <c r="H268" s="51">
        <v>2</v>
      </c>
      <c r="I268" s="51">
        <v>7</v>
      </c>
      <c r="J268" s="51">
        <v>4</v>
      </c>
      <c r="K268" s="51">
        <v>3</v>
      </c>
    </row>
    <row r="269" spans="1:11" x14ac:dyDescent="0.35">
      <c r="A269" s="14" t="s">
        <v>168</v>
      </c>
      <c r="B269" s="18">
        <v>49</v>
      </c>
      <c r="C269" s="19">
        <v>45264</v>
      </c>
      <c r="D269" s="53">
        <v>11</v>
      </c>
      <c r="E269" s="51">
        <v>0</v>
      </c>
      <c r="F269" s="51">
        <v>0</v>
      </c>
      <c r="G269" s="51">
        <v>0</v>
      </c>
      <c r="H269" s="51">
        <v>1</v>
      </c>
      <c r="I269" s="51">
        <v>1</v>
      </c>
      <c r="J269" s="51">
        <v>7</v>
      </c>
      <c r="K269" s="51">
        <v>2</v>
      </c>
    </row>
    <row r="270" spans="1:11" x14ac:dyDescent="0.35">
      <c r="A270" s="14" t="s">
        <v>168</v>
      </c>
      <c r="B270" s="18">
        <v>50</v>
      </c>
      <c r="C270" s="19">
        <v>45271</v>
      </c>
      <c r="D270" s="53">
        <v>11</v>
      </c>
      <c r="E270" s="51">
        <v>0</v>
      </c>
      <c r="F270" s="51">
        <v>0</v>
      </c>
      <c r="G270" s="51">
        <v>0</v>
      </c>
      <c r="H270" s="51">
        <v>0</v>
      </c>
      <c r="I270" s="51">
        <v>4</v>
      </c>
      <c r="J270" s="51">
        <v>4</v>
      </c>
      <c r="K270" s="51">
        <v>3</v>
      </c>
    </row>
    <row r="271" spans="1:11" x14ac:dyDescent="0.35">
      <c r="A271" s="14" t="s">
        <v>168</v>
      </c>
      <c r="B271" s="18">
        <v>51</v>
      </c>
      <c r="C271" s="19">
        <v>45278</v>
      </c>
      <c r="D271" s="53">
        <v>24</v>
      </c>
      <c r="E271" s="51">
        <v>0</v>
      </c>
      <c r="F271" s="51">
        <v>0</v>
      </c>
      <c r="G271" s="51">
        <v>0</v>
      </c>
      <c r="H271" s="51">
        <v>4</v>
      </c>
      <c r="I271" s="51">
        <v>3</v>
      </c>
      <c r="J271" s="51">
        <v>8</v>
      </c>
      <c r="K271" s="51">
        <v>9</v>
      </c>
    </row>
    <row r="272" spans="1:11" x14ac:dyDescent="0.35">
      <c r="A272" s="14" t="s">
        <v>168</v>
      </c>
      <c r="B272" s="18">
        <v>52</v>
      </c>
      <c r="C272" s="19">
        <v>45285</v>
      </c>
      <c r="D272" s="53">
        <v>19</v>
      </c>
      <c r="E272" s="51">
        <v>0</v>
      </c>
      <c r="F272" s="51">
        <v>0</v>
      </c>
      <c r="G272" s="51">
        <v>0</v>
      </c>
      <c r="H272" s="51">
        <v>3</v>
      </c>
      <c r="I272" s="51">
        <v>2</v>
      </c>
      <c r="J272" s="51">
        <v>8</v>
      </c>
      <c r="K272" s="51">
        <v>6</v>
      </c>
    </row>
    <row r="273" spans="1:11" x14ac:dyDescent="0.35">
      <c r="A273" s="14" t="s">
        <v>177</v>
      </c>
      <c r="B273" s="18">
        <v>1</v>
      </c>
      <c r="C273" s="19">
        <v>45292</v>
      </c>
      <c r="D273" s="53">
        <v>23</v>
      </c>
      <c r="E273" s="26">
        <v>0</v>
      </c>
      <c r="F273" s="26">
        <v>0</v>
      </c>
      <c r="G273" s="26">
        <v>1</v>
      </c>
      <c r="H273" s="26">
        <v>5</v>
      </c>
      <c r="I273" s="26">
        <v>2</v>
      </c>
      <c r="J273" s="26">
        <v>10</v>
      </c>
      <c r="K273" s="26">
        <v>5</v>
      </c>
    </row>
    <row r="274" spans="1:11" x14ac:dyDescent="0.35">
      <c r="A274" s="14" t="s">
        <v>177</v>
      </c>
      <c r="B274" s="18">
        <v>2</v>
      </c>
      <c r="C274" s="19">
        <v>45299</v>
      </c>
      <c r="D274" s="53">
        <v>19</v>
      </c>
      <c r="E274" s="26">
        <v>0</v>
      </c>
      <c r="F274" s="26">
        <v>0</v>
      </c>
      <c r="G274" s="26">
        <v>0</v>
      </c>
      <c r="H274" s="26">
        <v>1</v>
      </c>
      <c r="I274" s="26">
        <v>3</v>
      </c>
      <c r="J274" s="26">
        <v>7</v>
      </c>
      <c r="K274" s="26">
        <v>8</v>
      </c>
    </row>
    <row r="275" spans="1:11" x14ac:dyDescent="0.35">
      <c r="A275" s="14" t="s">
        <v>177</v>
      </c>
      <c r="B275" s="18">
        <v>3</v>
      </c>
      <c r="C275" s="19">
        <v>45306</v>
      </c>
      <c r="D275" s="53">
        <v>21</v>
      </c>
      <c r="E275" s="26">
        <v>0</v>
      </c>
      <c r="F275" s="26">
        <v>0</v>
      </c>
      <c r="G275" s="26">
        <v>0</v>
      </c>
      <c r="H275" s="26">
        <v>0</v>
      </c>
      <c r="I275" s="26">
        <v>5</v>
      </c>
      <c r="J275" s="26">
        <v>8</v>
      </c>
      <c r="K275" s="26">
        <v>8</v>
      </c>
    </row>
    <row r="276" spans="1:11" x14ac:dyDescent="0.35">
      <c r="A276" s="14" t="s">
        <v>177</v>
      </c>
      <c r="B276" s="18">
        <v>4</v>
      </c>
      <c r="C276" s="19">
        <v>45313</v>
      </c>
      <c r="D276" s="53">
        <v>16</v>
      </c>
      <c r="E276" s="26">
        <v>0</v>
      </c>
      <c r="F276" s="26">
        <v>0</v>
      </c>
      <c r="G276" s="26">
        <v>0</v>
      </c>
      <c r="H276" s="26">
        <v>0</v>
      </c>
      <c r="I276" s="26">
        <v>2</v>
      </c>
      <c r="J276" s="26">
        <v>10</v>
      </c>
      <c r="K276" s="26">
        <v>4</v>
      </c>
    </row>
    <row r="277" spans="1:11" x14ac:dyDescent="0.35">
      <c r="A277" s="14" t="s">
        <v>177</v>
      </c>
      <c r="B277" s="18">
        <v>5</v>
      </c>
      <c r="C277" s="19">
        <v>45320</v>
      </c>
      <c r="D277" s="53">
        <v>19</v>
      </c>
      <c r="E277" s="26">
        <v>0</v>
      </c>
      <c r="F277" s="26">
        <v>0</v>
      </c>
      <c r="G277" s="26">
        <v>0</v>
      </c>
      <c r="H277" s="26">
        <v>1</v>
      </c>
      <c r="I277" s="26">
        <v>2</v>
      </c>
      <c r="J277" s="26">
        <v>10</v>
      </c>
      <c r="K277" s="26">
        <v>6</v>
      </c>
    </row>
    <row r="278" spans="1:11" x14ac:dyDescent="0.35">
      <c r="A278" s="14" t="s">
        <v>177</v>
      </c>
      <c r="B278" s="18">
        <v>6</v>
      </c>
      <c r="C278" s="19">
        <v>45327</v>
      </c>
      <c r="D278" s="53">
        <v>16</v>
      </c>
      <c r="E278" s="26">
        <v>0</v>
      </c>
      <c r="F278" s="26">
        <v>0</v>
      </c>
      <c r="G278" s="26">
        <v>0</v>
      </c>
      <c r="H278" s="26">
        <v>3</v>
      </c>
      <c r="I278" s="26">
        <v>1</v>
      </c>
      <c r="J278" s="26">
        <v>7</v>
      </c>
      <c r="K278" s="26">
        <v>5</v>
      </c>
    </row>
    <row r="279" spans="1:11" x14ac:dyDescent="0.35">
      <c r="A279" s="14" t="s">
        <v>177</v>
      </c>
      <c r="B279" s="18">
        <v>7</v>
      </c>
      <c r="C279" s="19">
        <v>45334</v>
      </c>
      <c r="D279" s="53">
        <v>12</v>
      </c>
      <c r="E279" s="26">
        <v>0</v>
      </c>
      <c r="F279" s="26">
        <v>0</v>
      </c>
      <c r="G279" s="26">
        <v>0</v>
      </c>
      <c r="H279" s="26">
        <v>0</v>
      </c>
      <c r="I279" s="26">
        <v>5</v>
      </c>
      <c r="J279" s="26">
        <v>5</v>
      </c>
      <c r="K279" s="26">
        <v>2</v>
      </c>
    </row>
    <row r="280" spans="1:11" x14ac:dyDescent="0.35">
      <c r="A280" s="14" t="s">
        <v>177</v>
      </c>
      <c r="B280" s="18">
        <v>8</v>
      </c>
      <c r="C280" s="19">
        <v>45341</v>
      </c>
      <c r="D280" s="53">
        <v>11</v>
      </c>
      <c r="E280" s="26">
        <v>0</v>
      </c>
      <c r="F280" s="26">
        <v>0</v>
      </c>
      <c r="G280" s="26">
        <v>0</v>
      </c>
      <c r="H280" s="26">
        <v>0</v>
      </c>
      <c r="I280" s="26">
        <v>2</v>
      </c>
      <c r="J280" s="26">
        <v>3</v>
      </c>
      <c r="K280" s="26">
        <v>6</v>
      </c>
    </row>
    <row r="281" spans="1:11" x14ac:dyDescent="0.35">
      <c r="A281" s="14" t="s">
        <v>177</v>
      </c>
      <c r="B281" s="18">
        <v>9</v>
      </c>
      <c r="C281" s="19">
        <v>45348</v>
      </c>
      <c r="D281" s="53">
        <v>13</v>
      </c>
      <c r="E281" s="26">
        <v>0</v>
      </c>
      <c r="F281" s="26">
        <v>0</v>
      </c>
      <c r="G281" s="26">
        <v>0</v>
      </c>
      <c r="H281" s="26">
        <v>3</v>
      </c>
      <c r="I281" s="26">
        <v>1</v>
      </c>
      <c r="J281" s="26">
        <v>4</v>
      </c>
      <c r="K281" s="26">
        <v>5</v>
      </c>
    </row>
    <row r="282" spans="1:11" x14ac:dyDescent="0.35">
      <c r="A282" s="14" t="s">
        <v>177</v>
      </c>
      <c r="B282" s="18">
        <v>10</v>
      </c>
      <c r="C282" s="19">
        <v>45355</v>
      </c>
      <c r="D282" s="53">
        <v>6</v>
      </c>
      <c r="E282" s="26">
        <v>0</v>
      </c>
      <c r="F282" s="26">
        <v>0</v>
      </c>
      <c r="G282" s="26">
        <v>0</v>
      </c>
      <c r="H282" s="26">
        <v>0</v>
      </c>
      <c r="I282" s="26">
        <v>1</v>
      </c>
      <c r="J282" s="26">
        <v>1</v>
      </c>
      <c r="K282" s="26">
        <v>4</v>
      </c>
    </row>
    <row r="283" spans="1:11" x14ac:dyDescent="0.35">
      <c r="A283" s="14" t="s">
        <v>177</v>
      </c>
      <c r="B283" s="18">
        <v>11</v>
      </c>
      <c r="C283" s="19">
        <v>45362</v>
      </c>
      <c r="D283" s="53">
        <v>10</v>
      </c>
      <c r="E283" s="26">
        <v>0</v>
      </c>
      <c r="F283" s="26">
        <v>0</v>
      </c>
      <c r="G283" s="26">
        <v>0</v>
      </c>
      <c r="H283" s="26">
        <v>0</v>
      </c>
      <c r="I283" s="26">
        <v>1</v>
      </c>
      <c r="J283" s="26">
        <v>3</v>
      </c>
      <c r="K283" s="26">
        <v>6</v>
      </c>
    </row>
    <row r="284" spans="1:11" x14ac:dyDescent="0.35">
      <c r="A284" s="14" t="s">
        <v>177</v>
      </c>
      <c r="B284" s="18">
        <v>12</v>
      </c>
      <c r="C284" s="19">
        <v>45369</v>
      </c>
      <c r="D284" s="53">
        <v>7</v>
      </c>
      <c r="E284" s="26">
        <v>0</v>
      </c>
      <c r="F284" s="26">
        <v>0</v>
      </c>
      <c r="G284" s="26">
        <v>0</v>
      </c>
      <c r="H284" s="26">
        <v>0</v>
      </c>
      <c r="I284" s="26">
        <v>1</v>
      </c>
      <c r="J284" s="26">
        <v>2</v>
      </c>
      <c r="K284" s="26">
        <v>4</v>
      </c>
    </row>
    <row r="285" spans="1:11" x14ac:dyDescent="0.35">
      <c r="A285" s="14" t="s">
        <v>177</v>
      </c>
      <c r="B285" s="18">
        <v>13</v>
      </c>
      <c r="C285" s="19">
        <v>45376</v>
      </c>
      <c r="D285" s="53">
        <v>9</v>
      </c>
      <c r="E285" s="26">
        <v>0</v>
      </c>
      <c r="F285" s="26">
        <v>0</v>
      </c>
      <c r="G285" s="26">
        <v>0</v>
      </c>
      <c r="H285" s="26">
        <v>1</v>
      </c>
      <c r="I285" s="26">
        <v>2</v>
      </c>
      <c r="J285" s="26">
        <v>2</v>
      </c>
      <c r="K285" s="26">
        <v>4</v>
      </c>
    </row>
    <row r="286" spans="1:11" x14ac:dyDescent="0.35">
      <c r="A286" s="14" t="s">
        <v>177</v>
      </c>
      <c r="B286" s="18">
        <v>14</v>
      </c>
      <c r="C286" s="19">
        <v>45383</v>
      </c>
      <c r="D286" s="53">
        <v>5</v>
      </c>
      <c r="E286" s="26">
        <v>0</v>
      </c>
      <c r="F286" s="26">
        <v>0</v>
      </c>
      <c r="G286" s="26">
        <v>0</v>
      </c>
      <c r="H286" s="26">
        <v>0</v>
      </c>
      <c r="I286" s="26">
        <v>1</v>
      </c>
      <c r="J286" s="26">
        <v>4</v>
      </c>
      <c r="K286" s="26">
        <v>0</v>
      </c>
    </row>
    <row r="287" spans="1:11" x14ac:dyDescent="0.35">
      <c r="A287" s="14" t="s">
        <v>177</v>
      </c>
      <c r="B287" s="18">
        <v>15</v>
      </c>
      <c r="C287" s="19">
        <v>45390</v>
      </c>
      <c r="D287" s="53">
        <v>5</v>
      </c>
      <c r="E287" s="26">
        <v>0</v>
      </c>
      <c r="F287" s="26">
        <v>0</v>
      </c>
      <c r="G287" s="26">
        <v>0</v>
      </c>
      <c r="H287" s="26">
        <v>0</v>
      </c>
      <c r="I287" s="26">
        <v>1</v>
      </c>
      <c r="J287" s="26">
        <v>2</v>
      </c>
      <c r="K287" s="26">
        <v>2</v>
      </c>
    </row>
    <row r="288" spans="1:11" x14ac:dyDescent="0.35">
      <c r="A288" s="14" t="s">
        <v>177</v>
      </c>
      <c r="B288" s="18">
        <v>16</v>
      </c>
      <c r="C288" s="19">
        <v>45397</v>
      </c>
      <c r="D288" s="53">
        <v>1</v>
      </c>
      <c r="E288" s="26">
        <v>0</v>
      </c>
      <c r="F288" s="26">
        <v>0</v>
      </c>
      <c r="G288" s="26">
        <v>0</v>
      </c>
      <c r="H288" s="26">
        <v>0</v>
      </c>
      <c r="I288" s="26">
        <v>1</v>
      </c>
      <c r="J288" s="26">
        <v>0</v>
      </c>
      <c r="K288" s="26">
        <v>0</v>
      </c>
    </row>
    <row r="289" spans="1:11" x14ac:dyDescent="0.35">
      <c r="A289" s="14" t="s">
        <v>177</v>
      </c>
      <c r="B289" s="18">
        <v>17</v>
      </c>
      <c r="C289" s="19">
        <v>45404</v>
      </c>
      <c r="D289" s="53" t="s">
        <v>213</v>
      </c>
      <c r="E289" s="26" t="s">
        <v>213</v>
      </c>
      <c r="F289" s="26" t="s">
        <v>213</v>
      </c>
      <c r="G289" s="26" t="s">
        <v>213</v>
      </c>
      <c r="H289" s="26" t="s">
        <v>213</v>
      </c>
      <c r="I289" s="26" t="s">
        <v>213</v>
      </c>
      <c r="J289" s="26" t="s">
        <v>213</v>
      </c>
      <c r="K289" s="26" t="s">
        <v>213</v>
      </c>
    </row>
    <row r="290" spans="1:11" x14ac:dyDescent="0.35">
      <c r="A290" s="14" t="s">
        <v>177</v>
      </c>
      <c r="B290" s="18">
        <v>18</v>
      </c>
      <c r="C290" s="19">
        <v>45411</v>
      </c>
      <c r="D290" s="53" t="s">
        <v>213</v>
      </c>
      <c r="E290" s="26" t="s">
        <v>213</v>
      </c>
      <c r="F290" s="26" t="s">
        <v>213</v>
      </c>
      <c r="G290" s="26" t="s">
        <v>213</v>
      </c>
      <c r="H290" s="26" t="s">
        <v>213</v>
      </c>
      <c r="I290" s="26" t="s">
        <v>213</v>
      </c>
      <c r="J290" s="26" t="s">
        <v>213</v>
      </c>
      <c r="K290" s="26" t="s">
        <v>213</v>
      </c>
    </row>
    <row r="291" spans="1:11" x14ac:dyDescent="0.35">
      <c r="A291" s="14" t="s">
        <v>177</v>
      </c>
      <c r="B291" s="18">
        <v>19</v>
      </c>
      <c r="C291" s="19">
        <v>45418</v>
      </c>
      <c r="D291" s="53" t="s">
        <v>213</v>
      </c>
      <c r="E291" s="26" t="s">
        <v>213</v>
      </c>
      <c r="F291" s="26" t="s">
        <v>213</v>
      </c>
      <c r="G291" s="26" t="s">
        <v>213</v>
      </c>
      <c r="H291" s="26" t="s">
        <v>213</v>
      </c>
      <c r="I291" s="26" t="s">
        <v>213</v>
      </c>
      <c r="J291" s="26" t="s">
        <v>213</v>
      </c>
      <c r="K291" s="26" t="s">
        <v>213</v>
      </c>
    </row>
    <row r="292" spans="1:11" x14ac:dyDescent="0.35">
      <c r="A292" s="14" t="s">
        <v>177</v>
      </c>
      <c r="B292" s="18">
        <v>20</v>
      </c>
      <c r="C292" s="19">
        <v>45425</v>
      </c>
      <c r="D292" s="53" t="s">
        <v>213</v>
      </c>
      <c r="E292" s="26" t="s">
        <v>213</v>
      </c>
      <c r="F292" s="26" t="s">
        <v>213</v>
      </c>
      <c r="G292" s="26" t="s">
        <v>213</v>
      </c>
      <c r="H292" s="26" t="s">
        <v>213</v>
      </c>
      <c r="I292" s="26" t="s">
        <v>213</v>
      </c>
      <c r="J292" s="26" t="s">
        <v>213</v>
      </c>
      <c r="K292" s="26" t="s">
        <v>213</v>
      </c>
    </row>
    <row r="293" spans="1:11" x14ac:dyDescent="0.35">
      <c r="A293" s="14" t="s">
        <v>177</v>
      </c>
      <c r="B293" s="18">
        <v>21</v>
      </c>
      <c r="C293" s="19">
        <v>45432</v>
      </c>
      <c r="D293" s="53" t="s">
        <v>213</v>
      </c>
      <c r="E293" s="26" t="s">
        <v>213</v>
      </c>
      <c r="F293" s="26" t="s">
        <v>213</v>
      </c>
      <c r="G293" s="26" t="s">
        <v>213</v>
      </c>
      <c r="H293" s="26" t="s">
        <v>213</v>
      </c>
      <c r="I293" s="26" t="s">
        <v>213</v>
      </c>
      <c r="J293" s="26" t="s">
        <v>213</v>
      </c>
      <c r="K293" s="26" t="s">
        <v>213</v>
      </c>
    </row>
    <row r="294" spans="1:11" x14ac:dyDescent="0.35">
      <c r="A294" s="14" t="s">
        <v>177</v>
      </c>
      <c r="B294" s="18">
        <v>22</v>
      </c>
      <c r="C294" s="19">
        <v>45439</v>
      </c>
      <c r="D294" s="53" t="s">
        <v>213</v>
      </c>
      <c r="E294" s="26" t="s">
        <v>213</v>
      </c>
      <c r="F294" s="26" t="s">
        <v>213</v>
      </c>
      <c r="G294" s="26" t="s">
        <v>213</v>
      </c>
      <c r="H294" s="26" t="s">
        <v>213</v>
      </c>
      <c r="I294" s="26" t="s">
        <v>213</v>
      </c>
      <c r="J294" s="26" t="s">
        <v>213</v>
      </c>
      <c r="K294" s="26" t="s">
        <v>213</v>
      </c>
    </row>
    <row r="295" spans="1:11" x14ac:dyDescent="0.35">
      <c r="A295" s="14" t="s">
        <v>177</v>
      </c>
      <c r="B295" s="18">
        <v>23</v>
      </c>
      <c r="C295" s="19">
        <v>45446</v>
      </c>
      <c r="D295" s="53" t="s">
        <v>213</v>
      </c>
      <c r="E295" s="26" t="s">
        <v>213</v>
      </c>
      <c r="F295" s="26" t="s">
        <v>213</v>
      </c>
      <c r="G295" s="26" t="s">
        <v>213</v>
      </c>
      <c r="H295" s="26" t="s">
        <v>213</v>
      </c>
      <c r="I295" s="26" t="s">
        <v>213</v>
      </c>
      <c r="J295" s="26" t="s">
        <v>213</v>
      </c>
      <c r="K295" s="26" t="s">
        <v>213</v>
      </c>
    </row>
    <row r="296" spans="1:11" x14ac:dyDescent="0.35">
      <c r="A296" s="14" t="s">
        <v>177</v>
      </c>
      <c r="B296" s="18">
        <v>24</v>
      </c>
      <c r="C296" s="19">
        <v>45453</v>
      </c>
      <c r="D296" s="53" t="s">
        <v>213</v>
      </c>
      <c r="E296" s="26" t="s">
        <v>213</v>
      </c>
      <c r="F296" s="26" t="s">
        <v>213</v>
      </c>
      <c r="G296" s="26" t="s">
        <v>213</v>
      </c>
      <c r="H296" s="26" t="s">
        <v>213</v>
      </c>
      <c r="I296" s="26" t="s">
        <v>213</v>
      </c>
      <c r="J296" s="26" t="s">
        <v>213</v>
      </c>
      <c r="K296" s="26" t="s">
        <v>213</v>
      </c>
    </row>
    <row r="297" spans="1:11" x14ac:dyDescent="0.35">
      <c r="A297" s="14" t="s">
        <v>177</v>
      </c>
      <c r="B297" s="18">
        <v>25</v>
      </c>
      <c r="C297" s="19">
        <v>45460</v>
      </c>
      <c r="D297" s="53" t="s">
        <v>213</v>
      </c>
      <c r="E297" s="26" t="s">
        <v>213</v>
      </c>
      <c r="F297" s="26" t="s">
        <v>213</v>
      </c>
      <c r="G297" s="26" t="s">
        <v>213</v>
      </c>
      <c r="H297" s="26" t="s">
        <v>213</v>
      </c>
      <c r="I297" s="26" t="s">
        <v>213</v>
      </c>
      <c r="J297" s="26" t="s">
        <v>213</v>
      </c>
      <c r="K297" s="26" t="s">
        <v>213</v>
      </c>
    </row>
    <row r="298" spans="1:11" x14ac:dyDescent="0.35">
      <c r="A298" s="14" t="s">
        <v>177</v>
      </c>
      <c r="B298" s="18">
        <v>26</v>
      </c>
      <c r="C298" s="19">
        <v>45467</v>
      </c>
      <c r="D298" s="53" t="s">
        <v>213</v>
      </c>
      <c r="E298" s="26" t="s">
        <v>213</v>
      </c>
      <c r="F298" s="26" t="s">
        <v>213</v>
      </c>
      <c r="G298" s="26" t="s">
        <v>213</v>
      </c>
      <c r="H298" s="26" t="s">
        <v>213</v>
      </c>
      <c r="I298" s="26" t="s">
        <v>213</v>
      </c>
      <c r="J298" s="26" t="s">
        <v>213</v>
      </c>
      <c r="K298" s="26" t="s">
        <v>213</v>
      </c>
    </row>
    <row r="299" spans="1:11" x14ac:dyDescent="0.35">
      <c r="A299" s="14" t="s">
        <v>177</v>
      </c>
      <c r="B299" s="18">
        <v>27</v>
      </c>
      <c r="C299" s="19">
        <v>45474</v>
      </c>
      <c r="D299" s="53" t="s">
        <v>213</v>
      </c>
      <c r="E299" s="26" t="s">
        <v>213</v>
      </c>
      <c r="F299" s="26" t="s">
        <v>213</v>
      </c>
      <c r="G299" s="26" t="s">
        <v>213</v>
      </c>
      <c r="H299" s="26" t="s">
        <v>213</v>
      </c>
      <c r="I299" s="26" t="s">
        <v>213</v>
      </c>
      <c r="J299" s="26" t="s">
        <v>213</v>
      </c>
      <c r="K299" s="26" t="s">
        <v>213</v>
      </c>
    </row>
    <row r="300" spans="1:11" x14ac:dyDescent="0.35">
      <c r="A300" s="14" t="s">
        <v>177</v>
      </c>
      <c r="B300" s="18">
        <v>28</v>
      </c>
      <c r="C300" s="19">
        <v>45481</v>
      </c>
      <c r="D300" s="53" t="s">
        <v>213</v>
      </c>
      <c r="E300" s="26" t="s">
        <v>213</v>
      </c>
      <c r="F300" s="26" t="s">
        <v>213</v>
      </c>
      <c r="G300" s="26" t="s">
        <v>213</v>
      </c>
      <c r="H300" s="26" t="s">
        <v>213</v>
      </c>
      <c r="I300" s="26" t="s">
        <v>213</v>
      </c>
      <c r="J300" s="26" t="s">
        <v>213</v>
      </c>
      <c r="K300" s="26" t="s">
        <v>213</v>
      </c>
    </row>
    <row r="301" spans="1:11" x14ac:dyDescent="0.35">
      <c r="A301" s="14" t="s">
        <v>177</v>
      </c>
      <c r="B301" s="18">
        <v>29</v>
      </c>
      <c r="C301" s="19">
        <v>45488</v>
      </c>
      <c r="D301" s="53" t="s">
        <v>213</v>
      </c>
      <c r="E301" s="26" t="s">
        <v>213</v>
      </c>
      <c r="F301" s="26" t="s">
        <v>213</v>
      </c>
      <c r="G301" s="26" t="s">
        <v>213</v>
      </c>
      <c r="H301" s="26" t="s">
        <v>213</v>
      </c>
      <c r="I301" s="26" t="s">
        <v>213</v>
      </c>
      <c r="J301" s="26" t="s">
        <v>213</v>
      </c>
      <c r="K301" s="26" t="s">
        <v>213</v>
      </c>
    </row>
    <row r="302" spans="1:11" x14ac:dyDescent="0.35">
      <c r="A302" s="14" t="s">
        <v>177</v>
      </c>
      <c r="B302" s="18">
        <v>30</v>
      </c>
      <c r="C302" s="19">
        <v>45495</v>
      </c>
      <c r="D302" s="53" t="s">
        <v>213</v>
      </c>
      <c r="E302" s="26" t="s">
        <v>213</v>
      </c>
      <c r="F302" s="26" t="s">
        <v>213</v>
      </c>
      <c r="G302" s="26" t="s">
        <v>213</v>
      </c>
      <c r="H302" s="26" t="s">
        <v>213</v>
      </c>
      <c r="I302" s="26" t="s">
        <v>213</v>
      </c>
      <c r="J302" s="26" t="s">
        <v>213</v>
      </c>
      <c r="K302" s="26" t="s">
        <v>213</v>
      </c>
    </row>
    <row r="303" spans="1:11" x14ac:dyDescent="0.35">
      <c r="A303" s="14" t="s">
        <v>177</v>
      </c>
      <c r="B303" s="18">
        <v>31</v>
      </c>
      <c r="C303" s="19">
        <v>45502</v>
      </c>
      <c r="D303" s="53" t="s">
        <v>213</v>
      </c>
      <c r="E303" s="26" t="s">
        <v>213</v>
      </c>
      <c r="F303" s="26" t="s">
        <v>213</v>
      </c>
      <c r="G303" s="26" t="s">
        <v>213</v>
      </c>
      <c r="H303" s="26" t="s">
        <v>213</v>
      </c>
      <c r="I303" s="26" t="s">
        <v>213</v>
      </c>
      <c r="J303" s="26" t="s">
        <v>213</v>
      </c>
      <c r="K303" s="26" t="s">
        <v>213</v>
      </c>
    </row>
    <row r="304" spans="1:11" x14ac:dyDescent="0.35">
      <c r="A304" s="14" t="s">
        <v>177</v>
      </c>
      <c r="B304" s="18">
        <v>32</v>
      </c>
      <c r="C304" s="19">
        <v>45509</v>
      </c>
      <c r="D304" s="53" t="s">
        <v>213</v>
      </c>
      <c r="E304" s="26" t="s">
        <v>213</v>
      </c>
      <c r="F304" s="26" t="s">
        <v>213</v>
      </c>
      <c r="G304" s="26" t="s">
        <v>213</v>
      </c>
      <c r="H304" s="26" t="s">
        <v>213</v>
      </c>
      <c r="I304" s="26" t="s">
        <v>213</v>
      </c>
      <c r="J304" s="26" t="s">
        <v>213</v>
      </c>
      <c r="K304" s="26" t="s">
        <v>213</v>
      </c>
    </row>
    <row r="305" spans="1:11" x14ac:dyDescent="0.35">
      <c r="A305" s="14" t="s">
        <v>177</v>
      </c>
      <c r="B305" s="18">
        <v>33</v>
      </c>
      <c r="C305" s="19">
        <v>45516</v>
      </c>
      <c r="D305" s="53" t="s">
        <v>213</v>
      </c>
      <c r="E305" s="26" t="s">
        <v>213</v>
      </c>
      <c r="F305" s="26" t="s">
        <v>213</v>
      </c>
      <c r="G305" s="26" t="s">
        <v>213</v>
      </c>
      <c r="H305" s="26" t="s">
        <v>213</v>
      </c>
      <c r="I305" s="26" t="s">
        <v>213</v>
      </c>
      <c r="J305" s="26" t="s">
        <v>213</v>
      </c>
      <c r="K305" s="26" t="s">
        <v>213</v>
      </c>
    </row>
    <row r="306" spans="1:11" x14ac:dyDescent="0.35">
      <c r="A306" s="14" t="s">
        <v>177</v>
      </c>
      <c r="B306" s="18">
        <v>34</v>
      </c>
      <c r="C306" s="19">
        <v>45523</v>
      </c>
      <c r="D306" s="53" t="s">
        <v>213</v>
      </c>
      <c r="E306" s="26" t="s">
        <v>213</v>
      </c>
      <c r="F306" s="26" t="s">
        <v>213</v>
      </c>
      <c r="G306" s="26" t="s">
        <v>213</v>
      </c>
      <c r="H306" s="26" t="s">
        <v>213</v>
      </c>
      <c r="I306" s="26" t="s">
        <v>213</v>
      </c>
      <c r="J306" s="26" t="s">
        <v>213</v>
      </c>
      <c r="K306" s="26" t="s">
        <v>213</v>
      </c>
    </row>
    <row r="307" spans="1:11" x14ac:dyDescent="0.35">
      <c r="A307" s="14" t="s">
        <v>177</v>
      </c>
      <c r="B307" s="18">
        <v>35</v>
      </c>
      <c r="C307" s="19">
        <v>45530</v>
      </c>
      <c r="D307" s="53" t="s">
        <v>213</v>
      </c>
      <c r="E307" s="26" t="s">
        <v>213</v>
      </c>
      <c r="F307" s="26" t="s">
        <v>213</v>
      </c>
      <c r="G307" s="26" t="s">
        <v>213</v>
      </c>
      <c r="H307" s="26" t="s">
        <v>213</v>
      </c>
      <c r="I307" s="26" t="s">
        <v>213</v>
      </c>
      <c r="J307" s="26" t="s">
        <v>213</v>
      </c>
      <c r="K307" s="26" t="s">
        <v>213</v>
      </c>
    </row>
    <row r="308" spans="1:11" x14ac:dyDescent="0.35">
      <c r="A308" s="14" t="s">
        <v>177</v>
      </c>
      <c r="B308" s="18">
        <v>36</v>
      </c>
      <c r="C308" s="19">
        <v>45537</v>
      </c>
      <c r="D308" s="53" t="s">
        <v>213</v>
      </c>
      <c r="E308" s="26" t="s">
        <v>213</v>
      </c>
      <c r="F308" s="26" t="s">
        <v>213</v>
      </c>
      <c r="G308" s="26" t="s">
        <v>213</v>
      </c>
      <c r="H308" s="26" t="s">
        <v>213</v>
      </c>
      <c r="I308" s="26" t="s">
        <v>213</v>
      </c>
      <c r="J308" s="26" t="s">
        <v>213</v>
      </c>
      <c r="K308" s="26" t="s">
        <v>213</v>
      </c>
    </row>
    <row r="309" spans="1:11" x14ac:dyDescent="0.35">
      <c r="A309" s="14" t="s">
        <v>177</v>
      </c>
      <c r="B309" s="18">
        <v>37</v>
      </c>
      <c r="C309" s="19">
        <v>45544</v>
      </c>
      <c r="D309" s="53" t="s">
        <v>213</v>
      </c>
      <c r="E309" s="26" t="s">
        <v>213</v>
      </c>
      <c r="F309" s="26" t="s">
        <v>213</v>
      </c>
      <c r="G309" s="26" t="s">
        <v>213</v>
      </c>
      <c r="H309" s="26" t="s">
        <v>213</v>
      </c>
      <c r="I309" s="26" t="s">
        <v>213</v>
      </c>
      <c r="J309" s="26" t="s">
        <v>213</v>
      </c>
      <c r="K309" s="26" t="s">
        <v>213</v>
      </c>
    </row>
    <row r="310" spans="1:11" x14ac:dyDescent="0.35">
      <c r="A310" s="14" t="s">
        <v>177</v>
      </c>
      <c r="B310" s="18">
        <v>38</v>
      </c>
      <c r="C310" s="19">
        <v>45551</v>
      </c>
      <c r="D310" s="53" t="s">
        <v>213</v>
      </c>
      <c r="E310" s="26" t="s">
        <v>213</v>
      </c>
      <c r="F310" s="26" t="s">
        <v>213</v>
      </c>
      <c r="G310" s="26" t="s">
        <v>213</v>
      </c>
      <c r="H310" s="26" t="s">
        <v>213</v>
      </c>
      <c r="I310" s="26" t="s">
        <v>213</v>
      </c>
      <c r="J310" s="26" t="s">
        <v>213</v>
      </c>
      <c r="K310" s="26" t="s">
        <v>213</v>
      </c>
    </row>
    <row r="311" spans="1:11" x14ac:dyDescent="0.35">
      <c r="A311" s="14" t="s">
        <v>177</v>
      </c>
      <c r="B311" s="18">
        <v>39</v>
      </c>
      <c r="C311" s="19">
        <v>45558</v>
      </c>
      <c r="D311" s="53" t="s">
        <v>213</v>
      </c>
      <c r="E311" s="26" t="s">
        <v>213</v>
      </c>
      <c r="F311" s="26" t="s">
        <v>213</v>
      </c>
      <c r="G311" s="26" t="s">
        <v>213</v>
      </c>
      <c r="H311" s="26" t="s">
        <v>213</v>
      </c>
      <c r="I311" s="26" t="s">
        <v>213</v>
      </c>
      <c r="J311" s="26" t="s">
        <v>213</v>
      </c>
      <c r="K311" s="26" t="s">
        <v>213</v>
      </c>
    </row>
    <row r="312" spans="1:11" x14ac:dyDescent="0.35">
      <c r="A312" s="14" t="s">
        <v>177</v>
      </c>
      <c r="B312" s="18">
        <v>40</v>
      </c>
      <c r="C312" s="19">
        <v>45565</v>
      </c>
      <c r="D312" s="53" t="s">
        <v>213</v>
      </c>
      <c r="E312" s="26" t="s">
        <v>213</v>
      </c>
      <c r="F312" s="26" t="s">
        <v>213</v>
      </c>
      <c r="G312" s="26" t="s">
        <v>213</v>
      </c>
      <c r="H312" s="26" t="s">
        <v>213</v>
      </c>
      <c r="I312" s="26" t="s">
        <v>213</v>
      </c>
      <c r="J312" s="26" t="s">
        <v>213</v>
      </c>
      <c r="K312" s="26" t="s">
        <v>213</v>
      </c>
    </row>
    <row r="313" spans="1:11" x14ac:dyDescent="0.35">
      <c r="A313" s="14" t="s">
        <v>177</v>
      </c>
      <c r="B313" s="18">
        <v>41</v>
      </c>
      <c r="C313" s="19">
        <v>45572</v>
      </c>
      <c r="D313" s="53" t="s">
        <v>213</v>
      </c>
      <c r="E313" s="26" t="s">
        <v>213</v>
      </c>
      <c r="F313" s="26" t="s">
        <v>213</v>
      </c>
      <c r="G313" s="26" t="s">
        <v>213</v>
      </c>
      <c r="H313" s="26" t="s">
        <v>213</v>
      </c>
      <c r="I313" s="26" t="s">
        <v>213</v>
      </c>
      <c r="J313" s="26" t="s">
        <v>213</v>
      </c>
      <c r="K313" s="26" t="s">
        <v>213</v>
      </c>
    </row>
    <row r="314" spans="1:11" x14ac:dyDescent="0.35">
      <c r="A314" s="14" t="s">
        <v>177</v>
      </c>
      <c r="B314" s="18">
        <v>42</v>
      </c>
      <c r="C314" s="19">
        <v>45579</v>
      </c>
      <c r="D314" s="53" t="s">
        <v>213</v>
      </c>
      <c r="E314" s="26" t="s">
        <v>213</v>
      </c>
      <c r="F314" s="26" t="s">
        <v>213</v>
      </c>
      <c r="G314" s="26" t="s">
        <v>213</v>
      </c>
      <c r="H314" s="26" t="s">
        <v>213</v>
      </c>
      <c r="I314" s="26" t="s">
        <v>213</v>
      </c>
      <c r="J314" s="26" t="s">
        <v>213</v>
      </c>
      <c r="K314" s="26" t="s">
        <v>213</v>
      </c>
    </row>
    <row r="315" spans="1:11" x14ac:dyDescent="0.35">
      <c r="A315" s="14" t="s">
        <v>177</v>
      </c>
      <c r="B315" s="18">
        <v>43</v>
      </c>
      <c r="C315" s="19">
        <v>45586</v>
      </c>
      <c r="D315" s="53" t="s">
        <v>213</v>
      </c>
      <c r="E315" s="26" t="s">
        <v>213</v>
      </c>
      <c r="F315" s="26" t="s">
        <v>213</v>
      </c>
      <c r="G315" s="26" t="s">
        <v>213</v>
      </c>
      <c r="H315" s="26" t="s">
        <v>213</v>
      </c>
      <c r="I315" s="26" t="s">
        <v>213</v>
      </c>
      <c r="J315" s="26" t="s">
        <v>213</v>
      </c>
      <c r="K315" s="26" t="s">
        <v>213</v>
      </c>
    </row>
    <row r="316" spans="1:11" x14ac:dyDescent="0.35">
      <c r="A316" s="14" t="s">
        <v>177</v>
      </c>
      <c r="B316" s="18">
        <v>44</v>
      </c>
      <c r="C316" s="19">
        <v>45593</v>
      </c>
      <c r="D316" s="53" t="s">
        <v>213</v>
      </c>
      <c r="E316" s="26" t="s">
        <v>213</v>
      </c>
      <c r="F316" s="26" t="s">
        <v>213</v>
      </c>
      <c r="G316" s="26" t="s">
        <v>213</v>
      </c>
      <c r="H316" s="26" t="s">
        <v>213</v>
      </c>
      <c r="I316" s="26" t="s">
        <v>213</v>
      </c>
      <c r="J316" s="26" t="s">
        <v>213</v>
      </c>
      <c r="K316" s="26" t="s">
        <v>213</v>
      </c>
    </row>
    <row r="317" spans="1:11" x14ac:dyDescent="0.35">
      <c r="A317" s="14" t="s">
        <v>177</v>
      </c>
      <c r="B317" s="18">
        <v>45</v>
      </c>
      <c r="C317" s="19">
        <v>45600</v>
      </c>
      <c r="D317" s="53" t="s">
        <v>213</v>
      </c>
      <c r="E317" s="26" t="s">
        <v>213</v>
      </c>
      <c r="F317" s="26" t="s">
        <v>213</v>
      </c>
      <c r="G317" s="26" t="s">
        <v>213</v>
      </c>
      <c r="H317" s="26" t="s">
        <v>213</v>
      </c>
      <c r="I317" s="26" t="s">
        <v>213</v>
      </c>
      <c r="J317" s="26" t="s">
        <v>213</v>
      </c>
      <c r="K317" s="26" t="s">
        <v>213</v>
      </c>
    </row>
    <row r="318" spans="1:11" x14ac:dyDescent="0.35">
      <c r="A318" s="14" t="s">
        <v>177</v>
      </c>
      <c r="B318" s="18">
        <v>46</v>
      </c>
      <c r="C318" s="19">
        <v>45607</v>
      </c>
      <c r="D318" s="53" t="s">
        <v>213</v>
      </c>
      <c r="E318" s="26" t="s">
        <v>213</v>
      </c>
      <c r="F318" s="26" t="s">
        <v>213</v>
      </c>
      <c r="G318" s="26" t="s">
        <v>213</v>
      </c>
      <c r="H318" s="26" t="s">
        <v>213</v>
      </c>
      <c r="I318" s="26" t="s">
        <v>213</v>
      </c>
      <c r="J318" s="26" t="s">
        <v>213</v>
      </c>
      <c r="K318" s="26" t="s">
        <v>213</v>
      </c>
    </row>
    <row r="319" spans="1:11" x14ac:dyDescent="0.35">
      <c r="A319" s="14" t="s">
        <v>177</v>
      </c>
      <c r="B319" s="18">
        <v>47</v>
      </c>
      <c r="C319" s="19">
        <v>45614</v>
      </c>
      <c r="D319" s="53" t="s">
        <v>213</v>
      </c>
      <c r="E319" s="26" t="s">
        <v>213</v>
      </c>
      <c r="F319" s="26" t="s">
        <v>213</v>
      </c>
      <c r="G319" s="26" t="s">
        <v>213</v>
      </c>
      <c r="H319" s="26" t="s">
        <v>213</v>
      </c>
      <c r="I319" s="26" t="s">
        <v>213</v>
      </c>
      <c r="J319" s="26" t="s">
        <v>213</v>
      </c>
      <c r="K319" s="26" t="s">
        <v>213</v>
      </c>
    </row>
    <row r="320" spans="1:11" x14ac:dyDescent="0.35">
      <c r="A320" s="14" t="s">
        <v>177</v>
      </c>
      <c r="B320" s="18">
        <v>48</v>
      </c>
      <c r="C320" s="19">
        <v>45621</v>
      </c>
      <c r="D320" s="53" t="s">
        <v>213</v>
      </c>
      <c r="E320" s="26" t="s">
        <v>213</v>
      </c>
      <c r="F320" s="26" t="s">
        <v>213</v>
      </c>
      <c r="G320" s="26" t="s">
        <v>213</v>
      </c>
      <c r="H320" s="26" t="s">
        <v>213</v>
      </c>
      <c r="I320" s="26" t="s">
        <v>213</v>
      </c>
      <c r="J320" s="26" t="s">
        <v>213</v>
      </c>
      <c r="K320" s="26" t="s">
        <v>213</v>
      </c>
    </row>
    <row r="321" spans="1:11" x14ac:dyDescent="0.35">
      <c r="A321" s="14" t="s">
        <v>177</v>
      </c>
      <c r="B321" s="18">
        <v>49</v>
      </c>
      <c r="C321" s="19">
        <v>45628</v>
      </c>
      <c r="D321" s="53" t="s">
        <v>213</v>
      </c>
      <c r="E321" s="26" t="s">
        <v>213</v>
      </c>
      <c r="F321" s="26" t="s">
        <v>213</v>
      </c>
      <c r="G321" s="26" t="s">
        <v>213</v>
      </c>
      <c r="H321" s="26" t="s">
        <v>213</v>
      </c>
      <c r="I321" s="26" t="s">
        <v>213</v>
      </c>
      <c r="J321" s="26" t="s">
        <v>213</v>
      </c>
      <c r="K321" s="26" t="s">
        <v>213</v>
      </c>
    </row>
    <row r="322" spans="1:11" x14ac:dyDescent="0.35">
      <c r="A322" s="14" t="s">
        <v>177</v>
      </c>
      <c r="B322" s="18">
        <v>50</v>
      </c>
      <c r="C322" s="19">
        <v>45635</v>
      </c>
      <c r="D322" s="53" t="s">
        <v>213</v>
      </c>
      <c r="E322" s="26" t="s">
        <v>213</v>
      </c>
      <c r="F322" s="26" t="s">
        <v>213</v>
      </c>
      <c r="G322" s="26" t="s">
        <v>213</v>
      </c>
      <c r="H322" s="26" t="s">
        <v>213</v>
      </c>
      <c r="I322" s="26" t="s">
        <v>213</v>
      </c>
      <c r="J322" s="26" t="s">
        <v>213</v>
      </c>
      <c r="K322" s="26" t="s">
        <v>213</v>
      </c>
    </row>
    <row r="323" spans="1:11" x14ac:dyDescent="0.35">
      <c r="A323" s="14" t="s">
        <v>177</v>
      </c>
      <c r="B323" s="18">
        <v>51</v>
      </c>
      <c r="C323" s="19">
        <v>45642</v>
      </c>
      <c r="D323" s="53" t="s">
        <v>213</v>
      </c>
      <c r="E323" s="26" t="s">
        <v>213</v>
      </c>
      <c r="F323" s="26" t="s">
        <v>213</v>
      </c>
      <c r="G323" s="26" t="s">
        <v>213</v>
      </c>
      <c r="H323" s="26" t="s">
        <v>213</v>
      </c>
      <c r="I323" s="26" t="s">
        <v>213</v>
      </c>
      <c r="J323" s="26" t="s">
        <v>213</v>
      </c>
      <c r="K323" s="26" t="s">
        <v>213</v>
      </c>
    </row>
    <row r="324" spans="1:11" x14ac:dyDescent="0.35">
      <c r="A324" s="14" t="s">
        <v>177</v>
      </c>
      <c r="B324" s="18">
        <v>52</v>
      </c>
      <c r="C324" s="19">
        <v>45649</v>
      </c>
      <c r="D324" s="53" t="s">
        <v>213</v>
      </c>
      <c r="E324" s="26" t="s">
        <v>213</v>
      </c>
      <c r="F324" s="26" t="s">
        <v>213</v>
      </c>
      <c r="G324" s="26" t="s">
        <v>213</v>
      </c>
      <c r="H324" s="26" t="s">
        <v>213</v>
      </c>
      <c r="I324" s="26" t="s">
        <v>213</v>
      </c>
      <c r="J324" s="26" t="s">
        <v>213</v>
      </c>
      <c r="K324" s="26" t="s">
        <v>213</v>
      </c>
    </row>
  </sheetData>
  <phoneticPr fontId="24" type="noConversion"/>
  <hyperlinks>
    <hyperlink ref="A4" location="Contents!A1" display="Back to table of contents" xr:uid="{00000000-0004-0000-0300-000000000000}"/>
  </hyperlinks>
  <pageMargins left="0.7" right="0.7" top="0.75" bottom="0.75" header="0.3" footer="0.3"/>
  <pageSetup paperSize="9" orientation="portrait" horizontalDpi="90" verticalDpi="90" r:id="rId1"/>
  <tableParts count="3">
    <tablePart r:id="rId2"/>
    <tablePart r:id="rId3"/>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109"/>
  <sheetViews>
    <sheetView zoomScaleNormal="100" workbookViewId="0"/>
  </sheetViews>
  <sheetFormatPr defaultColWidth="9.1796875" defaultRowHeight="15.5" x14ac:dyDescent="0.35"/>
  <cols>
    <col min="1" max="12" width="16.7265625" style="10" customWidth="1"/>
    <col min="13" max="18" width="16.7265625" style="59" customWidth="1"/>
    <col min="19" max="16384" width="9.1796875" style="10"/>
  </cols>
  <sheetData>
    <row r="1" spans="1:18" s="4" customFormat="1" ht="20" x14ac:dyDescent="0.4">
      <c r="A1" s="100" t="s">
        <v>189</v>
      </c>
      <c r="M1" s="20"/>
      <c r="N1" s="20"/>
      <c r="O1" s="20"/>
      <c r="P1" s="20"/>
      <c r="Q1" s="20"/>
      <c r="R1" s="20"/>
    </row>
    <row r="2" spans="1:18" s="4" customFormat="1" x14ac:dyDescent="0.35">
      <c r="A2" s="5" t="s">
        <v>131</v>
      </c>
      <c r="M2" s="20"/>
      <c r="N2" s="20"/>
      <c r="O2" s="20"/>
      <c r="P2" s="20"/>
      <c r="Q2" s="20"/>
      <c r="R2" s="20"/>
    </row>
    <row r="3" spans="1:18" s="4" customFormat="1" x14ac:dyDescent="0.35">
      <c r="A3" s="5" t="s">
        <v>49</v>
      </c>
      <c r="M3" s="20"/>
      <c r="N3" s="20"/>
      <c r="O3" s="20"/>
      <c r="P3" s="20"/>
      <c r="Q3" s="20"/>
      <c r="R3" s="20"/>
    </row>
    <row r="4" spans="1:18" s="4" customFormat="1" ht="30" customHeight="1" x14ac:dyDescent="0.35">
      <c r="A4" s="6" t="s">
        <v>53</v>
      </c>
      <c r="M4" s="20"/>
      <c r="N4" s="20"/>
      <c r="O4" s="20"/>
      <c r="P4" s="20"/>
      <c r="Q4" s="20"/>
      <c r="R4" s="20"/>
    </row>
    <row r="5" spans="1:18" ht="47.25" customHeight="1" thickBot="1" x14ac:dyDescent="0.4">
      <c r="A5" s="15" t="s">
        <v>62</v>
      </c>
      <c r="B5" s="16" t="s">
        <v>57</v>
      </c>
      <c r="C5" s="16" t="s">
        <v>110</v>
      </c>
      <c r="D5" s="8" t="s">
        <v>1</v>
      </c>
      <c r="E5" s="9" t="s">
        <v>70</v>
      </c>
      <c r="F5" s="9" t="s">
        <v>71</v>
      </c>
      <c r="G5" s="9" t="s">
        <v>8</v>
      </c>
      <c r="H5" s="9" t="s">
        <v>15</v>
      </c>
      <c r="I5" s="9" t="s">
        <v>72</v>
      </c>
      <c r="J5" s="9" t="s">
        <v>73</v>
      </c>
      <c r="K5" s="9" t="s">
        <v>74</v>
      </c>
      <c r="L5" s="7" t="s">
        <v>17</v>
      </c>
      <c r="M5" s="7" t="s">
        <v>75</v>
      </c>
      <c r="N5" s="7" t="s">
        <v>76</v>
      </c>
      <c r="O5" s="7" t="s">
        <v>77</v>
      </c>
      <c r="P5" s="7" t="s">
        <v>78</v>
      </c>
      <c r="Q5" s="7" t="s">
        <v>79</v>
      </c>
      <c r="R5" s="7" t="s">
        <v>80</v>
      </c>
    </row>
    <row r="6" spans="1:18" ht="16" customHeight="1" x14ac:dyDescent="0.35">
      <c r="A6" s="14" t="s">
        <v>168</v>
      </c>
      <c r="B6" s="18">
        <v>1</v>
      </c>
      <c r="C6" s="19">
        <v>44928</v>
      </c>
      <c r="D6" s="22">
        <v>84</v>
      </c>
      <c r="E6" s="51">
        <v>9</v>
      </c>
      <c r="F6" s="51">
        <v>3</v>
      </c>
      <c r="G6" s="51">
        <f>weekly_covid_deaths_council_area[[#This Row],[Dumfries and Galloway]]</f>
        <v>0</v>
      </c>
      <c r="H6" s="51">
        <f>weekly_covid_deaths_council_area[[#This Row],[Fife]]</f>
        <v>4</v>
      </c>
      <c r="I6" s="51">
        <v>6</v>
      </c>
      <c r="J6" s="51">
        <v>3</v>
      </c>
      <c r="K6" s="51">
        <v>10</v>
      </c>
      <c r="L6" s="51">
        <v>6</v>
      </c>
      <c r="M6" s="26">
        <v>17</v>
      </c>
      <c r="N6" s="26">
        <v>14</v>
      </c>
      <c r="O6" s="26">
        <f>weekly_covid_deaths_council_area[[#This Row],[Orkney Islands]]</f>
        <v>0</v>
      </c>
      <c r="P6" s="26">
        <f>weekly_covid_deaths_council_area[[#This Row],[Shetland Islands]]</f>
        <v>1</v>
      </c>
      <c r="Q6" s="51">
        <v>11</v>
      </c>
      <c r="R6" s="51">
        <f>weekly_covid_deaths_council_area[[#This Row],[Na h-Eileanan Siar]]</f>
        <v>0</v>
      </c>
    </row>
    <row r="7" spans="1:18" ht="16" customHeight="1" x14ac:dyDescent="0.35">
      <c r="A7" s="14" t="s">
        <v>168</v>
      </c>
      <c r="B7" s="18">
        <v>2</v>
      </c>
      <c r="C7" s="19">
        <v>44935</v>
      </c>
      <c r="D7" s="22">
        <v>102</v>
      </c>
      <c r="E7" s="51">
        <v>11</v>
      </c>
      <c r="F7" s="51">
        <v>5</v>
      </c>
      <c r="G7" s="51">
        <f>weekly_covid_deaths_council_area[[#This Row],[Dumfries and Galloway]]</f>
        <v>2</v>
      </c>
      <c r="H7" s="51">
        <f>weekly_covid_deaths_council_area[[#This Row],[Fife]]</f>
        <v>10</v>
      </c>
      <c r="I7" s="51">
        <v>4</v>
      </c>
      <c r="J7" s="51">
        <v>6</v>
      </c>
      <c r="K7" s="51">
        <v>19</v>
      </c>
      <c r="L7" s="51">
        <v>2</v>
      </c>
      <c r="M7" s="26">
        <v>16</v>
      </c>
      <c r="N7" s="26">
        <v>14</v>
      </c>
      <c r="O7" s="26">
        <f>weekly_covid_deaths_council_area[[#This Row],[Orkney Islands]]</f>
        <v>1</v>
      </c>
      <c r="P7" s="26">
        <f>weekly_covid_deaths_council_area[[#This Row],[Shetland Islands]]</f>
        <v>0</v>
      </c>
      <c r="Q7" s="51">
        <v>12</v>
      </c>
      <c r="R7" s="51">
        <f>weekly_covid_deaths_council_area[[#This Row],[Na h-Eileanan Siar]]</f>
        <v>0</v>
      </c>
    </row>
    <row r="8" spans="1:18" ht="16" customHeight="1" x14ac:dyDescent="0.35">
      <c r="A8" s="14" t="s">
        <v>168</v>
      </c>
      <c r="B8" s="18">
        <v>3</v>
      </c>
      <c r="C8" s="19">
        <v>44942</v>
      </c>
      <c r="D8" s="22">
        <v>85</v>
      </c>
      <c r="E8" s="51">
        <v>5</v>
      </c>
      <c r="F8" s="51">
        <v>4</v>
      </c>
      <c r="G8" s="51">
        <f>weekly_covid_deaths_council_area[[#This Row],[Dumfries and Galloway]]</f>
        <v>3</v>
      </c>
      <c r="H8" s="51">
        <f>weekly_covid_deaths_council_area[[#This Row],[Fife]]</f>
        <v>10</v>
      </c>
      <c r="I8" s="51">
        <v>2</v>
      </c>
      <c r="J8" s="51">
        <v>6</v>
      </c>
      <c r="K8" s="51">
        <v>20</v>
      </c>
      <c r="L8" s="51">
        <v>4</v>
      </c>
      <c r="M8" s="26">
        <v>8</v>
      </c>
      <c r="N8" s="26">
        <v>10</v>
      </c>
      <c r="O8" s="26">
        <f>weekly_covid_deaths_council_area[[#This Row],[Orkney Islands]]</f>
        <v>1</v>
      </c>
      <c r="P8" s="26">
        <f>weekly_covid_deaths_council_area[[#This Row],[Shetland Islands]]</f>
        <v>3</v>
      </c>
      <c r="Q8" s="51">
        <v>9</v>
      </c>
      <c r="R8" s="51">
        <f>weekly_covid_deaths_council_area[[#This Row],[Na h-Eileanan Siar]]</f>
        <v>0</v>
      </c>
    </row>
    <row r="9" spans="1:18" ht="16" customHeight="1" x14ac:dyDescent="0.35">
      <c r="A9" s="14" t="s">
        <v>168</v>
      </c>
      <c r="B9" s="18">
        <v>4</v>
      </c>
      <c r="C9" s="19">
        <v>44949</v>
      </c>
      <c r="D9" s="22">
        <v>56</v>
      </c>
      <c r="E9" s="51">
        <v>4</v>
      </c>
      <c r="F9" s="51">
        <v>1</v>
      </c>
      <c r="G9" s="51">
        <f>weekly_covid_deaths_council_area[[#This Row],[Dumfries and Galloway]]</f>
        <v>1</v>
      </c>
      <c r="H9" s="51">
        <f>weekly_covid_deaths_council_area[[#This Row],[Fife]]</f>
        <v>4</v>
      </c>
      <c r="I9" s="51">
        <v>3</v>
      </c>
      <c r="J9" s="51">
        <v>4</v>
      </c>
      <c r="K9" s="51">
        <v>14</v>
      </c>
      <c r="L9" s="51">
        <v>4</v>
      </c>
      <c r="M9" s="26">
        <v>9</v>
      </c>
      <c r="N9" s="26">
        <v>7</v>
      </c>
      <c r="O9" s="26">
        <f>weekly_covid_deaths_council_area[[#This Row],[Orkney Islands]]</f>
        <v>0</v>
      </c>
      <c r="P9" s="26">
        <f>weekly_covid_deaths_council_area[[#This Row],[Shetland Islands]]</f>
        <v>0</v>
      </c>
      <c r="Q9" s="51">
        <v>5</v>
      </c>
      <c r="R9" s="51">
        <f>weekly_covid_deaths_council_area[[#This Row],[Na h-Eileanan Siar]]</f>
        <v>0</v>
      </c>
    </row>
    <row r="10" spans="1:18" ht="16" customHeight="1" x14ac:dyDescent="0.35">
      <c r="A10" s="14" t="s">
        <v>168</v>
      </c>
      <c r="B10" s="18">
        <v>5</v>
      </c>
      <c r="C10" s="19">
        <v>44956</v>
      </c>
      <c r="D10" s="22">
        <v>33</v>
      </c>
      <c r="E10" s="51">
        <v>3</v>
      </c>
      <c r="F10" s="51">
        <v>1</v>
      </c>
      <c r="G10" s="51">
        <f>weekly_covid_deaths_council_area[[#This Row],[Dumfries and Galloway]]</f>
        <v>0</v>
      </c>
      <c r="H10" s="51">
        <f>weekly_covid_deaths_council_area[[#This Row],[Fife]]</f>
        <v>3</v>
      </c>
      <c r="I10" s="51">
        <v>5</v>
      </c>
      <c r="J10" s="51">
        <v>3</v>
      </c>
      <c r="K10" s="51">
        <v>4</v>
      </c>
      <c r="L10" s="51">
        <v>3</v>
      </c>
      <c r="M10" s="26">
        <v>4</v>
      </c>
      <c r="N10" s="26">
        <v>5</v>
      </c>
      <c r="O10" s="26">
        <f>weekly_covid_deaths_council_area[[#This Row],[Orkney Islands]]</f>
        <v>0</v>
      </c>
      <c r="P10" s="26">
        <f>weekly_covid_deaths_council_area[[#This Row],[Shetland Islands]]</f>
        <v>0</v>
      </c>
      <c r="Q10" s="51">
        <v>2</v>
      </c>
      <c r="R10" s="51">
        <f>weekly_covid_deaths_council_area[[#This Row],[Na h-Eileanan Siar]]</f>
        <v>0</v>
      </c>
    </row>
    <row r="11" spans="1:18" ht="16" customHeight="1" x14ac:dyDescent="0.35">
      <c r="A11" s="14" t="s">
        <v>168</v>
      </c>
      <c r="B11" s="18">
        <v>6</v>
      </c>
      <c r="C11" s="19">
        <v>44963</v>
      </c>
      <c r="D11" s="22">
        <v>36</v>
      </c>
      <c r="E11" s="51">
        <v>6</v>
      </c>
      <c r="F11" s="51">
        <v>1</v>
      </c>
      <c r="G11" s="51">
        <f>weekly_covid_deaths_council_area[[#This Row],[Dumfries and Galloway]]</f>
        <v>1</v>
      </c>
      <c r="H11" s="51">
        <f>weekly_covid_deaths_council_area[[#This Row],[Fife]]</f>
        <v>3</v>
      </c>
      <c r="I11" s="51">
        <v>2</v>
      </c>
      <c r="J11" s="51">
        <v>1</v>
      </c>
      <c r="K11" s="51">
        <v>13</v>
      </c>
      <c r="L11" s="51">
        <v>2</v>
      </c>
      <c r="M11" s="26">
        <v>3</v>
      </c>
      <c r="N11" s="26">
        <v>4</v>
      </c>
      <c r="O11" s="26">
        <f>weekly_covid_deaths_council_area[[#This Row],[Orkney Islands]]</f>
        <v>0</v>
      </c>
      <c r="P11" s="26">
        <f>weekly_covid_deaths_council_area[[#This Row],[Shetland Islands]]</f>
        <v>0</v>
      </c>
      <c r="Q11" s="51">
        <v>0</v>
      </c>
      <c r="R11" s="51">
        <f>weekly_covid_deaths_council_area[[#This Row],[Na h-Eileanan Siar]]</f>
        <v>0</v>
      </c>
    </row>
    <row r="12" spans="1:18" ht="16" customHeight="1" x14ac:dyDescent="0.35">
      <c r="A12" s="14" t="s">
        <v>168</v>
      </c>
      <c r="B12" s="18">
        <v>7</v>
      </c>
      <c r="C12" s="19">
        <v>44970</v>
      </c>
      <c r="D12" s="22">
        <v>49</v>
      </c>
      <c r="E12" s="51">
        <v>9</v>
      </c>
      <c r="F12" s="51">
        <v>0</v>
      </c>
      <c r="G12" s="51">
        <f>weekly_covid_deaths_council_area[[#This Row],[Dumfries and Galloway]]</f>
        <v>1</v>
      </c>
      <c r="H12" s="51">
        <f>weekly_covid_deaths_council_area[[#This Row],[Fife]]</f>
        <v>4</v>
      </c>
      <c r="I12" s="51">
        <v>4</v>
      </c>
      <c r="J12" s="51">
        <v>4</v>
      </c>
      <c r="K12" s="51">
        <v>8</v>
      </c>
      <c r="L12" s="51">
        <v>0</v>
      </c>
      <c r="M12" s="26">
        <v>4</v>
      </c>
      <c r="N12" s="26">
        <v>9</v>
      </c>
      <c r="O12" s="26">
        <f>weekly_covid_deaths_council_area[[#This Row],[Orkney Islands]]</f>
        <v>0</v>
      </c>
      <c r="P12" s="26">
        <f>weekly_covid_deaths_council_area[[#This Row],[Shetland Islands]]</f>
        <v>0</v>
      </c>
      <c r="Q12" s="51">
        <v>6</v>
      </c>
      <c r="R12" s="51">
        <f>weekly_covid_deaths_council_area[[#This Row],[Na h-Eileanan Siar]]</f>
        <v>0</v>
      </c>
    </row>
    <row r="13" spans="1:18" ht="16" customHeight="1" x14ac:dyDescent="0.35">
      <c r="A13" s="14" t="s">
        <v>168</v>
      </c>
      <c r="B13" s="18">
        <v>8</v>
      </c>
      <c r="C13" s="19">
        <v>44977</v>
      </c>
      <c r="D13" s="22">
        <v>47</v>
      </c>
      <c r="E13" s="51">
        <v>5</v>
      </c>
      <c r="F13" s="51">
        <v>2</v>
      </c>
      <c r="G13" s="51">
        <f>weekly_covid_deaths_council_area[[#This Row],[Dumfries and Galloway]]</f>
        <v>2</v>
      </c>
      <c r="H13" s="51">
        <f>weekly_covid_deaths_council_area[[#This Row],[Fife]]</f>
        <v>3</v>
      </c>
      <c r="I13" s="51">
        <v>1</v>
      </c>
      <c r="J13" s="51">
        <v>2</v>
      </c>
      <c r="K13" s="51">
        <v>8</v>
      </c>
      <c r="L13" s="51">
        <v>3</v>
      </c>
      <c r="M13" s="26">
        <v>5</v>
      </c>
      <c r="N13" s="26">
        <v>8</v>
      </c>
      <c r="O13" s="26">
        <f>weekly_covid_deaths_council_area[[#This Row],[Orkney Islands]]</f>
        <v>0</v>
      </c>
      <c r="P13" s="26">
        <f>weekly_covid_deaths_council_area[[#This Row],[Shetland Islands]]</f>
        <v>0</v>
      </c>
      <c r="Q13" s="51">
        <v>7</v>
      </c>
      <c r="R13" s="51">
        <f>weekly_covid_deaths_council_area[[#This Row],[Na h-Eileanan Siar]]</f>
        <v>1</v>
      </c>
    </row>
    <row r="14" spans="1:18" ht="16" customHeight="1" x14ac:dyDescent="0.35">
      <c r="A14" s="14" t="s">
        <v>168</v>
      </c>
      <c r="B14" s="18">
        <v>9</v>
      </c>
      <c r="C14" s="19">
        <v>44984</v>
      </c>
      <c r="D14" s="22">
        <v>42</v>
      </c>
      <c r="E14" s="51">
        <v>1</v>
      </c>
      <c r="F14" s="51">
        <v>0</v>
      </c>
      <c r="G14" s="51">
        <f>weekly_covid_deaths_council_area[[#This Row],[Dumfries and Galloway]]</f>
        <v>0</v>
      </c>
      <c r="H14" s="51">
        <f>weekly_covid_deaths_council_area[[#This Row],[Fife]]</f>
        <v>4</v>
      </c>
      <c r="I14" s="51">
        <v>3</v>
      </c>
      <c r="J14" s="51">
        <v>6</v>
      </c>
      <c r="K14" s="51">
        <v>9</v>
      </c>
      <c r="L14" s="51">
        <v>4</v>
      </c>
      <c r="M14" s="26">
        <v>5</v>
      </c>
      <c r="N14" s="26">
        <v>6</v>
      </c>
      <c r="O14" s="26">
        <f>weekly_covid_deaths_council_area[[#This Row],[Orkney Islands]]</f>
        <v>0</v>
      </c>
      <c r="P14" s="26">
        <f>weekly_covid_deaths_council_area[[#This Row],[Shetland Islands]]</f>
        <v>0</v>
      </c>
      <c r="Q14" s="51">
        <v>3</v>
      </c>
      <c r="R14" s="51">
        <f>weekly_covid_deaths_council_area[[#This Row],[Na h-Eileanan Siar]]</f>
        <v>1</v>
      </c>
    </row>
    <row r="15" spans="1:18" ht="16" customHeight="1" x14ac:dyDescent="0.35">
      <c r="A15" s="14" t="s">
        <v>168</v>
      </c>
      <c r="B15" s="18">
        <v>10</v>
      </c>
      <c r="C15" s="19">
        <v>44991</v>
      </c>
      <c r="D15" s="22">
        <v>64</v>
      </c>
      <c r="E15" s="51">
        <v>5</v>
      </c>
      <c r="F15" s="51">
        <v>4</v>
      </c>
      <c r="G15" s="51">
        <f>weekly_covid_deaths_council_area[[#This Row],[Dumfries and Galloway]]</f>
        <v>2</v>
      </c>
      <c r="H15" s="51">
        <f>weekly_covid_deaths_council_area[[#This Row],[Fife]]</f>
        <v>5</v>
      </c>
      <c r="I15" s="51">
        <v>6</v>
      </c>
      <c r="J15" s="51">
        <v>11</v>
      </c>
      <c r="K15" s="51">
        <v>12</v>
      </c>
      <c r="L15" s="51">
        <v>2</v>
      </c>
      <c r="M15" s="26">
        <v>8</v>
      </c>
      <c r="N15" s="26">
        <v>4</v>
      </c>
      <c r="O15" s="26">
        <f>weekly_covid_deaths_council_area[[#This Row],[Orkney Islands]]</f>
        <v>0</v>
      </c>
      <c r="P15" s="26">
        <f>weekly_covid_deaths_council_area[[#This Row],[Shetland Islands]]</f>
        <v>0</v>
      </c>
      <c r="Q15" s="51">
        <v>5</v>
      </c>
      <c r="R15" s="51">
        <f>weekly_covid_deaths_council_area[[#This Row],[Na h-Eileanan Siar]]</f>
        <v>0</v>
      </c>
    </row>
    <row r="16" spans="1:18" ht="16" customHeight="1" x14ac:dyDescent="0.35">
      <c r="A16" s="14" t="s">
        <v>168</v>
      </c>
      <c r="B16" s="18">
        <v>11</v>
      </c>
      <c r="C16" s="19">
        <v>44998</v>
      </c>
      <c r="D16" s="22">
        <v>56</v>
      </c>
      <c r="E16" s="51">
        <v>8</v>
      </c>
      <c r="F16" s="51">
        <v>4</v>
      </c>
      <c r="G16" s="51">
        <f>weekly_covid_deaths_council_area[[#This Row],[Dumfries and Galloway]]</f>
        <v>0</v>
      </c>
      <c r="H16" s="51">
        <f>weekly_covid_deaths_council_area[[#This Row],[Fife]]</f>
        <v>4</v>
      </c>
      <c r="I16" s="51">
        <v>3</v>
      </c>
      <c r="J16" s="51">
        <v>5</v>
      </c>
      <c r="K16" s="51">
        <v>11</v>
      </c>
      <c r="L16" s="51">
        <v>3</v>
      </c>
      <c r="M16" s="26">
        <v>4</v>
      </c>
      <c r="N16" s="26">
        <v>9</v>
      </c>
      <c r="O16" s="26">
        <f>weekly_covid_deaths_council_area[[#This Row],[Orkney Islands]]</f>
        <v>0</v>
      </c>
      <c r="P16" s="26">
        <f>weekly_covid_deaths_council_area[[#This Row],[Shetland Islands]]</f>
        <v>0</v>
      </c>
      <c r="Q16" s="51">
        <v>4</v>
      </c>
      <c r="R16" s="51">
        <f>weekly_covid_deaths_council_area[[#This Row],[Na h-Eileanan Siar]]</f>
        <v>1</v>
      </c>
    </row>
    <row r="17" spans="1:18" ht="16" customHeight="1" x14ac:dyDescent="0.35">
      <c r="A17" s="14" t="s">
        <v>168</v>
      </c>
      <c r="B17" s="18">
        <v>12</v>
      </c>
      <c r="C17" s="19">
        <v>45005</v>
      </c>
      <c r="D17" s="22">
        <v>75</v>
      </c>
      <c r="E17" s="51">
        <v>10</v>
      </c>
      <c r="F17" s="51">
        <v>2</v>
      </c>
      <c r="G17" s="51">
        <f>weekly_covid_deaths_council_area[[#This Row],[Dumfries and Galloway]]</f>
        <v>2</v>
      </c>
      <c r="H17" s="51">
        <f>weekly_covid_deaths_council_area[[#This Row],[Fife]]</f>
        <v>9</v>
      </c>
      <c r="I17" s="51">
        <v>10</v>
      </c>
      <c r="J17" s="51">
        <v>3</v>
      </c>
      <c r="K17" s="51">
        <v>13</v>
      </c>
      <c r="L17" s="51">
        <v>6</v>
      </c>
      <c r="M17" s="26">
        <v>7</v>
      </c>
      <c r="N17" s="26">
        <v>5</v>
      </c>
      <c r="O17" s="26">
        <f>weekly_covid_deaths_council_area[[#This Row],[Orkney Islands]]</f>
        <v>0</v>
      </c>
      <c r="P17" s="26">
        <f>weekly_covid_deaths_council_area[[#This Row],[Shetland Islands]]</f>
        <v>1</v>
      </c>
      <c r="Q17" s="51">
        <v>6</v>
      </c>
      <c r="R17" s="51">
        <f>weekly_covid_deaths_council_area[[#This Row],[Na h-Eileanan Siar]]</f>
        <v>1</v>
      </c>
    </row>
    <row r="18" spans="1:18" ht="16" customHeight="1" x14ac:dyDescent="0.35">
      <c r="A18" s="14" t="s">
        <v>168</v>
      </c>
      <c r="B18" s="18">
        <v>13</v>
      </c>
      <c r="C18" s="19">
        <v>45012</v>
      </c>
      <c r="D18" s="22">
        <v>81</v>
      </c>
      <c r="E18" s="51">
        <v>3</v>
      </c>
      <c r="F18" s="51">
        <v>3</v>
      </c>
      <c r="G18" s="51">
        <f>weekly_covid_deaths_council_area[[#This Row],[Dumfries and Galloway]]</f>
        <v>4</v>
      </c>
      <c r="H18" s="51">
        <f>weekly_covid_deaths_council_area[[#This Row],[Fife]]</f>
        <v>3</v>
      </c>
      <c r="I18" s="51">
        <v>4</v>
      </c>
      <c r="J18" s="51">
        <v>9</v>
      </c>
      <c r="K18" s="51">
        <v>28</v>
      </c>
      <c r="L18" s="51">
        <v>3</v>
      </c>
      <c r="M18" s="26">
        <v>8</v>
      </c>
      <c r="N18" s="26">
        <v>8</v>
      </c>
      <c r="O18" s="26">
        <f>weekly_covid_deaths_council_area[[#This Row],[Orkney Islands]]</f>
        <v>1</v>
      </c>
      <c r="P18" s="26">
        <f>weekly_covid_deaths_council_area[[#This Row],[Shetland Islands]]</f>
        <v>0</v>
      </c>
      <c r="Q18" s="51">
        <v>7</v>
      </c>
      <c r="R18" s="51">
        <f>weekly_covid_deaths_council_area[[#This Row],[Na h-Eileanan Siar]]</f>
        <v>0</v>
      </c>
    </row>
    <row r="19" spans="1:18" ht="16" customHeight="1" x14ac:dyDescent="0.35">
      <c r="A19" s="14" t="s">
        <v>168</v>
      </c>
      <c r="B19" s="18">
        <v>14</v>
      </c>
      <c r="C19" s="19">
        <v>45019</v>
      </c>
      <c r="D19" s="22">
        <v>70</v>
      </c>
      <c r="E19" s="51">
        <v>8</v>
      </c>
      <c r="F19" s="51">
        <v>3</v>
      </c>
      <c r="G19" s="51">
        <f>weekly_covid_deaths_council_area[[#This Row],[Dumfries and Galloway]]</f>
        <v>4</v>
      </c>
      <c r="H19" s="51">
        <f>weekly_covid_deaths_council_area[[#This Row],[Fife]]</f>
        <v>3</v>
      </c>
      <c r="I19" s="51">
        <v>6</v>
      </c>
      <c r="J19" s="51">
        <v>6</v>
      </c>
      <c r="K19" s="51">
        <v>12</v>
      </c>
      <c r="L19" s="51">
        <v>4</v>
      </c>
      <c r="M19" s="26">
        <v>9</v>
      </c>
      <c r="N19" s="26">
        <v>8</v>
      </c>
      <c r="O19" s="26">
        <f>weekly_covid_deaths_council_area[[#This Row],[Orkney Islands]]</f>
        <v>2</v>
      </c>
      <c r="P19" s="26">
        <f>weekly_covid_deaths_council_area[[#This Row],[Shetland Islands]]</f>
        <v>0</v>
      </c>
      <c r="Q19" s="51">
        <v>4</v>
      </c>
      <c r="R19" s="51">
        <f>weekly_covid_deaths_council_area[[#This Row],[Na h-Eileanan Siar]]</f>
        <v>1</v>
      </c>
    </row>
    <row r="20" spans="1:18" ht="16" customHeight="1" x14ac:dyDescent="0.35">
      <c r="A20" s="14" t="s">
        <v>168</v>
      </c>
      <c r="B20" s="18">
        <v>15</v>
      </c>
      <c r="C20" s="19">
        <v>45026</v>
      </c>
      <c r="D20" s="22">
        <v>73</v>
      </c>
      <c r="E20" s="51">
        <v>4</v>
      </c>
      <c r="F20" s="51">
        <v>1</v>
      </c>
      <c r="G20" s="51">
        <f>weekly_covid_deaths_council_area[[#This Row],[Dumfries and Galloway]]</f>
        <v>2</v>
      </c>
      <c r="H20" s="51">
        <f>weekly_covid_deaths_council_area[[#This Row],[Fife]]</f>
        <v>3</v>
      </c>
      <c r="I20" s="51">
        <v>2</v>
      </c>
      <c r="J20" s="51">
        <v>8</v>
      </c>
      <c r="K20" s="51">
        <v>17</v>
      </c>
      <c r="L20" s="51">
        <v>7</v>
      </c>
      <c r="M20" s="26">
        <v>7</v>
      </c>
      <c r="N20" s="26">
        <v>9</v>
      </c>
      <c r="O20" s="26">
        <f>weekly_covid_deaths_council_area[[#This Row],[Orkney Islands]]</f>
        <v>0</v>
      </c>
      <c r="P20" s="26">
        <f>weekly_covid_deaths_council_area[[#This Row],[Shetland Islands]]</f>
        <v>0</v>
      </c>
      <c r="Q20" s="51">
        <v>11</v>
      </c>
      <c r="R20" s="51">
        <f>weekly_covid_deaths_council_area[[#This Row],[Na h-Eileanan Siar]]</f>
        <v>2</v>
      </c>
    </row>
    <row r="21" spans="1:18" ht="16" customHeight="1" x14ac:dyDescent="0.35">
      <c r="A21" s="14" t="s">
        <v>168</v>
      </c>
      <c r="B21" s="18">
        <v>16</v>
      </c>
      <c r="C21" s="19">
        <v>45033</v>
      </c>
      <c r="D21" s="22">
        <v>69</v>
      </c>
      <c r="E21" s="51">
        <v>1</v>
      </c>
      <c r="F21" s="51">
        <v>3</v>
      </c>
      <c r="G21" s="51">
        <f>weekly_covid_deaths_council_area[[#This Row],[Dumfries and Galloway]]</f>
        <v>3</v>
      </c>
      <c r="H21" s="51">
        <f>weekly_covid_deaths_council_area[[#This Row],[Fife]]</f>
        <v>5</v>
      </c>
      <c r="I21" s="51">
        <v>5</v>
      </c>
      <c r="J21" s="51">
        <v>1</v>
      </c>
      <c r="K21" s="51">
        <v>13</v>
      </c>
      <c r="L21" s="51">
        <v>8</v>
      </c>
      <c r="M21" s="26">
        <v>11</v>
      </c>
      <c r="N21" s="26">
        <v>11</v>
      </c>
      <c r="O21" s="26">
        <f>weekly_covid_deaths_council_area[[#This Row],[Orkney Islands]]</f>
        <v>0</v>
      </c>
      <c r="P21" s="26">
        <f>weekly_covid_deaths_council_area[[#This Row],[Shetland Islands]]</f>
        <v>1</v>
      </c>
      <c r="Q21" s="51">
        <v>7</v>
      </c>
      <c r="R21" s="51">
        <f>weekly_covid_deaths_council_area[[#This Row],[Na h-Eileanan Siar]]</f>
        <v>0</v>
      </c>
    </row>
    <row r="22" spans="1:18" ht="16" customHeight="1" x14ac:dyDescent="0.35">
      <c r="A22" s="14" t="s">
        <v>168</v>
      </c>
      <c r="B22" s="18">
        <v>17</v>
      </c>
      <c r="C22" s="19">
        <v>45040</v>
      </c>
      <c r="D22" s="22">
        <v>59</v>
      </c>
      <c r="E22" s="51">
        <v>4</v>
      </c>
      <c r="F22" s="51">
        <v>2</v>
      </c>
      <c r="G22" s="51">
        <f>weekly_covid_deaths_council_area[[#This Row],[Dumfries and Galloway]]</f>
        <v>0</v>
      </c>
      <c r="H22" s="51">
        <f>weekly_covid_deaths_council_area[[#This Row],[Fife]]</f>
        <v>5</v>
      </c>
      <c r="I22" s="51">
        <v>5</v>
      </c>
      <c r="J22" s="51">
        <v>4</v>
      </c>
      <c r="K22" s="51">
        <v>9</v>
      </c>
      <c r="L22" s="51">
        <v>4</v>
      </c>
      <c r="M22" s="26">
        <v>10</v>
      </c>
      <c r="N22" s="26">
        <v>10</v>
      </c>
      <c r="O22" s="26">
        <f>weekly_covid_deaths_council_area[[#This Row],[Orkney Islands]]</f>
        <v>0</v>
      </c>
      <c r="P22" s="26">
        <f>weekly_covid_deaths_council_area[[#This Row],[Shetland Islands]]</f>
        <v>0</v>
      </c>
      <c r="Q22" s="51">
        <v>6</v>
      </c>
      <c r="R22" s="51">
        <f>weekly_covid_deaths_council_area[[#This Row],[Na h-Eileanan Siar]]</f>
        <v>0</v>
      </c>
    </row>
    <row r="23" spans="1:18" ht="16" customHeight="1" x14ac:dyDescent="0.35">
      <c r="A23" s="14" t="s">
        <v>168</v>
      </c>
      <c r="B23" s="18">
        <v>18</v>
      </c>
      <c r="C23" s="19">
        <v>45047</v>
      </c>
      <c r="D23" s="22">
        <v>45</v>
      </c>
      <c r="E23" s="51">
        <v>0</v>
      </c>
      <c r="F23" s="51">
        <v>1</v>
      </c>
      <c r="G23" s="51">
        <f>weekly_covid_deaths_council_area[[#This Row],[Dumfries and Galloway]]</f>
        <v>4</v>
      </c>
      <c r="H23" s="51">
        <f>weekly_covid_deaths_council_area[[#This Row],[Fife]]</f>
        <v>4</v>
      </c>
      <c r="I23" s="51">
        <v>4</v>
      </c>
      <c r="J23" s="51">
        <v>6</v>
      </c>
      <c r="K23" s="51">
        <v>9</v>
      </c>
      <c r="L23" s="51">
        <v>2</v>
      </c>
      <c r="M23" s="26">
        <v>6</v>
      </c>
      <c r="N23" s="26">
        <v>4</v>
      </c>
      <c r="O23" s="26">
        <f>weekly_covid_deaths_council_area[[#This Row],[Orkney Islands]]</f>
        <v>0</v>
      </c>
      <c r="P23" s="26">
        <f>weekly_covid_deaths_council_area[[#This Row],[Shetland Islands]]</f>
        <v>0</v>
      </c>
      <c r="Q23" s="51">
        <v>5</v>
      </c>
      <c r="R23" s="51">
        <f>weekly_covid_deaths_council_area[[#This Row],[Na h-Eileanan Siar]]</f>
        <v>0</v>
      </c>
    </row>
    <row r="24" spans="1:18" ht="16" customHeight="1" x14ac:dyDescent="0.35">
      <c r="A24" s="14" t="s">
        <v>168</v>
      </c>
      <c r="B24" s="18">
        <v>19</v>
      </c>
      <c r="C24" s="19">
        <v>45054</v>
      </c>
      <c r="D24" s="22">
        <v>30</v>
      </c>
      <c r="E24" s="51">
        <v>0</v>
      </c>
      <c r="F24" s="51">
        <v>0</v>
      </c>
      <c r="G24" s="51">
        <f>weekly_covid_deaths_council_area[[#This Row],[Dumfries and Galloway]]</f>
        <v>1</v>
      </c>
      <c r="H24" s="51">
        <f>weekly_covid_deaths_council_area[[#This Row],[Fife]]</f>
        <v>3</v>
      </c>
      <c r="I24" s="51">
        <v>0</v>
      </c>
      <c r="J24" s="51">
        <v>3</v>
      </c>
      <c r="K24" s="51">
        <v>7</v>
      </c>
      <c r="L24" s="51">
        <v>2</v>
      </c>
      <c r="M24" s="26">
        <v>4</v>
      </c>
      <c r="N24" s="26">
        <v>4</v>
      </c>
      <c r="O24" s="26">
        <f>weekly_covid_deaths_council_area[[#This Row],[Orkney Islands]]</f>
        <v>0</v>
      </c>
      <c r="P24" s="26">
        <f>weekly_covid_deaths_council_area[[#This Row],[Shetland Islands]]</f>
        <v>0</v>
      </c>
      <c r="Q24" s="51">
        <v>6</v>
      </c>
      <c r="R24" s="51">
        <f>weekly_covid_deaths_council_area[[#This Row],[Na h-Eileanan Siar]]</f>
        <v>0</v>
      </c>
    </row>
    <row r="25" spans="1:18" ht="16" customHeight="1" x14ac:dyDescent="0.35">
      <c r="A25" s="14" t="s">
        <v>168</v>
      </c>
      <c r="B25" s="18">
        <v>20</v>
      </c>
      <c r="C25" s="19">
        <v>45061</v>
      </c>
      <c r="D25" s="22">
        <v>25</v>
      </c>
      <c r="E25" s="51">
        <v>0</v>
      </c>
      <c r="F25" s="51">
        <v>1</v>
      </c>
      <c r="G25" s="51">
        <f>weekly_covid_deaths_council_area[[#This Row],[Dumfries and Galloway]]</f>
        <v>1</v>
      </c>
      <c r="H25" s="51">
        <f>weekly_covid_deaths_council_area[[#This Row],[Fife]]</f>
        <v>1</v>
      </c>
      <c r="I25" s="51">
        <v>2</v>
      </c>
      <c r="J25" s="51">
        <v>2</v>
      </c>
      <c r="K25" s="51">
        <v>8</v>
      </c>
      <c r="L25" s="51">
        <v>3</v>
      </c>
      <c r="M25" s="26">
        <v>3</v>
      </c>
      <c r="N25" s="26">
        <v>4</v>
      </c>
      <c r="O25" s="26">
        <f>weekly_covid_deaths_council_area[[#This Row],[Orkney Islands]]</f>
        <v>0</v>
      </c>
      <c r="P25" s="26">
        <f>weekly_covid_deaths_council_area[[#This Row],[Shetland Islands]]</f>
        <v>0</v>
      </c>
      <c r="Q25" s="51">
        <v>0</v>
      </c>
      <c r="R25" s="51">
        <f>weekly_covid_deaths_council_area[[#This Row],[Na h-Eileanan Siar]]</f>
        <v>0</v>
      </c>
    </row>
    <row r="26" spans="1:18" ht="16" customHeight="1" x14ac:dyDescent="0.35">
      <c r="A26" s="14" t="s">
        <v>168</v>
      </c>
      <c r="B26" s="18">
        <v>21</v>
      </c>
      <c r="C26" s="19">
        <v>45068</v>
      </c>
      <c r="D26" s="22">
        <v>13</v>
      </c>
      <c r="E26" s="51">
        <v>1</v>
      </c>
      <c r="F26" s="51">
        <v>0</v>
      </c>
      <c r="G26" s="51">
        <f>weekly_covid_deaths_council_area[[#This Row],[Dumfries and Galloway]]</f>
        <v>0</v>
      </c>
      <c r="H26" s="51">
        <f>weekly_covid_deaths_council_area[[#This Row],[Fife]]</f>
        <v>4</v>
      </c>
      <c r="I26" s="51">
        <v>0</v>
      </c>
      <c r="J26" s="51">
        <v>1</v>
      </c>
      <c r="K26" s="51">
        <v>0</v>
      </c>
      <c r="L26" s="51">
        <v>2</v>
      </c>
      <c r="M26" s="26">
        <v>2</v>
      </c>
      <c r="N26" s="26">
        <v>2</v>
      </c>
      <c r="O26" s="26">
        <f>weekly_covid_deaths_council_area[[#This Row],[Orkney Islands]]</f>
        <v>0</v>
      </c>
      <c r="P26" s="26">
        <f>weekly_covid_deaths_council_area[[#This Row],[Shetland Islands]]</f>
        <v>0</v>
      </c>
      <c r="Q26" s="51">
        <v>1</v>
      </c>
      <c r="R26" s="51">
        <f>weekly_covid_deaths_council_area[[#This Row],[Na h-Eileanan Siar]]</f>
        <v>0</v>
      </c>
    </row>
    <row r="27" spans="1:18" ht="16" customHeight="1" x14ac:dyDescent="0.35">
      <c r="A27" s="14" t="s">
        <v>168</v>
      </c>
      <c r="B27" s="18">
        <v>22</v>
      </c>
      <c r="C27" s="19">
        <v>45075</v>
      </c>
      <c r="D27" s="22">
        <v>16</v>
      </c>
      <c r="E27" s="51">
        <v>1</v>
      </c>
      <c r="F27" s="51">
        <v>0</v>
      </c>
      <c r="G27" s="51">
        <f>weekly_covid_deaths_council_area[[#This Row],[Dumfries and Galloway]]</f>
        <v>0</v>
      </c>
      <c r="H27" s="51">
        <f>weekly_covid_deaths_council_area[[#This Row],[Fife]]</f>
        <v>1</v>
      </c>
      <c r="I27" s="51">
        <v>0</v>
      </c>
      <c r="J27" s="51">
        <v>1</v>
      </c>
      <c r="K27" s="51">
        <v>4</v>
      </c>
      <c r="L27" s="51">
        <v>2</v>
      </c>
      <c r="M27" s="26">
        <v>5</v>
      </c>
      <c r="N27" s="26">
        <v>1</v>
      </c>
      <c r="O27" s="26">
        <f>weekly_covid_deaths_council_area[[#This Row],[Orkney Islands]]</f>
        <v>0</v>
      </c>
      <c r="P27" s="26">
        <f>weekly_covid_deaths_council_area[[#This Row],[Shetland Islands]]</f>
        <v>0</v>
      </c>
      <c r="Q27" s="51">
        <v>1</v>
      </c>
      <c r="R27" s="51">
        <f>weekly_covid_deaths_council_area[[#This Row],[Na h-Eileanan Siar]]</f>
        <v>0</v>
      </c>
    </row>
    <row r="28" spans="1:18" ht="16" customHeight="1" x14ac:dyDescent="0.35">
      <c r="A28" s="14" t="s">
        <v>168</v>
      </c>
      <c r="B28" s="18">
        <v>23</v>
      </c>
      <c r="C28" s="19">
        <v>45082</v>
      </c>
      <c r="D28" s="22">
        <v>15</v>
      </c>
      <c r="E28" s="51">
        <v>0</v>
      </c>
      <c r="F28" s="51">
        <v>1</v>
      </c>
      <c r="G28" s="51">
        <f>weekly_covid_deaths_council_area[[#This Row],[Dumfries and Galloway]]</f>
        <v>0</v>
      </c>
      <c r="H28" s="51">
        <f>weekly_covid_deaths_council_area[[#This Row],[Fife]]</f>
        <v>1</v>
      </c>
      <c r="I28" s="51">
        <v>1</v>
      </c>
      <c r="J28" s="51">
        <v>1</v>
      </c>
      <c r="K28" s="51">
        <v>3</v>
      </c>
      <c r="L28" s="51">
        <v>0</v>
      </c>
      <c r="M28" s="26">
        <v>1</v>
      </c>
      <c r="N28" s="26">
        <v>3</v>
      </c>
      <c r="O28" s="26">
        <f>weekly_covid_deaths_council_area[[#This Row],[Orkney Islands]]</f>
        <v>0</v>
      </c>
      <c r="P28" s="26">
        <f>weekly_covid_deaths_council_area[[#This Row],[Shetland Islands]]</f>
        <v>0</v>
      </c>
      <c r="Q28" s="51">
        <v>4</v>
      </c>
      <c r="R28" s="51">
        <f>weekly_covid_deaths_council_area[[#This Row],[Na h-Eileanan Siar]]</f>
        <v>0</v>
      </c>
    </row>
    <row r="29" spans="1:18" ht="16" customHeight="1" x14ac:dyDescent="0.35">
      <c r="A29" s="14" t="s">
        <v>168</v>
      </c>
      <c r="B29" s="18">
        <v>24</v>
      </c>
      <c r="C29" s="19">
        <v>45089</v>
      </c>
      <c r="D29" s="22">
        <v>15</v>
      </c>
      <c r="E29" s="51">
        <v>0</v>
      </c>
      <c r="F29" s="51">
        <v>0</v>
      </c>
      <c r="G29" s="51">
        <f>weekly_covid_deaths_council_area[[#This Row],[Dumfries and Galloway]]</f>
        <v>0</v>
      </c>
      <c r="H29" s="51">
        <f>weekly_covid_deaths_council_area[[#This Row],[Fife]]</f>
        <v>4</v>
      </c>
      <c r="I29" s="51">
        <v>0</v>
      </c>
      <c r="J29" s="51">
        <v>0</v>
      </c>
      <c r="K29" s="51">
        <v>2</v>
      </c>
      <c r="L29" s="51">
        <v>3</v>
      </c>
      <c r="M29" s="26">
        <v>3</v>
      </c>
      <c r="N29" s="26">
        <v>1</v>
      </c>
      <c r="O29" s="26">
        <f>weekly_covid_deaths_council_area[[#This Row],[Orkney Islands]]</f>
        <v>1</v>
      </c>
      <c r="P29" s="26">
        <f>weekly_covid_deaths_council_area[[#This Row],[Shetland Islands]]</f>
        <v>0</v>
      </c>
      <c r="Q29" s="51">
        <v>1</v>
      </c>
      <c r="R29" s="51">
        <f>weekly_covid_deaths_council_area[[#This Row],[Na h-Eileanan Siar]]</f>
        <v>0</v>
      </c>
    </row>
    <row r="30" spans="1:18" ht="16" customHeight="1" x14ac:dyDescent="0.35">
      <c r="A30" s="14" t="s">
        <v>168</v>
      </c>
      <c r="B30" s="18">
        <v>25</v>
      </c>
      <c r="C30" s="19">
        <v>45096</v>
      </c>
      <c r="D30" s="22">
        <v>13</v>
      </c>
      <c r="E30" s="51">
        <v>0</v>
      </c>
      <c r="F30" s="51">
        <v>0</v>
      </c>
      <c r="G30" s="51">
        <f>weekly_covid_deaths_council_area[[#This Row],[Dumfries and Galloway]]</f>
        <v>0</v>
      </c>
      <c r="H30" s="51">
        <f>weekly_covid_deaths_council_area[[#This Row],[Fife]]</f>
        <v>1</v>
      </c>
      <c r="I30" s="51">
        <v>0</v>
      </c>
      <c r="J30" s="51">
        <v>4</v>
      </c>
      <c r="K30" s="51">
        <v>5</v>
      </c>
      <c r="L30" s="51">
        <v>0</v>
      </c>
      <c r="M30" s="26">
        <v>1</v>
      </c>
      <c r="N30" s="26">
        <v>1</v>
      </c>
      <c r="O30" s="26">
        <f>weekly_covid_deaths_council_area[[#This Row],[Orkney Islands]]</f>
        <v>0</v>
      </c>
      <c r="P30" s="26">
        <f>weekly_covid_deaths_council_area[[#This Row],[Shetland Islands]]</f>
        <v>0</v>
      </c>
      <c r="Q30" s="51">
        <v>1</v>
      </c>
      <c r="R30" s="51">
        <f>weekly_covid_deaths_council_area[[#This Row],[Na h-Eileanan Siar]]</f>
        <v>0</v>
      </c>
    </row>
    <row r="31" spans="1:18" ht="16" customHeight="1" x14ac:dyDescent="0.35">
      <c r="A31" s="14" t="s">
        <v>168</v>
      </c>
      <c r="B31" s="18">
        <v>26</v>
      </c>
      <c r="C31" s="19">
        <v>45103</v>
      </c>
      <c r="D31" s="22">
        <v>10</v>
      </c>
      <c r="E31" s="51">
        <v>1</v>
      </c>
      <c r="F31" s="51">
        <v>0</v>
      </c>
      <c r="G31" s="51">
        <f>weekly_covid_deaths_council_area[[#This Row],[Dumfries and Galloway]]</f>
        <v>1</v>
      </c>
      <c r="H31" s="51">
        <f>weekly_covid_deaths_council_area[[#This Row],[Fife]]</f>
        <v>3</v>
      </c>
      <c r="I31" s="51">
        <v>0</v>
      </c>
      <c r="J31" s="51">
        <v>2</v>
      </c>
      <c r="K31" s="51">
        <v>0</v>
      </c>
      <c r="L31" s="51">
        <v>2</v>
      </c>
      <c r="M31" s="26">
        <v>1</v>
      </c>
      <c r="N31" s="26">
        <v>0</v>
      </c>
      <c r="O31" s="26">
        <f>weekly_covid_deaths_council_area[[#This Row],[Orkney Islands]]</f>
        <v>0</v>
      </c>
      <c r="P31" s="26">
        <f>weekly_covid_deaths_council_area[[#This Row],[Shetland Islands]]</f>
        <v>0</v>
      </c>
      <c r="Q31" s="51">
        <v>0</v>
      </c>
      <c r="R31" s="51">
        <f>weekly_covid_deaths_council_area[[#This Row],[Na h-Eileanan Siar]]</f>
        <v>0</v>
      </c>
    </row>
    <row r="32" spans="1:18" ht="16" customHeight="1" x14ac:dyDescent="0.35">
      <c r="A32" s="14" t="s">
        <v>168</v>
      </c>
      <c r="B32" s="18">
        <v>27</v>
      </c>
      <c r="C32" s="19">
        <v>45110</v>
      </c>
      <c r="D32" s="22">
        <v>8</v>
      </c>
      <c r="E32" s="51">
        <v>0</v>
      </c>
      <c r="F32" s="51">
        <v>0</v>
      </c>
      <c r="G32" s="51">
        <f>weekly_covid_deaths_council_area[[#This Row],[Dumfries and Galloway]]</f>
        <v>0</v>
      </c>
      <c r="H32" s="51">
        <f>weekly_covid_deaths_council_area[[#This Row],[Fife]]</f>
        <v>1</v>
      </c>
      <c r="I32" s="51">
        <v>2</v>
      </c>
      <c r="J32" s="51">
        <v>0</v>
      </c>
      <c r="K32" s="51">
        <v>0</v>
      </c>
      <c r="L32" s="51">
        <v>2</v>
      </c>
      <c r="M32" s="26">
        <v>0</v>
      </c>
      <c r="N32" s="26">
        <v>2</v>
      </c>
      <c r="O32" s="26">
        <f>weekly_covid_deaths_council_area[[#This Row],[Orkney Islands]]</f>
        <v>0</v>
      </c>
      <c r="P32" s="26">
        <f>weekly_covid_deaths_council_area[[#This Row],[Shetland Islands]]</f>
        <v>0</v>
      </c>
      <c r="Q32" s="51">
        <v>1</v>
      </c>
      <c r="R32" s="51">
        <f>weekly_covid_deaths_council_area[[#This Row],[Na h-Eileanan Siar]]</f>
        <v>0</v>
      </c>
    </row>
    <row r="33" spans="1:18" ht="16" customHeight="1" x14ac:dyDescent="0.35">
      <c r="A33" s="14" t="s">
        <v>168</v>
      </c>
      <c r="B33" s="18">
        <v>28</v>
      </c>
      <c r="C33" s="19">
        <v>45117</v>
      </c>
      <c r="D33" s="22">
        <v>4</v>
      </c>
      <c r="E33" s="51">
        <v>0</v>
      </c>
      <c r="F33" s="51">
        <v>0</v>
      </c>
      <c r="G33" s="51">
        <f>weekly_covid_deaths_council_area[[#This Row],[Dumfries and Galloway]]</f>
        <v>0</v>
      </c>
      <c r="H33" s="51">
        <f>weekly_covid_deaths_council_area[[#This Row],[Fife]]</f>
        <v>1</v>
      </c>
      <c r="I33" s="51">
        <v>0</v>
      </c>
      <c r="J33" s="51">
        <v>1</v>
      </c>
      <c r="K33" s="51">
        <v>0</v>
      </c>
      <c r="L33" s="51">
        <v>0</v>
      </c>
      <c r="M33" s="26">
        <v>0</v>
      </c>
      <c r="N33" s="26">
        <v>1</v>
      </c>
      <c r="O33" s="26">
        <f>weekly_covid_deaths_council_area[[#This Row],[Orkney Islands]]</f>
        <v>0</v>
      </c>
      <c r="P33" s="26">
        <f>weekly_covid_deaths_council_area[[#This Row],[Shetland Islands]]</f>
        <v>0</v>
      </c>
      <c r="Q33" s="51">
        <v>1</v>
      </c>
      <c r="R33" s="51">
        <f>weekly_covid_deaths_council_area[[#This Row],[Na h-Eileanan Siar]]</f>
        <v>0</v>
      </c>
    </row>
    <row r="34" spans="1:18" ht="16" customHeight="1" x14ac:dyDescent="0.35">
      <c r="A34" s="14" t="s">
        <v>168</v>
      </c>
      <c r="B34" s="18">
        <v>29</v>
      </c>
      <c r="C34" s="19">
        <v>45124</v>
      </c>
      <c r="D34" s="22">
        <v>10</v>
      </c>
      <c r="E34" s="51">
        <v>0</v>
      </c>
      <c r="F34" s="51">
        <v>0</v>
      </c>
      <c r="G34" s="51">
        <f>weekly_covid_deaths_council_area[[#This Row],[Dumfries and Galloway]]</f>
        <v>0</v>
      </c>
      <c r="H34" s="51">
        <f>weekly_covid_deaths_council_area[[#This Row],[Fife]]</f>
        <v>1</v>
      </c>
      <c r="I34" s="51">
        <v>0</v>
      </c>
      <c r="J34" s="51">
        <v>1</v>
      </c>
      <c r="K34" s="51">
        <v>1</v>
      </c>
      <c r="L34" s="51">
        <v>1</v>
      </c>
      <c r="M34" s="26">
        <v>3</v>
      </c>
      <c r="N34" s="26">
        <v>2</v>
      </c>
      <c r="O34" s="26">
        <f>weekly_covid_deaths_council_area[[#This Row],[Orkney Islands]]</f>
        <v>0</v>
      </c>
      <c r="P34" s="26">
        <f>weekly_covid_deaths_council_area[[#This Row],[Shetland Islands]]</f>
        <v>0</v>
      </c>
      <c r="Q34" s="51">
        <v>1</v>
      </c>
      <c r="R34" s="51">
        <f>weekly_covid_deaths_council_area[[#This Row],[Na h-Eileanan Siar]]</f>
        <v>0</v>
      </c>
    </row>
    <row r="35" spans="1:18" ht="16" customHeight="1" x14ac:dyDescent="0.35">
      <c r="A35" s="14" t="s">
        <v>168</v>
      </c>
      <c r="B35" s="18">
        <v>30</v>
      </c>
      <c r="C35" s="19">
        <v>45131</v>
      </c>
      <c r="D35" s="22">
        <v>5</v>
      </c>
      <c r="E35" s="51">
        <v>0</v>
      </c>
      <c r="F35" s="51">
        <v>0</v>
      </c>
      <c r="G35" s="51">
        <f>weekly_covid_deaths_council_area[[#This Row],[Dumfries and Galloway]]</f>
        <v>0</v>
      </c>
      <c r="H35" s="51">
        <f>weekly_covid_deaths_council_area[[#This Row],[Fife]]</f>
        <v>0</v>
      </c>
      <c r="I35" s="51">
        <v>0</v>
      </c>
      <c r="J35" s="51">
        <v>0</v>
      </c>
      <c r="K35" s="51">
        <v>1</v>
      </c>
      <c r="L35" s="51">
        <v>1</v>
      </c>
      <c r="M35" s="26">
        <v>0</v>
      </c>
      <c r="N35" s="26">
        <v>2</v>
      </c>
      <c r="O35" s="26">
        <f>weekly_covid_deaths_council_area[[#This Row],[Orkney Islands]]</f>
        <v>0</v>
      </c>
      <c r="P35" s="26">
        <f>weekly_covid_deaths_council_area[[#This Row],[Shetland Islands]]</f>
        <v>0</v>
      </c>
      <c r="Q35" s="51">
        <v>1</v>
      </c>
      <c r="R35" s="51">
        <f>weekly_covid_deaths_council_area[[#This Row],[Na h-Eileanan Siar]]</f>
        <v>0</v>
      </c>
    </row>
    <row r="36" spans="1:18" ht="16" customHeight="1" x14ac:dyDescent="0.35">
      <c r="A36" s="14" t="s">
        <v>168</v>
      </c>
      <c r="B36" s="18">
        <v>31</v>
      </c>
      <c r="C36" s="19">
        <v>45138</v>
      </c>
      <c r="D36" s="22">
        <v>8</v>
      </c>
      <c r="E36" s="51">
        <v>0</v>
      </c>
      <c r="F36" s="51">
        <v>0</v>
      </c>
      <c r="G36" s="51">
        <f>weekly_covid_deaths_council_area[[#This Row],[Dumfries and Galloway]]</f>
        <v>0</v>
      </c>
      <c r="H36" s="51">
        <f>weekly_covid_deaths_council_area[[#This Row],[Fife]]</f>
        <v>2</v>
      </c>
      <c r="I36" s="51">
        <v>0</v>
      </c>
      <c r="J36" s="51">
        <v>1</v>
      </c>
      <c r="K36" s="51">
        <v>1</v>
      </c>
      <c r="L36" s="51">
        <v>0</v>
      </c>
      <c r="M36" s="26">
        <v>1</v>
      </c>
      <c r="N36" s="26">
        <v>3</v>
      </c>
      <c r="O36" s="26">
        <f>weekly_covid_deaths_council_area[[#This Row],[Orkney Islands]]</f>
        <v>0</v>
      </c>
      <c r="P36" s="26">
        <f>weekly_covid_deaths_council_area[[#This Row],[Shetland Islands]]</f>
        <v>0</v>
      </c>
      <c r="Q36" s="51">
        <v>0</v>
      </c>
      <c r="R36" s="51">
        <f>weekly_covid_deaths_council_area[[#This Row],[Na h-Eileanan Siar]]</f>
        <v>0</v>
      </c>
    </row>
    <row r="37" spans="1:18" ht="16" customHeight="1" x14ac:dyDescent="0.35">
      <c r="A37" s="14" t="s">
        <v>168</v>
      </c>
      <c r="B37" s="18">
        <v>32</v>
      </c>
      <c r="C37" s="19">
        <v>45145</v>
      </c>
      <c r="D37" s="22">
        <v>18</v>
      </c>
      <c r="E37" s="51">
        <v>0</v>
      </c>
      <c r="F37" s="51">
        <v>1</v>
      </c>
      <c r="G37" s="51">
        <f>weekly_covid_deaths_council_area[[#This Row],[Dumfries and Galloway]]</f>
        <v>0</v>
      </c>
      <c r="H37" s="51">
        <f>weekly_covid_deaths_council_area[[#This Row],[Fife]]</f>
        <v>2</v>
      </c>
      <c r="I37" s="51">
        <v>1</v>
      </c>
      <c r="J37" s="51">
        <v>1</v>
      </c>
      <c r="K37" s="51">
        <v>3</v>
      </c>
      <c r="L37" s="51">
        <v>2</v>
      </c>
      <c r="M37" s="26">
        <v>3</v>
      </c>
      <c r="N37" s="26">
        <v>5</v>
      </c>
      <c r="O37" s="26">
        <f>weekly_covid_deaths_council_area[[#This Row],[Orkney Islands]]</f>
        <v>0</v>
      </c>
      <c r="P37" s="26">
        <f>weekly_covid_deaths_council_area[[#This Row],[Shetland Islands]]</f>
        <v>0</v>
      </c>
      <c r="Q37" s="51">
        <v>0</v>
      </c>
      <c r="R37" s="51">
        <f>weekly_covid_deaths_council_area[[#This Row],[Na h-Eileanan Siar]]</f>
        <v>0</v>
      </c>
    </row>
    <row r="38" spans="1:18" ht="16" customHeight="1" x14ac:dyDescent="0.35">
      <c r="A38" s="14" t="s">
        <v>168</v>
      </c>
      <c r="B38" s="18">
        <v>33</v>
      </c>
      <c r="C38" s="19">
        <v>45152</v>
      </c>
      <c r="D38" s="22">
        <v>24</v>
      </c>
      <c r="E38" s="51">
        <v>1</v>
      </c>
      <c r="F38" s="51">
        <v>1</v>
      </c>
      <c r="G38" s="51">
        <f>weekly_covid_deaths_council_area[[#This Row],[Dumfries and Galloway]]</f>
        <v>0</v>
      </c>
      <c r="H38" s="51">
        <f>weekly_covid_deaths_council_area[[#This Row],[Fife]]</f>
        <v>0</v>
      </c>
      <c r="I38" s="51">
        <v>3</v>
      </c>
      <c r="J38" s="51">
        <v>3</v>
      </c>
      <c r="K38" s="51">
        <v>2</v>
      </c>
      <c r="L38" s="51">
        <v>1</v>
      </c>
      <c r="M38" s="26">
        <v>2</v>
      </c>
      <c r="N38" s="26">
        <v>6</v>
      </c>
      <c r="O38" s="26">
        <f>weekly_covid_deaths_council_area[[#This Row],[Orkney Islands]]</f>
        <v>0</v>
      </c>
      <c r="P38" s="26">
        <f>weekly_covid_deaths_council_area[[#This Row],[Shetland Islands]]</f>
        <v>1</v>
      </c>
      <c r="Q38" s="51">
        <v>4</v>
      </c>
      <c r="R38" s="51">
        <f>weekly_covid_deaths_council_area[[#This Row],[Na h-Eileanan Siar]]</f>
        <v>0</v>
      </c>
    </row>
    <row r="39" spans="1:18" ht="16" customHeight="1" x14ac:dyDescent="0.35">
      <c r="A39" s="14" t="s">
        <v>168</v>
      </c>
      <c r="B39" s="18">
        <v>34</v>
      </c>
      <c r="C39" s="19">
        <v>45159</v>
      </c>
      <c r="D39" s="22">
        <v>24</v>
      </c>
      <c r="E39" s="51">
        <v>0</v>
      </c>
      <c r="F39" s="51">
        <v>0</v>
      </c>
      <c r="G39" s="51">
        <f>weekly_covid_deaths_council_area[[#This Row],[Dumfries and Galloway]]</f>
        <v>0</v>
      </c>
      <c r="H39" s="51">
        <f>weekly_covid_deaths_council_area[[#This Row],[Fife]]</f>
        <v>0</v>
      </c>
      <c r="I39" s="51">
        <v>1</v>
      </c>
      <c r="J39" s="51">
        <v>1</v>
      </c>
      <c r="K39" s="51">
        <v>5</v>
      </c>
      <c r="L39" s="51">
        <v>0</v>
      </c>
      <c r="M39" s="26">
        <v>5</v>
      </c>
      <c r="N39" s="26">
        <v>7</v>
      </c>
      <c r="O39" s="26">
        <f>weekly_covid_deaths_council_area[[#This Row],[Orkney Islands]]</f>
        <v>1</v>
      </c>
      <c r="P39" s="26">
        <f>weekly_covid_deaths_council_area[[#This Row],[Shetland Islands]]</f>
        <v>0</v>
      </c>
      <c r="Q39" s="51">
        <v>4</v>
      </c>
      <c r="R39" s="51">
        <f>weekly_covid_deaths_council_area[[#This Row],[Na h-Eileanan Siar]]</f>
        <v>0</v>
      </c>
    </row>
    <row r="40" spans="1:18" ht="16" customHeight="1" x14ac:dyDescent="0.35">
      <c r="A40" s="14" t="s">
        <v>168</v>
      </c>
      <c r="B40" s="18">
        <v>35</v>
      </c>
      <c r="C40" s="19">
        <v>45166</v>
      </c>
      <c r="D40" s="22">
        <v>20</v>
      </c>
      <c r="E40" s="51">
        <v>1</v>
      </c>
      <c r="F40" s="51">
        <v>0</v>
      </c>
      <c r="G40" s="51">
        <f>weekly_covid_deaths_council_area[[#This Row],[Dumfries and Galloway]]</f>
        <v>1</v>
      </c>
      <c r="H40" s="51">
        <f>weekly_covid_deaths_council_area[[#This Row],[Fife]]</f>
        <v>3</v>
      </c>
      <c r="I40" s="51">
        <v>1</v>
      </c>
      <c r="J40" s="51">
        <v>2</v>
      </c>
      <c r="K40" s="51">
        <v>5</v>
      </c>
      <c r="L40" s="51">
        <v>0</v>
      </c>
      <c r="M40" s="26">
        <v>1</v>
      </c>
      <c r="N40" s="26">
        <v>4</v>
      </c>
      <c r="O40" s="26">
        <f>weekly_covid_deaths_council_area[[#This Row],[Orkney Islands]]</f>
        <v>0</v>
      </c>
      <c r="P40" s="26">
        <f>weekly_covid_deaths_council_area[[#This Row],[Shetland Islands]]</f>
        <v>0</v>
      </c>
      <c r="Q40" s="51">
        <v>2</v>
      </c>
      <c r="R40" s="51">
        <f>weekly_covid_deaths_council_area[[#This Row],[Na h-Eileanan Siar]]</f>
        <v>0</v>
      </c>
    </row>
    <row r="41" spans="1:18" ht="16" customHeight="1" x14ac:dyDescent="0.35">
      <c r="A41" s="14" t="s">
        <v>168</v>
      </c>
      <c r="B41" s="18">
        <v>36</v>
      </c>
      <c r="C41" s="19">
        <v>45173</v>
      </c>
      <c r="D41" s="22">
        <v>30</v>
      </c>
      <c r="E41" s="51">
        <v>3</v>
      </c>
      <c r="F41" s="51">
        <v>1</v>
      </c>
      <c r="G41" s="51">
        <f>weekly_covid_deaths_council_area[[#This Row],[Dumfries and Galloway]]</f>
        <v>1</v>
      </c>
      <c r="H41" s="51">
        <f>weekly_covid_deaths_council_area[[#This Row],[Fife]]</f>
        <v>3</v>
      </c>
      <c r="I41" s="51">
        <v>1</v>
      </c>
      <c r="J41" s="51">
        <v>3</v>
      </c>
      <c r="K41" s="51">
        <v>5</v>
      </c>
      <c r="L41" s="51">
        <v>0</v>
      </c>
      <c r="M41" s="26">
        <v>6</v>
      </c>
      <c r="N41" s="26">
        <v>3</v>
      </c>
      <c r="O41" s="26">
        <f>weekly_covid_deaths_council_area[[#This Row],[Orkney Islands]]</f>
        <v>0</v>
      </c>
      <c r="P41" s="26">
        <f>weekly_covid_deaths_council_area[[#This Row],[Shetland Islands]]</f>
        <v>0</v>
      </c>
      <c r="Q41" s="51">
        <v>4</v>
      </c>
      <c r="R41" s="51">
        <f>weekly_covid_deaths_council_area[[#This Row],[Na h-Eileanan Siar]]</f>
        <v>0</v>
      </c>
    </row>
    <row r="42" spans="1:18" ht="16" customHeight="1" x14ac:dyDescent="0.35">
      <c r="A42" s="14" t="s">
        <v>168</v>
      </c>
      <c r="B42" s="18">
        <v>37</v>
      </c>
      <c r="C42" s="19">
        <v>45180</v>
      </c>
      <c r="D42" s="22">
        <v>30</v>
      </c>
      <c r="E42" s="51">
        <v>2</v>
      </c>
      <c r="F42" s="51">
        <v>2</v>
      </c>
      <c r="G42" s="51">
        <f>weekly_covid_deaths_council_area[[#This Row],[Dumfries and Galloway]]</f>
        <v>0</v>
      </c>
      <c r="H42" s="51">
        <f>weekly_covid_deaths_council_area[[#This Row],[Fife]]</f>
        <v>4</v>
      </c>
      <c r="I42" s="51">
        <v>3</v>
      </c>
      <c r="J42" s="51">
        <v>0</v>
      </c>
      <c r="K42" s="51">
        <v>3</v>
      </c>
      <c r="L42" s="51">
        <v>1</v>
      </c>
      <c r="M42" s="26">
        <v>8</v>
      </c>
      <c r="N42" s="26">
        <v>2</v>
      </c>
      <c r="O42" s="26">
        <f>weekly_covid_deaths_council_area[[#This Row],[Orkney Islands]]</f>
        <v>1</v>
      </c>
      <c r="P42" s="26">
        <f>weekly_covid_deaths_council_area[[#This Row],[Shetland Islands]]</f>
        <v>0</v>
      </c>
      <c r="Q42" s="51">
        <v>4</v>
      </c>
      <c r="R42" s="51">
        <f>weekly_covid_deaths_council_area[[#This Row],[Na h-Eileanan Siar]]</f>
        <v>0</v>
      </c>
    </row>
    <row r="43" spans="1:18" ht="16" customHeight="1" x14ac:dyDescent="0.35">
      <c r="A43" s="14" t="s">
        <v>168</v>
      </c>
      <c r="B43" s="18">
        <v>38</v>
      </c>
      <c r="C43" s="19">
        <v>45187</v>
      </c>
      <c r="D43" s="22">
        <v>31</v>
      </c>
      <c r="E43" s="51">
        <v>2</v>
      </c>
      <c r="F43" s="51">
        <v>1</v>
      </c>
      <c r="G43" s="51">
        <f>weekly_covid_deaths_council_area[[#This Row],[Dumfries and Galloway]]</f>
        <v>1</v>
      </c>
      <c r="H43" s="51">
        <f>weekly_covid_deaths_council_area[[#This Row],[Fife]]</f>
        <v>2</v>
      </c>
      <c r="I43" s="51">
        <v>1</v>
      </c>
      <c r="J43" s="51">
        <v>2</v>
      </c>
      <c r="K43" s="51">
        <v>12</v>
      </c>
      <c r="L43" s="51">
        <v>1</v>
      </c>
      <c r="M43" s="26">
        <v>5</v>
      </c>
      <c r="N43" s="26">
        <v>2</v>
      </c>
      <c r="O43" s="26">
        <f>weekly_covid_deaths_council_area[[#This Row],[Orkney Islands]]</f>
        <v>0</v>
      </c>
      <c r="P43" s="26">
        <f>weekly_covid_deaths_council_area[[#This Row],[Shetland Islands]]</f>
        <v>0</v>
      </c>
      <c r="Q43" s="51">
        <v>2</v>
      </c>
      <c r="R43" s="51">
        <f>weekly_covid_deaths_council_area[[#This Row],[Na h-Eileanan Siar]]</f>
        <v>0</v>
      </c>
    </row>
    <row r="44" spans="1:18" ht="16" customHeight="1" x14ac:dyDescent="0.35">
      <c r="A44" s="14" t="s">
        <v>168</v>
      </c>
      <c r="B44" s="18">
        <v>39</v>
      </c>
      <c r="C44" s="19">
        <v>45194</v>
      </c>
      <c r="D44" s="22">
        <v>35</v>
      </c>
      <c r="E44" s="51">
        <v>0</v>
      </c>
      <c r="F44" s="51">
        <v>0</v>
      </c>
      <c r="G44" s="51">
        <f>weekly_covid_deaths_council_area[[#This Row],[Dumfries and Galloway]]</f>
        <v>0</v>
      </c>
      <c r="H44" s="51">
        <f>weekly_covid_deaths_council_area[[#This Row],[Fife]]</f>
        <v>2</v>
      </c>
      <c r="I44" s="51">
        <v>3</v>
      </c>
      <c r="J44" s="51">
        <v>3</v>
      </c>
      <c r="K44" s="51">
        <v>9</v>
      </c>
      <c r="L44" s="51">
        <v>4</v>
      </c>
      <c r="M44" s="26">
        <v>6</v>
      </c>
      <c r="N44" s="26">
        <v>4</v>
      </c>
      <c r="O44" s="26">
        <f>weekly_covid_deaths_council_area[[#This Row],[Orkney Islands]]</f>
        <v>0</v>
      </c>
      <c r="P44" s="26">
        <f>weekly_covid_deaths_council_area[[#This Row],[Shetland Islands]]</f>
        <v>1</v>
      </c>
      <c r="Q44" s="51">
        <v>3</v>
      </c>
      <c r="R44" s="51">
        <f>weekly_covid_deaths_council_area[[#This Row],[Na h-Eileanan Siar]]</f>
        <v>0</v>
      </c>
    </row>
    <row r="45" spans="1:18" ht="16" customHeight="1" x14ac:dyDescent="0.35">
      <c r="A45" s="14" t="s">
        <v>168</v>
      </c>
      <c r="B45" s="18">
        <v>40</v>
      </c>
      <c r="C45" s="19">
        <v>45201</v>
      </c>
      <c r="D45" s="22">
        <v>36</v>
      </c>
      <c r="E45" s="51">
        <v>5</v>
      </c>
      <c r="F45" s="51">
        <v>1</v>
      </c>
      <c r="G45" s="51">
        <f>weekly_covid_deaths_council_area[[#This Row],[Dumfries and Galloway]]</f>
        <v>1</v>
      </c>
      <c r="H45" s="51">
        <f>weekly_covid_deaths_council_area[[#This Row],[Fife]]</f>
        <v>2</v>
      </c>
      <c r="I45" s="51">
        <v>5</v>
      </c>
      <c r="J45" s="51">
        <v>3</v>
      </c>
      <c r="K45" s="51">
        <v>6</v>
      </c>
      <c r="L45" s="51">
        <v>2</v>
      </c>
      <c r="M45" s="26">
        <v>5</v>
      </c>
      <c r="N45" s="26">
        <v>2</v>
      </c>
      <c r="O45" s="26">
        <f>weekly_covid_deaths_council_area[[#This Row],[Orkney Islands]]</f>
        <v>0</v>
      </c>
      <c r="P45" s="26">
        <f>weekly_covid_deaths_council_area[[#This Row],[Shetland Islands]]</f>
        <v>1</v>
      </c>
      <c r="Q45" s="51">
        <v>3</v>
      </c>
      <c r="R45" s="51">
        <f>weekly_covid_deaths_council_area[[#This Row],[Na h-Eileanan Siar]]</f>
        <v>0</v>
      </c>
    </row>
    <row r="46" spans="1:18" ht="16" customHeight="1" x14ac:dyDescent="0.35">
      <c r="A46" s="14" t="s">
        <v>168</v>
      </c>
      <c r="B46" s="18">
        <v>41</v>
      </c>
      <c r="C46" s="19">
        <v>45208</v>
      </c>
      <c r="D46" s="22">
        <v>46</v>
      </c>
      <c r="E46" s="51">
        <v>5</v>
      </c>
      <c r="F46" s="51">
        <v>2</v>
      </c>
      <c r="G46" s="51">
        <f>weekly_covid_deaths_council_area[[#This Row],[Dumfries and Galloway]]</f>
        <v>4</v>
      </c>
      <c r="H46" s="51">
        <f>weekly_covid_deaths_council_area[[#This Row],[Fife]]</f>
        <v>4</v>
      </c>
      <c r="I46" s="51">
        <v>1</v>
      </c>
      <c r="J46" s="51">
        <v>4</v>
      </c>
      <c r="K46" s="51">
        <v>11</v>
      </c>
      <c r="L46" s="51">
        <v>4</v>
      </c>
      <c r="M46" s="26">
        <v>6</v>
      </c>
      <c r="N46" s="26">
        <v>1</v>
      </c>
      <c r="O46" s="26">
        <f>weekly_covid_deaths_council_area[[#This Row],[Orkney Islands]]</f>
        <v>0</v>
      </c>
      <c r="P46" s="26">
        <f>weekly_covid_deaths_council_area[[#This Row],[Shetland Islands]]</f>
        <v>0</v>
      </c>
      <c r="Q46" s="51">
        <v>2</v>
      </c>
      <c r="R46" s="51">
        <f>weekly_covid_deaths_council_area[[#This Row],[Na h-Eileanan Siar]]</f>
        <v>2</v>
      </c>
    </row>
    <row r="47" spans="1:18" ht="16" customHeight="1" x14ac:dyDescent="0.35">
      <c r="A47" s="14" t="s">
        <v>168</v>
      </c>
      <c r="B47" s="18">
        <v>42</v>
      </c>
      <c r="C47" s="19">
        <v>45215</v>
      </c>
      <c r="D47" s="22">
        <v>31</v>
      </c>
      <c r="E47" s="51">
        <v>0</v>
      </c>
      <c r="F47" s="51">
        <v>2</v>
      </c>
      <c r="G47" s="51">
        <f>weekly_covid_deaths_council_area[[#This Row],[Dumfries and Galloway]]</f>
        <v>2</v>
      </c>
      <c r="H47" s="51">
        <f>weekly_covid_deaths_council_area[[#This Row],[Fife]]</f>
        <v>3</v>
      </c>
      <c r="I47" s="51">
        <v>1</v>
      </c>
      <c r="J47" s="51">
        <v>3</v>
      </c>
      <c r="K47" s="51">
        <v>2</v>
      </c>
      <c r="L47" s="51">
        <v>1</v>
      </c>
      <c r="M47" s="26">
        <v>7</v>
      </c>
      <c r="N47" s="26">
        <v>7</v>
      </c>
      <c r="O47" s="26">
        <f>weekly_covid_deaths_council_area[[#This Row],[Orkney Islands]]</f>
        <v>0</v>
      </c>
      <c r="P47" s="26">
        <f>weekly_covid_deaths_council_area[[#This Row],[Shetland Islands]]</f>
        <v>0</v>
      </c>
      <c r="Q47" s="51">
        <v>2</v>
      </c>
      <c r="R47" s="51">
        <f>weekly_covid_deaths_council_area[[#This Row],[Na h-Eileanan Siar]]</f>
        <v>1</v>
      </c>
    </row>
    <row r="48" spans="1:18" ht="16" customHeight="1" x14ac:dyDescent="0.35">
      <c r="A48" s="14" t="s">
        <v>168</v>
      </c>
      <c r="B48" s="18">
        <v>43</v>
      </c>
      <c r="C48" s="19">
        <v>45222</v>
      </c>
      <c r="D48" s="22">
        <v>38</v>
      </c>
      <c r="E48" s="51">
        <v>1</v>
      </c>
      <c r="F48" s="51">
        <v>3</v>
      </c>
      <c r="G48" s="51">
        <f>weekly_covid_deaths_council_area[[#This Row],[Dumfries and Galloway]]</f>
        <v>2</v>
      </c>
      <c r="H48" s="51">
        <f>weekly_covid_deaths_council_area[[#This Row],[Fife]]</f>
        <v>3</v>
      </c>
      <c r="I48" s="51">
        <v>5</v>
      </c>
      <c r="J48" s="51">
        <v>3</v>
      </c>
      <c r="K48" s="51">
        <v>7</v>
      </c>
      <c r="L48" s="51">
        <v>1</v>
      </c>
      <c r="M48" s="26">
        <v>2</v>
      </c>
      <c r="N48" s="26">
        <v>7</v>
      </c>
      <c r="O48" s="26">
        <f>weekly_covid_deaths_council_area[[#This Row],[Orkney Islands]]</f>
        <v>0</v>
      </c>
      <c r="P48" s="26">
        <f>weekly_covid_deaths_council_area[[#This Row],[Shetland Islands]]</f>
        <v>0</v>
      </c>
      <c r="Q48" s="51">
        <v>4</v>
      </c>
      <c r="R48" s="51">
        <f>weekly_covid_deaths_council_area[[#This Row],[Na h-Eileanan Siar]]</f>
        <v>0</v>
      </c>
    </row>
    <row r="49" spans="1:18" ht="16" customHeight="1" x14ac:dyDescent="0.35">
      <c r="A49" s="14" t="s">
        <v>168</v>
      </c>
      <c r="B49" s="18">
        <v>44</v>
      </c>
      <c r="C49" s="19">
        <v>45229</v>
      </c>
      <c r="D49" s="22">
        <v>33</v>
      </c>
      <c r="E49" s="51">
        <v>0</v>
      </c>
      <c r="F49" s="51">
        <v>1</v>
      </c>
      <c r="G49" s="51">
        <f>weekly_covid_deaths_council_area[[#This Row],[Dumfries and Galloway]]</f>
        <v>1</v>
      </c>
      <c r="H49" s="51">
        <f>weekly_covid_deaths_council_area[[#This Row],[Fife]]</f>
        <v>3</v>
      </c>
      <c r="I49" s="51">
        <v>4</v>
      </c>
      <c r="J49" s="51">
        <v>5</v>
      </c>
      <c r="K49" s="51">
        <v>5</v>
      </c>
      <c r="L49" s="51">
        <v>2</v>
      </c>
      <c r="M49" s="26">
        <v>6</v>
      </c>
      <c r="N49" s="26">
        <v>1</v>
      </c>
      <c r="O49" s="26">
        <f>weekly_covid_deaths_council_area[[#This Row],[Orkney Islands]]</f>
        <v>0</v>
      </c>
      <c r="P49" s="26">
        <f>weekly_covid_deaths_council_area[[#This Row],[Shetland Islands]]</f>
        <v>0</v>
      </c>
      <c r="Q49" s="51">
        <v>5</v>
      </c>
      <c r="R49" s="51">
        <f>weekly_covid_deaths_council_area[[#This Row],[Na h-Eileanan Siar]]</f>
        <v>0</v>
      </c>
    </row>
    <row r="50" spans="1:18" ht="16" customHeight="1" x14ac:dyDescent="0.35">
      <c r="A50" s="14" t="s">
        <v>168</v>
      </c>
      <c r="B50" s="18">
        <v>45</v>
      </c>
      <c r="C50" s="19">
        <v>45236</v>
      </c>
      <c r="D50" s="22">
        <v>45</v>
      </c>
      <c r="E50" s="51">
        <v>6</v>
      </c>
      <c r="F50" s="51">
        <v>1</v>
      </c>
      <c r="G50" s="51">
        <f>weekly_covid_deaths_council_area[[#This Row],[Dumfries and Galloway]]</f>
        <v>4</v>
      </c>
      <c r="H50" s="51">
        <f>weekly_covid_deaths_council_area[[#This Row],[Fife]]</f>
        <v>4</v>
      </c>
      <c r="I50" s="51">
        <v>2</v>
      </c>
      <c r="J50" s="51">
        <v>4</v>
      </c>
      <c r="K50" s="51">
        <v>6</v>
      </c>
      <c r="L50" s="51">
        <v>3</v>
      </c>
      <c r="M50" s="26">
        <v>5</v>
      </c>
      <c r="N50" s="26">
        <v>4</v>
      </c>
      <c r="O50" s="26">
        <f>weekly_covid_deaths_council_area[[#This Row],[Orkney Islands]]</f>
        <v>0</v>
      </c>
      <c r="P50" s="26">
        <f>weekly_covid_deaths_council_area[[#This Row],[Shetland Islands]]</f>
        <v>1</v>
      </c>
      <c r="Q50" s="51">
        <v>5</v>
      </c>
      <c r="R50" s="51">
        <f>weekly_covid_deaths_council_area[[#This Row],[Na h-Eileanan Siar]]</f>
        <v>0</v>
      </c>
    </row>
    <row r="51" spans="1:18" ht="16" customHeight="1" x14ac:dyDescent="0.35">
      <c r="A51" s="14" t="s">
        <v>168</v>
      </c>
      <c r="B51" s="18">
        <v>46</v>
      </c>
      <c r="C51" s="19">
        <v>45243</v>
      </c>
      <c r="D51" s="22">
        <v>31</v>
      </c>
      <c r="E51" s="51">
        <v>7</v>
      </c>
      <c r="F51" s="51">
        <v>2</v>
      </c>
      <c r="G51" s="51">
        <f>weekly_covid_deaths_council_area[[#This Row],[Dumfries and Galloway]]</f>
        <v>0</v>
      </c>
      <c r="H51" s="51">
        <f>weekly_covid_deaths_council_area[[#This Row],[Fife]]</f>
        <v>2</v>
      </c>
      <c r="I51" s="51">
        <v>1</v>
      </c>
      <c r="J51" s="51">
        <v>3</v>
      </c>
      <c r="K51" s="51">
        <v>5</v>
      </c>
      <c r="L51" s="51">
        <v>0</v>
      </c>
      <c r="M51" s="26">
        <v>4</v>
      </c>
      <c r="N51" s="26">
        <v>6</v>
      </c>
      <c r="O51" s="26">
        <f>weekly_covid_deaths_council_area[[#This Row],[Orkney Islands]]</f>
        <v>0</v>
      </c>
      <c r="P51" s="26">
        <f>weekly_covid_deaths_council_area[[#This Row],[Shetland Islands]]</f>
        <v>0</v>
      </c>
      <c r="Q51" s="51">
        <v>0</v>
      </c>
      <c r="R51" s="51">
        <f>weekly_covid_deaths_council_area[[#This Row],[Na h-Eileanan Siar]]</f>
        <v>1</v>
      </c>
    </row>
    <row r="52" spans="1:18" ht="16" customHeight="1" x14ac:dyDescent="0.35">
      <c r="A52" s="14" t="s">
        <v>168</v>
      </c>
      <c r="B52" s="18">
        <v>47</v>
      </c>
      <c r="C52" s="19">
        <v>45250</v>
      </c>
      <c r="D52" s="22">
        <v>36</v>
      </c>
      <c r="E52" s="51">
        <v>1</v>
      </c>
      <c r="F52" s="51">
        <v>0</v>
      </c>
      <c r="G52" s="51">
        <f>weekly_covid_deaths_council_area[[#This Row],[Dumfries and Galloway]]</f>
        <v>1</v>
      </c>
      <c r="H52" s="51">
        <f>weekly_covid_deaths_council_area[[#This Row],[Fife]]</f>
        <v>9</v>
      </c>
      <c r="I52" s="51">
        <v>2</v>
      </c>
      <c r="J52" s="51">
        <v>1</v>
      </c>
      <c r="K52" s="51">
        <v>8</v>
      </c>
      <c r="L52" s="51">
        <v>6</v>
      </c>
      <c r="M52" s="26">
        <v>5</v>
      </c>
      <c r="N52" s="26">
        <v>2</v>
      </c>
      <c r="O52" s="26">
        <f>weekly_covid_deaths_council_area[[#This Row],[Orkney Islands]]</f>
        <v>0</v>
      </c>
      <c r="P52" s="26">
        <f>weekly_covid_deaths_council_area[[#This Row],[Shetland Islands]]</f>
        <v>0</v>
      </c>
      <c r="Q52" s="51">
        <v>1</v>
      </c>
      <c r="R52" s="51">
        <f>weekly_covid_deaths_council_area[[#This Row],[Na h-Eileanan Siar]]</f>
        <v>0</v>
      </c>
    </row>
    <row r="53" spans="1:18" ht="16" customHeight="1" x14ac:dyDescent="0.35">
      <c r="A53" s="14" t="s">
        <v>168</v>
      </c>
      <c r="B53" s="18">
        <v>48</v>
      </c>
      <c r="C53" s="19">
        <v>45257</v>
      </c>
      <c r="D53" s="22">
        <v>34</v>
      </c>
      <c r="E53" s="51">
        <v>6</v>
      </c>
      <c r="F53" s="51">
        <v>0</v>
      </c>
      <c r="G53" s="51">
        <f>weekly_covid_deaths_council_area[[#This Row],[Dumfries and Galloway]]</f>
        <v>1</v>
      </c>
      <c r="H53" s="51">
        <f>weekly_covid_deaths_council_area[[#This Row],[Fife]]</f>
        <v>0</v>
      </c>
      <c r="I53" s="51">
        <v>3</v>
      </c>
      <c r="J53" s="51">
        <v>6</v>
      </c>
      <c r="K53" s="51">
        <v>10</v>
      </c>
      <c r="L53" s="51">
        <v>0</v>
      </c>
      <c r="M53" s="26">
        <v>1</v>
      </c>
      <c r="N53" s="26">
        <v>3</v>
      </c>
      <c r="O53" s="26">
        <f>weekly_covid_deaths_council_area[[#This Row],[Orkney Islands]]</f>
        <v>0</v>
      </c>
      <c r="P53" s="26">
        <f>weekly_covid_deaths_council_area[[#This Row],[Shetland Islands]]</f>
        <v>0</v>
      </c>
      <c r="Q53" s="51">
        <v>4</v>
      </c>
      <c r="R53" s="51">
        <f>weekly_covid_deaths_council_area[[#This Row],[Na h-Eileanan Siar]]</f>
        <v>0</v>
      </c>
    </row>
    <row r="54" spans="1:18" ht="16" customHeight="1" x14ac:dyDescent="0.35">
      <c r="A54" s="14" t="s">
        <v>168</v>
      </c>
      <c r="B54" s="18">
        <v>49</v>
      </c>
      <c r="C54" s="19">
        <v>45264</v>
      </c>
      <c r="D54" s="22">
        <v>25</v>
      </c>
      <c r="E54" s="51">
        <v>2</v>
      </c>
      <c r="F54" s="51">
        <v>0</v>
      </c>
      <c r="G54" s="51">
        <f>weekly_covid_deaths_council_area[[#This Row],[Dumfries and Galloway]]</f>
        <v>1</v>
      </c>
      <c r="H54" s="51">
        <f>weekly_covid_deaths_council_area[[#This Row],[Fife]]</f>
        <v>0</v>
      </c>
      <c r="I54" s="51">
        <v>2</v>
      </c>
      <c r="J54" s="51">
        <v>4</v>
      </c>
      <c r="K54" s="51">
        <v>6</v>
      </c>
      <c r="L54" s="51">
        <v>3</v>
      </c>
      <c r="M54" s="26">
        <v>3</v>
      </c>
      <c r="N54" s="26">
        <v>1</v>
      </c>
      <c r="O54" s="26">
        <f>weekly_covid_deaths_council_area[[#This Row],[Orkney Islands]]</f>
        <v>0</v>
      </c>
      <c r="P54" s="26">
        <f>weekly_covid_deaths_council_area[[#This Row],[Shetland Islands]]</f>
        <v>0</v>
      </c>
      <c r="Q54" s="51">
        <v>3</v>
      </c>
      <c r="R54" s="51">
        <f>weekly_covid_deaths_council_area[[#This Row],[Na h-Eileanan Siar]]</f>
        <v>0</v>
      </c>
    </row>
    <row r="55" spans="1:18" ht="16" customHeight="1" x14ac:dyDescent="0.35">
      <c r="A55" s="14" t="s">
        <v>168</v>
      </c>
      <c r="B55" s="18">
        <v>50</v>
      </c>
      <c r="C55" s="19">
        <v>45271</v>
      </c>
      <c r="D55" s="22">
        <v>26</v>
      </c>
      <c r="E55" s="51">
        <v>3</v>
      </c>
      <c r="F55" s="51">
        <v>0</v>
      </c>
      <c r="G55" s="51">
        <f>weekly_covid_deaths_council_area[[#This Row],[Dumfries and Galloway]]</f>
        <v>2</v>
      </c>
      <c r="H55" s="51">
        <f>weekly_covid_deaths_council_area[[#This Row],[Fife]]</f>
        <v>3</v>
      </c>
      <c r="I55" s="51">
        <v>1</v>
      </c>
      <c r="J55" s="51">
        <v>2</v>
      </c>
      <c r="K55" s="51">
        <v>3</v>
      </c>
      <c r="L55" s="51">
        <v>0</v>
      </c>
      <c r="M55" s="26">
        <v>6</v>
      </c>
      <c r="N55" s="26">
        <v>5</v>
      </c>
      <c r="O55" s="26">
        <f>weekly_covid_deaths_council_area[[#This Row],[Orkney Islands]]</f>
        <v>0</v>
      </c>
      <c r="P55" s="26">
        <f>weekly_covid_deaths_council_area[[#This Row],[Shetland Islands]]</f>
        <v>0</v>
      </c>
      <c r="Q55" s="51">
        <v>1</v>
      </c>
      <c r="R55" s="51">
        <f>weekly_covid_deaths_council_area[[#This Row],[Na h-Eileanan Siar]]</f>
        <v>0</v>
      </c>
    </row>
    <row r="56" spans="1:18" ht="16" customHeight="1" x14ac:dyDescent="0.35">
      <c r="A56" s="14" t="s">
        <v>168</v>
      </c>
      <c r="B56" s="18">
        <v>51</v>
      </c>
      <c r="C56" s="19">
        <v>45278</v>
      </c>
      <c r="D56" s="22">
        <v>43</v>
      </c>
      <c r="E56" s="51">
        <v>5</v>
      </c>
      <c r="F56" s="51">
        <v>1</v>
      </c>
      <c r="G56" s="51">
        <f>weekly_covid_deaths_council_area[[#This Row],[Dumfries and Galloway]]</f>
        <v>2</v>
      </c>
      <c r="H56" s="51">
        <f>weekly_covid_deaths_council_area[[#This Row],[Fife]]</f>
        <v>2</v>
      </c>
      <c r="I56" s="51">
        <v>4</v>
      </c>
      <c r="J56" s="51">
        <v>3</v>
      </c>
      <c r="K56" s="51">
        <v>7</v>
      </c>
      <c r="L56" s="51">
        <v>1</v>
      </c>
      <c r="M56" s="26">
        <v>8</v>
      </c>
      <c r="N56" s="26">
        <v>3</v>
      </c>
      <c r="O56" s="26">
        <f>weekly_covid_deaths_council_area[[#This Row],[Orkney Islands]]</f>
        <v>0</v>
      </c>
      <c r="P56" s="26">
        <f>weekly_covid_deaths_council_area[[#This Row],[Shetland Islands]]</f>
        <v>0</v>
      </c>
      <c r="Q56" s="51">
        <v>7</v>
      </c>
      <c r="R56" s="51">
        <f>weekly_covid_deaths_council_area[[#This Row],[Na h-Eileanan Siar]]</f>
        <v>0</v>
      </c>
    </row>
    <row r="57" spans="1:18" ht="16" customHeight="1" x14ac:dyDescent="0.35">
      <c r="A57" s="14" t="s">
        <v>168</v>
      </c>
      <c r="B57" s="18">
        <v>52</v>
      </c>
      <c r="C57" s="19">
        <v>45285</v>
      </c>
      <c r="D57" s="22">
        <v>30</v>
      </c>
      <c r="E57" s="51">
        <v>6</v>
      </c>
      <c r="F57" s="51">
        <v>0</v>
      </c>
      <c r="G57" s="51">
        <f>weekly_covid_deaths_council_area[[#This Row],[Dumfries and Galloway]]</f>
        <v>0</v>
      </c>
      <c r="H57" s="51">
        <f>weekly_covid_deaths_council_area[[#This Row],[Fife]]</f>
        <v>1</v>
      </c>
      <c r="I57" s="51">
        <v>0</v>
      </c>
      <c r="J57" s="51">
        <v>1</v>
      </c>
      <c r="K57" s="51">
        <v>7</v>
      </c>
      <c r="L57" s="51">
        <v>3</v>
      </c>
      <c r="M57" s="26">
        <v>5</v>
      </c>
      <c r="N57" s="26">
        <v>5</v>
      </c>
      <c r="O57" s="26">
        <f>weekly_covid_deaths_council_area[[#This Row],[Orkney Islands]]</f>
        <v>0</v>
      </c>
      <c r="P57" s="26">
        <f>weekly_covid_deaths_council_area[[#This Row],[Shetland Islands]]</f>
        <v>0</v>
      </c>
      <c r="Q57" s="51">
        <v>2</v>
      </c>
      <c r="R57" s="51">
        <f>weekly_covid_deaths_council_area[[#This Row],[Na h-Eileanan Siar]]</f>
        <v>0</v>
      </c>
    </row>
    <row r="58" spans="1:18" x14ac:dyDescent="0.35">
      <c r="A58" s="14" t="s">
        <v>177</v>
      </c>
      <c r="B58" s="18">
        <v>1</v>
      </c>
      <c r="C58" s="19">
        <v>45292</v>
      </c>
      <c r="D58" s="22">
        <v>45</v>
      </c>
      <c r="E58" s="26">
        <v>2</v>
      </c>
      <c r="F58" s="26">
        <v>4</v>
      </c>
      <c r="G58" s="26">
        <f>weekly_covid_deaths_council_area[[#This Row],[Dumfries and Galloway]]</f>
        <v>1</v>
      </c>
      <c r="H58" s="26">
        <f>weekly_covid_deaths_council_area[[#This Row],[Fife]]</f>
        <v>2</v>
      </c>
      <c r="I58" s="26">
        <v>2</v>
      </c>
      <c r="J58" s="26">
        <v>3</v>
      </c>
      <c r="K58" s="26">
        <v>12</v>
      </c>
      <c r="L58" s="26">
        <v>1</v>
      </c>
      <c r="M58" s="26">
        <v>6</v>
      </c>
      <c r="N58" s="26">
        <v>6</v>
      </c>
      <c r="O58" s="67">
        <f>weekly_covid_deaths_council_area[[#This Row],[Orkney Islands]]</f>
        <v>0</v>
      </c>
      <c r="P58" s="26">
        <f>weekly_covid_deaths_council_area[[#This Row],[Shetland Islands]]</f>
        <v>0</v>
      </c>
      <c r="Q58" s="26">
        <v>6</v>
      </c>
      <c r="R58" s="26">
        <f>weekly_covid_deaths_council_area[[#This Row],[Na h-Eileanan Siar]]</f>
        <v>0</v>
      </c>
    </row>
    <row r="59" spans="1:18" x14ac:dyDescent="0.35">
      <c r="A59" s="14" t="s">
        <v>177</v>
      </c>
      <c r="B59" s="18">
        <v>2</v>
      </c>
      <c r="C59" s="19">
        <v>45299</v>
      </c>
      <c r="D59" s="22">
        <v>45</v>
      </c>
      <c r="E59" s="26">
        <v>2</v>
      </c>
      <c r="F59" s="26">
        <v>1</v>
      </c>
      <c r="G59" s="26">
        <f>weekly_covid_deaths_council_area[[#This Row],[Dumfries and Galloway]]</f>
        <v>1</v>
      </c>
      <c r="H59" s="26">
        <f>weekly_covid_deaths_council_area[[#This Row],[Fife]]</f>
        <v>4</v>
      </c>
      <c r="I59" s="26">
        <v>0</v>
      </c>
      <c r="J59" s="26">
        <v>6</v>
      </c>
      <c r="K59" s="26">
        <v>14</v>
      </c>
      <c r="L59" s="26">
        <v>2</v>
      </c>
      <c r="M59" s="26">
        <v>5</v>
      </c>
      <c r="N59" s="26">
        <v>4</v>
      </c>
      <c r="O59" s="67">
        <f>weekly_covid_deaths_council_area[[#This Row],[Orkney Islands]]</f>
        <v>0</v>
      </c>
      <c r="P59" s="26">
        <f>weekly_covid_deaths_council_area[[#This Row],[Shetland Islands]]</f>
        <v>0</v>
      </c>
      <c r="Q59" s="26">
        <v>5</v>
      </c>
      <c r="R59" s="26">
        <f>weekly_covid_deaths_council_area[[#This Row],[Na h-Eileanan Siar]]</f>
        <v>1</v>
      </c>
    </row>
    <row r="60" spans="1:18" x14ac:dyDescent="0.35">
      <c r="A60" s="14" t="s">
        <v>177</v>
      </c>
      <c r="B60" s="18">
        <v>3</v>
      </c>
      <c r="C60" s="19">
        <v>45306</v>
      </c>
      <c r="D60" s="22">
        <v>37</v>
      </c>
      <c r="E60" s="26">
        <v>2</v>
      </c>
      <c r="F60" s="26">
        <v>0</v>
      </c>
      <c r="G60" s="26">
        <f>weekly_covid_deaths_council_area[[#This Row],[Dumfries and Galloway]]</f>
        <v>0</v>
      </c>
      <c r="H60" s="26">
        <f>weekly_covid_deaths_council_area[[#This Row],[Fife]]</f>
        <v>4</v>
      </c>
      <c r="I60" s="26">
        <v>3</v>
      </c>
      <c r="J60" s="26">
        <v>4</v>
      </c>
      <c r="K60" s="26">
        <v>14</v>
      </c>
      <c r="L60" s="26">
        <v>2</v>
      </c>
      <c r="M60" s="26">
        <v>4</v>
      </c>
      <c r="N60" s="26">
        <v>1</v>
      </c>
      <c r="O60" s="67">
        <f>weekly_covid_deaths_council_area[[#This Row],[Orkney Islands]]</f>
        <v>0</v>
      </c>
      <c r="P60" s="26">
        <f>weekly_covid_deaths_council_area[[#This Row],[Shetland Islands]]</f>
        <v>0</v>
      </c>
      <c r="Q60" s="26">
        <v>2</v>
      </c>
      <c r="R60" s="26">
        <f>weekly_covid_deaths_council_area[[#This Row],[Na h-Eileanan Siar]]</f>
        <v>1</v>
      </c>
    </row>
    <row r="61" spans="1:18" x14ac:dyDescent="0.35">
      <c r="A61" s="14" t="s">
        <v>177</v>
      </c>
      <c r="B61" s="18">
        <v>4</v>
      </c>
      <c r="C61" s="19">
        <v>45313</v>
      </c>
      <c r="D61" s="22">
        <v>31</v>
      </c>
      <c r="E61" s="26">
        <v>4</v>
      </c>
      <c r="F61" s="26">
        <v>3</v>
      </c>
      <c r="G61" s="26">
        <f>weekly_covid_deaths_council_area[[#This Row],[Dumfries and Galloway]]</f>
        <v>2</v>
      </c>
      <c r="H61" s="26">
        <f>weekly_covid_deaths_council_area[[#This Row],[Fife]]</f>
        <v>2</v>
      </c>
      <c r="I61" s="26">
        <v>0</v>
      </c>
      <c r="J61" s="26">
        <v>1</v>
      </c>
      <c r="K61" s="26">
        <v>6</v>
      </c>
      <c r="L61" s="26">
        <v>1</v>
      </c>
      <c r="M61" s="26">
        <v>6</v>
      </c>
      <c r="N61" s="26">
        <v>3</v>
      </c>
      <c r="O61" s="67">
        <f>weekly_covid_deaths_council_area[[#This Row],[Orkney Islands]]</f>
        <v>0</v>
      </c>
      <c r="P61" s="26">
        <f>weekly_covid_deaths_council_area[[#This Row],[Shetland Islands]]</f>
        <v>0</v>
      </c>
      <c r="Q61" s="26">
        <v>3</v>
      </c>
      <c r="R61" s="26">
        <f>weekly_covid_deaths_council_area[[#This Row],[Na h-Eileanan Siar]]</f>
        <v>0</v>
      </c>
    </row>
    <row r="62" spans="1:18" x14ac:dyDescent="0.35">
      <c r="A62" s="14" t="s">
        <v>177</v>
      </c>
      <c r="B62" s="18">
        <v>5</v>
      </c>
      <c r="C62" s="19">
        <v>45320</v>
      </c>
      <c r="D62" s="22">
        <v>35</v>
      </c>
      <c r="E62" s="26">
        <v>1</v>
      </c>
      <c r="F62" s="26">
        <v>1</v>
      </c>
      <c r="G62" s="26">
        <f>weekly_covid_deaths_council_area[[#This Row],[Dumfries and Galloway]]</f>
        <v>0</v>
      </c>
      <c r="H62" s="26">
        <f>weekly_covid_deaths_council_area[[#This Row],[Fife]]</f>
        <v>6</v>
      </c>
      <c r="I62" s="26">
        <v>2</v>
      </c>
      <c r="J62" s="26">
        <v>1</v>
      </c>
      <c r="K62" s="26">
        <v>10</v>
      </c>
      <c r="L62" s="26">
        <v>0</v>
      </c>
      <c r="M62" s="26">
        <v>7</v>
      </c>
      <c r="N62" s="26">
        <v>4</v>
      </c>
      <c r="O62" s="67">
        <f>weekly_covid_deaths_council_area[[#This Row],[Orkney Islands]]</f>
        <v>0</v>
      </c>
      <c r="P62" s="26">
        <f>weekly_covid_deaths_council_area[[#This Row],[Shetland Islands]]</f>
        <v>0</v>
      </c>
      <c r="Q62" s="26">
        <v>3</v>
      </c>
      <c r="R62" s="26">
        <f>weekly_covid_deaths_council_area[[#This Row],[Na h-Eileanan Siar]]</f>
        <v>0</v>
      </c>
    </row>
    <row r="63" spans="1:18" x14ac:dyDescent="0.35">
      <c r="A63" s="14" t="s">
        <v>177</v>
      </c>
      <c r="B63" s="18">
        <v>6</v>
      </c>
      <c r="C63" s="19">
        <v>45327</v>
      </c>
      <c r="D63" s="22">
        <v>29</v>
      </c>
      <c r="E63" s="26">
        <v>3</v>
      </c>
      <c r="F63" s="26">
        <v>1</v>
      </c>
      <c r="G63" s="26">
        <f>weekly_covid_deaths_council_area[[#This Row],[Dumfries and Galloway]]</f>
        <v>2</v>
      </c>
      <c r="H63" s="26">
        <f>weekly_covid_deaths_council_area[[#This Row],[Fife]]</f>
        <v>3</v>
      </c>
      <c r="I63" s="26">
        <v>2</v>
      </c>
      <c r="J63" s="26">
        <v>2</v>
      </c>
      <c r="K63" s="26">
        <v>2</v>
      </c>
      <c r="L63" s="26">
        <v>3</v>
      </c>
      <c r="M63" s="26">
        <v>4</v>
      </c>
      <c r="N63" s="26">
        <v>2</v>
      </c>
      <c r="O63" s="67">
        <f>weekly_covid_deaths_council_area[[#This Row],[Orkney Islands]]</f>
        <v>0</v>
      </c>
      <c r="P63" s="26">
        <f>weekly_covid_deaths_council_area[[#This Row],[Shetland Islands]]</f>
        <v>0</v>
      </c>
      <c r="Q63" s="26">
        <v>5</v>
      </c>
      <c r="R63" s="26">
        <f>weekly_covid_deaths_council_area[[#This Row],[Na h-Eileanan Siar]]</f>
        <v>0</v>
      </c>
    </row>
    <row r="64" spans="1:18" x14ac:dyDescent="0.35">
      <c r="A64" s="14" t="s">
        <v>177</v>
      </c>
      <c r="B64" s="18">
        <v>7</v>
      </c>
      <c r="C64" s="19">
        <v>45334</v>
      </c>
      <c r="D64" s="22">
        <v>26</v>
      </c>
      <c r="E64" s="26">
        <v>1</v>
      </c>
      <c r="F64" s="26">
        <v>1</v>
      </c>
      <c r="G64" s="26">
        <f>weekly_covid_deaths_council_area[[#This Row],[Dumfries and Galloway]]</f>
        <v>0</v>
      </c>
      <c r="H64" s="26">
        <f>weekly_covid_deaths_council_area[[#This Row],[Fife]]</f>
        <v>3</v>
      </c>
      <c r="I64" s="26">
        <v>3</v>
      </c>
      <c r="J64" s="26">
        <v>0</v>
      </c>
      <c r="K64" s="26">
        <v>8</v>
      </c>
      <c r="L64" s="26">
        <v>0</v>
      </c>
      <c r="M64" s="26">
        <v>2</v>
      </c>
      <c r="N64" s="26">
        <v>4</v>
      </c>
      <c r="O64" s="67">
        <f>weekly_covid_deaths_council_area[[#This Row],[Orkney Islands]]</f>
        <v>1</v>
      </c>
      <c r="P64" s="26">
        <f>weekly_covid_deaths_council_area[[#This Row],[Shetland Islands]]</f>
        <v>0</v>
      </c>
      <c r="Q64" s="26">
        <v>3</v>
      </c>
      <c r="R64" s="26">
        <f>weekly_covid_deaths_council_area[[#This Row],[Na h-Eileanan Siar]]</f>
        <v>0</v>
      </c>
    </row>
    <row r="65" spans="1:18" x14ac:dyDescent="0.35">
      <c r="A65" s="14" t="s">
        <v>177</v>
      </c>
      <c r="B65" s="18">
        <v>8</v>
      </c>
      <c r="C65" s="19">
        <v>45341</v>
      </c>
      <c r="D65" s="22">
        <v>20</v>
      </c>
      <c r="E65" s="26">
        <v>1</v>
      </c>
      <c r="F65" s="26">
        <v>1</v>
      </c>
      <c r="G65" s="26">
        <f>weekly_covid_deaths_council_area[[#This Row],[Dumfries and Galloway]]</f>
        <v>0</v>
      </c>
      <c r="H65" s="26">
        <f>weekly_covid_deaths_council_area[[#This Row],[Fife]]</f>
        <v>1</v>
      </c>
      <c r="I65" s="26">
        <v>3</v>
      </c>
      <c r="J65" s="26">
        <v>2</v>
      </c>
      <c r="K65" s="26">
        <v>5</v>
      </c>
      <c r="L65" s="26">
        <v>0</v>
      </c>
      <c r="M65" s="26">
        <v>3</v>
      </c>
      <c r="N65" s="26">
        <v>2</v>
      </c>
      <c r="O65" s="67">
        <f>weekly_covid_deaths_council_area[[#This Row],[Orkney Islands]]</f>
        <v>0</v>
      </c>
      <c r="P65" s="26">
        <f>weekly_covid_deaths_council_area[[#This Row],[Shetland Islands]]</f>
        <v>0</v>
      </c>
      <c r="Q65" s="26">
        <v>2</v>
      </c>
      <c r="R65" s="26">
        <f>weekly_covid_deaths_council_area[[#This Row],[Na h-Eileanan Siar]]</f>
        <v>0</v>
      </c>
    </row>
    <row r="66" spans="1:18" x14ac:dyDescent="0.35">
      <c r="A66" s="14" t="s">
        <v>177</v>
      </c>
      <c r="B66" s="18">
        <v>9</v>
      </c>
      <c r="C66" s="19">
        <v>45348</v>
      </c>
      <c r="D66" s="22">
        <v>22</v>
      </c>
      <c r="E66" s="26">
        <v>2</v>
      </c>
      <c r="F66" s="26">
        <v>0</v>
      </c>
      <c r="G66" s="26">
        <f>weekly_covid_deaths_council_area[[#This Row],[Dumfries and Galloway]]</f>
        <v>0</v>
      </c>
      <c r="H66" s="26">
        <f>weekly_covid_deaths_council_area[[#This Row],[Fife]]</f>
        <v>2</v>
      </c>
      <c r="I66" s="26">
        <v>1</v>
      </c>
      <c r="J66" s="26">
        <v>1</v>
      </c>
      <c r="K66" s="26">
        <v>2</v>
      </c>
      <c r="L66" s="26">
        <v>0</v>
      </c>
      <c r="M66" s="26">
        <v>7</v>
      </c>
      <c r="N66" s="26">
        <v>4</v>
      </c>
      <c r="O66" s="67">
        <f>weekly_covid_deaths_council_area[[#This Row],[Orkney Islands]]</f>
        <v>0</v>
      </c>
      <c r="P66" s="26">
        <f>weekly_covid_deaths_council_area[[#This Row],[Shetland Islands]]</f>
        <v>0</v>
      </c>
      <c r="Q66" s="26">
        <v>3</v>
      </c>
      <c r="R66" s="26">
        <f>weekly_covid_deaths_council_area[[#This Row],[Na h-Eileanan Siar]]</f>
        <v>0</v>
      </c>
    </row>
    <row r="67" spans="1:18" x14ac:dyDescent="0.35">
      <c r="A67" s="14" t="s">
        <v>177</v>
      </c>
      <c r="B67" s="18">
        <v>10</v>
      </c>
      <c r="C67" s="19">
        <v>45355</v>
      </c>
      <c r="D67" s="22">
        <v>13</v>
      </c>
      <c r="E67" s="26">
        <v>0</v>
      </c>
      <c r="F67" s="26">
        <v>2</v>
      </c>
      <c r="G67" s="26">
        <f>weekly_covid_deaths_council_area[[#This Row],[Dumfries and Galloway]]</f>
        <v>1</v>
      </c>
      <c r="H67" s="26">
        <f>weekly_covid_deaths_council_area[[#This Row],[Fife]]</f>
        <v>0</v>
      </c>
      <c r="I67" s="26">
        <v>0</v>
      </c>
      <c r="J67" s="26">
        <v>0</v>
      </c>
      <c r="K67" s="26">
        <v>2</v>
      </c>
      <c r="L67" s="26">
        <v>3</v>
      </c>
      <c r="M67" s="26">
        <v>2</v>
      </c>
      <c r="N67" s="26">
        <v>1</v>
      </c>
      <c r="O67" s="67">
        <f>weekly_covid_deaths_council_area[[#This Row],[Orkney Islands]]</f>
        <v>0</v>
      </c>
      <c r="P67" s="26">
        <f>weekly_covid_deaths_council_area[[#This Row],[Shetland Islands]]</f>
        <v>0</v>
      </c>
      <c r="Q67" s="26">
        <v>1</v>
      </c>
      <c r="R67" s="26">
        <f>weekly_covid_deaths_council_area[[#This Row],[Na h-Eileanan Siar]]</f>
        <v>1</v>
      </c>
    </row>
    <row r="68" spans="1:18" x14ac:dyDescent="0.35">
      <c r="A68" s="14" t="s">
        <v>177</v>
      </c>
      <c r="B68" s="18">
        <v>11</v>
      </c>
      <c r="C68" s="19">
        <v>45362</v>
      </c>
      <c r="D68" s="22">
        <v>12</v>
      </c>
      <c r="E68" s="26">
        <v>1</v>
      </c>
      <c r="F68" s="26">
        <v>0</v>
      </c>
      <c r="G68" s="26">
        <f>weekly_covid_deaths_council_area[[#This Row],[Dumfries and Galloway]]</f>
        <v>0</v>
      </c>
      <c r="H68" s="26">
        <f>weekly_covid_deaths_council_area[[#This Row],[Fife]]</f>
        <v>1</v>
      </c>
      <c r="I68" s="26">
        <v>3</v>
      </c>
      <c r="J68" s="26">
        <v>0</v>
      </c>
      <c r="K68" s="26">
        <v>2</v>
      </c>
      <c r="L68" s="26">
        <v>1</v>
      </c>
      <c r="M68" s="26">
        <v>0</v>
      </c>
      <c r="N68" s="26">
        <v>2</v>
      </c>
      <c r="O68" s="67">
        <f>weekly_covid_deaths_council_area[[#This Row],[Orkney Islands]]</f>
        <v>0</v>
      </c>
      <c r="P68" s="26">
        <f>weekly_covid_deaths_council_area[[#This Row],[Shetland Islands]]</f>
        <v>0</v>
      </c>
      <c r="Q68" s="26">
        <v>2</v>
      </c>
      <c r="R68" s="26">
        <f>weekly_covid_deaths_council_area[[#This Row],[Na h-Eileanan Siar]]</f>
        <v>0</v>
      </c>
    </row>
    <row r="69" spans="1:18" x14ac:dyDescent="0.35">
      <c r="A69" s="14" t="s">
        <v>177</v>
      </c>
      <c r="B69" s="18">
        <v>12</v>
      </c>
      <c r="C69" s="19">
        <v>45369</v>
      </c>
      <c r="D69" s="22">
        <v>10</v>
      </c>
      <c r="E69" s="26">
        <v>0</v>
      </c>
      <c r="F69" s="26">
        <v>2</v>
      </c>
      <c r="G69" s="26">
        <f>weekly_covid_deaths_council_area[[#This Row],[Dumfries and Galloway]]</f>
        <v>0</v>
      </c>
      <c r="H69" s="26">
        <f>weekly_covid_deaths_council_area[[#This Row],[Fife]]</f>
        <v>0</v>
      </c>
      <c r="I69" s="26">
        <v>1</v>
      </c>
      <c r="J69" s="26">
        <v>0</v>
      </c>
      <c r="K69" s="26">
        <v>2</v>
      </c>
      <c r="L69" s="26">
        <v>0</v>
      </c>
      <c r="M69" s="26">
        <v>2</v>
      </c>
      <c r="N69" s="26">
        <v>2</v>
      </c>
      <c r="O69" s="67">
        <f>weekly_covid_deaths_council_area[[#This Row],[Orkney Islands]]</f>
        <v>0</v>
      </c>
      <c r="P69" s="26">
        <f>weekly_covid_deaths_council_area[[#This Row],[Shetland Islands]]</f>
        <v>0</v>
      </c>
      <c r="Q69" s="26">
        <v>1</v>
      </c>
      <c r="R69" s="26">
        <f>weekly_covid_deaths_council_area[[#This Row],[Na h-Eileanan Siar]]</f>
        <v>0</v>
      </c>
    </row>
    <row r="70" spans="1:18" x14ac:dyDescent="0.35">
      <c r="A70" s="14" t="s">
        <v>177</v>
      </c>
      <c r="B70" s="18">
        <v>13</v>
      </c>
      <c r="C70" s="19">
        <v>45376</v>
      </c>
      <c r="D70" s="22">
        <v>15</v>
      </c>
      <c r="E70" s="26">
        <v>2</v>
      </c>
      <c r="F70" s="26">
        <v>1</v>
      </c>
      <c r="G70" s="26">
        <f>weekly_covid_deaths_council_area[[#This Row],[Dumfries and Galloway]]</f>
        <v>0</v>
      </c>
      <c r="H70" s="26">
        <f>weekly_covid_deaths_council_area[[#This Row],[Fife]]</f>
        <v>0</v>
      </c>
      <c r="I70" s="26">
        <v>0</v>
      </c>
      <c r="J70" s="26">
        <v>1</v>
      </c>
      <c r="K70" s="26">
        <v>5</v>
      </c>
      <c r="L70" s="26">
        <v>1</v>
      </c>
      <c r="M70" s="26">
        <v>4</v>
      </c>
      <c r="N70" s="26">
        <v>0</v>
      </c>
      <c r="O70" s="67">
        <f>weekly_covid_deaths_council_area[[#This Row],[Orkney Islands]]</f>
        <v>0</v>
      </c>
      <c r="P70" s="26">
        <f>weekly_covid_deaths_council_area[[#This Row],[Shetland Islands]]</f>
        <v>0</v>
      </c>
      <c r="Q70" s="26">
        <v>1</v>
      </c>
      <c r="R70" s="26">
        <f>weekly_covid_deaths_council_area[[#This Row],[Na h-Eileanan Siar]]</f>
        <v>0</v>
      </c>
    </row>
    <row r="71" spans="1:18" x14ac:dyDescent="0.35">
      <c r="A71" s="14" t="s">
        <v>177</v>
      </c>
      <c r="B71" s="18">
        <v>14</v>
      </c>
      <c r="C71" s="19">
        <v>45383</v>
      </c>
      <c r="D71" s="22">
        <v>8</v>
      </c>
      <c r="E71" s="26">
        <v>1</v>
      </c>
      <c r="F71" s="26">
        <v>1</v>
      </c>
      <c r="G71" s="26">
        <f>weekly_covid_deaths_council_area[[#This Row],[Dumfries and Galloway]]</f>
        <v>0</v>
      </c>
      <c r="H71" s="26">
        <f>weekly_covid_deaths_council_area[[#This Row],[Fife]]</f>
        <v>0</v>
      </c>
      <c r="I71" s="26">
        <v>0</v>
      </c>
      <c r="J71" s="26">
        <v>1</v>
      </c>
      <c r="K71" s="26">
        <v>4</v>
      </c>
      <c r="L71" s="26">
        <v>0</v>
      </c>
      <c r="M71" s="26">
        <v>0</v>
      </c>
      <c r="N71" s="26">
        <v>0</v>
      </c>
      <c r="O71" s="67">
        <f>weekly_covid_deaths_council_area[[#This Row],[Orkney Islands]]</f>
        <v>1</v>
      </c>
      <c r="P71" s="26">
        <f>weekly_covid_deaths_council_area[[#This Row],[Shetland Islands]]</f>
        <v>0</v>
      </c>
      <c r="Q71" s="26">
        <v>0</v>
      </c>
      <c r="R71" s="26">
        <f>weekly_covid_deaths_council_area[[#This Row],[Na h-Eileanan Siar]]</f>
        <v>0</v>
      </c>
    </row>
    <row r="72" spans="1:18" x14ac:dyDescent="0.35">
      <c r="A72" s="14" t="s">
        <v>177</v>
      </c>
      <c r="B72" s="18">
        <v>15</v>
      </c>
      <c r="C72" s="19">
        <v>45390</v>
      </c>
      <c r="D72" s="22">
        <v>6</v>
      </c>
      <c r="E72" s="26">
        <v>0</v>
      </c>
      <c r="F72" s="26">
        <v>0</v>
      </c>
      <c r="G72" s="26">
        <f>weekly_covid_deaths_council_area[[#This Row],[Dumfries and Galloway]]</f>
        <v>1</v>
      </c>
      <c r="H72" s="26">
        <f>weekly_covid_deaths_council_area[[#This Row],[Fife]]</f>
        <v>0</v>
      </c>
      <c r="I72" s="26">
        <v>0</v>
      </c>
      <c r="J72" s="26">
        <v>0</v>
      </c>
      <c r="K72" s="26">
        <v>1</v>
      </c>
      <c r="L72" s="26">
        <v>0</v>
      </c>
      <c r="M72" s="26">
        <v>1</v>
      </c>
      <c r="N72" s="26">
        <v>2</v>
      </c>
      <c r="O72" s="67">
        <f>weekly_covid_deaths_council_area[[#This Row],[Orkney Islands]]</f>
        <v>0</v>
      </c>
      <c r="P72" s="26">
        <f>weekly_covid_deaths_council_area[[#This Row],[Shetland Islands]]</f>
        <v>0</v>
      </c>
      <c r="Q72" s="26">
        <v>1</v>
      </c>
      <c r="R72" s="26">
        <f>weekly_covid_deaths_council_area[[#This Row],[Na h-Eileanan Siar]]</f>
        <v>0</v>
      </c>
    </row>
    <row r="73" spans="1:18" x14ac:dyDescent="0.35">
      <c r="A73" s="14" t="s">
        <v>177</v>
      </c>
      <c r="B73" s="18">
        <v>16</v>
      </c>
      <c r="C73" s="19">
        <v>45397</v>
      </c>
      <c r="D73" s="22">
        <v>5</v>
      </c>
      <c r="E73" s="26">
        <v>0</v>
      </c>
      <c r="F73" s="26">
        <v>0</v>
      </c>
      <c r="G73" s="26">
        <f>weekly_covid_deaths_council_area[[#This Row],[Dumfries and Galloway]]</f>
        <v>0</v>
      </c>
      <c r="H73" s="26">
        <f>weekly_covid_deaths_council_area[[#This Row],[Fife]]</f>
        <v>0</v>
      </c>
      <c r="I73" s="26">
        <v>0</v>
      </c>
      <c r="J73" s="26">
        <v>0</v>
      </c>
      <c r="K73" s="26">
        <v>0</v>
      </c>
      <c r="L73" s="26">
        <v>1</v>
      </c>
      <c r="M73" s="26">
        <v>1</v>
      </c>
      <c r="N73" s="26">
        <v>3</v>
      </c>
      <c r="O73" s="67">
        <f>weekly_covid_deaths_council_area[[#This Row],[Orkney Islands]]</f>
        <v>0</v>
      </c>
      <c r="P73" s="26">
        <f>weekly_covid_deaths_council_area[[#This Row],[Shetland Islands]]</f>
        <v>0</v>
      </c>
      <c r="Q73" s="26">
        <v>0</v>
      </c>
      <c r="R73" s="26">
        <f>weekly_covid_deaths_council_area[[#This Row],[Na h-Eileanan Siar]]</f>
        <v>0</v>
      </c>
    </row>
    <row r="74" spans="1:18" x14ac:dyDescent="0.35">
      <c r="A74" s="14" t="s">
        <v>177</v>
      </c>
      <c r="B74" s="18">
        <v>17</v>
      </c>
      <c r="C74" s="19">
        <v>45404</v>
      </c>
      <c r="D74" s="22" t="s">
        <v>213</v>
      </c>
      <c r="E74" s="26" t="s">
        <v>213</v>
      </c>
      <c r="F74" s="26" t="s">
        <v>213</v>
      </c>
      <c r="G74" s="26" t="str">
        <f>weekly_covid_deaths_council_area[[#This Row],[Dumfries and Galloway]]</f>
        <v/>
      </c>
      <c r="H74" s="26" t="str">
        <f>weekly_covid_deaths_council_area[[#This Row],[Fife]]</f>
        <v/>
      </c>
      <c r="I74" s="26" t="s">
        <v>213</v>
      </c>
      <c r="J74" s="26" t="s">
        <v>213</v>
      </c>
      <c r="K74" s="26" t="s">
        <v>213</v>
      </c>
      <c r="L74" s="26" t="s">
        <v>213</v>
      </c>
      <c r="M74" s="26" t="s">
        <v>213</v>
      </c>
      <c r="N74" s="26" t="s">
        <v>213</v>
      </c>
      <c r="O74" s="67" t="str">
        <f>weekly_covid_deaths_council_area[[#This Row],[Orkney Islands]]</f>
        <v/>
      </c>
      <c r="P74" s="26" t="str">
        <f>weekly_covid_deaths_council_area[[#This Row],[Shetland Islands]]</f>
        <v/>
      </c>
      <c r="Q74" s="26" t="s">
        <v>213</v>
      </c>
      <c r="R74" s="26" t="str">
        <f>weekly_covid_deaths_council_area[[#This Row],[Na h-Eileanan Siar]]</f>
        <v/>
      </c>
    </row>
    <row r="75" spans="1:18" x14ac:dyDescent="0.35">
      <c r="A75" s="14" t="s">
        <v>177</v>
      </c>
      <c r="B75" s="18">
        <v>18</v>
      </c>
      <c r="C75" s="19">
        <v>45411</v>
      </c>
      <c r="D75" s="22" t="s">
        <v>213</v>
      </c>
      <c r="E75" s="26" t="s">
        <v>213</v>
      </c>
      <c r="F75" s="26" t="s">
        <v>213</v>
      </c>
      <c r="G75" s="26" t="str">
        <f>weekly_covid_deaths_council_area[[#This Row],[Dumfries and Galloway]]</f>
        <v/>
      </c>
      <c r="H75" s="26" t="str">
        <f>weekly_covid_deaths_council_area[[#This Row],[Fife]]</f>
        <v/>
      </c>
      <c r="I75" s="26" t="s">
        <v>213</v>
      </c>
      <c r="J75" s="26" t="s">
        <v>213</v>
      </c>
      <c r="K75" s="26" t="s">
        <v>213</v>
      </c>
      <c r="L75" s="26" t="s">
        <v>213</v>
      </c>
      <c r="M75" s="26" t="s">
        <v>213</v>
      </c>
      <c r="N75" s="26" t="s">
        <v>213</v>
      </c>
      <c r="O75" s="67" t="str">
        <f>weekly_covid_deaths_council_area[[#This Row],[Orkney Islands]]</f>
        <v/>
      </c>
      <c r="P75" s="26" t="str">
        <f>weekly_covid_deaths_council_area[[#This Row],[Shetland Islands]]</f>
        <v/>
      </c>
      <c r="Q75" s="26" t="s">
        <v>213</v>
      </c>
      <c r="R75" s="26" t="str">
        <f>weekly_covid_deaths_council_area[[#This Row],[Na h-Eileanan Siar]]</f>
        <v/>
      </c>
    </row>
    <row r="76" spans="1:18" x14ac:dyDescent="0.35">
      <c r="A76" s="14" t="s">
        <v>177</v>
      </c>
      <c r="B76" s="18">
        <v>19</v>
      </c>
      <c r="C76" s="19">
        <v>45418</v>
      </c>
      <c r="D76" s="22" t="s">
        <v>213</v>
      </c>
      <c r="E76" s="26" t="s">
        <v>213</v>
      </c>
      <c r="F76" s="26" t="s">
        <v>213</v>
      </c>
      <c r="G76" s="26" t="str">
        <f>weekly_covid_deaths_council_area[[#This Row],[Dumfries and Galloway]]</f>
        <v/>
      </c>
      <c r="H76" s="26" t="str">
        <f>weekly_covid_deaths_council_area[[#This Row],[Fife]]</f>
        <v/>
      </c>
      <c r="I76" s="26" t="s">
        <v>213</v>
      </c>
      <c r="J76" s="26" t="s">
        <v>213</v>
      </c>
      <c r="K76" s="26" t="s">
        <v>213</v>
      </c>
      <c r="L76" s="26" t="s">
        <v>213</v>
      </c>
      <c r="M76" s="26" t="s">
        <v>213</v>
      </c>
      <c r="N76" s="26" t="s">
        <v>213</v>
      </c>
      <c r="O76" s="67" t="str">
        <f>weekly_covid_deaths_council_area[[#This Row],[Orkney Islands]]</f>
        <v/>
      </c>
      <c r="P76" s="26" t="str">
        <f>weekly_covid_deaths_council_area[[#This Row],[Shetland Islands]]</f>
        <v/>
      </c>
      <c r="Q76" s="26" t="s">
        <v>213</v>
      </c>
      <c r="R76" s="26" t="str">
        <f>weekly_covid_deaths_council_area[[#This Row],[Na h-Eileanan Siar]]</f>
        <v/>
      </c>
    </row>
    <row r="77" spans="1:18" x14ac:dyDescent="0.35">
      <c r="A77" s="14" t="s">
        <v>177</v>
      </c>
      <c r="B77" s="18">
        <v>20</v>
      </c>
      <c r="C77" s="19">
        <v>45425</v>
      </c>
      <c r="D77" s="22" t="s">
        <v>213</v>
      </c>
      <c r="E77" s="26" t="s">
        <v>213</v>
      </c>
      <c r="F77" s="26" t="s">
        <v>213</v>
      </c>
      <c r="G77" s="26" t="str">
        <f>weekly_covid_deaths_council_area[[#This Row],[Dumfries and Galloway]]</f>
        <v/>
      </c>
      <c r="H77" s="26" t="str">
        <f>weekly_covid_deaths_council_area[[#This Row],[Fife]]</f>
        <v/>
      </c>
      <c r="I77" s="26" t="s">
        <v>213</v>
      </c>
      <c r="J77" s="26" t="s">
        <v>213</v>
      </c>
      <c r="K77" s="26" t="s">
        <v>213</v>
      </c>
      <c r="L77" s="26" t="s">
        <v>213</v>
      </c>
      <c r="M77" s="26" t="s">
        <v>213</v>
      </c>
      <c r="N77" s="26" t="s">
        <v>213</v>
      </c>
      <c r="O77" s="67" t="str">
        <f>weekly_covid_deaths_council_area[[#This Row],[Orkney Islands]]</f>
        <v/>
      </c>
      <c r="P77" s="26" t="str">
        <f>weekly_covid_deaths_council_area[[#This Row],[Shetland Islands]]</f>
        <v/>
      </c>
      <c r="Q77" s="26" t="s">
        <v>213</v>
      </c>
      <c r="R77" s="26" t="str">
        <f>weekly_covid_deaths_council_area[[#This Row],[Na h-Eileanan Siar]]</f>
        <v/>
      </c>
    </row>
    <row r="78" spans="1:18" x14ac:dyDescent="0.35">
      <c r="A78" s="14" t="s">
        <v>177</v>
      </c>
      <c r="B78" s="18">
        <v>21</v>
      </c>
      <c r="C78" s="19">
        <v>45432</v>
      </c>
      <c r="D78" s="22" t="s">
        <v>213</v>
      </c>
      <c r="E78" s="26" t="s">
        <v>213</v>
      </c>
      <c r="F78" s="26" t="s">
        <v>213</v>
      </c>
      <c r="G78" s="26" t="str">
        <f>weekly_covid_deaths_council_area[[#This Row],[Dumfries and Galloway]]</f>
        <v/>
      </c>
      <c r="H78" s="26" t="str">
        <f>weekly_covid_deaths_council_area[[#This Row],[Fife]]</f>
        <v/>
      </c>
      <c r="I78" s="26" t="s">
        <v>213</v>
      </c>
      <c r="J78" s="26" t="s">
        <v>213</v>
      </c>
      <c r="K78" s="26" t="s">
        <v>213</v>
      </c>
      <c r="L78" s="26" t="s">
        <v>213</v>
      </c>
      <c r="M78" s="26" t="s">
        <v>213</v>
      </c>
      <c r="N78" s="26" t="s">
        <v>213</v>
      </c>
      <c r="O78" s="67" t="str">
        <f>weekly_covid_deaths_council_area[[#This Row],[Orkney Islands]]</f>
        <v/>
      </c>
      <c r="P78" s="26" t="str">
        <f>weekly_covid_deaths_council_area[[#This Row],[Shetland Islands]]</f>
        <v/>
      </c>
      <c r="Q78" s="26" t="s">
        <v>213</v>
      </c>
      <c r="R78" s="26" t="str">
        <f>weekly_covid_deaths_council_area[[#This Row],[Na h-Eileanan Siar]]</f>
        <v/>
      </c>
    </row>
    <row r="79" spans="1:18" x14ac:dyDescent="0.35">
      <c r="A79" s="14" t="s">
        <v>177</v>
      </c>
      <c r="B79" s="18">
        <v>22</v>
      </c>
      <c r="C79" s="19">
        <v>45439</v>
      </c>
      <c r="D79" s="22" t="s">
        <v>213</v>
      </c>
      <c r="E79" s="26" t="s">
        <v>213</v>
      </c>
      <c r="F79" s="26" t="s">
        <v>213</v>
      </c>
      <c r="G79" s="26" t="str">
        <f>weekly_covid_deaths_council_area[[#This Row],[Dumfries and Galloway]]</f>
        <v/>
      </c>
      <c r="H79" s="26" t="str">
        <f>weekly_covid_deaths_council_area[[#This Row],[Fife]]</f>
        <v/>
      </c>
      <c r="I79" s="26" t="s">
        <v>213</v>
      </c>
      <c r="J79" s="26" t="s">
        <v>213</v>
      </c>
      <c r="K79" s="26" t="s">
        <v>213</v>
      </c>
      <c r="L79" s="26" t="s">
        <v>213</v>
      </c>
      <c r="M79" s="26" t="s">
        <v>213</v>
      </c>
      <c r="N79" s="26" t="s">
        <v>213</v>
      </c>
      <c r="O79" s="67" t="str">
        <f>weekly_covid_deaths_council_area[[#This Row],[Orkney Islands]]</f>
        <v/>
      </c>
      <c r="P79" s="26" t="str">
        <f>weekly_covid_deaths_council_area[[#This Row],[Shetland Islands]]</f>
        <v/>
      </c>
      <c r="Q79" s="26" t="s">
        <v>213</v>
      </c>
      <c r="R79" s="26" t="str">
        <f>weekly_covid_deaths_council_area[[#This Row],[Na h-Eileanan Siar]]</f>
        <v/>
      </c>
    </row>
    <row r="80" spans="1:18" x14ac:dyDescent="0.35">
      <c r="A80" s="14" t="s">
        <v>177</v>
      </c>
      <c r="B80" s="18">
        <v>23</v>
      </c>
      <c r="C80" s="19">
        <v>45446</v>
      </c>
      <c r="D80" s="22" t="s">
        <v>213</v>
      </c>
      <c r="E80" s="26" t="s">
        <v>213</v>
      </c>
      <c r="F80" s="26" t="s">
        <v>213</v>
      </c>
      <c r="G80" s="26" t="str">
        <f>weekly_covid_deaths_council_area[[#This Row],[Dumfries and Galloway]]</f>
        <v/>
      </c>
      <c r="H80" s="26" t="str">
        <f>weekly_covid_deaths_council_area[[#This Row],[Fife]]</f>
        <v/>
      </c>
      <c r="I80" s="26" t="s">
        <v>213</v>
      </c>
      <c r="J80" s="26" t="s">
        <v>213</v>
      </c>
      <c r="K80" s="26" t="s">
        <v>213</v>
      </c>
      <c r="L80" s="26" t="s">
        <v>213</v>
      </c>
      <c r="M80" s="26" t="s">
        <v>213</v>
      </c>
      <c r="N80" s="26" t="s">
        <v>213</v>
      </c>
      <c r="O80" s="67" t="str">
        <f>weekly_covid_deaths_council_area[[#This Row],[Orkney Islands]]</f>
        <v/>
      </c>
      <c r="P80" s="26" t="str">
        <f>weekly_covid_deaths_council_area[[#This Row],[Shetland Islands]]</f>
        <v/>
      </c>
      <c r="Q80" s="26" t="s">
        <v>213</v>
      </c>
      <c r="R80" s="26" t="str">
        <f>weekly_covid_deaths_council_area[[#This Row],[Na h-Eileanan Siar]]</f>
        <v/>
      </c>
    </row>
    <row r="81" spans="1:18" x14ac:dyDescent="0.35">
      <c r="A81" s="14" t="s">
        <v>177</v>
      </c>
      <c r="B81" s="18">
        <v>24</v>
      </c>
      <c r="C81" s="19">
        <v>45453</v>
      </c>
      <c r="D81" s="22" t="s">
        <v>213</v>
      </c>
      <c r="E81" s="26" t="s">
        <v>213</v>
      </c>
      <c r="F81" s="26" t="s">
        <v>213</v>
      </c>
      <c r="G81" s="26" t="str">
        <f>weekly_covid_deaths_council_area[[#This Row],[Dumfries and Galloway]]</f>
        <v/>
      </c>
      <c r="H81" s="26" t="str">
        <f>weekly_covid_deaths_council_area[[#This Row],[Fife]]</f>
        <v/>
      </c>
      <c r="I81" s="26" t="s">
        <v>213</v>
      </c>
      <c r="J81" s="26" t="s">
        <v>213</v>
      </c>
      <c r="K81" s="26" t="s">
        <v>213</v>
      </c>
      <c r="L81" s="26" t="s">
        <v>213</v>
      </c>
      <c r="M81" s="26" t="s">
        <v>213</v>
      </c>
      <c r="N81" s="26" t="s">
        <v>213</v>
      </c>
      <c r="O81" s="67" t="str">
        <f>weekly_covid_deaths_council_area[[#This Row],[Orkney Islands]]</f>
        <v/>
      </c>
      <c r="P81" s="26" t="str">
        <f>weekly_covid_deaths_council_area[[#This Row],[Shetland Islands]]</f>
        <v/>
      </c>
      <c r="Q81" s="26" t="s">
        <v>213</v>
      </c>
      <c r="R81" s="26" t="str">
        <f>weekly_covid_deaths_council_area[[#This Row],[Na h-Eileanan Siar]]</f>
        <v/>
      </c>
    </row>
    <row r="82" spans="1:18" x14ac:dyDescent="0.35">
      <c r="A82" s="14" t="s">
        <v>177</v>
      </c>
      <c r="B82" s="18">
        <v>25</v>
      </c>
      <c r="C82" s="19">
        <v>45460</v>
      </c>
      <c r="D82" s="22" t="s">
        <v>213</v>
      </c>
      <c r="E82" s="26" t="s">
        <v>213</v>
      </c>
      <c r="F82" s="26" t="s">
        <v>213</v>
      </c>
      <c r="G82" s="26" t="str">
        <f>weekly_covid_deaths_council_area[[#This Row],[Dumfries and Galloway]]</f>
        <v/>
      </c>
      <c r="H82" s="26" t="str">
        <f>weekly_covid_deaths_council_area[[#This Row],[Fife]]</f>
        <v/>
      </c>
      <c r="I82" s="26" t="s">
        <v>213</v>
      </c>
      <c r="J82" s="26" t="s">
        <v>213</v>
      </c>
      <c r="K82" s="26" t="s">
        <v>213</v>
      </c>
      <c r="L82" s="26" t="s">
        <v>213</v>
      </c>
      <c r="M82" s="26" t="s">
        <v>213</v>
      </c>
      <c r="N82" s="26" t="s">
        <v>213</v>
      </c>
      <c r="O82" s="67" t="str">
        <f>weekly_covid_deaths_council_area[[#This Row],[Orkney Islands]]</f>
        <v/>
      </c>
      <c r="P82" s="26" t="str">
        <f>weekly_covid_deaths_council_area[[#This Row],[Shetland Islands]]</f>
        <v/>
      </c>
      <c r="Q82" s="26" t="s">
        <v>213</v>
      </c>
      <c r="R82" s="26" t="str">
        <f>weekly_covid_deaths_council_area[[#This Row],[Na h-Eileanan Siar]]</f>
        <v/>
      </c>
    </row>
    <row r="83" spans="1:18" x14ac:dyDescent="0.35">
      <c r="A83" s="14" t="s">
        <v>177</v>
      </c>
      <c r="B83" s="18">
        <v>26</v>
      </c>
      <c r="C83" s="19">
        <v>45467</v>
      </c>
      <c r="D83" s="22" t="s">
        <v>213</v>
      </c>
      <c r="E83" s="26" t="s">
        <v>213</v>
      </c>
      <c r="F83" s="26" t="s">
        <v>213</v>
      </c>
      <c r="G83" s="26" t="str">
        <f>weekly_covid_deaths_council_area[[#This Row],[Dumfries and Galloway]]</f>
        <v/>
      </c>
      <c r="H83" s="26" t="str">
        <f>weekly_covid_deaths_council_area[[#This Row],[Fife]]</f>
        <v/>
      </c>
      <c r="I83" s="26" t="s">
        <v>213</v>
      </c>
      <c r="J83" s="26" t="s">
        <v>213</v>
      </c>
      <c r="K83" s="26" t="s">
        <v>213</v>
      </c>
      <c r="L83" s="26" t="s">
        <v>213</v>
      </c>
      <c r="M83" s="26" t="s">
        <v>213</v>
      </c>
      <c r="N83" s="26" t="s">
        <v>213</v>
      </c>
      <c r="O83" s="67" t="str">
        <f>weekly_covid_deaths_council_area[[#This Row],[Orkney Islands]]</f>
        <v/>
      </c>
      <c r="P83" s="26" t="str">
        <f>weekly_covid_deaths_council_area[[#This Row],[Shetland Islands]]</f>
        <v/>
      </c>
      <c r="Q83" s="26" t="s">
        <v>213</v>
      </c>
      <c r="R83" s="26" t="str">
        <f>weekly_covid_deaths_council_area[[#This Row],[Na h-Eileanan Siar]]</f>
        <v/>
      </c>
    </row>
    <row r="84" spans="1:18" x14ac:dyDescent="0.35">
      <c r="A84" s="14" t="s">
        <v>177</v>
      </c>
      <c r="B84" s="18">
        <v>27</v>
      </c>
      <c r="C84" s="19">
        <v>45474</v>
      </c>
      <c r="D84" s="22" t="s">
        <v>213</v>
      </c>
      <c r="E84" s="26" t="s">
        <v>213</v>
      </c>
      <c r="F84" s="26" t="s">
        <v>213</v>
      </c>
      <c r="G84" s="26" t="str">
        <f>weekly_covid_deaths_council_area[[#This Row],[Dumfries and Galloway]]</f>
        <v/>
      </c>
      <c r="H84" s="26" t="str">
        <f>weekly_covid_deaths_council_area[[#This Row],[Fife]]</f>
        <v/>
      </c>
      <c r="I84" s="26" t="s">
        <v>213</v>
      </c>
      <c r="J84" s="26" t="s">
        <v>213</v>
      </c>
      <c r="K84" s="26" t="s">
        <v>213</v>
      </c>
      <c r="L84" s="26" t="s">
        <v>213</v>
      </c>
      <c r="M84" s="26" t="s">
        <v>213</v>
      </c>
      <c r="N84" s="26" t="s">
        <v>213</v>
      </c>
      <c r="O84" s="67" t="str">
        <f>weekly_covid_deaths_council_area[[#This Row],[Orkney Islands]]</f>
        <v/>
      </c>
      <c r="P84" s="26" t="str">
        <f>weekly_covid_deaths_council_area[[#This Row],[Shetland Islands]]</f>
        <v/>
      </c>
      <c r="Q84" s="26" t="s">
        <v>213</v>
      </c>
      <c r="R84" s="26" t="str">
        <f>weekly_covid_deaths_council_area[[#This Row],[Na h-Eileanan Siar]]</f>
        <v/>
      </c>
    </row>
    <row r="85" spans="1:18" x14ac:dyDescent="0.35">
      <c r="A85" s="14" t="s">
        <v>177</v>
      </c>
      <c r="B85" s="18">
        <v>28</v>
      </c>
      <c r="C85" s="19">
        <v>45481</v>
      </c>
      <c r="D85" s="22" t="s">
        <v>213</v>
      </c>
      <c r="E85" s="26" t="s">
        <v>213</v>
      </c>
      <c r="F85" s="26" t="s">
        <v>213</v>
      </c>
      <c r="G85" s="26" t="str">
        <f>weekly_covid_deaths_council_area[[#This Row],[Dumfries and Galloway]]</f>
        <v/>
      </c>
      <c r="H85" s="26" t="str">
        <f>weekly_covid_deaths_council_area[[#This Row],[Fife]]</f>
        <v/>
      </c>
      <c r="I85" s="26" t="s">
        <v>213</v>
      </c>
      <c r="J85" s="26" t="s">
        <v>213</v>
      </c>
      <c r="K85" s="26" t="s">
        <v>213</v>
      </c>
      <c r="L85" s="26" t="s">
        <v>213</v>
      </c>
      <c r="M85" s="26" t="s">
        <v>213</v>
      </c>
      <c r="N85" s="26" t="s">
        <v>213</v>
      </c>
      <c r="O85" s="67" t="str">
        <f>weekly_covid_deaths_council_area[[#This Row],[Orkney Islands]]</f>
        <v/>
      </c>
      <c r="P85" s="26" t="str">
        <f>weekly_covid_deaths_council_area[[#This Row],[Shetland Islands]]</f>
        <v/>
      </c>
      <c r="Q85" s="26" t="s">
        <v>213</v>
      </c>
      <c r="R85" s="26" t="str">
        <f>weekly_covid_deaths_council_area[[#This Row],[Na h-Eileanan Siar]]</f>
        <v/>
      </c>
    </row>
    <row r="86" spans="1:18" x14ac:dyDescent="0.35">
      <c r="A86" s="14" t="s">
        <v>177</v>
      </c>
      <c r="B86" s="18">
        <v>29</v>
      </c>
      <c r="C86" s="19">
        <v>45488</v>
      </c>
      <c r="D86" s="22" t="s">
        <v>213</v>
      </c>
      <c r="E86" s="26" t="s">
        <v>213</v>
      </c>
      <c r="F86" s="26" t="s">
        <v>213</v>
      </c>
      <c r="G86" s="26" t="str">
        <f>weekly_covid_deaths_council_area[[#This Row],[Dumfries and Galloway]]</f>
        <v/>
      </c>
      <c r="H86" s="26" t="str">
        <f>weekly_covid_deaths_council_area[[#This Row],[Fife]]</f>
        <v/>
      </c>
      <c r="I86" s="26" t="s">
        <v>213</v>
      </c>
      <c r="J86" s="26" t="s">
        <v>213</v>
      </c>
      <c r="K86" s="26" t="s">
        <v>213</v>
      </c>
      <c r="L86" s="26" t="s">
        <v>213</v>
      </c>
      <c r="M86" s="26" t="s">
        <v>213</v>
      </c>
      <c r="N86" s="26" t="s">
        <v>213</v>
      </c>
      <c r="O86" s="67" t="str">
        <f>weekly_covid_deaths_council_area[[#This Row],[Orkney Islands]]</f>
        <v/>
      </c>
      <c r="P86" s="26" t="str">
        <f>weekly_covid_deaths_council_area[[#This Row],[Shetland Islands]]</f>
        <v/>
      </c>
      <c r="Q86" s="26" t="s">
        <v>213</v>
      </c>
      <c r="R86" s="26" t="str">
        <f>weekly_covid_deaths_council_area[[#This Row],[Na h-Eileanan Siar]]</f>
        <v/>
      </c>
    </row>
    <row r="87" spans="1:18" x14ac:dyDescent="0.35">
      <c r="A87" s="14" t="s">
        <v>177</v>
      </c>
      <c r="B87" s="18">
        <v>30</v>
      </c>
      <c r="C87" s="19">
        <v>45495</v>
      </c>
      <c r="D87" s="22" t="s">
        <v>213</v>
      </c>
      <c r="E87" s="26" t="s">
        <v>213</v>
      </c>
      <c r="F87" s="26" t="s">
        <v>213</v>
      </c>
      <c r="G87" s="26" t="str">
        <f>weekly_covid_deaths_council_area[[#This Row],[Dumfries and Galloway]]</f>
        <v/>
      </c>
      <c r="H87" s="26" t="str">
        <f>weekly_covid_deaths_council_area[[#This Row],[Fife]]</f>
        <v/>
      </c>
      <c r="I87" s="26" t="s">
        <v>213</v>
      </c>
      <c r="J87" s="26" t="s">
        <v>213</v>
      </c>
      <c r="K87" s="26" t="s">
        <v>213</v>
      </c>
      <c r="L87" s="26" t="s">
        <v>213</v>
      </c>
      <c r="M87" s="26" t="s">
        <v>213</v>
      </c>
      <c r="N87" s="26" t="s">
        <v>213</v>
      </c>
      <c r="O87" s="67" t="str">
        <f>weekly_covid_deaths_council_area[[#This Row],[Orkney Islands]]</f>
        <v/>
      </c>
      <c r="P87" s="26" t="str">
        <f>weekly_covid_deaths_council_area[[#This Row],[Shetland Islands]]</f>
        <v/>
      </c>
      <c r="Q87" s="26" t="s">
        <v>213</v>
      </c>
      <c r="R87" s="26" t="str">
        <f>weekly_covid_deaths_council_area[[#This Row],[Na h-Eileanan Siar]]</f>
        <v/>
      </c>
    </row>
    <row r="88" spans="1:18" x14ac:dyDescent="0.35">
      <c r="A88" s="14" t="s">
        <v>177</v>
      </c>
      <c r="B88" s="18">
        <v>31</v>
      </c>
      <c r="C88" s="19">
        <v>45502</v>
      </c>
      <c r="D88" s="22" t="s">
        <v>213</v>
      </c>
      <c r="E88" s="26" t="s">
        <v>213</v>
      </c>
      <c r="F88" s="26" t="s">
        <v>213</v>
      </c>
      <c r="G88" s="26" t="str">
        <f>weekly_covid_deaths_council_area[[#This Row],[Dumfries and Galloway]]</f>
        <v/>
      </c>
      <c r="H88" s="26" t="str">
        <f>weekly_covid_deaths_council_area[[#This Row],[Fife]]</f>
        <v/>
      </c>
      <c r="I88" s="26" t="s">
        <v>213</v>
      </c>
      <c r="J88" s="26" t="s">
        <v>213</v>
      </c>
      <c r="K88" s="26" t="s">
        <v>213</v>
      </c>
      <c r="L88" s="26" t="s">
        <v>213</v>
      </c>
      <c r="M88" s="26" t="s">
        <v>213</v>
      </c>
      <c r="N88" s="26" t="s">
        <v>213</v>
      </c>
      <c r="O88" s="67" t="str">
        <f>weekly_covid_deaths_council_area[[#This Row],[Orkney Islands]]</f>
        <v/>
      </c>
      <c r="P88" s="26" t="str">
        <f>weekly_covid_deaths_council_area[[#This Row],[Shetland Islands]]</f>
        <v/>
      </c>
      <c r="Q88" s="26" t="s">
        <v>213</v>
      </c>
      <c r="R88" s="26" t="str">
        <f>weekly_covid_deaths_council_area[[#This Row],[Na h-Eileanan Siar]]</f>
        <v/>
      </c>
    </row>
    <row r="89" spans="1:18" x14ac:dyDescent="0.35">
      <c r="A89" s="14" t="s">
        <v>177</v>
      </c>
      <c r="B89" s="18">
        <v>32</v>
      </c>
      <c r="C89" s="19">
        <v>45509</v>
      </c>
      <c r="D89" s="22" t="s">
        <v>213</v>
      </c>
      <c r="E89" s="26" t="s">
        <v>213</v>
      </c>
      <c r="F89" s="26" t="s">
        <v>213</v>
      </c>
      <c r="G89" s="26" t="str">
        <f>weekly_covid_deaths_council_area[[#This Row],[Dumfries and Galloway]]</f>
        <v/>
      </c>
      <c r="H89" s="26" t="str">
        <f>weekly_covid_deaths_council_area[[#This Row],[Fife]]</f>
        <v/>
      </c>
      <c r="I89" s="26" t="s">
        <v>213</v>
      </c>
      <c r="J89" s="26" t="s">
        <v>213</v>
      </c>
      <c r="K89" s="26" t="s">
        <v>213</v>
      </c>
      <c r="L89" s="26" t="s">
        <v>213</v>
      </c>
      <c r="M89" s="26" t="s">
        <v>213</v>
      </c>
      <c r="N89" s="26" t="s">
        <v>213</v>
      </c>
      <c r="O89" s="67" t="str">
        <f>weekly_covid_deaths_council_area[[#This Row],[Orkney Islands]]</f>
        <v/>
      </c>
      <c r="P89" s="26" t="str">
        <f>weekly_covid_deaths_council_area[[#This Row],[Shetland Islands]]</f>
        <v/>
      </c>
      <c r="Q89" s="26" t="s">
        <v>213</v>
      </c>
      <c r="R89" s="26" t="str">
        <f>weekly_covid_deaths_council_area[[#This Row],[Na h-Eileanan Siar]]</f>
        <v/>
      </c>
    </row>
    <row r="90" spans="1:18" x14ac:dyDescent="0.35">
      <c r="A90" s="14" t="s">
        <v>177</v>
      </c>
      <c r="B90" s="18">
        <v>33</v>
      </c>
      <c r="C90" s="19">
        <v>45516</v>
      </c>
      <c r="D90" s="22" t="s">
        <v>213</v>
      </c>
      <c r="E90" s="26" t="s">
        <v>213</v>
      </c>
      <c r="F90" s="26" t="s">
        <v>213</v>
      </c>
      <c r="G90" s="26" t="str">
        <f>weekly_covid_deaths_council_area[[#This Row],[Dumfries and Galloway]]</f>
        <v/>
      </c>
      <c r="H90" s="26" t="str">
        <f>weekly_covid_deaths_council_area[[#This Row],[Fife]]</f>
        <v/>
      </c>
      <c r="I90" s="26" t="s">
        <v>213</v>
      </c>
      <c r="J90" s="26" t="s">
        <v>213</v>
      </c>
      <c r="K90" s="26" t="s">
        <v>213</v>
      </c>
      <c r="L90" s="26" t="s">
        <v>213</v>
      </c>
      <c r="M90" s="26" t="s">
        <v>213</v>
      </c>
      <c r="N90" s="26" t="s">
        <v>213</v>
      </c>
      <c r="O90" s="67" t="str">
        <f>weekly_covid_deaths_council_area[[#This Row],[Orkney Islands]]</f>
        <v/>
      </c>
      <c r="P90" s="26" t="str">
        <f>weekly_covid_deaths_council_area[[#This Row],[Shetland Islands]]</f>
        <v/>
      </c>
      <c r="Q90" s="26" t="s">
        <v>213</v>
      </c>
      <c r="R90" s="26" t="str">
        <f>weekly_covid_deaths_council_area[[#This Row],[Na h-Eileanan Siar]]</f>
        <v/>
      </c>
    </row>
    <row r="91" spans="1:18" x14ac:dyDescent="0.35">
      <c r="A91" s="14" t="s">
        <v>177</v>
      </c>
      <c r="B91" s="18">
        <v>34</v>
      </c>
      <c r="C91" s="19">
        <v>45523</v>
      </c>
      <c r="D91" s="22" t="s">
        <v>213</v>
      </c>
      <c r="E91" s="26" t="s">
        <v>213</v>
      </c>
      <c r="F91" s="26" t="s">
        <v>213</v>
      </c>
      <c r="G91" s="26" t="str">
        <f>weekly_covid_deaths_council_area[[#This Row],[Dumfries and Galloway]]</f>
        <v/>
      </c>
      <c r="H91" s="26" t="str">
        <f>weekly_covid_deaths_council_area[[#This Row],[Fife]]</f>
        <v/>
      </c>
      <c r="I91" s="26" t="s">
        <v>213</v>
      </c>
      <c r="J91" s="26" t="s">
        <v>213</v>
      </c>
      <c r="K91" s="26" t="s">
        <v>213</v>
      </c>
      <c r="L91" s="26" t="s">
        <v>213</v>
      </c>
      <c r="M91" s="26" t="s">
        <v>213</v>
      </c>
      <c r="N91" s="26" t="s">
        <v>213</v>
      </c>
      <c r="O91" s="67" t="str">
        <f>weekly_covid_deaths_council_area[[#This Row],[Orkney Islands]]</f>
        <v/>
      </c>
      <c r="P91" s="26" t="str">
        <f>weekly_covid_deaths_council_area[[#This Row],[Shetland Islands]]</f>
        <v/>
      </c>
      <c r="Q91" s="26" t="s">
        <v>213</v>
      </c>
      <c r="R91" s="26" t="str">
        <f>weekly_covid_deaths_council_area[[#This Row],[Na h-Eileanan Siar]]</f>
        <v/>
      </c>
    </row>
    <row r="92" spans="1:18" x14ac:dyDescent="0.35">
      <c r="A92" s="14" t="s">
        <v>177</v>
      </c>
      <c r="B92" s="18">
        <v>35</v>
      </c>
      <c r="C92" s="19">
        <v>45530</v>
      </c>
      <c r="D92" s="22" t="s">
        <v>213</v>
      </c>
      <c r="E92" s="26" t="s">
        <v>213</v>
      </c>
      <c r="F92" s="26" t="s">
        <v>213</v>
      </c>
      <c r="G92" s="26" t="str">
        <f>weekly_covid_deaths_council_area[[#This Row],[Dumfries and Galloway]]</f>
        <v/>
      </c>
      <c r="H92" s="26" t="str">
        <f>weekly_covid_deaths_council_area[[#This Row],[Fife]]</f>
        <v/>
      </c>
      <c r="I92" s="26" t="s">
        <v>213</v>
      </c>
      <c r="J92" s="26" t="s">
        <v>213</v>
      </c>
      <c r="K92" s="26" t="s">
        <v>213</v>
      </c>
      <c r="L92" s="26" t="s">
        <v>213</v>
      </c>
      <c r="M92" s="26" t="s">
        <v>213</v>
      </c>
      <c r="N92" s="26" t="s">
        <v>213</v>
      </c>
      <c r="O92" s="67" t="str">
        <f>weekly_covid_deaths_council_area[[#This Row],[Orkney Islands]]</f>
        <v/>
      </c>
      <c r="P92" s="26" t="str">
        <f>weekly_covid_deaths_council_area[[#This Row],[Shetland Islands]]</f>
        <v/>
      </c>
      <c r="Q92" s="26" t="s">
        <v>213</v>
      </c>
      <c r="R92" s="26" t="str">
        <f>weekly_covid_deaths_council_area[[#This Row],[Na h-Eileanan Siar]]</f>
        <v/>
      </c>
    </row>
    <row r="93" spans="1:18" x14ac:dyDescent="0.35">
      <c r="A93" s="14" t="s">
        <v>177</v>
      </c>
      <c r="B93" s="18">
        <v>36</v>
      </c>
      <c r="C93" s="19">
        <v>45537</v>
      </c>
      <c r="D93" s="22" t="s">
        <v>213</v>
      </c>
      <c r="E93" s="26" t="s">
        <v>213</v>
      </c>
      <c r="F93" s="26" t="s">
        <v>213</v>
      </c>
      <c r="G93" s="26" t="str">
        <f>weekly_covid_deaths_council_area[[#This Row],[Dumfries and Galloway]]</f>
        <v/>
      </c>
      <c r="H93" s="26" t="str">
        <f>weekly_covid_deaths_council_area[[#This Row],[Fife]]</f>
        <v/>
      </c>
      <c r="I93" s="26" t="s">
        <v>213</v>
      </c>
      <c r="J93" s="26" t="s">
        <v>213</v>
      </c>
      <c r="K93" s="26" t="s">
        <v>213</v>
      </c>
      <c r="L93" s="26" t="s">
        <v>213</v>
      </c>
      <c r="M93" s="26" t="s">
        <v>213</v>
      </c>
      <c r="N93" s="26" t="s">
        <v>213</v>
      </c>
      <c r="O93" s="67" t="str">
        <f>weekly_covid_deaths_council_area[[#This Row],[Orkney Islands]]</f>
        <v/>
      </c>
      <c r="P93" s="26" t="str">
        <f>weekly_covid_deaths_council_area[[#This Row],[Shetland Islands]]</f>
        <v/>
      </c>
      <c r="Q93" s="26" t="s">
        <v>213</v>
      </c>
      <c r="R93" s="26" t="str">
        <f>weekly_covid_deaths_council_area[[#This Row],[Na h-Eileanan Siar]]</f>
        <v/>
      </c>
    </row>
    <row r="94" spans="1:18" x14ac:dyDescent="0.35">
      <c r="A94" s="14" t="s">
        <v>177</v>
      </c>
      <c r="B94" s="18">
        <v>37</v>
      </c>
      <c r="C94" s="19">
        <v>45544</v>
      </c>
      <c r="D94" s="22" t="s">
        <v>213</v>
      </c>
      <c r="E94" s="26" t="s">
        <v>213</v>
      </c>
      <c r="F94" s="26" t="s">
        <v>213</v>
      </c>
      <c r="G94" s="26" t="str">
        <f>weekly_covid_deaths_council_area[[#This Row],[Dumfries and Galloway]]</f>
        <v/>
      </c>
      <c r="H94" s="26" t="str">
        <f>weekly_covid_deaths_council_area[[#This Row],[Fife]]</f>
        <v/>
      </c>
      <c r="I94" s="26" t="s">
        <v>213</v>
      </c>
      <c r="J94" s="26" t="s">
        <v>213</v>
      </c>
      <c r="K94" s="26" t="s">
        <v>213</v>
      </c>
      <c r="L94" s="26" t="s">
        <v>213</v>
      </c>
      <c r="M94" s="26" t="s">
        <v>213</v>
      </c>
      <c r="N94" s="26" t="s">
        <v>213</v>
      </c>
      <c r="O94" s="67" t="str">
        <f>weekly_covid_deaths_council_area[[#This Row],[Orkney Islands]]</f>
        <v/>
      </c>
      <c r="P94" s="26" t="str">
        <f>weekly_covid_deaths_council_area[[#This Row],[Shetland Islands]]</f>
        <v/>
      </c>
      <c r="Q94" s="26" t="s">
        <v>213</v>
      </c>
      <c r="R94" s="26" t="str">
        <f>weekly_covid_deaths_council_area[[#This Row],[Na h-Eileanan Siar]]</f>
        <v/>
      </c>
    </row>
    <row r="95" spans="1:18" x14ac:dyDescent="0.35">
      <c r="A95" s="14" t="s">
        <v>177</v>
      </c>
      <c r="B95" s="18">
        <v>38</v>
      </c>
      <c r="C95" s="19">
        <v>45551</v>
      </c>
      <c r="D95" s="22" t="s">
        <v>213</v>
      </c>
      <c r="E95" s="26" t="s">
        <v>213</v>
      </c>
      <c r="F95" s="26" t="s">
        <v>213</v>
      </c>
      <c r="G95" s="26" t="str">
        <f>weekly_covid_deaths_council_area[[#This Row],[Dumfries and Galloway]]</f>
        <v/>
      </c>
      <c r="H95" s="26" t="str">
        <f>weekly_covid_deaths_council_area[[#This Row],[Fife]]</f>
        <v/>
      </c>
      <c r="I95" s="26" t="s">
        <v>213</v>
      </c>
      <c r="J95" s="26" t="s">
        <v>213</v>
      </c>
      <c r="K95" s="26" t="s">
        <v>213</v>
      </c>
      <c r="L95" s="26" t="s">
        <v>213</v>
      </c>
      <c r="M95" s="26" t="s">
        <v>213</v>
      </c>
      <c r="N95" s="26" t="s">
        <v>213</v>
      </c>
      <c r="O95" s="67" t="str">
        <f>weekly_covid_deaths_council_area[[#This Row],[Orkney Islands]]</f>
        <v/>
      </c>
      <c r="P95" s="26" t="str">
        <f>weekly_covid_deaths_council_area[[#This Row],[Shetland Islands]]</f>
        <v/>
      </c>
      <c r="Q95" s="26" t="s">
        <v>213</v>
      </c>
      <c r="R95" s="26" t="str">
        <f>weekly_covid_deaths_council_area[[#This Row],[Na h-Eileanan Siar]]</f>
        <v/>
      </c>
    </row>
    <row r="96" spans="1:18" x14ac:dyDescent="0.35">
      <c r="A96" s="14" t="s">
        <v>177</v>
      </c>
      <c r="B96" s="18">
        <v>39</v>
      </c>
      <c r="C96" s="19">
        <v>45558</v>
      </c>
      <c r="D96" s="22" t="s">
        <v>213</v>
      </c>
      <c r="E96" s="26" t="s">
        <v>213</v>
      </c>
      <c r="F96" s="26" t="s">
        <v>213</v>
      </c>
      <c r="G96" s="26" t="str">
        <f>weekly_covid_deaths_council_area[[#This Row],[Dumfries and Galloway]]</f>
        <v/>
      </c>
      <c r="H96" s="26" t="str">
        <f>weekly_covid_deaths_council_area[[#This Row],[Fife]]</f>
        <v/>
      </c>
      <c r="I96" s="26" t="s">
        <v>213</v>
      </c>
      <c r="J96" s="26" t="s">
        <v>213</v>
      </c>
      <c r="K96" s="26" t="s">
        <v>213</v>
      </c>
      <c r="L96" s="26" t="s">
        <v>213</v>
      </c>
      <c r="M96" s="26" t="s">
        <v>213</v>
      </c>
      <c r="N96" s="26" t="s">
        <v>213</v>
      </c>
      <c r="O96" s="67" t="str">
        <f>weekly_covid_deaths_council_area[[#This Row],[Orkney Islands]]</f>
        <v/>
      </c>
      <c r="P96" s="26" t="str">
        <f>weekly_covid_deaths_council_area[[#This Row],[Shetland Islands]]</f>
        <v/>
      </c>
      <c r="Q96" s="26" t="s">
        <v>213</v>
      </c>
      <c r="R96" s="26" t="str">
        <f>weekly_covid_deaths_council_area[[#This Row],[Na h-Eileanan Siar]]</f>
        <v/>
      </c>
    </row>
    <row r="97" spans="1:18" x14ac:dyDescent="0.35">
      <c r="A97" s="14" t="s">
        <v>177</v>
      </c>
      <c r="B97" s="18">
        <v>40</v>
      </c>
      <c r="C97" s="19">
        <v>45565</v>
      </c>
      <c r="D97" s="22" t="s">
        <v>213</v>
      </c>
      <c r="E97" s="26" t="s">
        <v>213</v>
      </c>
      <c r="F97" s="26" t="s">
        <v>213</v>
      </c>
      <c r="G97" s="26" t="str">
        <f>weekly_covid_deaths_council_area[[#This Row],[Dumfries and Galloway]]</f>
        <v/>
      </c>
      <c r="H97" s="26" t="str">
        <f>weekly_covid_deaths_council_area[[#This Row],[Fife]]</f>
        <v/>
      </c>
      <c r="I97" s="26" t="s">
        <v>213</v>
      </c>
      <c r="J97" s="26" t="s">
        <v>213</v>
      </c>
      <c r="K97" s="26" t="s">
        <v>213</v>
      </c>
      <c r="L97" s="26" t="s">
        <v>213</v>
      </c>
      <c r="M97" s="26" t="s">
        <v>213</v>
      </c>
      <c r="N97" s="26" t="s">
        <v>213</v>
      </c>
      <c r="O97" s="67" t="str">
        <f>weekly_covid_deaths_council_area[[#This Row],[Orkney Islands]]</f>
        <v/>
      </c>
      <c r="P97" s="26" t="str">
        <f>weekly_covid_deaths_council_area[[#This Row],[Shetland Islands]]</f>
        <v/>
      </c>
      <c r="Q97" s="26" t="s">
        <v>213</v>
      </c>
      <c r="R97" s="26" t="str">
        <f>weekly_covid_deaths_council_area[[#This Row],[Na h-Eileanan Siar]]</f>
        <v/>
      </c>
    </row>
    <row r="98" spans="1:18" x14ac:dyDescent="0.35">
      <c r="A98" s="14" t="s">
        <v>177</v>
      </c>
      <c r="B98" s="18">
        <v>41</v>
      </c>
      <c r="C98" s="19">
        <v>45572</v>
      </c>
      <c r="D98" s="22" t="s">
        <v>213</v>
      </c>
      <c r="E98" s="26" t="s">
        <v>213</v>
      </c>
      <c r="F98" s="26" t="s">
        <v>213</v>
      </c>
      <c r="G98" s="26" t="str">
        <f>weekly_covid_deaths_council_area[[#This Row],[Dumfries and Galloway]]</f>
        <v/>
      </c>
      <c r="H98" s="26" t="str">
        <f>weekly_covid_deaths_council_area[[#This Row],[Fife]]</f>
        <v/>
      </c>
      <c r="I98" s="26" t="s">
        <v>213</v>
      </c>
      <c r="J98" s="26" t="s">
        <v>213</v>
      </c>
      <c r="K98" s="26" t="s">
        <v>213</v>
      </c>
      <c r="L98" s="26" t="s">
        <v>213</v>
      </c>
      <c r="M98" s="26" t="s">
        <v>213</v>
      </c>
      <c r="N98" s="26" t="s">
        <v>213</v>
      </c>
      <c r="O98" s="67" t="str">
        <f>weekly_covid_deaths_council_area[[#This Row],[Orkney Islands]]</f>
        <v/>
      </c>
      <c r="P98" s="26" t="str">
        <f>weekly_covid_deaths_council_area[[#This Row],[Shetland Islands]]</f>
        <v/>
      </c>
      <c r="Q98" s="26" t="s">
        <v>213</v>
      </c>
      <c r="R98" s="26" t="str">
        <f>weekly_covid_deaths_council_area[[#This Row],[Na h-Eileanan Siar]]</f>
        <v/>
      </c>
    </row>
    <row r="99" spans="1:18" x14ac:dyDescent="0.35">
      <c r="A99" s="14" t="s">
        <v>177</v>
      </c>
      <c r="B99" s="18">
        <v>42</v>
      </c>
      <c r="C99" s="19">
        <v>45579</v>
      </c>
      <c r="D99" s="22" t="s">
        <v>213</v>
      </c>
      <c r="E99" s="26" t="s">
        <v>213</v>
      </c>
      <c r="F99" s="26" t="s">
        <v>213</v>
      </c>
      <c r="G99" s="26" t="str">
        <f>weekly_covid_deaths_council_area[[#This Row],[Dumfries and Galloway]]</f>
        <v/>
      </c>
      <c r="H99" s="26" t="str">
        <f>weekly_covid_deaths_council_area[[#This Row],[Fife]]</f>
        <v/>
      </c>
      <c r="I99" s="26" t="s">
        <v>213</v>
      </c>
      <c r="J99" s="26" t="s">
        <v>213</v>
      </c>
      <c r="K99" s="26" t="s">
        <v>213</v>
      </c>
      <c r="L99" s="26" t="s">
        <v>213</v>
      </c>
      <c r="M99" s="26" t="s">
        <v>213</v>
      </c>
      <c r="N99" s="26" t="s">
        <v>213</v>
      </c>
      <c r="O99" s="67" t="str">
        <f>weekly_covid_deaths_council_area[[#This Row],[Orkney Islands]]</f>
        <v/>
      </c>
      <c r="P99" s="26" t="str">
        <f>weekly_covid_deaths_council_area[[#This Row],[Shetland Islands]]</f>
        <v/>
      </c>
      <c r="Q99" s="26" t="s">
        <v>213</v>
      </c>
      <c r="R99" s="26" t="str">
        <f>weekly_covid_deaths_council_area[[#This Row],[Na h-Eileanan Siar]]</f>
        <v/>
      </c>
    </row>
    <row r="100" spans="1:18" x14ac:dyDescent="0.35">
      <c r="A100" s="14" t="s">
        <v>177</v>
      </c>
      <c r="B100" s="18">
        <v>43</v>
      </c>
      <c r="C100" s="19">
        <v>45586</v>
      </c>
      <c r="D100" s="22" t="s">
        <v>213</v>
      </c>
      <c r="E100" s="26" t="s">
        <v>213</v>
      </c>
      <c r="F100" s="26" t="s">
        <v>213</v>
      </c>
      <c r="G100" s="26" t="str">
        <f>weekly_covid_deaths_council_area[[#This Row],[Dumfries and Galloway]]</f>
        <v/>
      </c>
      <c r="H100" s="26" t="str">
        <f>weekly_covid_deaths_council_area[[#This Row],[Fife]]</f>
        <v/>
      </c>
      <c r="I100" s="26" t="s">
        <v>213</v>
      </c>
      <c r="J100" s="26" t="s">
        <v>213</v>
      </c>
      <c r="K100" s="26" t="s">
        <v>213</v>
      </c>
      <c r="L100" s="26" t="s">
        <v>213</v>
      </c>
      <c r="M100" s="26" t="s">
        <v>213</v>
      </c>
      <c r="N100" s="26" t="s">
        <v>213</v>
      </c>
      <c r="O100" s="67" t="str">
        <f>weekly_covid_deaths_council_area[[#This Row],[Orkney Islands]]</f>
        <v/>
      </c>
      <c r="P100" s="26" t="str">
        <f>weekly_covid_deaths_council_area[[#This Row],[Shetland Islands]]</f>
        <v/>
      </c>
      <c r="Q100" s="26" t="s">
        <v>213</v>
      </c>
      <c r="R100" s="26" t="str">
        <f>weekly_covid_deaths_council_area[[#This Row],[Na h-Eileanan Siar]]</f>
        <v/>
      </c>
    </row>
    <row r="101" spans="1:18" x14ac:dyDescent="0.35">
      <c r="A101" s="14" t="s">
        <v>177</v>
      </c>
      <c r="B101" s="18">
        <v>44</v>
      </c>
      <c r="C101" s="19">
        <v>45593</v>
      </c>
      <c r="D101" s="22" t="s">
        <v>213</v>
      </c>
      <c r="E101" s="26" t="s">
        <v>213</v>
      </c>
      <c r="F101" s="26" t="s">
        <v>213</v>
      </c>
      <c r="G101" s="26" t="str">
        <f>weekly_covid_deaths_council_area[[#This Row],[Dumfries and Galloway]]</f>
        <v/>
      </c>
      <c r="H101" s="26" t="str">
        <f>weekly_covid_deaths_council_area[[#This Row],[Fife]]</f>
        <v/>
      </c>
      <c r="I101" s="26" t="s">
        <v>213</v>
      </c>
      <c r="J101" s="26" t="s">
        <v>213</v>
      </c>
      <c r="K101" s="26" t="s">
        <v>213</v>
      </c>
      <c r="L101" s="26" t="s">
        <v>213</v>
      </c>
      <c r="M101" s="26" t="s">
        <v>213</v>
      </c>
      <c r="N101" s="26" t="s">
        <v>213</v>
      </c>
      <c r="O101" s="67" t="str">
        <f>weekly_covid_deaths_council_area[[#This Row],[Orkney Islands]]</f>
        <v/>
      </c>
      <c r="P101" s="26" t="str">
        <f>weekly_covid_deaths_council_area[[#This Row],[Shetland Islands]]</f>
        <v/>
      </c>
      <c r="Q101" s="26" t="s">
        <v>213</v>
      </c>
      <c r="R101" s="26" t="str">
        <f>weekly_covid_deaths_council_area[[#This Row],[Na h-Eileanan Siar]]</f>
        <v/>
      </c>
    </row>
    <row r="102" spans="1:18" x14ac:dyDescent="0.35">
      <c r="A102" s="14" t="s">
        <v>177</v>
      </c>
      <c r="B102" s="18">
        <v>45</v>
      </c>
      <c r="C102" s="19">
        <v>45600</v>
      </c>
      <c r="D102" s="22" t="s">
        <v>213</v>
      </c>
      <c r="E102" s="26" t="s">
        <v>213</v>
      </c>
      <c r="F102" s="26" t="s">
        <v>213</v>
      </c>
      <c r="G102" s="26" t="str">
        <f>weekly_covid_deaths_council_area[[#This Row],[Dumfries and Galloway]]</f>
        <v/>
      </c>
      <c r="H102" s="26" t="str">
        <f>weekly_covid_deaths_council_area[[#This Row],[Fife]]</f>
        <v/>
      </c>
      <c r="I102" s="26" t="s">
        <v>213</v>
      </c>
      <c r="J102" s="26" t="s">
        <v>213</v>
      </c>
      <c r="K102" s="26" t="s">
        <v>213</v>
      </c>
      <c r="L102" s="26" t="s">
        <v>213</v>
      </c>
      <c r="M102" s="26" t="s">
        <v>213</v>
      </c>
      <c r="N102" s="26" t="s">
        <v>213</v>
      </c>
      <c r="O102" s="67" t="str">
        <f>weekly_covid_deaths_council_area[[#This Row],[Orkney Islands]]</f>
        <v/>
      </c>
      <c r="P102" s="26" t="str">
        <f>weekly_covid_deaths_council_area[[#This Row],[Shetland Islands]]</f>
        <v/>
      </c>
      <c r="Q102" s="26" t="s">
        <v>213</v>
      </c>
      <c r="R102" s="26" t="str">
        <f>weekly_covid_deaths_council_area[[#This Row],[Na h-Eileanan Siar]]</f>
        <v/>
      </c>
    </row>
    <row r="103" spans="1:18" x14ac:dyDescent="0.35">
      <c r="A103" s="14" t="s">
        <v>177</v>
      </c>
      <c r="B103" s="18">
        <v>46</v>
      </c>
      <c r="C103" s="19">
        <v>45607</v>
      </c>
      <c r="D103" s="22" t="s">
        <v>213</v>
      </c>
      <c r="E103" s="26" t="s">
        <v>213</v>
      </c>
      <c r="F103" s="26" t="s">
        <v>213</v>
      </c>
      <c r="G103" s="26" t="str">
        <f>weekly_covid_deaths_council_area[[#This Row],[Dumfries and Galloway]]</f>
        <v/>
      </c>
      <c r="H103" s="26" t="str">
        <f>weekly_covid_deaths_council_area[[#This Row],[Fife]]</f>
        <v/>
      </c>
      <c r="I103" s="26" t="s">
        <v>213</v>
      </c>
      <c r="J103" s="26" t="s">
        <v>213</v>
      </c>
      <c r="K103" s="26" t="s">
        <v>213</v>
      </c>
      <c r="L103" s="26" t="s">
        <v>213</v>
      </c>
      <c r="M103" s="26" t="s">
        <v>213</v>
      </c>
      <c r="N103" s="26" t="s">
        <v>213</v>
      </c>
      <c r="O103" s="67" t="str">
        <f>weekly_covid_deaths_council_area[[#This Row],[Orkney Islands]]</f>
        <v/>
      </c>
      <c r="P103" s="26" t="str">
        <f>weekly_covid_deaths_council_area[[#This Row],[Shetland Islands]]</f>
        <v/>
      </c>
      <c r="Q103" s="26" t="s">
        <v>213</v>
      </c>
      <c r="R103" s="26" t="str">
        <f>weekly_covid_deaths_council_area[[#This Row],[Na h-Eileanan Siar]]</f>
        <v/>
      </c>
    </row>
    <row r="104" spans="1:18" x14ac:dyDescent="0.35">
      <c r="A104" s="14" t="s">
        <v>177</v>
      </c>
      <c r="B104" s="18">
        <v>47</v>
      </c>
      <c r="C104" s="19">
        <v>45614</v>
      </c>
      <c r="D104" s="22" t="s">
        <v>213</v>
      </c>
      <c r="E104" s="26" t="s">
        <v>213</v>
      </c>
      <c r="F104" s="26" t="s">
        <v>213</v>
      </c>
      <c r="G104" s="26" t="str">
        <f>weekly_covid_deaths_council_area[[#This Row],[Dumfries and Galloway]]</f>
        <v/>
      </c>
      <c r="H104" s="26" t="str">
        <f>weekly_covid_deaths_council_area[[#This Row],[Fife]]</f>
        <v/>
      </c>
      <c r="I104" s="26" t="s">
        <v>213</v>
      </c>
      <c r="J104" s="26" t="s">
        <v>213</v>
      </c>
      <c r="K104" s="26" t="s">
        <v>213</v>
      </c>
      <c r="L104" s="26" t="s">
        <v>213</v>
      </c>
      <c r="M104" s="26" t="s">
        <v>213</v>
      </c>
      <c r="N104" s="26" t="s">
        <v>213</v>
      </c>
      <c r="O104" s="67" t="str">
        <f>weekly_covid_deaths_council_area[[#This Row],[Orkney Islands]]</f>
        <v/>
      </c>
      <c r="P104" s="26" t="str">
        <f>weekly_covid_deaths_council_area[[#This Row],[Shetland Islands]]</f>
        <v/>
      </c>
      <c r="Q104" s="26" t="s">
        <v>213</v>
      </c>
      <c r="R104" s="26" t="str">
        <f>weekly_covid_deaths_council_area[[#This Row],[Na h-Eileanan Siar]]</f>
        <v/>
      </c>
    </row>
    <row r="105" spans="1:18" x14ac:dyDescent="0.35">
      <c r="A105" s="14" t="s">
        <v>177</v>
      </c>
      <c r="B105" s="18">
        <v>48</v>
      </c>
      <c r="C105" s="19">
        <v>45621</v>
      </c>
      <c r="D105" s="22" t="s">
        <v>213</v>
      </c>
      <c r="E105" s="26" t="s">
        <v>213</v>
      </c>
      <c r="F105" s="26" t="s">
        <v>213</v>
      </c>
      <c r="G105" s="26" t="str">
        <f>weekly_covid_deaths_council_area[[#This Row],[Dumfries and Galloway]]</f>
        <v/>
      </c>
      <c r="H105" s="26" t="str">
        <f>weekly_covid_deaths_council_area[[#This Row],[Fife]]</f>
        <v/>
      </c>
      <c r="I105" s="26" t="s">
        <v>213</v>
      </c>
      <c r="J105" s="26" t="s">
        <v>213</v>
      </c>
      <c r="K105" s="26" t="s">
        <v>213</v>
      </c>
      <c r="L105" s="26" t="s">
        <v>213</v>
      </c>
      <c r="M105" s="26" t="s">
        <v>213</v>
      </c>
      <c r="N105" s="26" t="s">
        <v>213</v>
      </c>
      <c r="O105" s="67" t="str">
        <f>weekly_covid_deaths_council_area[[#This Row],[Orkney Islands]]</f>
        <v/>
      </c>
      <c r="P105" s="26" t="str">
        <f>weekly_covid_deaths_council_area[[#This Row],[Shetland Islands]]</f>
        <v/>
      </c>
      <c r="Q105" s="26" t="s">
        <v>213</v>
      </c>
      <c r="R105" s="26" t="str">
        <f>weekly_covid_deaths_council_area[[#This Row],[Na h-Eileanan Siar]]</f>
        <v/>
      </c>
    </row>
    <row r="106" spans="1:18" x14ac:dyDescent="0.35">
      <c r="A106" s="14" t="s">
        <v>177</v>
      </c>
      <c r="B106" s="18">
        <v>49</v>
      </c>
      <c r="C106" s="19">
        <v>45628</v>
      </c>
      <c r="D106" s="22" t="s">
        <v>213</v>
      </c>
      <c r="E106" s="26" t="s">
        <v>213</v>
      </c>
      <c r="F106" s="26" t="s">
        <v>213</v>
      </c>
      <c r="G106" s="26" t="str">
        <f>weekly_covid_deaths_council_area[[#This Row],[Dumfries and Galloway]]</f>
        <v/>
      </c>
      <c r="H106" s="26" t="str">
        <f>weekly_covid_deaths_council_area[[#This Row],[Fife]]</f>
        <v/>
      </c>
      <c r="I106" s="26" t="s">
        <v>213</v>
      </c>
      <c r="J106" s="26" t="s">
        <v>213</v>
      </c>
      <c r="K106" s="26" t="s">
        <v>213</v>
      </c>
      <c r="L106" s="26" t="s">
        <v>213</v>
      </c>
      <c r="M106" s="26" t="s">
        <v>213</v>
      </c>
      <c r="N106" s="26" t="s">
        <v>213</v>
      </c>
      <c r="O106" s="67" t="str">
        <f>weekly_covid_deaths_council_area[[#This Row],[Orkney Islands]]</f>
        <v/>
      </c>
      <c r="P106" s="26" t="str">
        <f>weekly_covid_deaths_council_area[[#This Row],[Shetland Islands]]</f>
        <v/>
      </c>
      <c r="Q106" s="26" t="s">
        <v>213</v>
      </c>
      <c r="R106" s="26" t="str">
        <f>weekly_covid_deaths_council_area[[#This Row],[Na h-Eileanan Siar]]</f>
        <v/>
      </c>
    </row>
    <row r="107" spans="1:18" x14ac:dyDescent="0.35">
      <c r="A107" s="14" t="s">
        <v>177</v>
      </c>
      <c r="B107" s="18">
        <v>50</v>
      </c>
      <c r="C107" s="19">
        <v>45635</v>
      </c>
      <c r="D107" s="22" t="s">
        <v>213</v>
      </c>
      <c r="E107" s="26" t="s">
        <v>213</v>
      </c>
      <c r="F107" s="26" t="s">
        <v>213</v>
      </c>
      <c r="G107" s="26" t="str">
        <f>weekly_covid_deaths_council_area[[#This Row],[Dumfries and Galloway]]</f>
        <v/>
      </c>
      <c r="H107" s="26" t="str">
        <f>weekly_covid_deaths_council_area[[#This Row],[Fife]]</f>
        <v/>
      </c>
      <c r="I107" s="26" t="s">
        <v>213</v>
      </c>
      <c r="J107" s="26" t="s">
        <v>213</v>
      </c>
      <c r="K107" s="26" t="s">
        <v>213</v>
      </c>
      <c r="L107" s="26" t="s">
        <v>213</v>
      </c>
      <c r="M107" s="26" t="s">
        <v>213</v>
      </c>
      <c r="N107" s="26" t="s">
        <v>213</v>
      </c>
      <c r="O107" s="67" t="str">
        <f>weekly_covid_deaths_council_area[[#This Row],[Orkney Islands]]</f>
        <v/>
      </c>
      <c r="P107" s="26" t="str">
        <f>weekly_covid_deaths_council_area[[#This Row],[Shetland Islands]]</f>
        <v/>
      </c>
      <c r="Q107" s="26" t="s">
        <v>213</v>
      </c>
      <c r="R107" s="26" t="str">
        <f>weekly_covid_deaths_council_area[[#This Row],[Na h-Eileanan Siar]]</f>
        <v/>
      </c>
    </row>
    <row r="108" spans="1:18" x14ac:dyDescent="0.35">
      <c r="A108" s="14" t="s">
        <v>177</v>
      </c>
      <c r="B108" s="18">
        <v>51</v>
      </c>
      <c r="C108" s="19">
        <v>45642</v>
      </c>
      <c r="D108" s="22" t="s">
        <v>213</v>
      </c>
      <c r="E108" s="26" t="s">
        <v>213</v>
      </c>
      <c r="F108" s="26" t="s">
        <v>213</v>
      </c>
      <c r="G108" s="26" t="str">
        <f>weekly_covid_deaths_council_area[[#This Row],[Dumfries and Galloway]]</f>
        <v/>
      </c>
      <c r="H108" s="26" t="str">
        <f>weekly_covid_deaths_council_area[[#This Row],[Fife]]</f>
        <v/>
      </c>
      <c r="I108" s="26" t="s">
        <v>213</v>
      </c>
      <c r="J108" s="26" t="s">
        <v>213</v>
      </c>
      <c r="K108" s="26" t="s">
        <v>213</v>
      </c>
      <c r="L108" s="26" t="s">
        <v>213</v>
      </c>
      <c r="M108" s="26" t="s">
        <v>213</v>
      </c>
      <c r="N108" s="26" t="s">
        <v>213</v>
      </c>
      <c r="O108" s="67" t="str">
        <f>weekly_covid_deaths_council_area[[#This Row],[Orkney Islands]]</f>
        <v/>
      </c>
      <c r="P108" s="26" t="str">
        <f>weekly_covid_deaths_council_area[[#This Row],[Shetland Islands]]</f>
        <v/>
      </c>
      <c r="Q108" s="26" t="s">
        <v>213</v>
      </c>
      <c r="R108" s="26" t="str">
        <f>weekly_covid_deaths_council_area[[#This Row],[Na h-Eileanan Siar]]</f>
        <v/>
      </c>
    </row>
    <row r="109" spans="1:18" x14ac:dyDescent="0.35">
      <c r="A109" s="14" t="s">
        <v>177</v>
      </c>
      <c r="B109" s="18">
        <v>52</v>
      </c>
      <c r="C109" s="19">
        <v>45649</v>
      </c>
      <c r="D109" s="22" t="s">
        <v>213</v>
      </c>
      <c r="E109" s="26" t="s">
        <v>213</v>
      </c>
      <c r="F109" s="26" t="s">
        <v>213</v>
      </c>
      <c r="G109" s="26" t="str">
        <f>weekly_covid_deaths_council_area[[#This Row],[Dumfries and Galloway]]</f>
        <v/>
      </c>
      <c r="H109" s="26" t="str">
        <f>weekly_covid_deaths_council_area[[#This Row],[Fife]]</f>
        <v/>
      </c>
      <c r="I109" s="26" t="s">
        <v>213</v>
      </c>
      <c r="J109" s="26" t="s">
        <v>213</v>
      </c>
      <c r="K109" s="26" t="s">
        <v>213</v>
      </c>
      <c r="L109" s="26" t="s">
        <v>213</v>
      </c>
      <c r="M109" s="26" t="s">
        <v>213</v>
      </c>
      <c r="N109" s="26" t="s">
        <v>213</v>
      </c>
      <c r="O109" s="67" t="str">
        <f>weekly_covid_deaths_council_area[[#This Row],[Orkney Islands]]</f>
        <v/>
      </c>
      <c r="P109" s="26" t="str">
        <f>weekly_covid_deaths_council_area[[#This Row],[Shetland Islands]]</f>
        <v/>
      </c>
      <c r="Q109" s="26" t="s">
        <v>213</v>
      </c>
      <c r="R109" s="26" t="str">
        <f>weekly_covid_deaths_council_area[[#This Row],[Na h-Eileanan Siar]]</f>
        <v/>
      </c>
    </row>
  </sheetData>
  <hyperlinks>
    <hyperlink ref="A4" location="Contents!A1" display="Back to table of contents" xr:uid="{00000000-0004-0000-0400-000000000000}"/>
  </hyperlinks>
  <pageMargins left="0.7" right="0.7" top="0.75" bottom="0.75" header="0.3" footer="0.3"/>
  <pageSetup paperSize="9" orientation="portrait" horizontalDpi="90" verticalDpi="9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J109"/>
  <sheetViews>
    <sheetView zoomScaleNormal="100" workbookViewId="0"/>
  </sheetViews>
  <sheetFormatPr defaultColWidth="9.1796875" defaultRowHeight="15.5" x14ac:dyDescent="0.35"/>
  <cols>
    <col min="1" max="3" width="16.7265625" style="10" customWidth="1"/>
    <col min="4" max="36" width="21.7265625" style="10" customWidth="1"/>
    <col min="37" max="16384" width="9.1796875" style="10"/>
  </cols>
  <sheetData>
    <row r="1" spans="1:36" s="4" customFormat="1" ht="20" x14ac:dyDescent="0.4">
      <c r="A1" s="100" t="s">
        <v>190</v>
      </c>
    </row>
    <row r="2" spans="1:36" s="4" customFormat="1" x14ac:dyDescent="0.35">
      <c r="A2" s="5" t="s">
        <v>130</v>
      </c>
    </row>
    <row r="3" spans="1:36" s="4" customFormat="1" x14ac:dyDescent="0.35">
      <c r="A3" s="5" t="s">
        <v>49</v>
      </c>
    </row>
    <row r="4" spans="1:36" s="4" customFormat="1" ht="30" customHeight="1" x14ac:dyDescent="0.35">
      <c r="A4" s="6" t="s">
        <v>53</v>
      </c>
    </row>
    <row r="5" spans="1:36" ht="47.25" customHeight="1" thickBot="1" x14ac:dyDescent="0.4">
      <c r="A5" s="15" t="s">
        <v>62</v>
      </c>
      <c r="B5" s="16" t="s">
        <v>57</v>
      </c>
      <c r="C5" s="16" t="s">
        <v>110</v>
      </c>
      <c r="D5" s="8" t="s">
        <v>1</v>
      </c>
      <c r="E5" s="27" t="s">
        <v>2</v>
      </c>
      <c r="F5" s="27" t="s">
        <v>3</v>
      </c>
      <c r="G5" s="27" t="s">
        <v>4</v>
      </c>
      <c r="H5" s="27" t="s">
        <v>5</v>
      </c>
      <c r="I5" s="27" t="s">
        <v>6</v>
      </c>
      <c r="J5" s="27" t="s">
        <v>7</v>
      </c>
      <c r="K5" s="27" t="s">
        <v>8</v>
      </c>
      <c r="L5" s="27" t="s">
        <v>9</v>
      </c>
      <c r="M5" s="27" t="s">
        <v>10</v>
      </c>
      <c r="N5" s="27" t="s">
        <v>11</v>
      </c>
      <c r="O5" s="27" t="s">
        <v>12</v>
      </c>
      <c r="P5" s="27" t="s">
        <v>13</v>
      </c>
      <c r="Q5" s="27" t="s">
        <v>14</v>
      </c>
      <c r="R5" s="27" t="s">
        <v>15</v>
      </c>
      <c r="S5" s="27" t="s">
        <v>16</v>
      </c>
      <c r="T5" s="27" t="s">
        <v>17</v>
      </c>
      <c r="U5" s="27" t="s">
        <v>18</v>
      </c>
      <c r="V5" s="27" t="s">
        <v>19</v>
      </c>
      <c r="W5" s="27" t="s">
        <v>20</v>
      </c>
      <c r="X5" s="27" t="s">
        <v>21</v>
      </c>
      <c r="Y5" s="27" t="s">
        <v>22</v>
      </c>
      <c r="Z5" s="27" t="s">
        <v>23</v>
      </c>
      <c r="AA5" s="27" t="s">
        <v>24</v>
      </c>
      <c r="AB5" s="27" t="s">
        <v>25</v>
      </c>
      <c r="AC5" s="27" t="s">
        <v>26</v>
      </c>
      <c r="AD5" s="27" t="s">
        <v>27</v>
      </c>
      <c r="AE5" s="27" t="s">
        <v>28</v>
      </c>
      <c r="AF5" s="27" t="s">
        <v>29</v>
      </c>
      <c r="AG5" s="27" t="s">
        <v>30</v>
      </c>
      <c r="AH5" s="27" t="s">
        <v>31</v>
      </c>
      <c r="AI5" s="27" t="s">
        <v>32</v>
      </c>
      <c r="AJ5" s="27" t="s">
        <v>33</v>
      </c>
    </row>
    <row r="6" spans="1:36" ht="16" customHeight="1" x14ac:dyDescent="0.35">
      <c r="A6" s="14" t="s">
        <v>168</v>
      </c>
      <c r="B6" s="18">
        <v>1</v>
      </c>
      <c r="C6" s="19">
        <v>44928</v>
      </c>
      <c r="D6" s="22">
        <v>84</v>
      </c>
      <c r="E6" s="26">
        <v>0</v>
      </c>
      <c r="F6" s="26">
        <v>2</v>
      </c>
      <c r="G6" s="26">
        <v>2</v>
      </c>
      <c r="H6" s="26">
        <v>3</v>
      </c>
      <c r="I6" s="26">
        <v>10</v>
      </c>
      <c r="J6" s="26">
        <v>1</v>
      </c>
      <c r="K6" s="26">
        <v>0</v>
      </c>
      <c r="L6" s="26">
        <v>5</v>
      </c>
      <c r="M6" s="26">
        <v>4</v>
      </c>
      <c r="N6" s="26">
        <v>4</v>
      </c>
      <c r="O6" s="26">
        <v>2</v>
      </c>
      <c r="P6" s="26">
        <v>1</v>
      </c>
      <c r="Q6" s="26">
        <v>4</v>
      </c>
      <c r="R6" s="26">
        <v>4</v>
      </c>
      <c r="S6" s="26">
        <v>4</v>
      </c>
      <c r="T6" s="26">
        <v>3</v>
      </c>
      <c r="U6" s="26">
        <v>0</v>
      </c>
      <c r="V6" s="26">
        <v>1</v>
      </c>
      <c r="W6" s="26">
        <v>1</v>
      </c>
      <c r="X6" s="26">
        <v>0</v>
      </c>
      <c r="Y6" s="26">
        <v>2</v>
      </c>
      <c r="Z6" s="26">
        <v>12</v>
      </c>
      <c r="AA6" s="26">
        <v>0</v>
      </c>
      <c r="AB6" s="26">
        <v>4</v>
      </c>
      <c r="AC6" s="26">
        <v>1</v>
      </c>
      <c r="AD6" s="26">
        <v>3</v>
      </c>
      <c r="AE6" s="26">
        <v>1</v>
      </c>
      <c r="AF6" s="26">
        <v>3</v>
      </c>
      <c r="AG6" s="26">
        <v>5</v>
      </c>
      <c r="AH6" s="26">
        <v>1</v>
      </c>
      <c r="AI6" s="26">
        <v>0</v>
      </c>
      <c r="AJ6" s="26">
        <v>1</v>
      </c>
    </row>
    <row r="7" spans="1:36" ht="16" customHeight="1" x14ac:dyDescent="0.35">
      <c r="A7" s="14" t="s">
        <v>168</v>
      </c>
      <c r="B7" s="18">
        <v>2</v>
      </c>
      <c r="C7" s="19">
        <v>44935</v>
      </c>
      <c r="D7" s="22">
        <v>102</v>
      </c>
      <c r="E7" s="26">
        <v>2</v>
      </c>
      <c r="F7" s="26">
        <v>2</v>
      </c>
      <c r="G7" s="26">
        <v>4</v>
      </c>
      <c r="H7" s="26">
        <v>1</v>
      </c>
      <c r="I7" s="26">
        <v>5</v>
      </c>
      <c r="J7" s="26">
        <v>0</v>
      </c>
      <c r="K7" s="26">
        <v>2</v>
      </c>
      <c r="L7" s="26">
        <v>6</v>
      </c>
      <c r="M7" s="26">
        <v>3</v>
      </c>
      <c r="N7" s="26">
        <v>2</v>
      </c>
      <c r="O7" s="26">
        <v>4</v>
      </c>
      <c r="P7" s="26">
        <v>2</v>
      </c>
      <c r="Q7" s="26">
        <v>3</v>
      </c>
      <c r="R7" s="26">
        <v>10</v>
      </c>
      <c r="S7" s="26">
        <v>9</v>
      </c>
      <c r="T7" s="26">
        <v>1</v>
      </c>
      <c r="U7" s="26">
        <v>1</v>
      </c>
      <c r="V7" s="26">
        <v>4</v>
      </c>
      <c r="W7" s="26">
        <v>2</v>
      </c>
      <c r="X7" s="26">
        <v>0</v>
      </c>
      <c r="Y7" s="26">
        <v>5</v>
      </c>
      <c r="Z7" s="26">
        <v>8</v>
      </c>
      <c r="AA7" s="26">
        <v>1</v>
      </c>
      <c r="AB7" s="26">
        <v>2</v>
      </c>
      <c r="AC7" s="26">
        <v>5</v>
      </c>
      <c r="AD7" s="26">
        <v>5</v>
      </c>
      <c r="AE7" s="26">
        <v>0</v>
      </c>
      <c r="AF7" s="26">
        <v>3</v>
      </c>
      <c r="AG7" s="26">
        <v>8</v>
      </c>
      <c r="AH7" s="26">
        <v>1</v>
      </c>
      <c r="AI7" s="26">
        <v>0</v>
      </c>
      <c r="AJ7" s="26">
        <v>1</v>
      </c>
    </row>
    <row r="8" spans="1:36" ht="16" customHeight="1" x14ac:dyDescent="0.35">
      <c r="A8" s="14" t="s">
        <v>168</v>
      </c>
      <c r="B8" s="18">
        <v>3</v>
      </c>
      <c r="C8" s="19">
        <v>44942</v>
      </c>
      <c r="D8" s="22">
        <v>85</v>
      </c>
      <c r="E8" s="26">
        <v>1</v>
      </c>
      <c r="F8" s="26">
        <v>3</v>
      </c>
      <c r="G8" s="26">
        <v>2</v>
      </c>
      <c r="H8" s="26">
        <v>1</v>
      </c>
      <c r="I8" s="26">
        <v>8</v>
      </c>
      <c r="J8" s="26">
        <v>1</v>
      </c>
      <c r="K8" s="26">
        <v>3</v>
      </c>
      <c r="L8" s="26">
        <v>1</v>
      </c>
      <c r="M8" s="26">
        <v>4</v>
      </c>
      <c r="N8" s="26">
        <v>1</v>
      </c>
      <c r="O8" s="26">
        <v>1</v>
      </c>
      <c r="P8" s="26">
        <v>2</v>
      </c>
      <c r="Q8" s="26">
        <v>0</v>
      </c>
      <c r="R8" s="26">
        <v>10</v>
      </c>
      <c r="S8" s="26">
        <v>14</v>
      </c>
      <c r="T8" s="26">
        <v>3</v>
      </c>
      <c r="U8" s="26">
        <v>2</v>
      </c>
      <c r="V8" s="26">
        <v>1</v>
      </c>
      <c r="W8" s="26">
        <v>2</v>
      </c>
      <c r="X8" s="26">
        <v>0</v>
      </c>
      <c r="Y8" s="26">
        <v>1</v>
      </c>
      <c r="Z8" s="26">
        <v>2</v>
      </c>
      <c r="AA8" s="26">
        <v>1</v>
      </c>
      <c r="AB8" s="26">
        <v>6</v>
      </c>
      <c r="AC8" s="26">
        <v>1</v>
      </c>
      <c r="AD8" s="26">
        <v>4</v>
      </c>
      <c r="AE8" s="26">
        <v>3</v>
      </c>
      <c r="AF8" s="26">
        <v>0</v>
      </c>
      <c r="AG8" s="26">
        <v>6</v>
      </c>
      <c r="AH8" s="26">
        <v>1</v>
      </c>
      <c r="AI8" s="26">
        <v>0</v>
      </c>
      <c r="AJ8" s="26">
        <v>0</v>
      </c>
    </row>
    <row r="9" spans="1:36" ht="16" customHeight="1" x14ac:dyDescent="0.35">
      <c r="A9" s="14" t="s">
        <v>168</v>
      </c>
      <c r="B9" s="18">
        <v>4</v>
      </c>
      <c r="C9" s="19">
        <v>44949</v>
      </c>
      <c r="D9" s="22">
        <v>56</v>
      </c>
      <c r="E9" s="26">
        <v>1</v>
      </c>
      <c r="F9" s="26">
        <v>1</v>
      </c>
      <c r="G9" s="26">
        <v>2</v>
      </c>
      <c r="H9" s="26">
        <v>0</v>
      </c>
      <c r="I9" s="26">
        <v>4</v>
      </c>
      <c r="J9" s="26">
        <v>1</v>
      </c>
      <c r="K9" s="26">
        <v>1</v>
      </c>
      <c r="L9" s="26">
        <v>1</v>
      </c>
      <c r="M9" s="26">
        <v>1</v>
      </c>
      <c r="N9" s="26">
        <v>2</v>
      </c>
      <c r="O9" s="26">
        <v>2</v>
      </c>
      <c r="P9" s="26">
        <v>1</v>
      </c>
      <c r="Q9" s="26">
        <v>2</v>
      </c>
      <c r="R9" s="26">
        <v>4</v>
      </c>
      <c r="S9" s="26">
        <v>6</v>
      </c>
      <c r="T9" s="26">
        <v>4</v>
      </c>
      <c r="U9" s="26">
        <v>3</v>
      </c>
      <c r="V9" s="26">
        <v>1</v>
      </c>
      <c r="W9" s="26">
        <v>2</v>
      </c>
      <c r="X9" s="26">
        <v>0</v>
      </c>
      <c r="Y9" s="26">
        <v>2</v>
      </c>
      <c r="Z9" s="26">
        <v>4</v>
      </c>
      <c r="AA9" s="26">
        <v>0</v>
      </c>
      <c r="AB9" s="26">
        <v>2</v>
      </c>
      <c r="AC9" s="26">
        <v>1</v>
      </c>
      <c r="AD9" s="26">
        <v>1</v>
      </c>
      <c r="AE9" s="26">
        <v>0</v>
      </c>
      <c r="AF9" s="26">
        <v>1</v>
      </c>
      <c r="AG9" s="26">
        <v>5</v>
      </c>
      <c r="AH9" s="26">
        <v>0</v>
      </c>
      <c r="AI9" s="26">
        <v>1</v>
      </c>
      <c r="AJ9" s="26">
        <v>0</v>
      </c>
    </row>
    <row r="10" spans="1:36" ht="16" customHeight="1" x14ac:dyDescent="0.35">
      <c r="A10" s="14" t="s">
        <v>168</v>
      </c>
      <c r="B10" s="18">
        <v>5</v>
      </c>
      <c r="C10" s="19">
        <v>44956</v>
      </c>
      <c r="D10" s="22">
        <v>33</v>
      </c>
      <c r="E10" s="26">
        <v>1</v>
      </c>
      <c r="F10" s="26">
        <v>1</v>
      </c>
      <c r="G10" s="26">
        <v>1</v>
      </c>
      <c r="H10" s="26">
        <v>1</v>
      </c>
      <c r="I10" s="26">
        <v>3</v>
      </c>
      <c r="J10" s="26">
        <v>2</v>
      </c>
      <c r="K10" s="26">
        <v>0</v>
      </c>
      <c r="L10" s="26">
        <v>1</v>
      </c>
      <c r="M10" s="26">
        <v>0</v>
      </c>
      <c r="N10" s="26">
        <v>1</v>
      </c>
      <c r="O10" s="26">
        <v>0</v>
      </c>
      <c r="P10" s="26">
        <v>0</v>
      </c>
      <c r="Q10" s="26">
        <v>1</v>
      </c>
      <c r="R10" s="26">
        <v>3</v>
      </c>
      <c r="S10" s="26">
        <v>3</v>
      </c>
      <c r="T10" s="26">
        <v>2</v>
      </c>
      <c r="U10" s="26">
        <v>0</v>
      </c>
      <c r="V10" s="26">
        <v>2</v>
      </c>
      <c r="W10" s="26">
        <v>1</v>
      </c>
      <c r="X10" s="26">
        <v>0</v>
      </c>
      <c r="Y10" s="26">
        <v>3</v>
      </c>
      <c r="Z10" s="26">
        <v>3</v>
      </c>
      <c r="AA10" s="26">
        <v>0</v>
      </c>
      <c r="AB10" s="26">
        <v>0</v>
      </c>
      <c r="AC10" s="26">
        <v>0</v>
      </c>
      <c r="AD10" s="26">
        <v>1</v>
      </c>
      <c r="AE10" s="26">
        <v>0</v>
      </c>
      <c r="AF10" s="26">
        <v>0</v>
      </c>
      <c r="AG10" s="26">
        <v>1</v>
      </c>
      <c r="AH10" s="26">
        <v>2</v>
      </c>
      <c r="AI10" s="26">
        <v>0</v>
      </c>
      <c r="AJ10" s="26">
        <v>0</v>
      </c>
    </row>
    <row r="11" spans="1:36" ht="16" customHeight="1" x14ac:dyDescent="0.35">
      <c r="A11" s="14" t="s">
        <v>168</v>
      </c>
      <c r="B11" s="18">
        <v>6</v>
      </c>
      <c r="C11" s="19">
        <v>44963</v>
      </c>
      <c r="D11" s="22">
        <v>36</v>
      </c>
      <c r="E11" s="26">
        <v>0</v>
      </c>
      <c r="F11" s="26">
        <v>1</v>
      </c>
      <c r="G11" s="26">
        <v>0</v>
      </c>
      <c r="H11" s="26">
        <v>1</v>
      </c>
      <c r="I11" s="26">
        <v>0</v>
      </c>
      <c r="J11" s="26">
        <v>0</v>
      </c>
      <c r="K11" s="26">
        <v>1</v>
      </c>
      <c r="L11" s="26">
        <v>0</v>
      </c>
      <c r="M11" s="26">
        <v>2</v>
      </c>
      <c r="N11" s="26">
        <v>2</v>
      </c>
      <c r="O11" s="26">
        <v>1</v>
      </c>
      <c r="P11" s="26">
        <v>1</v>
      </c>
      <c r="Q11" s="26">
        <v>1</v>
      </c>
      <c r="R11" s="26">
        <v>3</v>
      </c>
      <c r="S11" s="26">
        <v>9</v>
      </c>
      <c r="T11" s="26">
        <v>1</v>
      </c>
      <c r="U11" s="26">
        <v>1</v>
      </c>
      <c r="V11" s="26">
        <v>2</v>
      </c>
      <c r="W11" s="26">
        <v>0</v>
      </c>
      <c r="X11" s="26">
        <v>0</v>
      </c>
      <c r="Y11" s="26">
        <v>2</v>
      </c>
      <c r="Z11" s="26">
        <v>2</v>
      </c>
      <c r="AA11" s="26">
        <v>0</v>
      </c>
      <c r="AB11" s="26">
        <v>0</v>
      </c>
      <c r="AC11" s="26">
        <v>0</v>
      </c>
      <c r="AD11" s="26">
        <v>1</v>
      </c>
      <c r="AE11" s="26">
        <v>0</v>
      </c>
      <c r="AF11" s="26">
        <v>2</v>
      </c>
      <c r="AG11" s="26">
        <v>1</v>
      </c>
      <c r="AH11" s="26">
        <v>1</v>
      </c>
      <c r="AI11" s="26">
        <v>0</v>
      </c>
      <c r="AJ11" s="26">
        <v>1</v>
      </c>
    </row>
    <row r="12" spans="1:36" ht="16" customHeight="1" x14ac:dyDescent="0.35">
      <c r="A12" s="14" t="s">
        <v>168</v>
      </c>
      <c r="B12" s="18">
        <v>7</v>
      </c>
      <c r="C12" s="19">
        <v>44970</v>
      </c>
      <c r="D12" s="22">
        <v>49</v>
      </c>
      <c r="E12" s="26">
        <v>3</v>
      </c>
      <c r="F12" s="26">
        <v>0</v>
      </c>
      <c r="G12" s="26">
        <v>1</v>
      </c>
      <c r="H12" s="26">
        <v>0</v>
      </c>
      <c r="I12" s="26">
        <v>5</v>
      </c>
      <c r="J12" s="26">
        <v>2</v>
      </c>
      <c r="K12" s="26">
        <v>1</v>
      </c>
      <c r="L12" s="26">
        <v>2</v>
      </c>
      <c r="M12" s="26">
        <v>3</v>
      </c>
      <c r="N12" s="26">
        <v>1</v>
      </c>
      <c r="O12" s="26">
        <v>0</v>
      </c>
      <c r="P12" s="26">
        <v>2</v>
      </c>
      <c r="Q12" s="26">
        <v>1</v>
      </c>
      <c r="R12" s="26">
        <v>4</v>
      </c>
      <c r="S12" s="26">
        <v>4</v>
      </c>
      <c r="T12" s="26">
        <v>0</v>
      </c>
      <c r="U12" s="26">
        <v>0</v>
      </c>
      <c r="V12" s="26">
        <v>1</v>
      </c>
      <c r="W12" s="26">
        <v>1</v>
      </c>
      <c r="X12" s="26">
        <v>0</v>
      </c>
      <c r="Y12" s="26">
        <v>5</v>
      </c>
      <c r="Z12" s="26">
        <v>0</v>
      </c>
      <c r="AA12" s="26">
        <v>0</v>
      </c>
      <c r="AB12" s="26">
        <v>3</v>
      </c>
      <c r="AC12" s="26">
        <v>1</v>
      </c>
      <c r="AD12" s="26">
        <v>0</v>
      </c>
      <c r="AE12" s="26">
        <v>0</v>
      </c>
      <c r="AF12" s="26">
        <v>1</v>
      </c>
      <c r="AG12" s="26">
        <v>4</v>
      </c>
      <c r="AH12" s="26">
        <v>1</v>
      </c>
      <c r="AI12" s="26">
        <v>0</v>
      </c>
      <c r="AJ12" s="26">
        <v>3</v>
      </c>
    </row>
    <row r="13" spans="1:36" ht="16" customHeight="1" x14ac:dyDescent="0.35">
      <c r="A13" s="14" t="s">
        <v>168</v>
      </c>
      <c r="B13" s="18">
        <v>8</v>
      </c>
      <c r="C13" s="19">
        <v>44977</v>
      </c>
      <c r="D13" s="22">
        <v>47</v>
      </c>
      <c r="E13" s="26">
        <v>2</v>
      </c>
      <c r="F13" s="26">
        <v>0</v>
      </c>
      <c r="G13" s="26">
        <v>3</v>
      </c>
      <c r="H13" s="26">
        <v>0</v>
      </c>
      <c r="I13" s="26">
        <v>3</v>
      </c>
      <c r="J13" s="26">
        <v>1</v>
      </c>
      <c r="K13" s="26">
        <v>2</v>
      </c>
      <c r="L13" s="26">
        <v>3</v>
      </c>
      <c r="M13" s="26">
        <v>2</v>
      </c>
      <c r="N13" s="26">
        <v>2</v>
      </c>
      <c r="O13" s="26">
        <v>3</v>
      </c>
      <c r="P13" s="26">
        <v>1</v>
      </c>
      <c r="Q13" s="26">
        <v>0</v>
      </c>
      <c r="R13" s="26">
        <v>3</v>
      </c>
      <c r="S13" s="26">
        <v>3</v>
      </c>
      <c r="T13" s="26">
        <v>3</v>
      </c>
      <c r="U13" s="26">
        <v>1</v>
      </c>
      <c r="V13" s="26">
        <v>2</v>
      </c>
      <c r="W13" s="26">
        <v>0</v>
      </c>
      <c r="X13" s="26">
        <v>1</v>
      </c>
      <c r="Y13" s="26">
        <v>1</v>
      </c>
      <c r="Z13" s="26">
        <v>1</v>
      </c>
      <c r="AA13" s="26">
        <v>0</v>
      </c>
      <c r="AB13" s="26">
        <v>1</v>
      </c>
      <c r="AC13" s="26">
        <v>0</v>
      </c>
      <c r="AD13" s="26">
        <v>2</v>
      </c>
      <c r="AE13" s="26">
        <v>0</v>
      </c>
      <c r="AF13" s="26">
        <v>2</v>
      </c>
      <c r="AG13" s="26">
        <v>4</v>
      </c>
      <c r="AH13" s="26">
        <v>0</v>
      </c>
      <c r="AI13" s="26">
        <v>1</v>
      </c>
      <c r="AJ13" s="26">
        <v>0</v>
      </c>
    </row>
    <row r="14" spans="1:36" ht="16" customHeight="1" x14ac:dyDescent="0.35">
      <c r="A14" s="14" t="s">
        <v>168</v>
      </c>
      <c r="B14" s="18">
        <v>9</v>
      </c>
      <c r="C14" s="19">
        <v>44984</v>
      </c>
      <c r="D14" s="22">
        <v>42</v>
      </c>
      <c r="E14" s="26">
        <v>2</v>
      </c>
      <c r="F14" s="26">
        <v>4</v>
      </c>
      <c r="G14" s="26">
        <v>0</v>
      </c>
      <c r="H14" s="26">
        <v>2</v>
      </c>
      <c r="I14" s="26">
        <v>1</v>
      </c>
      <c r="J14" s="26">
        <v>0</v>
      </c>
      <c r="K14" s="26">
        <v>0</v>
      </c>
      <c r="L14" s="26">
        <v>0</v>
      </c>
      <c r="M14" s="26">
        <v>0</v>
      </c>
      <c r="N14" s="26">
        <v>2</v>
      </c>
      <c r="O14" s="26">
        <v>0</v>
      </c>
      <c r="P14" s="26">
        <v>2</v>
      </c>
      <c r="Q14" s="26">
        <v>3</v>
      </c>
      <c r="R14" s="26">
        <v>4</v>
      </c>
      <c r="S14" s="26">
        <v>3</v>
      </c>
      <c r="T14" s="26">
        <v>2</v>
      </c>
      <c r="U14" s="26">
        <v>1</v>
      </c>
      <c r="V14" s="26">
        <v>3</v>
      </c>
      <c r="W14" s="26">
        <v>0</v>
      </c>
      <c r="X14" s="26">
        <v>1</v>
      </c>
      <c r="Y14" s="26">
        <v>1</v>
      </c>
      <c r="Z14" s="26">
        <v>2</v>
      </c>
      <c r="AA14" s="26">
        <v>0</v>
      </c>
      <c r="AB14" s="26">
        <v>3</v>
      </c>
      <c r="AC14" s="26">
        <v>0</v>
      </c>
      <c r="AD14" s="26">
        <v>0</v>
      </c>
      <c r="AE14" s="26">
        <v>0</v>
      </c>
      <c r="AF14" s="26">
        <v>0</v>
      </c>
      <c r="AG14" s="26">
        <v>3</v>
      </c>
      <c r="AH14" s="26">
        <v>0</v>
      </c>
      <c r="AI14" s="26">
        <v>1</v>
      </c>
      <c r="AJ14" s="26">
        <v>2</v>
      </c>
    </row>
    <row r="15" spans="1:36" ht="16" customHeight="1" x14ac:dyDescent="0.35">
      <c r="A15" s="14" t="s">
        <v>168</v>
      </c>
      <c r="B15" s="18">
        <v>10</v>
      </c>
      <c r="C15" s="19">
        <v>44991</v>
      </c>
      <c r="D15" s="22">
        <v>64</v>
      </c>
      <c r="E15" s="26">
        <v>5</v>
      </c>
      <c r="F15" s="26">
        <v>6</v>
      </c>
      <c r="G15" s="26">
        <v>2</v>
      </c>
      <c r="H15" s="26">
        <v>0</v>
      </c>
      <c r="I15" s="26">
        <v>2</v>
      </c>
      <c r="J15" s="26">
        <v>2</v>
      </c>
      <c r="K15" s="26">
        <v>2</v>
      </c>
      <c r="L15" s="26">
        <v>2</v>
      </c>
      <c r="M15" s="26">
        <v>3</v>
      </c>
      <c r="N15" s="26">
        <v>1</v>
      </c>
      <c r="O15" s="26">
        <v>1</v>
      </c>
      <c r="P15" s="26">
        <v>0</v>
      </c>
      <c r="Q15" s="26">
        <v>3</v>
      </c>
      <c r="R15" s="26">
        <v>5</v>
      </c>
      <c r="S15" s="26">
        <v>6</v>
      </c>
      <c r="T15" s="26">
        <v>2</v>
      </c>
      <c r="U15" s="26">
        <v>0</v>
      </c>
      <c r="V15" s="26">
        <v>0</v>
      </c>
      <c r="W15" s="26">
        <v>0</v>
      </c>
      <c r="X15" s="26">
        <v>0</v>
      </c>
      <c r="Y15" s="26">
        <v>1</v>
      </c>
      <c r="Z15" s="26">
        <v>3</v>
      </c>
      <c r="AA15" s="26">
        <v>0</v>
      </c>
      <c r="AB15" s="26">
        <v>1</v>
      </c>
      <c r="AC15" s="26">
        <v>2</v>
      </c>
      <c r="AD15" s="26">
        <v>4</v>
      </c>
      <c r="AE15" s="26">
        <v>0</v>
      </c>
      <c r="AF15" s="26">
        <v>1</v>
      </c>
      <c r="AG15" s="26">
        <v>5</v>
      </c>
      <c r="AH15" s="26">
        <v>1</v>
      </c>
      <c r="AI15" s="26">
        <v>3</v>
      </c>
      <c r="AJ15" s="26">
        <v>1</v>
      </c>
    </row>
    <row r="16" spans="1:36" ht="16" customHeight="1" x14ac:dyDescent="0.35">
      <c r="A16" s="14" t="s">
        <v>168</v>
      </c>
      <c r="B16" s="18">
        <v>11</v>
      </c>
      <c r="C16" s="19">
        <v>44998</v>
      </c>
      <c r="D16" s="22">
        <v>56</v>
      </c>
      <c r="E16" s="26">
        <v>2</v>
      </c>
      <c r="F16" s="26">
        <v>2</v>
      </c>
      <c r="G16" s="26">
        <v>0</v>
      </c>
      <c r="H16" s="26">
        <v>0</v>
      </c>
      <c r="I16" s="26">
        <v>5</v>
      </c>
      <c r="J16" s="26">
        <v>1</v>
      </c>
      <c r="K16" s="26">
        <v>0</v>
      </c>
      <c r="L16" s="26">
        <v>3</v>
      </c>
      <c r="M16" s="26">
        <v>2</v>
      </c>
      <c r="N16" s="26">
        <v>2</v>
      </c>
      <c r="O16" s="26">
        <v>0</v>
      </c>
      <c r="P16" s="26">
        <v>1</v>
      </c>
      <c r="Q16" s="26">
        <v>1</v>
      </c>
      <c r="R16" s="26">
        <v>4</v>
      </c>
      <c r="S16" s="26">
        <v>6</v>
      </c>
      <c r="T16" s="26">
        <v>3</v>
      </c>
      <c r="U16" s="26">
        <v>0</v>
      </c>
      <c r="V16" s="26">
        <v>2</v>
      </c>
      <c r="W16" s="26">
        <v>1</v>
      </c>
      <c r="X16" s="26">
        <v>1</v>
      </c>
      <c r="Y16" s="26">
        <v>4</v>
      </c>
      <c r="Z16" s="26">
        <v>3</v>
      </c>
      <c r="AA16" s="26">
        <v>0</v>
      </c>
      <c r="AB16" s="26">
        <v>1</v>
      </c>
      <c r="AC16" s="26">
        <v>1</v>
      </c>
      <c r="AD16" s="26">
        <v>4</v>
      </c>
      <c r="AE16" s="26">
        <v>0</v>
      </c>
      <c r="AF16" s="26">
        <v>2</v>
      </c>
      <c r="AG16" s="26">
        <v>1</v>
      </c>
      <c r="AH16" s="26">
        <v>1</v>
      </c>
      <c r="AI16" s="26">
        <v>1</v>
      </c>
      <c r="AJ16" s="26">
        <v>2</v>
      </c>
    </row>
    <row r="17" spans="1:36" ht="16" customHeight="1" x14ac:dyDescent="0.35">
      <c r="A17" s="14" t="s">
        <v>168</v>
      </c>
      <c r="B17" s="18">
        <v>12</v>
      </c>
      <c r="C17" s="19">
        <v>45005</v>
      </c>
      <c r="D17" s="22">
        <v>75</v>
      </c>
      <c r="E17" s="26">
        <v>2</v>
      </c>
      <c r="F17" s="26">
        <v>1</v>
      </c>
      <c r="G17" s="26">
        <v>1</v>
      </c>
      <c r="H17" s="26">
        <v>2</v>
      </c>
      <c r="I17" s="26">
        <v>4</v>
      </c>
      <c r="J17" s="26">
        <v>2</v>
      </c>
      <c r="K17" s="26">
        <v>2</v>
      </c>
      <c r="L17" s="26">
        <v>1</v>
      </c>
      <c r="M17" s="26">
        <v>2</v>
      </c>
      <c r="N17" s="26">
        <v>1</v>
      </c>
      <c r="O17" s="26">
        <v>0</v>
      </c>
      <c r="P17" s="26">
        <v>0</v>
      </c>
      <c r="Q17" s="26">
        <v>4</v>
      </c>
      <c r="R17" s="26">
        <v>9</v>
      </c>
      <c r="S17" s="26">
        <v>10</v>
      </c>
      <c r="T17" s="26">
        <v>4</v>
      </c>
      <c r="U17" s="26">
        <v>1</v>
      </c>
      <c r="V17" s="26">
        <v>0</v>
      </c>
      <c r="W17" s="26">
        <v>0</v>
      </c>
      <c r="X17" s="26">
        <v>1</v>
      </c>
      <c r="Y17" s="26">
        <v>4</v>
      </c>
      <c r="Z17" s="26">
        <v>5</v>
      </c>
      <c r="AA17" s="26">
        <v>0</v>
      </c>
      <c r="AB17" s="26">
        <v>4</v>
      </c>
      <c r="AC17" s="26">
        <v>1</v>
      </c>
      <c r="AD17" s="26">
        <v>2</v>
      </c>
      <c r="AE17" s="26">
        <v>1</v>
      </c>
      <c r="AF17" s="26">
        <v>4</v>
      </c>
      <c r="AG17" s="26">
        <v>2</v>
      </c>
      <c r="AH17" s="26">
        <v>4</v>
      </c>
      <c r="AI17" s="26">
        <v>0</v>
      </c>
      <c r="AJ17" s="26">
        <v>1</v>
      </c>
    </row>
    <row r="18" spans="1:36" ht="16" customHeight="1" x14ac:dyDescent="0.35">
      <c r="A18" s="14" t="s">
        <v>168</v>
      </c>
      <c r="B18" s="18">
        <v>13</v>
      </c>
      <c r="C18" s="19">
        <v>45012</v>
      </c>
      <c r="D18" s="22">
        <v>81</v>
      </c>
      <c r="E18" s="26">
        <v>4</v>
      </c>
      <c r="F18" s="26">
        <v>3</v>
      </c>
      <c r="G18" s="26">
        <v>1</v>
      </c>
      <c r="H18" s="26">
        <v>0</v>
      </c>
      <c r="I18" s="26">
        <v>5</v>
      </c>
      <c r="J18" s="26">
        <v>0</v>
      </c>
      <c r="K18" s="26">
        <v>4</v>
      </c>
      <c r="L18" s="26">
        <v>5</v>
      </c>
      <c r="M18" s="26">
        <v>2</v>
      </c>
      <c r="N18" s="26">
        <v>4</v>
      </c>
      <c r="O18" s="26">
        <v>1</v>
      </c>
      <c r="P18" s="26">
        <v>2</v>
      </c>
      <c r="Q18" s="26">
        <v>1</v>
      </c>
      <c r="R18" s="26">
        <v>3</v>
      </c>
      <c r="S18" s="26">
        <v>15</v>
      </c>
      <c r="T18" s="26">
        <v>3</v>
      </c>
      <c r="U18" s="26">
        <v>1</v>
      </c>
      <c r="V18" s="26">
        <v>1</v>
      </c>
      <c r="W18" s="26">
        <v>2</v>
      </c>
      <c r="X18" s="26">
        <v>0</v>
      </c>
      <c r="Y18" s="26">
        <v>1</v>
      </c>
      <c r="Z18" s="26">
        <v>6</v>
      </c>
      <c r="AA18" s="26">
        <v>1</v>
      </c>
      <c r="AB18" s="26">
        <v>1</v>
      </c>
      <c r="AC18" s="26">
        <v>3</v>
      </c>
      <c r="AD18" s="26">
        <v>3</v>
      </c>
      <c r="AE18" s="26">
        <v>0</v>
      </c>
      <c r="AF18" s="26">
        <v>0</v>
      </c>
      <c r="AG18" s="26">
        <v>2</v>
      </c>
      <c r="AH18" s="26">
        <v>3</v>
      </c>
      <c r="AI18" s="26">
        <v>3</v>
      </c>
      <c r="AJ18" s="26">
        <v>1</v>
      </c>
    </row>
    <row r="19" spans="1:36" ht="16" customHeight="1" x14ac:dyDescent="0.35">
      <c r="A19" s="14" t="s">
        <v>168</v>
      </c>
      <c r="B19" s="18">
        <v>14</v>
      </c>
      <c r="C19" s="19">
        <v>45019</v>
      </c>
      <c r="D19" s="22">
        <v>70</v>
      </c>
      <c r="E19" s="26">
        <v>6</v>
      </c>
      <c r="F19" s="26">
        <v>0</v>
      </c>
      <c r="G19" s="26">
        <v>2</v>
      </c>
      <c r="H19" s="26">
        <v>2</v>
      </c>
      <c r="I19" s="26">
        <v>3</v>
      </c>
      <c r="J19" s="26">
        <v>1</v>
      </c>
      <c r="K19" s="26">
        <v>4</v>
      </c>
      <c r="L19" s="26">
        <v>0</v>
      </c>
      <c r="M19" s="26">
        <v>0</v>
      </c>
      <c r="N19" s="26">
        <v>1</v>
      </c>
      <c r="O19" s="26">
        <v>1</v>
      </c>
      <c r="P19" s="26">
        <v>1</v>
      </c>
      <c r="Q19" s="26">
        <v>3</v>
      </c>
      <c r="R19" s="26">
        <v>3</v>
      </c>
      <c r="S19" s="26">
        <v>5</v>
      </c>
      <c r="T19" s="26">
        <v>2</v>
      </c>
      <c r="U19" s="26">
        <v>1</v>
      </c>
      <c r="V19" s="26">
        <v>1</v>
      </c>
      <c r="W19" s="26">
        <v>0</v>
      </c>
      <c r="X19" s="26">
        <v>1</v>
      </c>
      <c r="Y19" s="26">
        <v>6</v>
      </c>
      <c r="Z19" s="26">
        <v>5</v>
      </c>
      <c r="AA19" s="26">
        <v>2</v>
      </c>
      <c r="AB19" s="26">
        <v>2</v>
      </c>
      <c r="AC19" s="26">
        <v>2</v>
      </c>
      <c r="AD19" s="26">
        <v>3</v>
      </c>
      <c r="AE19" s="26">
        <v>0</v>
      </c>
      <c r="AF19" s="26">
        <v>2</v>
      </c>
      <c r="AG19" s="26">
        <v>4</v>
      </c>
      <c r="AH19" s="26">
        <v>2</v>
      </c>
      <c r="AI19" s="26">
        <v>2</v>
      </c>
      <c r="AJ19" s="26">
        <v>3</v>
      </c>
    </row>
    <row r="20" spans="1:36" ht="16" customHeight="1" x14ac:dyDescent="0.35">
      <c r="A20" s="14" t="s">
        <v>168</v>
      </c>
      <c r="B20" s="18">
        <v>15</v>
      </c>
      <c r="C20" s="19">
        <v>45026</v>
      </c>
      <c r="D20" s="22">
        <v>73</v>
      </c>
      <c r="E20" s="26">
        <v>2</v>
      </c>
      <c r="F20" s="26">
        <v>5</v>
      </c>
      <c r="G20" s="26">
        <v>4</v>
      </c>
      <c r="H20" s="26">
        <v>2</v>
      </c>
      <c r="I20" s="26">
        <v>7</v>
      </c>
      <c r="J20" s="26">
        <v>0</v>
      </c>
      <c r="K20" s="26">
        <v>2</v>
      </c>
      <c r="L20" s="26">
        <v>2</v>
      </c>
      <c r="M20" s="26">
        <v>1</v>
      </c>
      <c r="N20" s="26">
        <v>3</v>
      </c>
      <c r="O20" s="26">
        <v>0</v>
      </c>
      <c r="P20" s="26">
        <v>1</v>
      </c>
      <c r="Q20" s="26">
        <v>1</v>
      </c>
      <c r="R20" s="26">
        <v>3</v>
      </c>
      <c r="S20" s="26">
        <v>5</v>
      </c>
      <c r="T20" s="26">
        <v>5</v>
      </c>
      <c r="U20" s="26">
        <v>2</v>
      </c>
      <c r="V20" s="26">
        <v>1</v>
      </c>
      <c r="W20" s="26">
        <v>1</v>
      </c>
      <c r="X20" s="26">
        <v>2</v>
      </c>
      <c r="Y20" s="26">
        <v>2</v>
      </c>
      <c r="Z20" s="26">
        <v>5</v>
      </c>
      <c r="AA20" s="26">
        <v>0</v>
      </c>
      <c r="AB20" s="26">
        <v>5</v>
      </c>
      <c r="AC20" s="26">
        <v>5</v>
      </c>
      <c r="AD20" s="26">
        <v>1</v>
      </c>
      <c r="AE20" s="26">
        <v>0</v>
      </c>
      <c r="AF20" s="26">
        <v>1</v>
      </c>
      <c r="AG20" s="26">
        <v>2</v>
      </c>
      <c r="AH20" s="26">
        <v>1</v>
      </c>
      <c r="AI20" s="26">
        <v>1</v>
      </c>
      <c r="AJ20" s="26">
        <v>1</v>
      </c>
    </row>
    <row r="21" spans="1:36" ht="16" customHeight="1" x14ac:dyDescent="0.35">
      <c r="A21" s="14" t="s">
        <v>168</v>
      </c>
      <c r="B21" s="18">
        <v>16</v>
      </c>
      <c r="C21" s="19">
        <v>45033</v>
      </c>
      <c r="D21" s="22">
        <v>69</v>
      </c>
      <c r="E21" s="26">
        <v>0</v>
      </c>
      <c r="F21" s="26">
        <v>1</v>
      </c>
      <c r="G21" s="26">
        <v>1</v>
      </c>
      <c r="H21" s="26">
        <v>3</v>
      </c>
      <c r="I21" s="26">
        <v>6</v>
      </c>
      <c r="J21" s="26">
        <v>1</v>
      </c>
      <c r="K21" s="26">
        <v>3</v>
      </c>
      <c r="L21" s="26">
        <v>1</v>
      </c>
      <c r="M21" s="26">
        <v>1</v>
      </c>
      <c r="N21" s="26">
        <v>1</v>
      </c>
      <c r="O21" s="26">
        <v>2</v>
      </c>
      <c r="P21" s="26">
        <v>0</v>
      </c>
      <c r="Q21" s="26">
        <v>2</v>
      </c>
      <c r="R21" s="26">
        <v>5</v>
      </c>
      <c r="S21" s="26">
        <v>8</v>
      </c>
      <c r="T21" s="26">
        <v>5</v>
      </c>
      <c r="U21" s="26">
        <v>1</v>
      </c>
      <c r="V21" s="26">
        <v>0</v>
      </c>
      <c r="W21" s="26">
        <v>0</v>
      </c>
      <c r="X21" s="26">
        <v>0</v>
      </c>
      <c r="Y21" s="26">
        <v>0</v>
      </c>
      <c r="Z21" s="26">
        <v>8</v>
      </c>
      <c r="AA21" s="26">
        <v>0</v>
      </c>
      <c r="AB21" s="26">
        <v>5</v>
      </c>
      <c r="AC21" s="26">
        <v>2</v>
      </c>
      <c r="AD21" s="26">
        <v>3</v>
      </c>
      <c r="AE21" s="26">
        <v>1</v>
      </c>
      <c r="AF21" s="26">
        <v>0</v>
      </c>
      <c r="AG21" s="26">
        <v>3</v>
      </c>
      <c r="AH21" s="26">
        <v>2</v>
      </c>
      <c r="AI21" s="26">
        <v>1</v>
      </c>
      <c r="AJ21" s="26">
        <v>3</v>
      </c>
    </row>
    <row r="22" spans="1:36" ht="16" customHeight="1" x14ac:dyDescent="0.35">
      <c r="A22" s="14" t="s">
        <v>168</v>
      </c>
      <c r="B22" s="18">
        <v>17</v>
      </c>
      <c r="C22" s="19">
        <v>45040</v>
      </c>
      <c r="D22" s="22">
        <v>59</v>
      </c>
      <c r="E22" s="26">
        <v>3</v>
      </c>
      <c r="F22" s="26">
        <v>1</v>
      </c>
      <c r="G22" s="26">
        <v>2</v>
      </c>
      <c r="H22" s="26">
        <v>1</v>
      </c>
      <c r="I22" s="26">
        <v>6</v>
      </c>
      <c r="J22" s="26">
        <v>1</v>
      </c>
      <c r="K22" s="26">
        <v>0</v>
      </c>
      <c r="L22" s="26">
        <v>2</v>
      </c>
      <c r="M22" s="26">
        <v>1</v>
      </c>
      <c r="N22" s="26">
        <v>2</v>
      </c>
      <c r="O22" s="26">
        <v>3</v>
      </c>
      <c r="P22" s="26">
        <v>1</v>
      </c>
      <c r="Q22" s="26">
        <v>1</v>
      </c>
      <c r="R22" s="26">
        <v>5</v>
      </c>
      <c r="S22" s="26">
        <v>1</v>
      </c>
      <c r="T22" s="26">
        <v>3</v>
      </c>
      <c r="U22" s="26">
        <v>3</v>
      </c>
      <c r="V22" s="26">
        <v>1</v>
      </c>
      <c r="W22" s="26">
        <v>0</v>
      </c>
      <c r="X22" s="26">
        <v>0</v>
      </c>
      <c r="Y22" s="26">
        <v>1</v>
      </c>
      <c r="Z22" s="26">
        <v>6</v>
      </c>
      <c r="AA22" s="26">
        <v>0</v>
      </c>
      <c r="AB22" s="26">
        <v>2</v>
      </c>
      <c r="AC22" s="26">
        <v>1</v>
      </c>
      <c r="AD22" s="26">
        <v>2</v>
      </c>
      <c r="AE22" s="26">
        <v>0</v>
      </c>
      <c r="AF22" s="26">
        <v>2</v>
      </c>
      <c r="AG22" s="26">
        <v>4</v>
      </c>
      <c r="AH22" s="26">
        <v>3</v>
      </c>
      <c r="AI22" s="26">
        <v>1</v>
      </c>
      <c r="AJ22" s="26">
        <v>0</v>
      </c>
    </row>
    <row r="23" spans="1:36" ht="16" customHeight="1" x14ac:dyDescent="0.35">
      <c r="A23" s="14" t="s">
        <v>168</v>
      </c>
      <c r="B23" s="18">
        <v>18</v>
      </c>
      <c r="C23" s="19">
        <v>45047</v>
      </c>
      <c r="D23" s="22">
        <v>45</v>
      </c>
      <c r="E23" s="26">
        <v>4</v>
      </c>
      <c r="F23" s="26">
        <v>1</v>
      </c>
      <c r="G23" s="26">
        <v>1</v>
      </c>
      <c r="H23" s="26">
        <v>0</v>
      </c>
      <c r="I23" s="26">
        <v>2</v>
      </c>
      <c r="J23" s="26">
        <v>1</v>
      </c>
      <c r="K23" s="26">
        <v>4</v>
      </c>
      <c r="L23" s="26">
        <v>3</v>
      </c>
      <c r="M23" s="26">
        <v>0</v>
      </c>
      <c r="N23" s="26">
        <v>1</v>
      </c>
      <c r="O23" s="26">
        <v>1</v>
      </c>
      <c r="P23" s="26">
        <v>0</v>
      </c>
      <c r="Q23" s="26">
        <v>1</v>
      </c>
      <c r="R23" s="26">
        <v>4</v>
      </c>
      <c r="S23" s="26">
        <v>6</v>
      </c>
      <c r="T23" s="26">
        <v>2</v>
      </c>
      <c r="U23" s="26">
        <v>1</v>
      </c>
      <c r="V23" s="26">
        <v>1</v>
      </c>
      <c r="W23" s="26">
        <v>1</v>
      </c>
      <c r="X23" s="26">
        <v>0</v>
      </c>
      <c r="Y23" s="26">
        <v>0</v>
      </c>
      <c r="Z23" s="26">
        <v>3</v>
      </c>
      <c r="AA23" s="26">
        <v>0</v>
      </c>
      <c r="AB23" s="26">
        <v>1</v>
      </c>
      <c r="AC23" s="26">
        <v>1</v>
      </c>
      <c r="AD23" s="26">
        <v>1</v>
      </c>
      <c r="AE23" s="26">
        <v>0</v>
      </c>
      <c r="AF23" s="26">
        <v>0</v>
      </c>
      <c r="AG23" s="26">
        <v>3</v>
      </c>
      <c r="AH23" s="26">
        <v>2</v>
      </c>
      <c r="AI23" s="26">
        <v>0</v>
      </c>
      <c r="AJ23" s="26">
        <v>0</v>
      </c>
    </row>
    <row r="24" spans="1:36" ht="16" customHeight="1" x14ac:dyDescent="0.35">
      <c r="A24" s="14" t="s">
        <v>168</v>
      </c>
      <c r="B24" s="18">
        <v>19</v>
      </c>
      <c r="C24" s="19">
        <v>45054</v>
      </c>
      <c r="D24" s="22">
        <v>30</v>
      </c>
      <c r="E24" s="26">
        <v>1</v>
      </c>
      <c r="F24" s="26">
        <v>1</v>
      </c>
      <c r="G24" s="26">
        <v>0</v>
      </c>
      <c r="H24" s="26">
        <v>1</v>
      </c>
      <c r="I24" s="26">
        <v>3</v>
      </c>
      <c r="J24" s="26">
        <v>0</v>
      </c>
      <c r="K24" s="26">
        <v>1</v>
      </c>
      <c r="L24" s="26">
        <v>3</v>
      </c>
      <c r="M24" s="26">
        <v>0</v>
      </c>
      <c r="N24" s="26">
        <v>1</v>
      </c>
      <c r="O24" s="26">
        <v>0</v>
      </c>
      <c r="P24" s="26">
        <v>1</v>
      </c>
      <c r="Q24" s="26">
        <v>0</v>
      </c>
      <c r="R24" s="26">
        <v>3</v>
      </c>
      <c r="S24" s="26">
        <v>4</v>
      </c>
      <c r="T24" s="26">
        <v>1</v>
      </c>
      <c r="U24" s="26">
        <v>1</v>
      </c>
      <c r="V24" s="26">
        <v>0</v>
      </c>
      <c r="W24" s="26">
        <v>1</v>
      </c>
      <c r="X24" s="26">
        <v>0</v>
      </c>
      <c r="Y24" s="26">
        <v>0</v>
      </c>
      <c r="Z24" s="26">
        <v>2</v>
      </c>
      <c r="AA24" s="26">
        <v>0</v>
      </c>
      <c r="AB24" s="26">
        <v>3</v>
      </c>
      <c r="AC24" s="26">
        <v>0</v>
      </c>
      <c r="AD24" s="26">
        <v>0</v>
      </c>
      <c r="AE24" s="26">
        <v>0</v>
      </c>
      <c r="AF24" s="26">
        <v>0</v>
      </c>
      <c r="AG24" s="26">
        <v>2</v>
      </c>
      <c r="AH24" s="26">
        <v>0</v>
      </c>
      <c r="AI24" s="26">
        <v>0</v>
      </c>
      <c r="AJ24" s="26">
        <v>1</v>
      </c>
    </row>
    <row r="25" spans="1:36" ht="16" customHeight="1" x14ac:dyDescent="0.35">
      <c r="A25" s="14" t="s">
        <v>168</v>
      </c>
      <c r="B25" s="18">
        <v>20</v>
      </c>
      <c r="C25" s="19">
        <v>45061</v>
      </c>
      <c r="D25" s="22">
        <v>25</v>
      </c>
      <c r="E25" s="26">
        <v>0</v>
      </c>
      <c r="F25" s="26">
        <v>1</v>
      </c>
      <c r="G25" s="26">
        <v>0</v>
      </c>
      <c r="H25" s="26">
        <v>0</v>
      </c>
      <c r="I25" s="26">
        <v>3</v>
      </c>
      <c r="J25" s="26">
        <v>0</v>
      </c>
      <c r="K25" s="26">
        <v>1</v>
      </c>
      <c r="L25" s="26">
        <v>0</v>
      </c>
      <c r="M25" s="26">
        <v>0</v>
      </c>
      <c r="N25" s="26">
        <v>1</v>
      </c>
      <c r="O25" s="26">
        <v>0</v>
      </c>
      <c r="P25" s="26">
        <v>1</v>
      </c>
      <c r="Q25" s="26">
        <v>2</v>
      </c>
      <c r="R25" s="26">
        <v>1</v>
      </c>
      <c r="S25" s="26">
        <v>4</v>
      </c>
      <c r="T25" s="26">
        <v>3</v>
      </c>
      <c r="U25" s="26">
        <v>0</v>
      </c>
      <c r="V25" s="26">
        <v>0</v>
      </c>
      <c r="W25" s="26">
        <v>1</v>
      </c>
      <c r="X25" s="26">
        <v>0</v>
      </c>
      <c r="Y25" s="26">
        <v>0</v>
      </c>
      <c r="Z25" s="26">
        <v>2</v>
      </c>
      <c r="AA25" s="26">
        <v>0</v>
      </c>
      <c r="AB25" s="26">
        <v>0</v>
      </c>
      <c r="AC25" s="26">
        <v>2</v>
      </c>
      <c r="AD25" s="26">
        <v>1</v>
      </c>
      <c r="AE25" s="26">
        <v>0</v>
      </c>
      <c r="AF25" s="26">
        <v>0</v>
      </c>
      <c r="AG25" s="26">
        <v>1</v>
      </c>
      <c r="AH25" s="26">
        <v>0</v>
      </c>
      <c r="AI25" s="26">
        <v>0</v>
      </c>
      <c r="AJ25" s="26">
        <v>1</v>
      </c>
    </row>
    <row r="26" spans="1:36" ht="16" customHeight="1" x14ac:dyDescent="0.35">
      <c r="A26" s="14" t="s">
        <v>168</v>
      </c>
      <c r="B26" s="18">
        <v>21</v>
      </c>
      <c r="C26" s="19">
        <v>45068</v>
      </c>
      <c r="D26" s="22">
        <v>13</v>
      </c>
      <c r="E26" s="26">
        <v>0</v>
      </c>
      <c r="F26" s="26">
        <v>0</v>
      </c>
      <c r="G26" s="26">
        <v>0</v>
      </c>
      <c r="H26" s="26">
        <v>1</v>
      </c>
      <c r="I26" s="26">
        <v>0</v>
      </c>
      <c r="J26" s="26">
        <v>0</v>
      </c>
      <c r="K26" s="26">
        <v>0</v>
      </c>
      <c r="L26" s="26">
        <v>1</v>
      </c>
      <c r="M26" s="26">
        <v>1</v>
      </c>
      <c r="N26" s="26">
        <v>0</v>
      </c>
      <c r="O26" s="26">
        <v>0</v>
      </c>
      <c r="P26" s="26">
        <v>0</v>
      </c>
      <c r="Q26" s="26">
        <v>0</v>
      </c>
      <c r="R26" s="26">
        <v>4</v>
      </c>
      <c r="S26" s="26">
        <v>0</v>
      </c>
      <c r="T26" s="26">
        <v>1</v>
      </c>
      <c r="U26" s="26">
        <v>0</v>
      </c>
      <c r="V26" s="26">
        <v>1</v>
      </c>
      <c r="W26" s="26">
        <v>1</v>
      </c>
      <c r="X26" s="26">
        <v>0</v>
      </c>
      <c r="Y26" s="26">
        <v>0</v>
      </c>
      <c r="Z26" s="26">
        <v>1</v>
      </c>
      <c r="AA26" s="26">
        <v>0</v>
      </c>
      <c r="AB26" s="26">
        <v>0</v>
      </c>
      <c r="AC26" s="26">
        <v>0</v>
      </c>
      <c r="AD26" s="26">
        <v>0</v>
      </c>
      <c r="AE26" s="26">
        <v>0</v>
      </c>
      <c r="AF26" s="26">
        <v>0</v>
      </c>
      <c r="AG26" s="26">
        <v>1</v>
      </c>
      <c r="AH26" s="26">
        <v>0</v>
      </c>
      <c r="AI26" s="26">
        <v>0</v>
      </c>
      <c r="AJ26" s="26">
        <v>1</v>
      </c>
    </row>
    <row r="27" spans="1:36" ht="16" customHeight="1" x14ac:dyDescent="0.35">
      <c r="A27" s="14" t="s">
        <v>168</v>
      </c>
      <c r="B27" s="18">
        <v>22</v>
      </c>
      <c r="C27" s="19">
        <v>45075</v>
      </c>
      <c r="D27" s="22">
        <v>16</v>
      </c>
      <c r="E27" s="26">
        <v>1</v>
      </c>
      <c r="F27" s="26">
        <v>0</v>
      </c>
      <c r="G27" s="26">
        <v>1</v>
      </c>
      <c r="H27" s="26">
        <v>0</v>
      </c>
      <c r="I27" s="26">
        <v>0</v>
      </c>
      <c r="J27" s="26">
        <v>0</v>
      </c>
      <c r="K27" s="26">
        <v>0</v>
      </c>
      <c r="L27" s="26">
        <v>0</v>
      </c>
      <c r="M27" s="26">
        <v>0</v>
      </c>
      <c r="N27" s="26">
        <v>0</v>
      </c>
      <c r="O27" s="26">
        <v>1</v>
      </c>
      <c r="P27" s="26">
        <v>0</v>
      </c>
      <c r="Q27" s="26">
        <v>0</v>
      </c>
      <c r="R27" s="26">
        <v>1</v>
      </c>
      <c r="S27" s="26">
        <v>2</v>
      </c>
      <c r="T27" s="26">
        <v>2</v>
      </c>
      <c r="U27" s="26">
        <v>1</v>
      </c>
      <c r="V27" s="26">
        <v>0</v>
      </c>
      <c r="W27" s="26">
        <v>0</v>
      </c>
      <c r="X27" s="26">
        <v>0</v>
      </c>
      <c r="Y27" s="26">
        <v>0</v>
      </c>
      <c r="Z27" s="26">
        <v>1</v>
      </c>
      <c r="AA27" s="26">
        <v>0</v>
      </c>
      <c r="AB27" s="26">
        <v>0</v>
      </c>
      <c r="AC27" s="26">
        <v>1</v>
      </c>
      <c r="AD27" s="26">
        <v>0</v>
      </c>
      <c r="AE27" s="26">
        <v>0</v>
      </c>
      <c r="AF27" s="26">
        <v>1</v>
      </c>
      <c r="AG27" s="26">
        <v>4</v>
      </c>
      <c r="AH27" s="26">
        <v>0</v>
      </c>
      <c r="AI27" s="26">
        <v>0</v>
      </c>
      <c r="AJ27" s="26">
        <v>0</v>
      </c>
    </row>
    <row r="28" spans="1:36" ht="16" customHeight="1" x14ac:dyDescent="0.35">
      <c r="A28" s="14" t="s">
        <v>168</v>
      </c>
      <c r="B28" s="18">
        <v>23</v>
      </c>
      <c r="C28" s="19">
        <v>45082</v>
      </c>
      <c r="D28" s="22">
        <v>15</v>
      </c>
      <c r="E28" s="26">
        <v>0</v>
      </c>
      <c r="F28" s="26">
        <v>0</v>
      </c>
      <c r="G28" s="26">
        <v>0</v>
      </c>
      <c r="H28" s="26">
        <v>0</v>
      </c>
      <c r="I28" s="26">
        <v>2</v>
      </c>
      <c r="J28" s="26">
        <v>0</v>
      </c>
      <c r="K28" s="26">
        <v>0</v>
      </c>
      <c r="L28" s="26">
        <v>2</v>
      </c>
      <c r="M28" s="26">
        <v>0</v>
      </c>
      <c r="N28" s="26">
        <v>1</v>
      </c>
      <c r="O28" s="26">
        <v>1</v>
      </c>
      <c r="P28" s="26">
        <v>0</v>
      </c>
      <c r="Q28" s="26">
        <v>0</v>
      </c>
      <c r="R28" s="26">
        <v>1</v>
      </c>
      <c r="S28" s="26">
        <v>1</v>
      </c>
      <c r="T28" s="26">
        <v>0</v>
      </c>
      <c r="U28" s="26">
        <v>1</v>
      </c>
      <c r="V28" s="26">
        <v>0</v>
      </c>
      <c r="W28" s="26">
        <v>1</v>
      </c>
      <c r="X28" s="26">
        <v>0</v>
      </c>
      <c r="Y28" s="26">
        <v>0</v>
      </c>
      <c r="Z28" s="26">
        <v>0</v>
      </c>
      <c r="AA28" s="26">
        <v>0</v>
      </c>
      <c r="AB28" s="26">
        <v>2</v>
      </c>
      <c r="AC28" s="26">
        <v>0</v>
      </c>
      <c r="AD28" s="26">
        <v>1</v>
      </c>
      <c r="AE28" s="26">
        <v>0</v>
      </c>
      <c r="AF28" s="26">
        <v>0</v>
      </c>
      <c r="AG28" s="26">
        <v>1</v>
      </c>
      <c r="AH28" s="26">
        <v>1</v>
      </c>
      <c r="AI28" s="26">
        <v>0</v>
      </c>
      <c r="AJ28" s="26">
        <v>0</v>
      </c>
    </row>
    <row r="29" spans="1:36" ht="16" customHeight="1" x14ac:dyDescent="0.35">
      <c r="A29" s="14" t="s">
        <v>168</v>
      </c>
      <c r="B29" s="18">
        <v>24</v>
      </c>
      <c r="C29" s="19">
        <v>45089</v>
      </c>
      <c r="D29" s="22">
        <v>15</v>
      </c>
      <c r="E29" s="26">
        <v>0</v>
      </c>
      <c r="F29" s="26">
        <v>0</v>
      </c>
      <c r="G29" s="26">
        <v>0</v>
      </c>
      <c r="H29" s="26">
        <v>0</v>
      </c>
      <c r="I29" s="26">
        <v>0</v>
      </c>
      <c r="J29" s="26">
        <v>0</v>
      </c>
      <c r="K29" s="26">
        <v>0</v>
      </c>
      <c r="L29" s="26">
        <v>0</v>
      </c>
      <c r="M29" s="26">
        <v>0</v>
      </c>
      <c r="N29" s="26">
        <v>0</v>
      </c>
      <c r="O29" s="26">
        <v>0</v>
      </c>
      <c r="P29" s="26">
        <v>0</v>
      </c>
      <c r="Q29" s="26">
        <v>0</v>
      </c>
      <c r="R29" s="26">
        <v>4</v>
      </c>
      <c r="S29" s="26">
        <v>1</v>
      </c>
      <c r="T29" s="26">
        <v>3</v>
      </c>
      <c r="U29" s="26">
        <v>0</v>
      </c>
      <c r="V29" s="26">
        <v>1</v>
      </c>
      <c r="W29" s="26">
        <v>0</v>
      </c>
      <c r="X29" s="26">
        <v>0</v>
      </c>
      <c r="Y29" s="26">
        <v>0</v>
      </c>
      <c r="Z29" s="26">
        <v>1</v>
      </c>
      <c r="AA29" s="26">
        <v>1</v>
      </c>
      <c r="AB29" s="26">
        <v>1</v>
      </c>
      <c r="AC29" s="26">
        <v>1</v>
      </c>
      <c r="AD29" s="26">
        <v>0</v>
      </c>
      <c r="AE29" s="26">
        <v>0</v>
      </c>
      <c r="AF29" s="26">
        <v>0</v>
      </c>
      <c r="AG29" s="26">
        <v>2</v>
      </c>
      <c r="AH29" s="26">
        <v>0</v>
      </c>
      <c r="AI29" s="26">
        <v>0</v>
      </c>
      <c r="AJ29" s="26">
        <v>0</v>
      </c>
    </row>
    <row r="30" spans="1:36" ht="16" customHeight="1" x14ac:dyDescent="0.35">
      <c r="A30" s="14" t="s">
        <v>168</v>
      </c>
      <c r="B30" s="18">
        <v>25</v>
      </c>
      <c r="C30" s="19">
        <v>45096</v>
      </c>
      <c r="D30" s="22">
        <v>13</v>
      </c>
      <c r="E30" s="26">
        <v>2</v>
      </c>
      <c r="F30" s="26">
        <v>2</v>
      </c>
      <c r="G30" s="26">
        <v>1</v>
      </c>
      <c r="H30" s="26">
        <v>0</v>
      </c>
      <c r="I30" s="26">
        <v>1</v>
      </c>
      <c r="J30" s="26">
        <v>0</v>
      </c>
      <c r="K30" s="26">
        <v>0</v>
      </c>
      <c r="L30" s="26">
        <v>0</v>
      </c>
      <c r="M30" s="26">
        <v>0</v>
      </c>
      <c r="N30" s="26">
        <v>0</v>
      </c>
      <c r="O30" s="26">
        <v>0</v>
      </c>
      <c r="P30" s="26">
        <v>0</v>
      </c>
      <c r="Q30" s="26">
        <v>0</v>
      </c>
      <c r="R30" s="26">
        <v>1</v>
      </c>
      <c r="S30" s="26">
        <v>2</v>
      </c>
      <c r="T30" s="26">
        <v>0</v>
      </c>
      <c r="U30" s="26">
        <v>0</v>
      </c>
      <c r="V30" s="26">
        <v>0</v>
      </c>
      <c r="W30" s="26">
        <v>0</v>
      </c>
      <c r="X30" s="26">
        <v>0</v>
      </c>
      <c r="Y30" s="26">
        <v>0</v>
      </c>
      <c r="Z30" s="26">
        <v>1</v>
      </c>
      <c r="AA30" s="26">
        <v>0</v>
      </c>
      <c r="AB30" s="26">
        <v>0</v>
      </c>
      <c r="AC30" s="26">
        <v>3</v>
      </c>
      <c r="AD30" s="26">
        <v>0</v>
      </c>
      <c r="AE30" s="26">
        <v>0</v>
      </c>
      <c r="AF30" s="26">
        <v>0</v>
      </c>
      <c r="AG30" s="26">
        <v>0</v>
      </c>
      <c r="AH30" s="26">
        <v>0</v>
      </c>
      <c r="AI30" s="26">
        <v>0</v>
      </c>
      <c r="AJ30" s="26">
        <v>0</v>
      </c>
    </row>
    <row r="31" spans="1:36" ht="16" customHeight="1" x14ac:dyDescent="0.35">
      <c r="A31" s="14" t="s">
        <v>168</v>
      </c>
      <c r="B31" s="18">
        <v>26</v>
      </c>
      <c r="C31" s="19">
        <v>45103</v>
      </c>
      <c r="D31" s="22">
        <v>10</v>
      </c>
      <c r="E31" s="26">
        <v>0</v>
      </c>
      <c r="F31" s="26">
        <v>2</v>
      </c>
      <c r="G31" s="26">
        <v>0</v>
      </c>
      <c r="H31" s="26">
        <v>0</v>
      </c>
      <c r="I31" s="26">
        <v>0</v>
      </c>
      <c r="J31" s="26">
        <v>0</v>
      </c>
      <c r="K31" s="26">
        <v>1</v>
      </c>
      <c r="L31" s="26">
        <v>0</v>
      </c>
      <c r="M31" s="26">
        <v>0</v>
      </c>
      <c r="N31" s="26">
        <v>0</v>
      </c>
      <c r="O31" s="26">
        <v>0</v>
      </c>
      <c r="P31" s="26">
        <v>0</v>
      </c>
      <c r="Q31" s="26">
        <v>0</v>
      </c>
      <c r="R31" s="26">
        <v>3</v>
      </c>
      <c r="S31" s="26">
        <v>0</v>
      </c>
      <c r="T31" s="26">
        <v>2</v>
      </c>
      <c r="U31" s="26">
        <v>0</v>
      </c>
      <c r="V31" s="26">
        <v>0</v>
      </c>
      <c r="W31" s="26">
        <v>0</v>
      </c>
      <c r="X31" s="26">
        <v>0</v>
      </c>
      <c r="Y31" s="26">
        <v>0</v>
      </c>
      <c r="Z31" s="26">
        <v>1</v>
      </c>
      <c r="AA31" s="26">
        <v>0</v>
      </c>
      <c r="AB31" s="26">
        <v>0</v>
      </c>
      <c r="AC31" s="26">
        <v>0</v>
      </c>
      <c r="AD31" s="26">
        <v>0</v>
      </c>
      <c r="AE31" s="26">
        <v>0</v>
      </c>
      <c r="AF31" s="26">
        <v>1</v>
      </c>
      <c r="AG31" s="26">
        <v>0</v>
      </c>
      <c r="AH31" s="26">
        <v>0</v>
      </c>
      <c r="AI31" s="26">
        <v>0</v>
      </c>
      <c r="AJ31" s="26">
        <v>0</v>
      </c>
    </row>
    <row r="32" spans="1:36" ht="16" customHeight="1" x14ac:dyDescent="0.35">
      <c r="A32" s="14" t="s">
        <v>168</v>
      </c>
      <c r="B32" s="18">
        <v>27</v>
      </c>
      <c r="C32" s="19">
        <v>45110</v>
      </c>
      <c r="D32" s="22">
        <v>8</v>
      </c>
      <c r="E32" s="26">
        <v>0</v>
      </c>
      <c r="F32" s="26">
        <v>0</v>
      </c>
      <c r="G32" s="26">
        <v>1</v>
      </c>
      <c r="H32" s="26">
        <v>1</v>
      </c>
      <c r="I32" s="26">
        <v>1</v>
      </c>
      <c r="J32" s="26">
        <v>0</v>
      </c>
      <c r="K32" s="26">
        <v>0</v>
      </c>
      <c r="L32" s="26">
        <v>0</v>
      </c>
      <c r="M32" s="26">
        <v>0</v>
      </c>
      <c r="N32" s="26">
        <v>0</v>
      </c>
      <c r="O32" s="26">
        <v>0</v>
      </c>
      <c r="P32" s="26">
        <v>0</v>
      </c>
      <c r="Q32" s="26">
        <v>2</v>
      </c>
      <c r="R32" s="26">
        <v>1</v>
      </c>
      <c r="S32" s="26">
        <v>0</v>
      </c>
      <c r="T32" s="26">
        <v>1</v>
      </c>
      <c r="U32" s="26">
        <v>0</v>
      </c>
      <c r="V32" s="26">
        <v>0</v>
      </c>
      <c r="W32" s="26">
        <v>0</v>
      </c>
      <c r="X32" s="26">
        <v>0</v>
      </c>
      <c r="Y32" s="26">
        <v>0</v>
      </c>
      <c r="Z32" s="26">
        <v>0</v>
      </c>
      <c r="AA32" s="26">
        <v>0</v>
      </c>
      <c r="AB32" s="26">
        <v>0</v>
      </c>
      <c r="AC32" s="26">
        <v>0</v>
      </c>
      <c r="AD32" s="26">
        <v>0</v>
      </c>
      <c r="AE32" s="26">
        <v>0</v>
      </c>
      <c r="AF32" s="26">
        <v>0</v>
      </c>
      <c r="AG32" s="26">
        <v>0</v>
      </c>
      <c r="AH32" s="26">
        <v>0</v>
      </c>
      <c r="AI32" s="26">
        <v>0</v>
      </c>
      <c r="AJ32" s="26">
        <v>1</v>
      </c>
    </row>
    <row r="33" spans="1:36" ht="16" customHeight="1" x14ac:dyDescent="0.35">
      <c r="A33" s="14" t="s">
        <v>168</v>
      </c>
      <c r="B33" s="18">
        <v>28</v>
      </c>
      <c r="C33" s="19">
        <v>45117</v>
      </c>
      <c r="D33" s="22">
        <v>4</v>
      </c>
      <c r="E33" s="26">
        <v>0</v>
      </c>
      <c r="F33" s="26">
        <v>0</v>
      </c>
      <c r="G33" s="26">
        <v>1</v>
      </c>
      <c r="H33" s="26">
        <v>0</v>
      </c>
      <c r="I33" s="26">
        <v>1</v>
      </c>
      <c r="J33" s="26">
        <v>0</v>
      </c>
      <c r="K33" s="26">
        <v>0</v>
      </c>
      <c r="L33" s="26">
        <v>0</v>
      </c>
      <c r="M33" s="26">
        <v>0</v>
      </c>
      <c r="N33" s="26">
        <v>0</v>
      </c>
      <c r="O33" s="26">
        <v>0</v>
      </c>
      <c r="P33" s="26">
        <v>0</v>
      </c>
      <c r="Q33" s="26">
        <v>0</v>
      </c>
      <c r="R33" s="26">
        <v>1</v>
      </c>
      <c r="S33" s="26">
        <v>0</v>
      </c>
      <c r="T33" s="26">
        <v>0</v>
      </c>
      <c r="U33" s="26">
        <v>0</v>
      </c>
      <c r="V33" s="26">
        <v>0</v>
      </c>
      <c r="W33" s="26">
        <v>1</v>
      </c>
      <c r="X33" s="26">
        <v>0</v>
      </c>
      <c r="Y33" s="26">
        <v>0</v>
      </c>
      <c r="Z33" s="26">
        <v>0</v>
      </c>
      <c r="AA33" s="26">
        <v>0</v>
      </c>
      <c r="AB33" s="26">
        <v>0</v>
      </c>
      <c r="AC33" s="26">
        <v>0</v>
      </c>
      <c r="AD33" s="26">
        <v>0</v>
      </c>
      <c r="AE33" s="26">
        <v>0</v>
      </c>
      <c r="AF33" s="26">
        <v>0</v>
      </c>
      <c r="AG33" s="26">
        <v>0</v>
      </c>
      <c r="AH33" s="26">
        <v>0</v>
      </c>
      <c r="AI33" s="26">
        <v>0</v>
      </c>
      <c r="AJ33" s="26">
        <v>0</v>
      </c>
    </row>
    <row r="34" spans="1:36" ht="16" customHeight="1" x14ac:dyDescent="0.35">
      <c r="A34" s="14" t="s">
        <v>168</v>
      </c>
      <c r="B34" s="18">
        <v>29</v>
      </c>
      <c r="C34" s="19">
        <v>45124</v>
      </c>
      <c r="D34" s="22">
        <v>10</v>
      </c>
      <c r="E34" s="26">
        <v>0</v>
      </c>
      <c r="F34" s="26">
        <v>0</v>
      </c>
      <c r="G34" s="26">
        <v>0</v>
      </c>
      <c r="H34" s="26">
        <v>0</v>
      </c>
      <c r="I34" s="26">
        <v>1</v>
      </c>
      <c r="J34" s="26">
        <v>0</v>
      </c>
      <c r="K34" s="26">
        <v>0</v>
      </c>
      <c r="L34" s="26">
        <v>0</v>
      </c>
      <c r="M34" s="26">
        <v>0</v>
      </c>
      <c r="N34" s="26">
        <v>0</v>
      </c>
      <c r="O34" s="26">
        <v>0</v>
      </c>
      <c r="P34" s="26">
        <v>0</v>
      </c>
      <c r="Q34" s="26">
        <v>0</v>
      </c>
      <c r="R34" s="26">
        <v>1</v>
      </c>
      <c r="S34" s="26">
        <v>0</v>
      </c>
      <c r="T34" s="26">
        <v>1</v>
      </c>
      <c r="U34" s="26">
        <v>0</v>
      </c>
      <c r="V34" s="26">
        <v>1</v>
      </c>
      <c r="W34" s="26">
        <v>1</v>
      </c>
      <c r="X34" s="26">
        <v>0</v>
      </c>
      <c r="Y34" s="26">
        <v>0</v>
      </c>
      <c r="Z34" s="26">
        <v>1</v>
      </c>
      <c r="AA34" s="26">
        <v>0</v>
      </c>
      <c r="AB34" s="26">
        <v>1</v>
      </c>
      <c r="AC34" s="26">
        <v>1</v>
      </c>
      <c r="AD34" s="26">
        <v>0</v>
      </c>
      <c r="AE34" s="26">
        <v>0</v>
      </c>
      <c r="AF34" s="26">
        <v>0</v>
      </c>
      <c r="AG34" s="26">
        <v>2</v>
      </c>
      <c r="AH34" s="26">
        <v>0</v>
      </c>
      <c r="AI34" s="26">
        <v>0</v>
      </c>
      <c r="AJ34" s="26">
        <v>0</v>
      </c>
    </row>
    <row r="35" spans="1:36" ht="16" customHeight="1" x14ac:dyDescent="0.35">
      <c r="A35" s="14" t="s">
        <v>168</v>
      </c>
      <c r="B35" s="18">
        <v>30</v>
      </c>
      <c r="C35" s="19">
        <v>45131</v>
      </c>
      <c r="D35" s="22">
        <v>5</v>
      </c>
      <c r="E35" s="26">
        <v>0</v>
      </c>
      <c r="F35" s="26">
        <v>0</v>
      </c>
      <c r="G35" s="26">
        <v>1</v>
      </c>
      <c r="H35" s="26">
        <v>0</v>
      </c>
      <c r="I35" s="26">
        <v>0</v>
      </c>
      <c r="J35" s="26">
        <v>0</v>
      </c>
      <c r="K35" s="26">
        <v>0</v>
      </c>
      <c r="L35" s="26">
        <v>0</v>
      </c>
      <c r="M35" s="26">
        <v>0</v>
      </c>
      <c r="N35" s="26">
        <v>0</v>
      </c>
      <c r="O35" s="26">
        <v>0</v>
      </c>
      <c r="P35" s="26">
        <v>0</v>
      </c>
      <c r="Q35" s="26">
        <v>0</v>
      </c>
      <c r="R35" s="26">
        <v>0</v>
      </c>
      <c r="S35" s="26">
        <v>1</v>
      </c>
      <c r="T35" s="26">
        <v>1</v>
      </c>
      <c r="U35" s="26">
        <v>0</v>
      </c>
      <c r="V35" s="26">
        <v>0</v>
      </c>
      <c r="W35" s="26">
        <v>0</v>
      </c>
      <c r="X35" s="26">
        <v>0</v>
      </c>
      <c r="Y35" s="26">
        <v>0</v>
      </c>
      <c r="Z35" s="26">
        <v>0</v>
      </c>
      <c r="AA35" s="26">
        <v>0</v>
      </c>
      <c r="AB35" s="26">
        <v>0</v>
      </c>
      <c r="AC35" s="26">
        <v>0</v>
      </c>
      <c r="AD35" s="26">
        <v>0</v>
      </c>
      <c r="AE35" s="26">
        <v>0</v>
      </c>
      <c r="AF35" s="26">
        <v>0</v>
      </c>
      <c r="AG35" s="26">
        <v>0</v>
      </c>
      <c r="AH35" s="26">
        <v>0</v>
      </c>
      <c r="AI35" s="26">
        <v>0</v>
      </c>
      <c r="AJ35" s="26">
        <v>2</v>
      </c>
    </row>
    <row r="36" spans="1:36" ht="16" customHeight="1" x14ac:dyDescent="0.35">
      <c r="A36" s="14" t="s">
        <v>168</v>
      </c>
      <c r="B36" s="18">
        <v>31</v>
      </c>
      <c r="C36" s="19">
        <v>45138</v>
      </c>
      <c r="D36" s="22">
        <v>8</v>
      </c>
      <c r="E36" s="26">
        <v>1</v>
      </c>
      <c r="F36" s="26">
        <v>0</v>
      </c>
      <c r="G36" s="26">
        <v>0</v>
      </c>
      <c r="H36" s="26">
        <v>0</v>
      </c>
      <c r="I36" s="26">
        <v>0</v>
      </c>
      <c r="J36" s="26">
        <v>0</v>
      </c>
      <c r="K36" s="26">
        <v>0</v>
      </c>
      <c r="L36" s="26">
        <v>0</v>
      </c>
      <c r="M36" s="26">
        <v>0</v>
      </c>
      <c r="N36" s="26">
        <v>0</v>
      </c>
      <c r="O36" s="26">
        <v>1</v>
      </c>
      <c r="P36" s="26">
        <v>0</v>
      </c>
      <c r="Q36" s="26">
        <v>0</v>
      </c>
      <c r="R36" s="26">
        <v>2</v>
      </c>
      <c r="S36" s="26">
        <v>0</v>
      </c>
      <c r="T36" s="26">
        <v>0</v>
      </c>
      <c r="U36" s="26">
        <v>1</v>
      </c>
      <c r="V36" s="26">
        <v>0</v>
      </c>
      <c r="W36" s="26">
        <v>0</v>
      </c>
      <c r="X36" s="26">
        <v>0</v>
      </c>
      <c r="Y36" s="26">
        <v>0</v>
      </c>
      <c r="Z36" s="26">
        <v>0</v>
      </c>
      <c r="AA36" s="26">
        <v>0</v>
      </c>
      <c r="AB36" s="26">
        <v>0</v>
      </c>
      <c r="AC36" s="26">
        <v>0</v>
      </c>
      <c r="AD36" s="26">
        <v>0</v>
      </c>
      <c r="AE36" s="26">
        <v>0</v>
      </c>
      <c r="AF36" s="26">
        <v>0</v>
      </c>
      <c r="AG36" s="26">
        <v>1</v>
      </c>
      <c r="AH36" s="26">
        <v>0</v>
      </c>
      <c r="AI36" s="26">
        <v>0</v>
      </c>
      <c r="AJ36" s="26">
        <v>2</v>
      </c>
    </row>
    <row r="37" spans="1:36" ht="16" customHeight="1" x14ac:dyDescent="0.35">
      <c r="A37" s="14" t="s">
        <v>168</v>
      </c>
      <c r="B37" s="18">
        <v>32</v>
      </c>
      <c r="C37" s="19">
        <v>45145</v>
      </c>
      <c r="D37" s="22">
        <v>18</v>
      </c>
      <c r="E37" s="26">
        <v>0</v>
      </c>
      <c r="F37" s="26">
        <v>1</v>
      </c>
      <c r="G37" s="26">
        <v>0</v>
      </c>
      <c r="H37" s="26">
        <v>0</v>
      </c>
      <c r="I37" s="26">
        <v>3</v>
      </c>
      <c r="J37" s="26">
        <v>1</v>
      </c>
      <c r="K37" s="26">
        <v>0</v>
      </c>
      <c r="L37" s="26">
        <v>0</v>
      </c>
      <c r="M37" s="26">
        <v>0</v>
      </c>
      <c r="N37" s="26">
        <v>0</v>
      </c>
      <c r="O37" s="26">
        <v>2</v>
      </c>
      <c r="P37" s="26">
        <v>0</v>
      </c>
      <c r="Q37" s="26">
        <v>0</v>
      </c>
      <c r="R37" s="26">
        <v>2</v>
      </c>
      <c r="S37" s="26">
        <v>1</v>
      </c>
      <c r="T37" s="26">
        <v>2</v>
      </c>
      <c r="U37" s="26">
        <v>0</v>
      </c>
      <c r="V37" s="26">
        <v>0</v>
      </c>
      <c r="W37" s="26">
        <v>0</v>
      </c>
      <c r="X37" s="26">
        <v>0</v>
      </c>
      <c r="Y37" s="26">
        <v>0</v>
      </c>
      <c r="Z37" s="26">
        <v>2</v>
      </c>
      <c r="AA37" s="26">
        <v>0</v>
      </c>
      <c r="AB37" s="26">
        <v>0</v>
      </c>
      <c r="AC37" s="26">
        <v>1</v>
      </c>
      <c r="AD37" s="26">
        <v>1</v>
      </c>
      <c r="AE37" s="26">
        <v>0</v>
      </c>
      <c r="AF37" s="26">
        <v>0</v>
      </c>
      <c r="AG37" s="26">
        <v>1</v>
      </c>
      <c r="AH37" s="26">
        <v>0</v>
      </c>
      <c r="AI37" s="26">
        <v>1</v>
      </c>
      <c r="AJ37" s="26">
        <v>0</v>
      </c>
    </row>
    <row r="38" spans="1:36" ht="16" customHeight="1" x14ac:dyDescent="0.35">
      <c r="A38" s="14" t="s">
        <v>168</v>
      </c>
      <c r="B38" s="18">
        <v>33</v>
      </c>
      <c r="C38" s="19">
        <v>45152</v>
      </c>
      <c r="D38" s="22">
        <v>24</v>
      </c>
      <c r="E38" s="26">
        <v>0</v>
      </c>
      <c r="F38" s="26">
        <v>1</v>
      </c>
      <c r="G38" s="26">
        <v>0</v>
      </c>
      <c r="H38" s="26">
        <v>0</v>
      </c>
      <c r="I38" s="26">
        <v>1</v>
      </c>
      <c r="J38" s="26">
        <v>0</v>
      </c>
      <c r="K38" s="26">
        <v>0</v>
      </c>
      <c r="L38" s="26">
        <v>0</v>
      </c>
      <c r="M38" s="26">
        <v>0</v>
      </c>
      <c r="N38" s="26">
        <v>1</v>
      </c>
      <c r="O38" s="26">
        <v>1</v>
      </c>
      <c r="P38" s="26">
        <v>0</v>
      </c>
      <c r="Q38" s="26">
        <v>1</v>
      </c>
      <c r="R38" s="26">
        <v>0</v>
      </c>
      <c r="S38" s="26">
        <v>1</v>
      </c>
      <c r="T38" s="26">
        <v>1</v>
      </c>
      <c r="U38" s="26">
        <v>0</v>
      </c>
      <c r="V38" s="26">
        <v>1</v>
      </c>
      <c r="W38" s="26">
        <v>2</v>
      </c>
      <c r="X38" s="26">
        <v>0</v>
      </c>
      <c r="Y38" s="26">
        <v>1</v>
      </c>
      <c r="Z38" s="26">
        <v>2</v>
      </c>
      <c r="AA38" s="26">
        <v>0</v>
      </c>
      <c r="AB38" s="26">
        <v>4</v>
      </c>
      <c r="AC38" s="26">
        <v>0</v>
      </c>
      <c r="AD38" s="26">
        <v>1</v>
      </c>
      <c r="AE38" s="26">
        <v>1</v>
      </c>
      <c r="AF38" s="26">
        <v>0</v>
      </c>
      <c r="AG38" s="26">
        <v>0</v>
      </c>
      <c r="AH38" s="26">
        <v>2</v>
      </c>
      <c r="AI38" s="26">
        <v>0</v>
      </c>
      <c r="AJ38" s="26">
        <v>3</v>
      </c>
    </row>
    <row r="39" spans="1:36" ht="16" customHeight="1" x14ac:dyDescent="0.35">
      <c r="A39" s="14" t="s">
        <v>168</v>
      </c>
      <c r="B39" s="18">
        <v>34</v>
      </c>
      <c r="C39" s="19">
        <v>45159</v>
      </c>
      <c r="D39" s="22">
        <v>24</v>
      </c>
      <c r="E39" s="26">
        <v>1</v>
      </c>
      <c r="F39" s="26">
        <v>0</v>
      </c>
      <c r="G39" s="26">
        <v>4</v>
      </c>
      <c r="H39" s="26">
        <v>0</v>
      </c>
      <c r="I39" s="26">
        <v>4</v>
      </c>
      <c r="J39" s="26">
        <v>0</v>
      </c>
      <c r="K39" s="26">
        <v>0</v>
      </c>
      <c r="L39" s="26">
        <v>0</v>
      </c>
      <c r="M39" s="26">
        <v>0</v>
      </c>
      <c r="N39" s="26">
        <v>0</v>
      </c>
      <c r="O39" s="26">
        <v>0</v>
      </c>
      <c r="P39" s="26">
        <v>1</v>
      </c>
      <c r="Q39" s="26">
        <v>1</v>
      </c>
      <c r="R39" s="26">
        <v>0</v>
      </c>
      <c r="S39" s="26">
        <v>4</v>
      </c>
      <c r="T39" s="26">
        <v>0</v>
      </c>
      <c r="U39" s="26">
        <v>0</v>
      </c>
      <c r="V39" s="26">
        <v>1</v>
      </c>
      <c r="W39" s="26">
        <v>0</v>
      </c>
      <c r="X39" s="26">
        <v>0</v>
      </c>
      <c r="Y39" s="26">
        <v>0</v>
      </c>
      <c r="Z39" s="26">
        <v>2</v>
      </c>
      <c r="AA39" s="26">
        <v>1</v>
      </c>
      <c r="AB39" s="26">
        <v>0</v>
      </c>
      <c r="AC39" s="26">
        <v>0</v>
      </c>
      <c r="AD39" s="26">
        <v>0</v>
      </c>
      <c r="AE39" s="26">
        <v>0</v>
      </c>
      <c r="AF39" s="26">
        <v>0</v>
      </c>
      <c r="AG39" s="26">
        <v>3</v>
      </c>
      <c r="AH39" s="26">
        <v>0</v>
      </c>
      <c r="AI39" s="26">
        <v>0</v>
      </c>
      <c r="AJ39" s="26">
        <v>2</v>
      </c>
    </row>
    <row r="40" spans="1:36" ht="16" customHeight="1" x14ac:dyDescent="0.35">
      <c r="A40" s="14" t="s">
        <v>168</v>
      </c>
      <c r="B40" s="18">
        <v>35</v>
      </c>
      <c r="C40" s="19">
        <v>45166</v>
      </c>
      <c r="D40" s="22">
        <v>20</v>
      </c>
      <c r="E40" s="26">
        <v>2</v>
      </c>
      <c r="F40" s="26">
        <v>0</v>
      </c>
      <c r="G40" s="26">
        <v>0</v>
      </c>
      <c r="H40" s="26">
        <v>0</v>
      </c>
      <c r="I40" s="26">
        <v>2</v>
      </c>
      <c r="J40" s="26">
        <v>0</v>
      </c>
      <c r="K40" s="26">
        <v>1</v>
      </c>
      <c r="L40" s="26">
        <v>1</v>
      </c>
      <c r="M40" s="26">
        <v>0</v>
      </c>
      <c r="N40" s="26">
        <v>1</v>
      </c>
      <c r="O40" s="26">
        <v>1</v>
      </c>
      <c r="P40" s="26">
        <v>0</v>
      </c>
      <c r="Q40" s="26">
        <v>1</v>
      </c>
      <c r="R40" s="26">
        <v>3</v>
      </c>
      <c r="S40" s="26">
        <v>1</v>
      </c>
      <c r="T40" s="26">
        <v>0</v>
      </c>
      <c r="U40" s="26">
        <v>3</v>
      </c>
      <c r="V40" s="26">
        <v>1</v>
      </c>
      <c r="W40" s="26">
        <v>0</v>
      </c>
      <c r="X40" s="26">
        <v>0</v>
      </c>
      <c r="Y40" s="26">
        <v>1</v>
      </c>
      <c r="Z40" s="26">
        <v>0</v>
      </c>
      <c r="AA40" s="26">
        <v>0</v>
      </c>
      <c r="AB40" s="26">
        <v>1</v>
      </c>
      <c r="AC40" s="26">
        <v>0</v>
      </c>
      <c r="AD40" s="26">
        <v>0</v>
      </c>
      <c r="AE40" s="26">
        <v>0</v>
      </c>
      <c r="AF40" s="26">
        <v>0</v>
      </c>
      <c r="AG40" s="26">
        <v>1</v>
      </c>
      <c r="AH40" s="26">
        <v>0</v>
      </c>
      <c r="AI40" s="26">
        <v>0</v>
      </c>
      <c r="AJ40" s="26">
        <v>0</v>
      </c>
    </row>
    <row r="41" spans="1:36" ht="16" customHeight="1" x14ac:dyDescent="0.35">
      <c r="A41" s="14" t="s">
        <v>168</v>
      </c>
      <c r="B41" s="18">
        <v>36</v>
      </c>
      <c r="C41" s="19">
        <v>45173</v>
      </c>
      <c r="D41" s="22">
        <v>30</v>
      </c>
      <c r="E41" s="26">
        <v>1</v>
      </c>
      <c r="F41" s="26">
        <v>1</v>
      </c>
      <c r="G41" s="26">
        <v>3</v>
      </c>
      <c r="H41" s="26">
        <v>0</v>
      </c>
      <c r="I41" s="26">
        <v>1</v>
      </c>
      <c r="J41" s="26">
        <v>0</v>
      </c>
      <c r="K41" s="26">
        <v>1</v>
      </c>
      <c r="L41" s="26">
        <v>1</v>
      </c>
      <c r="M41" s="26">
        <v>1</v>
      </c>
      <c r="N41" s="26">
        <v>0</v>
      </c>
      <c r="O41" s="26">
        <v>1</v>
      </c>
      <c r="P41" s="26">
        <v>1</v>
      </c>
      <c r="Q41" s="26">
        <v>1</v>
      </c>
      <c r="R41" s="26">
        <v>3</v>
      </c>
      <c r="S41" s="26">
        <v>3</v>
      </c>
      <c r="T41" s="26">
        <v>0</v>
      </c>
      <c r="U41" s="26">
        <v>0</v>
      </c>
      <c r="V41" s="26">
        <v>0</v>
      </c>
      <c r="W41" s="26">
        <v>1</v>
      </c>
      <c r="X41" s="26">
        <v>0</v>
      </c>
      <c r="Y41" s="26">
        <v>2</v>
      </c>
      <c r="Z41" s="26">
        <v>3</v>
      </c>
      <c r="AA41" s="26">
        <v>0</v>
      </c>
      <c r="AB41" s="26">
        <v>0</v>
      </c>
      <c r="AC41" s="26">
        <v>0</v>
      </c>
      <c r="AD41" s="26">
        <v>1</v>
      </c>
      <c r="AE41" s="26">
        <v>0</v>
      </c>
      <c r="AF41" s="26">
        <v>0</v>
      </c>
      <c r="AG41" s="26">
        <v>3</v>
      </c>
      <c r="AH41" s="26">
        <v>0</v>
      </c>
      <c r="AI41" s="26">
        <v>1</v>
      </c>
      <c r="AJ41" s="26">
        <v>1</v>
      </c>
    </row>
    <row r="42" spans="1:36" ht="16" customHeight="1" x14ac:dyDescent="0.35">
      <c r="A42" s="14" t="s">
        <v>168</v>
      </c>
      <c r="B42" s="18">
        <v>37</v>
      </c>
      <c r="C42" s="19">
        <v>45180</v>
      </c>
      <c r="D42" s="22">
        <v>30</v>
      </c>
      <c r="E42" s="26">
        <v>0</v>
      </c>
      <c r="F42" s="26">
        <v>0</v>
      </c>
      <c r="G42" s="26">
        <v>2</v>
      </c>
      <c r="H42" s="26">
        <v>1</v>
      </c>
      <c r="I42" s="26">
        <v>0</v>
      </c>
      <c r="J42" s="26">
        <v>0</v>
      </c>
      <c r="K42" s="26">
        <v>0</v>
      </c>
      <c r="L42" s="26">
        <v>0</v>
      </c>
      <c r="M42" s="26">
        <v>2</v>
      </c>
      <c r="N42" s="26">
        <v>2</v>
      </c>
      <c r="O42" s="26">
        <v>1</v>
      </c>
      <c r="P42" s="26">
        <v>0</v>
      </c>
      <c r="Q42" s="26">
        <v>3</v>
      </c>
      <c r="R42" s="26">
        <v>4</v>
      </c>
      <c r="S42" s="26">
        <v>0</v>
      </c>
      <c r="T42" s="26">
        <v>0</v>
      </c>
      <c r="U42" s="26">
        <v>0</v>
      </c>
      <c r="V42" s="26">
        <v>0</v>
      </c>
      <c r="W42" s="26">
        <v>0</v>
      </c>
      <c r="X42" s="26">
        <v>0</v>
      </c>
      <c r="Y42" s="26">
        <v>0</v>
      </c>
      <c r="Z42" s="26">
        <v>5</v>
      </c>
      <c r="AA42" s="26">
        <v>1</v>
      </c>
      <c r="AB42" s="26">
        <v>2</v>
      </c>
      <c r="AC42" s="26">
        <v>1</v>
      </c>
      <c r="AD42" s="26">
        <v>2</v>
      </c>
      <c r="AE42" s="26">
        <v>0</v>
      </c>
      <c r="AF42" s="26">
        <v>0</v>
      </c>
      <c r="AG42" s="26">
        <v>3</v>
      </c>
      <c r="AH42" s="26">
        <v>0</v>
      </c>
      <c r="AI42" s="26">
        <v>0</v>
      </c>
      <c r="AJ42" s="26">
        <v>1</v>
      </c>
    </row>
    <row r="43" spans="1:36" ht="16" customHeight="1" x14ac:dyDescent="0.35">
      <c r="A43" s="14" t="s">
        <v>168</v>
      </c>
      <c r="B43" s="18">
        <v>38</v>
      </c>
      <c r="C43" s="19">
        <v>45187</v>
      </c>
      <c r="D43" s="22">
        <v>31</v>
      </c>
      <c r="E43" s="26">
        <v>0</v>
      </c>
      <c r="F43" s="26">
        <v>1</v>
      </c>
      <c r="G43" s="26">
        <v>1</v>
      </c>
      <c r="H43" s="26">
        <v>1</v>
      </c>
      <c r="I43" s="26">
        <v>1</v>
      </c>
      <c r="J43" s="26">
        <v>1</v>
      </c>
      <c r="K43" s="26">
        <v>1</v>
      </c>
      <c r="L43" s="26">
        <v>0</v>
      </c>
      <c r="M43" s="26">
        <v>1</v>
      </c>
      <c r="N43" s="26">
        <v>1</v>
      </c>
      <c r="O43" s="26">
        <v>0</v>
      </c>
      <c r="P43" s="26">
        <v>2</v>
      </c>
      <c r="Q43" s="26">
        <v>0</v>
      </c>
      <c r="R43" s="26">
        <v>2</v>
      </c>
      <c r="S43" s="26">
        <v>4</v>
      </c>
      <c r="T43" s="26">
        <v>0</v>
      </c>
      <c r="U43" s="26">
        <v>1</v>
      </c>
      <c r="V43" s="26">
        <v>0</v>
      </c>
      <c r="W43" s="26">
        <v>1</v>
      </c>
      <c r="X43" s="26">
        <v>0</v>
      </c>
      <c r="Y43" s="26">
        <v>1</v>
      </c>
      <c r="Z43" s="26">
        <v>3</v>
      </c>
      <c r="AA43" s="26">
        <v>0</v>
      </c>
      <c r="AB43" s="26">
        <v>1</v>
      </c>
      <c r="AC43" s="26">
        <v>2</v>
      </c>
      <c r="AD43" s="26">
        <v>1</v>
      </c>
      <c r="AE43" s="26">
        <v>0</v>
      </c>
      <c r="AF43" s="26">
        <v>0</v>
      </c>
      <c r="AG43" s="26">
        <v>2</v>
      </c>
      <c r="AH43" s="26">
        <v>0</v>
      </c>
      <c r="AI43" s="26">
        <v>2</v>
      </c>
      <c r="AJ43" s="26">
        <v>1</v>
      </c>
    </row>
    <row r="44" spans="1:36" ht="16" customHeight="1" x14ac:dyDescent="0.35">
      <c r="A44" s="14" t="s">
        <v>168</v>
      </c>
      <c r="B44" s="18">
        <v>39</v>
      </c>
      <c r="C44" s="19">
        <v>45194</v>
      </c>
      <c r="D44" s="22">
        <v>35</v>
      </c>
      <c r="E44" s="26">
        <v>2</v>
      </c>
      <c r="F44" s="26">
        <v>0</v>
      </c>
      <c r="G44" s="26">
        <v>0</v>
      </c>
      <c r="H44" s="26">
        <v>1</v>
      </c>
      <c r="I44" s="26">
        <v>4</v>
      </c>
      <c r="J44" s="26">
        <v>0</v>
      </c>
      <c r="K44" s="26">
        <v>0</v>
      </c>
      <c r="L44" s="26">
        <v>2</v>
      </c>
      <c r="M44" s="26">
        <v>0</v>
      </c>
      <c r="N44" s="26">
        <v>1</v>
      </c>
      <c r="O44" s="26">
        <v>0</v>
      </c>
      <c r="P44" s="26">
        <v>0</v>
      </c>
      <c r="Q44" s="26">
        <v>3</v>
      </c>
      <c r="R44" s="26">
        <v>2</v>
      </c>
      <c r="S44" s="26">
        <v>6</v>
      </c>
      <c r="T44" s="26">
        <v>3</v>
      </c>
      <c r="U44" s="26">
        <v>0</v>
      </c>
      <c r="V44" s="26">
        <v>0</v>
      </c>
      <c r="W44" s="26">
        <v>1</v>
      </c>
      <c r="X44" s="26">
        <v>0</v>
      </c>
      <c r="Y44" s="26">
        <v>0</v>
      </c>
      <c r="Z44" s="26">
        <v>1</v>
      </c>
      <c r="AA44" s="26">
        <v>0</v>
      </c>
      <c r="AB44" s="26">
        <v>1</v>
      </c>
      <c r="AC44" s="26">
        <v>2</v>
      </c>
      <c r="AD44" s="26">
        <v>0</v>
      </c>
      <c r="AE44" s="26">
        <v>1</v>
      </c>
      <c r="AF44" s="26">
        <v>0</v>
      </c>
      <c r="AG44" s="26">
        <v>5</v>
      </c>
      <c r="AH44" s="26">
        <v>0</v>
      </c>
      <c r="AI44" s="26">
        <v>0</v>
      </c>
      <c r="AJ44" s="26">
        <v>0</v>
      </c>
    </row>
    <row r="45" spans="1:36" ht="16" customHeight="1" x14ac:dyDescent="0.35">
      <c r="A45" s="14" t="s">
        <v>168</v>
      </c>
      <c r="B45" s="18">
        <v>40</v>
      </c>
      <c r="C45" s="19">
        <v>45201</v>
      </c>
      <c r="D45" s="22">
        <v>36</v>
      </c>
      <c r="E45" s="26">
        <v>1</v>
      </c>
      <c r="F45" s="26">
        <v>2</v>
      </c>
      <c r="G45" s="26">
        <v>1</v>
      </c>
      <c r="H45" s="26">
        <v>1</v>
      </c>
      <c r="I45" s="26">
        <v>0</v>
      </c>
      <c r="J45" s="26">
        <v>1</v>
      </c>
      <c r="K45" s="26">
        <v>1</v>
      </c>
      <c r="L45" s="26">
        <v>1</v>
      </c>
      <c r="M45" s="26">
        <v>3</v>
      </c>
      <c r="N45" s="26">
        <v>0</v>
      </c>
      <c r="O45" s="26">
        <v>2</v>
      </c>
      <c r="P45" s="26">
        <v>1</v>
      </c>
      <c r="Q45" s="26">
        <v>2</v>
      </c>
      <c r="R45" s="26">
        <v>2</v>
      </c>
      <c r="S45" s="26">
        <v>3</v>
      </c>
      <c r="T45" s="26">
        <v>1</v>
      </c>
      <c r="U45" s="26">
        <v>1</v>
      </c>
      <c r="V45" s="26">
        <v>0</v>
      </c>
      <c r="W45" s="26">
        <v>0</v>
      </c>
      <c r="X45" s="26">
        <v>0</v>
      </c>
      <c r="Y45" s="26">
        <v>1</v>
      </c>
      <c r="Z45" s="26">
        <v>1</v>
      </c>
      <c r="AA45" s="26">
        <v>0</v>
      </c>
      <c r="AB45" s="26">
        <v>1</v>
      </c>
      <c r="AC45" s="26">
        <v>1</v>
      </c>
      <c r="AD45" s="26">
        <v>1</v>
      </c>
      <c r="AE45" s="26">
        <v>1</v>
      </c>
      <c r="AF45" s="26">
        <v>1</v>
      </c>
      <c r="AG45" s="26">
        <v>4</v>
      </c>
      <c r="AH45" s="26">
        <v>2</v>
      </c>
      <c r="AI45" s="26">
        <v>0</v>
      </c>
      <c r="AJ45" s="26">
        <v>0</v>
      </c>
    </row>
    <row r="46" spans="1:36" ht="16" customHeight="1" x14ac:dyDescent="0.35">
      <c r="A46" s="14" t="s">
        <v>168</v>
      </c>
      <c r="B46" s="18">
        <v>41</v>
      </c>
      <c r="C46" s="19">
        <v>45208</v>
      </c>
      <c r="D46" s="22">
        <v>46</v>
      </c>
      <c r="E46" s="26">
        <v>0</v>
      </c>
      <c r="F46" s="26">
        <v>1</v>
      </c>
      <c r="G46" s="26">
        <v>0</v>
      </c>
      <c r="H46" s="26">
        <v>2</v>
      </c>
      <c r="I46" s="26">
        <v>1</v>
      </c>
      <c r="J46" s="26">
        <v>0</v>
      </c>
      <c r="K46" s="26">
        <v>4</v>
      </c>
      <c r="L46" s="26">
        <v>1</v>
      </c>
      <c r="M46" s="26">
        <v>1</v>
      </c>
      <c r="N46" s="26">
        <v>2</v>
      </c>
      <c r="O46" s="26">
        <v>0</v>
      </c>
      <c r="P46" s="26">
        <v>1</v>
      </c>
      <c r="Q46" s="26">
        <v>1</v>
      </c>
      <c r="R46" s="26">
        <v>4</v>
      </c>
      <c r="S46" s="26">
        <v>5</v>
      </c>
      <c r="T46" s="26">
        <v>2</v>
      </c>
      <c r="U46" s="26">
        <v>0</v>
      </c>
      <c r="V46" s="26">
        <v>0</v>
      </c>
      <c r="W46" s="26">
        <v>3</v>
      </c>
      <c r="X46" s="26">
        <v>2</v>
      </c>
      <c r="Y46" s="26">
        <v>1</v>
      </c>
      <c r="Z46" s="26">
        <v>4</v>
      </c>
      <c r="AA46" s="26">
        <v>0</v>
      </c>
      <c r="AB46" s="26">
        <v>1</v>
      </c>
      <c r="AC46" s="26">
        <v>1</v>
      </c>
      <c r="AD46" s="26">
        <v>2</v>
      </c>
      <c r="AE46" s="26">
        <v>0</v>
      </c>
      <c r="AF46" s="26">
        <v>3</v>
      </c>
      <c r="AG46" s="26">
        <v>2</v>
      </c>
      <c r="AH46" s="26">
        <v>0</v>
      </c>
      <c r="AI46" s="26">
        <v>2</v>
      </c>
      <c r="AJ46" s="26">
        <v>0</v>
      </c>
    </row>
    <row r="47" spans="1:36" ht="16" customHeight="1" x14ac:dyDescent="0.35">
      <c r="A47" s="14" t="s">
        <v>168</v>
      </c>
      <c r="B47" s="18">
        <v>42</v>
      </c>
      <c r="C47" s="19">
        <v>45215</v>
      </c>
      <c r="D47" s="22">
        <v>31</v>
      </c>
      <c r="E47" s="26">
        <v>1</v>
      </c>
      <c r="F47" s="26">
        <v>1</v>
      </c>
      <c r="G47" s="26">
        <v>0</v>
      </c>
      <c r="H47" s="26">
        <v>0</v>
      </c>
      <c r="I47" s="26">
        <v>5</v>
      </c>
      <c r="J47" s="26">
        <v>0</v>
      </c>
      <c r="K47" s="26">
        <v>2</v>
      </c>
      <c r="L47" s="26">
        <v>1</v>
      </c>
      <c r="M47" s="26">
        <v>0</v>
      </c>
      <c r="N47" s="26">
        <v>0</v>
      </c>
      <c r="O47" s="26">
        <v>1</v>
      </c>
      <c r="P47" s="26">
        <v>0</v>
      </c>
      <c r="Q47" s="26">
        <v>0</v>
      </c>
      <c r="R47" s="26">
        <v>3</v>
      </c>
      <c r="S47" s="26">
        <v>1</v>
      </c>
      <c r="T47" s="26">
        <v>1</v>
      </c>
      <c r="U47" s="26">
        <v>1</v>
      </c>
      <c r="V47" s="26">
        <v>1</v>
      </c>
      <c r="W47" s="26">
        <v>1</v>
      </c>
      <c r="X47" s="26">
        <v>1</v>
      </c>
      <c r="Y47" s="26">
        <v>0</v>
      </c>
      <c r="Z47" s="26">
        <v>4</v>
      </c>
      <c r="AA47" s="26">
        <v>0</v>
      </c>
      <c r="AB47" s="26">
        <v>1</v>
      </c>
      <c r="AC47" s="26">
        <v>0</v>
      </c>
      <c r="AD47" s="26">
        <v>2</v>
      </c>
      <c r="AE47" s="26">
        <v>0</v>
      </c>
      <c r="AF47" s="26">
        <v>0</v>
      </c>
      <c r="AG47" s="26">
        <v>3</v>
      </c>
      <c r="AH47" s="26">
        <v>1</v>
      </c>
      <c r="AI47" s="26">
        <v>0</v>
      </c>
      <c r="AJ47" s="26">
        <v>0</v>
      </c>
    </row>
    <row r="48" spans="1:36" ht="16" customHeight="1" x14ac:dyDescent="0.35">
      <c r="A48" s="14" t="s">
        <v>168</v>
      </c>
      <c r="B48" s="18">
        <v>43</v>
      </c>
      <c r="C48" s="19">
        <v>45222</v>
      </c>
      <c r="D48" s="22">
        <v>38</v>
      </c>
      <c r="E48" s="26">
        <v>0</v>
      </c>
      <c r="F48" s="26">
        <v>3</v>
      </c>
      <c r="G48" s="26">
        <v>1</v>
      </c>
      <c r="H48" s="26">
        <v>0</v>
      </c>
      <c r="I48" s="26">
        <v>6</v>
      </c>
      <c r="J48" s="26">
        <v>0</v>
      </c>
      <c r="K48" s="26">
        <v>2</v>
      </c>
      <c r="L48" s="26">
        <v>0</v>
      </c>
      <c r="M48" s="26">
        <v>0</v>
      </c>
      <c r="N48" s="26">
        <v>0</v>
      </c>
      <c r="O48" s="26">
        <v>0</v>
      </c>
      <c r="P48" s="26">
        <v>0</v>
      </c>
      <c r="Q48" s="26">
        <v>4</v>
      </c>
      <c r="R48" s="26">
        <v>3</v>
      </c>
      <c r="S48" s="26">
        <v>6</v>
      </c>
      <c r="T48" s="26">
        <v>1</v>
      </c>
      <c r="U48" s="26">
        <v>0</v>
      </c>
      <c r="V48" s="26">
        <v>0</v>
      </c>
      <c r="W48" s="26">
        <v>0</v>
      </c>
      <c r="X48" s="26">
        <v>0</v>
      </c>
      <c r="Y48" s="26">
        <v>1</v>
      </c>
      <c r="Z48" s="26">
        <v>0</v>
      </c>
      <c r="AA48" s="26">
        <v>0</v>
      </c>
      <c r="AB48" s="26">
        <v>3</v>
      </c>
      <c r="AC48" s="26">
        <v>1</v>
      </c>
      <c r="AD48" s="26">
        <v>3</v>
      </c>
      <c r="AE48" s="26">
        <v>0</v>
      </c>
      <c r="AF48" s="26">
        <v>0</v>
      </c>
      <c r="AG48" s="26">
        <v>2</v>
      </c>
      <c r="AH48" s="26">
        <v>1</v>
      </c>
      <c r="AI48" s="26">
        <v>0</v>
      </c>
      <c r="AJ48" s="26">
        <v>1</v>
      </c>
    </row>
    <row r="49" spans="1:36" ht="16" customHeight="1" x14ac:dyDescent="0.35">
      <c r="A49" s="14" t="s">
        <v>168</v>
      </c>
      <c r="B49" s="18">
        <v>44</v>
      </c>
      <c r="C49" s="19">
        <v>45229</v>
      </c>
      <c r="D49" s="22">
        <v>33</v>
      </c>
      <c r="E49" s="26">
        <v>0</v>
      </c>
      <c r="F49" s="26">
        <v>5</v>
      </c>
      <c r="G49" s="26">
        <v>1</v>
      </c>
      <c r="H49" s="26">
        <v>0</v>
      </c>
      <c r="I49" s="26">
        <v>1</v>
      </c>
      <c r="J49" s="26">
        <v>0</v>
      </c>
      <c r="K49" s="26">
        <v>1</v>
      </c>
      <c r="L49" s="26">
        <v>2</v>
      </c>
      <c r="M49" s="26">
        <v>0</v>
      </c>
      <c r="N49" s="26">
        <v>1</v>
      </c>
      <c r="O49" s="26">
        <v>0</v>
      </c>
      <c r="P49" s="26">
        <v>0</v>
      </c>
      <c r="Q49" s="26">
        <v>3</v>
      </c>
      <c r="R49" s="26">
        <v>3</v>
      </c>
      <c r="S49" s="26">
        <v>1</v>
      </c>
      <c r="T49" s="26">
        <v>2</v>
      </c>
      <c r="U49" s="26">
        <v>0</v>
      </c>
      <c r="V49" s="26">
        <v>0</v>
      </c>
      <c r="W49" s="26">
        <v>0</v>
      </c>
      <c r="X49" s="26">
        <v>0</v>
      </c>
      <c r="Y49" s="26">
        <v>0</v>
      </c>
      <c r="Z49" s="26">
        <v>1</v>
      </c>
      <c r="AA49" s="26">
        <v>0</v>
      </c>
      <c r="AB49" s="26">
        <v>2</v>
      </c>
      <c r="AC49" s="26">
        <v>3</v>
      </c>
      <c r="AD49" s="26">
        <v>1</v>
      </c>
      <c r="AE49" s="26">
        <v>0</v>
      </c>
      <c r="AF49" s="26">
        <v>0</v>
      </c>
      <c r="AG49" s="26">
        <v>5</v>
      </c>
      <c r="AH49" s="26">
        <v>1</v>
      </c>
      <c r="AI49" s="26">
        <v>0</v>
      </c>
      <c r="AJ49" s="26">
        <v>0</v>
      </c>
    </row>
    <row r="50" spans="1:36" ht="16" customHeight="1" x14ac:dyDescent="0.35">
      <c r="A50" s="14" t="s">
        <v>168</v>
      </c>
      <c r="B50" s="18">
        <v>45</v>
      </c>
      <c r="C50" s="19">
        <v>45236</v>
      </c>
      <c r="D50" s="22">
        <v>45</v>
      </c>
      <c r="E50" s="26">
        <v>2</v>
      </c>
      <c r="F50" s="26">
        <v>1</v>
      </c>
      <c r="G50" s="26">
        <v>2</v>
      </c>
      <c r="H50" s="26">
        <v>2</v>
      </c>
      <c r="I50" s="26">
        <v>1</v>
      </c>
      <c r="J50" s="26">
        <v>0</v>
      </c>
      <c r="K50" s="26">
        <v>4</v>
      </c>
      <c r="L50" s="26">
        <v>2</v>
      </c>
      <c r="M50" s="26">
        <v>1</v>
      </c>
      <c r="N50" s="26">
        <v>1</v>
      </c>
      <c r="O50" s="26">
        <v>1</v>
      </c>
      <c r="P50" s="26">
        <v>1</v>
      </c>
      <c r="Q50" s="26">
        <v>1</v>
      </c>
      <c r="R50" s="26">
        <v>4</v>
      </c>
      <c r="S50" s="26">
        <v>2</v>
      </c>
      <c r="T50" s="26">
        <v>1</v>
      </c>
      <c r="U50" s="26">
        <v>0</v>
      </c>
      <c r="V50" s="26">
        <v>1</v>
      </c>
      <c r="W50" s="26">
        <v>1</v>
      </c>
      <c r="X50" s="26">
        <v>0</v>
      </c>
      <c r="Y50" s="26">
        <v>3</v>
      </c>
      <c r="Z50" s="26">
        <v>4</v>
      </c>
      <c r="AA50" s="26">
        <v>0</v>
      </c>
      <c r="AB50" s="26">
        <v>1</v>
      </c>
      <c r="AC50" s="26">
        <v>2</v>
      </c>
      <c r="AD50" s="26">
        <v>1</v>
      </c>
      <c r="AE50" s="26">
        <v>1</v>
      </c>
      <c r="AF50" s="26">
        <v>2</v>
      </c>
      <c r="AG50" s="26">
        <v>1</v>
      </c>
      <c r="AH50" s="26">
        <v>1</v>
      </c>
      <c r="AI50" s="26">
        <v>0</v>
      </c>
      <c r="AJ50" s="26">
        <v>1</v>
      </c>
    </row>
    <row r="51" spans="1:36" ht="16" customHeight="1" x14ac:dyDescent="0.35">
      <c r="A51" s="14" t="s">
        <v>168</v>
      </c>
      <c r="B51" s="18">
        <v>46</v>
      </c>
      <c r="C51" s="19">
        <v>45243</v>
      </c>
      <c r="D51" s="22">
        <v>31</v>
      </c>
      <c r="E51" s="26">
        <v>2</v>
      </c>
      <c r="F51" s="26">
        <v>0</v>
      </c>
      <c r="G51" s="26">
        <v>0</v>
      </c>
      <c r="H51" s="26">
        <v>0</v>
      </c>
      <c r="I51" s="26">
        <v>5</v>
      </c>
      <c r="J51" s="26">
        <v>1</v>
      </c>
      <c r="K51" s="26">
        <v>0</v>
      </c>
      <c r="L51" s="26">
        <v>0</v>
      </c>
      <c r="M51" s="26">
        <v>1</v>
      </c>
      <c r="N51" s="26">
        <v>1</v>
      </c>
      <c r="O51" s="26">
        <v>0</v>
      </c>
      <c r="P51" s="26">
        <v>0</v>
      </c>
      <c r="Q51" s="26">
        <v>0</v>
      </c>
      <c r="R51" s="26">
        <v>2</v>
      </c>
      <c r="S51" s="26">
        <v>3</v>
      </c>
      <c r="T51" s="26">
        <v>0</v>
      </c>
      <c r="U51" s="26">
        <v>0</v>
      </c>
      <c r="V51" s="26">
        <v>1</v>
      </c>
      <c r="W51" s="26">
        <v>1</v>
      </c>
      <c r="X51" s="26">
        <v>1</v>
      </c>
      <c r="Y51" s="26">
        <v>2</v>
      </c>
      <c r="Z51" s="26">
        <v>1</v>
      </c>
      <c r="AA51" s="26">
        <v>0</v>
      </c>
      <c r="AB51" s="26">
        <v>0</v>
      </c>
      <c r="AC51" s="26">
        <v>1</v>
      </c>
      <c r="AD51" s="26">
        <v>2</v>
      </c>
      <c r="AE51" s="26">
        <v>0</v>
      </c>
      <c r="AF51" s="26">
        <v>4</v>
      </c>
      <c r="AG51" s="26">
        <v>3</v>
      </c>
      <c r="AH51" s="26">
        <v>0</v>
      </c>
      <c r="AI51" s="26">
        <v>0</v>
      </c>
      <c r="AJ51" s="26">
        <v>0</v>
      </c>
    </row>
    <row r="52" spans="1:36" ht="16" customHeight="1" x14ac:dyDescent="0.35">
      <c r="A52" s="14" t="s">
        <v>168</v>
      </c>
      <c r="B52" s="18">
        <v>47</v>
      </c>
      <c r="C52" s="19">
        <v>45250</v>
      </c>
      <c r="D52" s="22">
        <v>36</v>
      </c>
      <c r="E52" s="26">
        <v>0</v>
      </c>
      <c r="F52" s="26">
        <v>1</v>
      </c>
      <c r="G52" s="26">
        <v>0</v>
      </c>
      <c r="H52" s="26">
        <v>2</v>
      </c>
      <c r="I52" s="26">
        <v>1</v>
      </c>
      <c r="J52" s="26">
        <v>0</v>
      </c>
      <c r="K52" s="26">
        <v>1</v>
      </c>
      <c r="L52" s="26">
        <v>0</v>
      </c>
      <c r="M52" s="26">
        <v>0</v>
      </c>
      <c r="N52" s="26">
        <v>0</v>
      </c>
      <c r="O52" s="26">
        <v>1</v>
      </c>
      <c r="P52" s="26">
        <v>1</v>
      </c>
      <c r="Q52" s="26">
        <v>1</v>
      </c>
      <c r="R52" s="26">
        <v>9</v>
      </c>
      <c r="S52" s="26">
        <v>3</v>
      </c>
      <c r="T52" s="26">
        <v>4</v>
      </c>
      <c r="U52" s="26">
        <v>1</v>
      </c>
      <c r="V52" s="26">
        <v>0</v>
      </c>
      <c r="W52" s="26">
        <v>0</v>
      </c>
      <c r="X52" s="26">
        <v>0</v>
      </c>
      <c r="Y52" s="26">
        <v>1</v>
      </c>
      <c r="Z52" s="26">
        <v>4</v>
      </c>
      <c r="AA52" s="26">
        <v>0</v>
      </c>
      <c r="AB52" s="26">
        <v>1</v>
      </c>
      <c r="AC52" s="26">
        <v>3</v>
      </c>
      <c r="AD52" s="26">
        <v>0</v>
      </c>
      <c r="AE52" s="26">
        <v>0</v>
      </c>
      <c r="AF52" s="26">
        <v>0</v>
      </c>
      <c r="AG52" s="26">
        <v>1</v>
      </c>
      <c r="AH52" s="26">
        <v>1</v>
      </c>
      <c r="AI52" s="26">
        <v>0</v>
      </c>
      <c r="AJ52" s="26">
        <v>0</v>
      </c>
    </row>
    <row r="53" spans="1:36" ht="16" customHeight="1" x14ac:dyDescent="0.35">
      <c r="A53" s="14" t="s">
        <v>168</v>
      </c>
      <c r="B53" s="18">
        <v>48</v>
      </c>
      <c r="C53" s="19">
        <v>45257</v>
      </c>
      <c r="D53" s="22">
        <v>34</v>
      </c>
      <c r="E53" s="26">
        <v>3</v>
      </c>
      <c r="F53" s="26">
        <v>3</v>
      </c>
      <c r="G53" s="26">
        <v>1</v>
      </c>
      <c r="H53" s="26">
        <v>0</v>
      </c>
      <c r="I53" s="26">
        <v>0</v>
      </c>
      <c r="J53" s="26">
        <v>1</v>
      </c>
      <c r="K53" s="26">
        <v>1</v>
      </c>
      <c r="L53" s="26">
        <v>3</v>
      </c>
      <c r="M53" s="26">
        <v>1</v>
      </c>
      <c r="N53" s="26">
        <v>0</v>
      </c>
      <c r="O53" s="26">
        <v>1</v>
      </c>
      <c r="P53" s="26">
        <v>0</v>
      </c>
      <c r="Q53" s="26">
        <v>1</v>
      </c>
      <c r="R53" s="26">
        <v>0</v>
      </c>
      <c r="S53" s="26">
        <v>7</v>
      </c>
      <c r="T53" s="26">
        <v>0</v>
      </c>
      <c r="U53" s="26">
        <v>2</v>
      </c>
      <c r="V53" s="26">
        <v>2</v>
      </c>
      <c r="W53" s="26">
        <v>0</v>
      </c>
      <c r="X53" s="26">
        <v>0</v>
      </c>
      <c r="Y53" s="26">
        <v>5</v>
      </c>
      <c r="Z53" s="26">
        <v>1</v>
      </c>
      <c r="AA53" s="26">
        <v>0</v>
      </c>
      <c r="AB53" s="26">
        <v>0</v>
      </c>
      <c r="AC53" s="26">
        <v>1</v>
      </c>
      <c r="AD53" s="26">
        <v>0</v>
      </c>
      <c r="AE53" s="26">
        <v>0</v>
      </c>
      <c r="AF53" s="26">
        <v>0</v>
      </c>
      <c r="AG53" s="26">
        <v>0</v>
      </c>
      <c r="AH53" s="26">
        <v>1</v>
      </c>
      <c r="AI53" s="26">
        <v>0</v>
      </c>
      <c r="AJ53" s="26">
        <v>0</v>
      </c>
    </row>
    <row r="54" spans="1:36" ht="16" customHeight="1" x14ac:dyDescent="0.35">
      <c r="A54" s="14" t="s">
        <v>168</v>
      </c>
      <c r="B54" s="18">
        <v>49</v>
      </c>
      <c r="C54" s="19">
        <v>45264</v>
      </c>
      <c r="D54" s="22">
        <v>25</v>
      </c>
      <c r="E54" s="26">
        <v>2</v>
      </c>
      <c r="F54" s="26">
        <v>2</v>
      </c>
      <c r="G54" s="26">
        <v>0</v>
      </c>
      <c r="H54" s="26">
        <v>1</v>
      </c>
      <c r="I54" s="26">
        <v>0</v>
      </c>
      <c r="J54" s="26">
        <v>0</v>
      </c>
      <c r="K54" s="26">
        <v>1</v>
      </c>
      <c r="L54" s="26">
        <v>0</v>
      </c>
      <c r="M54" s="26">
        <v>0</v>
      </c>
      <c r="N54" s="26">
        <v>1</v>
      </c>
      <c r="O54" s="26">
        <v>0</v>
      </c>
      <c r="P54" s="26">
        <v>0</v>
      </c>
      <c r="Q54" s="26">
        <v>2</v>
      </c>
      <c r="R54" s="26">
        <v>0</v>
      </c>
      <c r="S54" s="26">
        <v>5</v>
      </c>
      <c r="T54" s="26">
        <v>2</v>
      </c>
      <c r="U54" s="26">
        <v>0</v>
      </c>
      <c r="V54" s="26">
        <v>1</v>
      </c>
      <c r="W54" s="26">
        <v>0</v>
      </c>
      <c r="X54" s="26">
        <v>0</v>
      </c>
      <c r="Y54" s="26">
        <v>1</v>
      </c>
      <c r="Z54" s="26">
        <v>3</v>
      </c>
      <c r="AA54" s="26">
        <v>0</v>
      </c>
      <c r="AB54" s="26">
        <v>3</v>
      </c>
      <c r="AC54" s="26">
        <v>0</v>
      </c>
      <c r="AD54" s="26">
        <v>0</v>
      </c>
      <c r="AE54" s="26">
        <v>0</v>
      </c>
      <c r="AF54" s="26">
        <v>1</v>
      </c>
      <c r="AG54" s="26">
        <v>0</v>
      </c>
      <c r="AH54" s="26">
        <v>0</v>
      </c>
      <c r="AI54" s="26">
        <v>0</v>
      </c>
      <c r="AJ54" s="26">
        <v>0</v>
      </c>
    </row>
    <row r="55" spans="1:36" ht="16" customHeight="1" x14ac:dyDescent="0.35">
      <c r="A55" s="14" t="s">
        <v>168</v>
      </c>
      <c r="B55" s="18">
        <v>50</v>
      </c>
      <c r="C55" s="19">
        <v>45271</v>
      </c>
      <c r="D55" s="22">
        <v>26</v>
      </c>
      <c r="E55" s="26">
        <v>0</v>
      </c>
      <c r="F55" s="26">
        <v>1</v>
      </c>
      <c r="G55" s="26">
        <v>1</v>
      </c>
      <c r="H55" s="26">
        <v>0</v>
      </c>
      <c r="I55" s="26">
        <v>3</v>
      </c>
      <c r="J55" s="26">
        <v>0</v>
      </c>
      <c r="K55" s="26">
        <v>2</v>
      </c>
      <c r="L55" s="26">
        <v>0</v>
      </c>
      <c r="M55" s="26">
        <v>0</v>
      </c>
      <c r="N55" s="26">
        <v>0</v>
      </c>
      <c r="O55" s="26">
        <v>0</v>
      </c>
      <c r="P55" s="26">
        <v>0</v>
      </c>
      <c r="Q55" s="26">
        <v>1</v>
      </c>
      <c r="R55" s="26">
        <v>3</v>
      </c>
      <c r="S55" s="26">
        <v>3</v>
      </c>
      <c r="T55" s="26">
        <v>0</v>
      </c>
      <c r="U55" s="26">
        <v>0</v>
      </c>
      <c r="V55" s="26">
        <v>0</v>
      </c>
      <c r="W55" s="26">
        <v>1</v>
      </c>
      <c r="X55" s="26">
        <v>0</v>
      </c>
      <c r="Y55" s="26">
        <v>2</v>
      </c>
      <c r="Z55" s="26">
        <v>1</v>
      </c>
      <c r="AA55" s="26">
        <v>0</v>
      </c>
      <c r="AB55" s="26">
        <v>0</v>
      </c>
      <c r="AC55" s="26">
        <v>0</v>
      </c>
      <c r="AD55" s="26">
        <v>0</v>
      </c>
      <c r="AE55" s="26">
        <v>0</v>
      </c>
      <c r="AF55" s="26">
        <v>1</v>
      </c>
      <c r="AG55" s="26">
        <v>5</v>
      </c>
      <c r="AH55" s="26">
        <v>0</v>
      </c>
      <c r="AI55" s="26">
        <v>0</v>
      </c>
      <c r="AJ55" s="26">
        <v>2</v>
      </c>
    </row>
    <row r="56" spans="1:36" ht="16" customHeight="1" x14ac:dyDescent="0.35">
      <c r="A56" s="14" t="s">
        <v>168</v>
      </c>
      <c r="B56" s="18">
        <v>51</v>
      </c>
      <c r="C56" s="19">
        <v>45278</v>
      </c>
      <c r="D56" s="22">
        <v>43</v>
      </c>
      <c r="E56" s="26">
        <v>1</v>
      </c>
      <c r="F56" s="26">
        <v>1</v>
      </c>
      <c r="G56" s="26">
        <v>3</v>
      </c>
      <c r="H56" s="26">
        <v>1</v>
      </c>
      <c r="I56" s="26">
        <v>1</v>
      </c>
      <c r="J56" s="26">
        <v>2</v>
      </c>
      <c r="K56" s="26">
        <v>2</v>
      </c>
      <c r="L56" s="26">
        <v>2</v>
      </c>
      <c r="M56" s="26">
        <v>1</v>
      </c>
      <c r="N56" s="26">
        <v>0</v>
      </c>
      <c r="O56" s="26">
        <v>0</v>
      </c>
      <c r="P56" s="26">
        <v>0</v>
      </c>
      <c r="Q56" s="26">
        <v>1</v>
      </c>
      <c r="R56" s="26">
        <v>2</v>
      </c>
      <c r="S56" s="26">
        <v>6</v>
      </c>
      <c r="T56" s="26">
        <v>0</v>
      </c>
      <c r="U56" s="26">
        <v>0</v>
      </c>
      <c r="V56" s="26">
        <v>1</v>
      </c>
      <c r="W56" s="26">
        <v>1</v>
      </c>
      <c r="X56" s="26">
        <v>0</v>
      </c>
      <c r="Y56" s="26">
        <v>2</v>
      </c>
      <c r="Z56" s="26">
        <v>6</v>
      </c>
      <c r="AA56" s="26">
        <v>0</v>
      </c>
      <c r="AB56" s="26">
        <v>2</v>
      </c>
      <c r="AC56" s="26">
        <v>1</v>
      </c>
      <c r="AD56" s="26">
        <v>1</v>
      </c>
      <c r="AE56" s="26">
        <v>0</v>
      </c>
      <c r="AF56" s="26">
        <v>2</v>
      </c>
      <c r="AG56" s="26">
        <v>2</v>
      </c>
      <c r="AH56" s="26">
        <v>1</v>
      </c>
      <c r="AI56" s="26">
        <v>0</v>
      </c>
      <c r="AJ56" s="26">
        <v>1</v>
      </c>
    </row>
    <row r="57" spans="1:36" ht="16" customHeight="1" x14ac:dyDescent="0.35">
      <c r="A57" s="14" t="s">
        <v>168</v>
      </c>
      <c r="B57" s="18">
        <v>52</v>
      </c>
      <c r="C57" s="19">
        <v>45285</v>
      </c>
      <c r="D57" s="22">
        <v>30</v>
      </c>
      <c r="E57" s="26">
        <v>1</v>
      </c>
      <c r="F57" s="26">
        <v>0</v>
      </c>
      <c r="G57" s="26">
        <v>0</v>
      </c>
      <c r="H57" s="26">
        <v>2</v>
      </c>
      <c r="I57" s="26">
        <v>4</v>
      </c>
      <c r="J57" s="26">
        <v>0</v>
      </c>
      <c r="K57" s="26">
        <v>0</v>
      </c>
      <c r="L57" s="26">
        <v>1</v>
      </c>
      <c r="M57" s="26">
        <v>3</v>
      </c>
      <c r="N57" s="26">
        <v>0</v>
      </c>
      <c r="O57" s="26">
        <v>1</v>
      </c>
      <c r="P57" s="26">
        <v>1</v>
      </c>
      <c r="Q57" s="26">
        <v>0</v>
      </c>
      <c r="R57" s="26">
        <v>1</v>
      </c>
      <c r="S57" s="26">
        <v>3</v>
      </c>
      <c r="T57" s="26">
        <v>1</v>
      </c>
      <c r="U57" s="26">
        <v>0</v>
      </c>
      <c r="V57" s="26">
        <v>0</v>
      </c>
      <c r="W57" s="26">
        <v>0</v>
      </c>
      <c r="X57" s="26">
        <v>0</v>
      </c>
      <c r="Y57" s="26">
        <v>2</v>
      </c>
      <c r="Z57" s="26">
        <v>1</v>
      </c>
      <c r="AA57" s="26">
        <v>0</v>
      </c>
      <c r="AB57" s="26">
        <v>1</v>
      </c>
      <c r="AC57" s="26">
        <v>2</v>
      </c>
      <c r="AD57" s="26">
        <v>0</v>
      </c>
      <c r="AE57" s="26">
        <v>0</v>
      </c>
      <c r="AF57" s="26">
        <v>1</v>
      </c>
      <c r="AG57" s="26">
        <v>4</v>
      </c>
      <c r="AH57" s="26">
        <v>0</v>
      </c>
      <c r="AI57" s="26">
        <v>1</v>
      </c>
      <c r="AJ57" s="26">
        <v>0</v>
      </c>
    </row>
    <row r="58" spans="1:36" x14ac:dyDescent="0.35">
      <c r="A58" s="17" t="s">
        <v>177</v>
      </c>
      <c r="B58" s="18">
        <v>1</v>
      </c>
      <c r="C58" s="19">
        <v>45292</v>
      </c>
      <c r="D58" s="22">
        <v>45</v>
      </c>
      <c r="E58" s="26">
        <v>1</v>
      </c>
      <c r="F58" s="26">
        <v>0</v>
      </c>
      <c r="G58" s="26">
        <v>1</v>
      </c>
      <c r="H58" s="26">
        <v>0</v>
      </c>
      <c r="I58" s="26">
        <v>3</v>
      </c>
      <c r="J58" s="26">
        <v>0</v>
      </c>
      <c r="K58" s="26">
        <v>1</v>
      </c>
      <c r="L58" s="26">
        <v>1</v>
      </c>
      <c r="M58" s="26">
        <v>1</v>
      </c>
      <c r="N58" s="26">
        <v>2</v>
      </c>
      <c r="O58" s="26">
        <v>2</v>
      </c>
      <c r="P58" s="26">
        <v>1</v>
      </c>
      <c r="Q58" s="26">
        <v>1</v>
      </c>
      <c r="R58" s="26">
        <v>2</v>
      </c>
      <c r="S58" s="26">
        <v>4</v>
      </c>
      <c r="T58" s="26">
        <v>1</v>
      </c>
      <c r="U58" s="26">
        <v>1</v>
      </c>
      <c r="V58" s="26">
        <v>0</v>
      </c>
      <c r="W58" s="26">
        <v>2</v>
      </c>
      <c r="X58" s="26">
        <v>0</v>
      </c>
      <c r="Y58" s="26">
        <v>1</v>
      </c>
      <c r="Z58" s="26">
        <v>2</v>
      </c>
      <c r="AA58" s="26">
        <v>0</v>
      </c>
      <c r="AB58" s="26">
        <v>4</v>
      </c>
      <c r="AC58" s="26">
        <v>2</v>
      </c>
      <c r="AD58" s="26">
        <v>4</v>
      </c>
      <c r="AE58" s="26">
        <v>0</v>
      </c>
      <c r="AF58" s="26">
        <v>0</v>
      </c>
      <c r="AG58" s="26">
        <v>4</v>
      </c>
      <c r="AH58" s="26">
        <v>1</v>
      </c>
      <c r="AI58" s="26">
        <v>2</v>
      </c>
      <c r="AJ58" s="26">
        <v>1</v>
      </c>
    </row>
    <row r="59" spans="1:36" x14ac:dyDescent="0.35">
      <c r="A59" s="17" t="s">
        <v>177</v>
      </c>
      <c r="B59" s="18">
        <v>2</v>
      </c>
      <c r="C59" s="19">
        <v>45299</v>
      </c>
      <c r="D59" s="22">
        <v>45</v>
      </c>
      <c r="E59" s="26">
        <v>1</v>
      </c>
      <c r="F59" s="26">
        <v>3</v>
      </c>
      <c r="G59" s="26">
        <v>0</v>
      </c>
      <c r="H59" s="26">
        <v>1</v>
      </c>
      <c r="I59" s="26">
        <v>2</v>
      </c>
      <c r="J59" s="26">
        <v>0</v>
      </c>
      <c r="K59" s="26">
        <v>1</v>
      </c>
      <c r="L59" s="26">
        <v>5</v>
      </c>
      <c r="M59" s="26">
        <v>1</v>
      </c>
      <c r="N59" s="26">
        <v>2</v>
      </c>
      <c r="O59" s="26">
        <v>0</v>
      </c>
      <c r="P59" s="26">
        <v>1</v>
      </c>
      <c r="Q59" s="26">
        <v>0</v>
      </c>
      <c r="R59" s="26">
        <v>4</v>
      </c>
      <c r="S59" s="26">
        <v>7</v>
      </c>
      <c r="T59" s="26">
        <v>1</v>
      </c>
      <c r="U59" s="26">
        <v>2</v>
      </c>
      <c r="V59" s="26">
        <v>1</v>
      </c>
      <c r="W59" s="26">
        <v>2</v>
      </c>
      <c r="X59" s="26">
        <v>1</v>
      </c>
      <c r="Y59" s="26">
        <v>1</v>
      </c>
      <c r="Z59" s="26">
        <v>1</v>
      </c>
      <c r="AA59" s="26">
        <v>0</v>
      </c>
      <c r="AB59" s="26">
        <v>0</v>
      </c>
      <c r="AC59" s="26">
        <v>1</v>
      </c>
      <c r="AD59" s="26">
        <v>1</v>
      </c>
      <c r="AE59" s="26">
        <v>0</v>
      </c>
      <c r="AF59" s="26">
        <v>0</v>
      </c>
      <c r="AG59" s="26">
        <v>4</v>
      </c>
      <c r="AH59" s="26">
        <v>0</v>
      </c>
      <c r="AI59" s="26">
        <v>1</v>
      </c>
      <c r="AJ59" s="26">
        <v>1</v>
      </c>
    </row>
    <row r="60" spans="1:36" x14ac:dyDescent="0.35">
      <c r="A60" s="17" t="s">
        <v>177</v>
      </c>
      <c r="B60" s="18">
        <v>3</v>
      </c>
      <c r="C60" s="19">
        <v>45306</v>
      </c>
      <c r="D60" s="22">
        <v>37</v>
      </c>
      <c r="E60" s="26">
        <v>3</v>
      </c>
      <c r="F60" s="26">
        <v>1</v>
      </c>
      <c r="G60" s="26">
        <v>0</v>
      </c>
      <c r="H60" s="26">
        <v>1</v>
      </c>
      <c r="I60" s="26">
        <v>0</v>
      </c>
      <c r="J60" s="26">
        <v>0</v>
      </c>
      <c r="K60" s="26">
        <v>0</v>
      </c>
      <c r="L60" s="26">
        <v>2</v>
      </c>
      <c r="M60" s="26">
        <v>2</v>
      </c>
      <c r="N60" s="26">
        <v>4</v>
      </c>
      <c r="O60" s="26">
        <v>1</v>
      </c>
      <c r="P60" s="26">
        <v>2</v>
      </c>
      <c r="Q60" s="26">
        <v>1</v>
      </c>
      <c r="R60" s="26">
        <v>4</v>
      </c>
      <c r="S60" s="26">
        <v>5</v>
      </c>
      <c r="T60" s="26">
        <v>1</v>
      </c>
      <c r="U60" s="26">
        <v>0</v>
      </c>
      <c r="V60" s="26">
        <v>0</v>
      </c>
      <c r="W60" s="26">
        <v>0</v>
      </c>
      <c r="X60" s="26">
        <v>1</v>
      </c>
      <c r="Y60" s="26">
        <v>0</v>
      </c>
      <c r="Z60" s="26">
        <v>0</v>
      </c>
      <c r="AA60" s="26">
        <v>0</v>
      </c>
      <c r="AB60" s="26">
        <v>0</v>
      </c>
      <c r="AC60" s="26">
        <v>2</v>
      </c>
      <c r="AD60" s="26">
        <v>0</v>
      </c>
      <c r="AE60" s="26">
        <v>0</v>
      </c>
      <c r="AF60" s="26">
        <v>0</v>
      </c>
      <c r="AG60" s="26">
        <v>4</v>
      </c>
      <c r="AH60" s="26">
        <v>2</v>
      </c>
      <c r="AI60" s="26">
        <v>1</v>
      </c>
      <c r="AJ60" s="26">
        <v>0</v>
      </c>
    </row>
    <row r="61" spans="1:36" x14ac:dyDescent="0.35">
      <c r="A61" s="17" t="s">
        <v>177</v>
      </c>
      <c r="B61" s="18">
        <v>4</v>
      </c>
      <c r="C61" s="19">
        <v>45313</v>
      </c>
      <c r="D61" s="22">
        <v>31</v>
      </c>
      <c r="E61" s="26">
        <v>0</v>
      </c>
      <c r="F61" s="26">
        <v>0</v>
      </c>
      <c r="G61" s="26">
        <v>0</v>
      </c>
      <c r="H61" s="26">
        <v>0</v>
      </c>
      <c r="I61" s="26">
        <v>1</v>
      </c>
      <c r="J61" s="26">
        <v>0</v>
      </c>
      <c r="K61" s="26">
        <v>2</v>
      </c>
      <c r="L61" s="26">
        <v>1</v>
      </c>
      <c r="M61" s="26">
        <v>0</v>
      </c>
      <c r="N61" s="26">
        <v>0</v>
      </c>
      <c r="O61" s="26">
        <v>1</v>
      </c>
      <c r="P61" s="26">
        <v>0</v>
      </c>
      <c r="Q61" s="26">
        <v>0</v>
      </c>
      <c r="R61" s="26">
        <v>2</v>
      </c>
      <c r="S61" s="26">
        <v>1</v>
      </c>
      <c r="T61" s="26">
        <v>1</v>
      </c>
      <c r="U61" s="26">
        <v>3</v>
      </c>
      <c r="V61" s="26">
        <v>1</v>
      </c>
      <c r="W61" s="26">
        <v>1</v>
      </c>
      <c r="X61" s="26">
        <v>0</v>
      </c>
      <c r="Y61" s="26">
        <v>3</v>
      </c>
      <c r="Z61" s="26">
        <v>6</v>
      </c>
      <c r="AA61" s="26">
        <v>0</v>
      </c>
      <c r="AB61" s="26">
        <v>2</v>
      </c>
      <c r="AC61" s="26">
        <v>2</v>
      </c>
      <c r="AD61" s="26">
        <v>3</v>
      </c>
      <c r="AE61" s="26">
        <v>0</v>
      </c>
      <c r="AF61" s="26">
        <v>1</v>
      </c>
      <c r="AG61" s="26">
        <v>0</v>
      </c>
      <c r="AH61" s="26">
        <v>0</v>
      </c>
      <c r="AI61" s="26">
        <v>0</v>
      </c>
      <c r="AJ61" s="26">
        <v>0</v>
      </c>
    </row>
    <row r="62" spans="1:36" x14ac:dyDescent="0.35">
      <c r="A62" s="17" t="s">
        <v>177</v>
      </c>
      <c r="B62" s="18">
        <v>5</v>
      </c>
      <c r="C62" s="19">
        <v>45320</v>
      </c>
      <c r="D62" s="22">
        <v>35</v>
      </c>
      <c r="E62" s="26">
        <v>0</v>
      </c>
      <c r="F62" s="26">
        <v>1</v>
      </c>
      <c r="G62" s="26">
        <v>1</v>
      </c>
      <c r="H62" s="26">
        <v>0</v>
      </c>
      <c r="I62" s="26">
        <v>1</v>
      </c>
      <c r="J62" s="26">
        <v>0</v>
      </c>
      <c r="K62" s="26">
        <v>0</v>
      </c>
      <c r="L62" s="26">
        <v>2</v>
      </c>
      <c r="M62" s="26">
        <v>0</v>
      </c>
      <c r="N62" s="26">
        <v>1</v>
      </c>
      <c r="O62" s="26">
        <v>1</v>
      </c>
      <c r="P62" s="26">
        <v>0</v>
      </c>
      <c r="Q62" s="26">
        <v>2</v>
      </c>
      <c r="R62" s="26">
        <v>6</v>
      </c>
      <c r="S62" s="26">
        <v>7</v>
      </c>
      <c r="T62" s="26">
        <v>0</v>
      </c>
      <c r="U62" s="26">
        <v>0</v>
      </c>
      <c r="V62" s="26">
        <v>0</v>
      </c>
      <c r="W62" s="26">
        <v>0</v>
      </c>
      <c r="X62" s="26">
        <v>0</v>
      </c>
      <c r="Y62" s="26">
        <v>1</v>
      </c>
      <c r="Z62" s="26">
        <v>1</v>
      </c>
      <c r="AA62" s="26">
        <v>0</v>
      </c>
      <c r="AB62" s="26">
        <v>0</v>
      </c>
      <c r="AC62" s="26">
        <v>1</v>
      </c>
      <c r="AD62" s="26">
        <v>1</v>
      </c>
      <c r="AE62" s="26">
        <v>0</v>
      </c>
      <c r="AF62" s="26">
        <v>0</v>
      </c>
      <c r="AG62" s="26">
        <v>6</v>
      </c>
      <c r="AH62" s="26">
        <v>0</v>
      </c>
      <c r="AI62" s="26">
        <v>1</v>
      </c>
      <c r="AJ62" s="26">
        <v>2</v>
      </c>
    </row>
    <row r="63" spans="1:36" x14ac:dyDescent="0.35">
      <c r="A63" s="17" t="s">
        <v>177</v>
      </c>
      <c r="B63" s="18">
        <v>6</v>
      </c>
      <c r="C63" s="19">
        <v>45327</v>
      </c>
      <c r="D63" s="22">
        <v>29</v>
      </c>
      <c r="E63" s="26">
        <v>0</v>
      </c>
      <c r="F63" s="26">
        <v>2</v>
      </c>
      <c r="G63" s="26">
        <v>3</v>
      </c>
      <c r="H63" s="26">
        <v>0</v>
      </c>
      <c r="I63" s="26">
        <v>0</v>
      </c>
      <c r="J63" s="26">
        <v>0</v>
      </c>
      <c r="K63" s="26">
        <v>2</v>
      </c>
      <c r="L63" s="26">
        <v>0</v>
      </c>
      <c r="M63" s="26">
        <v>1</v>
      </c>
      <c r="N63" s="26">
        <v>0</v>
      </c>
      <c r="O63" s="26">
        <v>2</v>
      </c>
      <c r="P63" s="26">
        <v>0</v>
      </c>
      <c r="Q63" s="26">
        <v>2</v>
      </c>
      <c r="R63" s="26">
        <v>3</v>
      </c>
      <c r="S63" s="26">
        <v>2</v>
      </c>
      <c r="T63" s="26">
        <v>3</v>
      </c>
      <c r="U63" s="26">
        <v>0</v>
      </c>
      <c r="V63" s="26">
        <v>0</v>
      </c>
      <c r="W63" s="26">
        <v>0</v>
      </c>
      <c r="X63" s="26">
        <v>0</v>
      </c>
      <c r="Y63" s="26">
        <v>1</v>
      </c>
      <c r="Z63" s="26">
        <v>3</v>
      </c>
      <c r="AA63" s="26">
        <v>0</v>
      </c>
      <c r="AB63" s="26">
        <v>2</v>
      </c>
      <c r="AC63" s="26">
        <v>0</v>
      </c>
      <c r="AD63" s="26">
        <v>1</v>
      </c>
      <c r="AE63" s="26">
        <v>0</v>
      </c>
      <c r="AF63" s="26">
        <v>1</v>
      </c>
      <c r="AG63" s="26">
        <v>1</v>
      </c>
      <c r="AH63" s="26">
        <v>0</v>
      </c>
      <c r="AI63" s="26">
        <v>0</v>
      </c>
      <c r="AJ63" s="26">
        <v>0</v>
      </c>
    </row>
    <row r="64" spans="1:36" x14ac:dyDescent="0.35">
      <c r="A64" s="17" t="s">
        <v>177</v>
      </c>
      <c r="B64" s="18">
        <v>7</v>
      </c>
      <c r="C64" s="19">
        <v>45334</v>
      </c>
      <c r="D64" s="22">
        <v>26</v>
      </c>
      <c r="E64" s="26">
        <v>0</v>
      </c>
      <c r="F64" s="26">
        <v>0</v>
      </c>
      <c r="G64" s="26">
        <v>0</v>
      </c>
      <c r="H64" s="26">
        <v>0</v>
      </c>
      <c r="I64" s="26">
        <v>2</v>
      </c>
      <c r="J64" s="26">
        <v>0</v>
      </c>
      <c r="K64" s="26">
        <v>0</v>
      </c>
      <c r="L64" s="26">
        <v>3</v>
      </c>
      <c r="M64" s="26">
        <v>1</v>
      </c>
      <c r="N64" s="26">
        <v>2</v>
      </c>
      <c r="O64" s="26">
        <v>1</v>
      </c>
      <c r="P64" s="26">
        <v>1</v>
      </c>
      <c r="Q64" s="26">
        <v>1</v>
      </c>
      <c r="R64" s="26">
        <v>3</v>
      </c>
      <c r="S64" s="26">
        <v>3</v>
      </c>
      <c r="T64" s="26">
        <v>0</v>
      </c>
      <c r="U64" s="26">
        <v>1</v>
      </c>
      <c r="V64" s="26">
        <v>0</v>
      </c>
      <c r="W64" s="26">
        <v>0</v>
      </c>
      <c r="X64" s="26">
        <v>0</v>
      </c>
      <c r="Y64" s="26">
        <v>0</v>
      </c>
      <c r="Z64" s="26">
        <v>1</v>
      </c>
      <c r="AA64" s="26">
        <v>1</v>
      </c>
      <c r="AB64" s="26">
        <v>0</v>
      </c>
      <c r="AC64" s="26">
        <v>0</v>
      </c>
      <c r="AD64" s="26">
        <v>1</v>
      </c>
      <c r="AE64" s="26">
        <v>0</v>
      </c>
      <c r="AF64" s="26">
        <v>0</v>
      </c>
      <c r="AG64" s="26">
        <v>1</v>
      </c>
      <c r="AH64" s="26">
        <v>2</v>
      </c>
      <c r="AI64" s="26">
        <v>1</v>
      </c>
      <c r="AJ64" s="26">
        <v>1</v>
      </c>
    </row>
    <row r="65" spans="1:36" x14ac:dyDescent="0.35">
      <c r="A65" s="17" t="s">
        <v>177</v>
      </c>
      <c r="B65" s="18">
        <v>8</v>
      </c>
      <c r="C65" s="19">
        <v>45341</v>
      </c>
      <c r="D65" s="22">
        <v>20</v>
      </c>
      <c r="E65" s="26">
        <v>0</v>
      </c>
      <c r="F65" s="26">
        <v>1</v>
      </c>
      <c r="G65" s="26">
        <v>1</v>
      </c>
      <c r="H65" s="26">
        <v>0</v>
      </c>
      <c r="I65" s="26">
        <v>2</v>
      </c>
      <c r="J65" s="26">
        <v>0</v>
      </c>
      <c r="K65" s="26">
        <v>0</v>
      </c>
      <c r="L65" s="26">
        <v>0</v>
      </c>
      <c r="M65" s="26">
        <v>0</v>
      </c>
      <c r="N65" s="26">
        <v>0</v>
      </c>
      <c r="O65" s="26">
        <v>0</v>
      </c>
      <c r="P65" s="26">
        <v>0</v>
      </c>
      <c r="Q65" s="26">
        <v>2</v>
      </c>
      <c r="R65" s="26">
        <v>1</v>
      </c>
      <c r="S65" s="26">
        <v>4</v>
      </c>
      <c r="T65" s="26">
        <v>0</v>
      </c>
      <c r="U65" s="26">
        <v>1</v>
      </c>
      <c r="V65" s="26">
        <v>0</v>
      </c>
      <c r="W65" s="26">
        <v>1</v>
      </c>
      <c r="X65" s="26">
        <v>0</v>
      </c>
      <c r="Y65" s="26">
        <v>1</v>
      </c>
      <c r="Z65" s="26">
        <v>3</v>
      </c>
      <c r="AA65" s="26">
        <v>0</v>
      </c>
      <c r="AB65" s="26">
        <v>1</v>
      </c>
      <c r="AC65" s="26">
        <v>0</v>
      </c>
      <c r="AD65" s="26">
        <v>1</v>
      </c>
      <c r="AE65" s="26">
        <v>0</v>
      </c>
      <c r="AF65" s="26">
        <v>0</v>
      </c>
      <c r="AG65" s="26">
        <v>0</v>
      </c>
      <c r="AH65" s="26">
        <v>1</v>
      </c>
      <c r="AI65" s="26">
        <v>0</v>
      </c>
      <c r="AJ65" s="26">
        <v>0</v>
      </c>
    </row>
    <row r="66" spans="1:36" x14ac:dyDescent="0.35">
      <c r="A66" s="17" t="s">
        <v>177</v>
      </c>
      <c r="B66" s="18">
        <v>9</v>
      </c>
      <c r="C66" s="19">
        <v>45348</v>
      </c>
      <c r="D66" s="22">
        <v>22</v>
      </c>
      <c r="E66" s="26">
        <v>0</v>
      </c>
      <c r="F66" s="26">
        <v>1</v>
      </c>
      <c r="G66" s="26">
        <v>0</v>
      </c>
      <c r="H66" s="26">
        <v>0</v>
      </c>
      <c r="I66" s="26">
        <v>2</v>
      </c>
      <c r="J66" s="26">
        <v>0</v>
      </c>
      <c r="K66" s="26">
        <v>0</v>
      </c>
      <c r="L66" s="26">
        <v>2</v>
      </c>
      <c r="M66" s="26">
        <v>1</v>
      </c>
      <c r="N66" s="26">
        <v>1</v>
      </c>
      <c r="O66" s="26">
        <v>2</v>
      </c>
      <c r="P66" s="26">
        <v>0</v>
      </c>
      <c r="Q66" s="26">
        <v>1</v>
      </c>
      <c r="R66" s="26">
        <v>2</v>
      </c>
      <c r="S66" s="26">
        <v>0</v>
      </c>
      <c r="T66" s="26">
        <v>0</v>
      </c>
      <c r="U66" s="26">
        <v>0</v>
      </c>
      <c r="V66" s="26">
        <v>0</v>
      </c>
      <c r="W66" s="26">
        <v>0</v>
      </c>
      <c r="X66" s="26">
        <v>0</v>
      </c>
      <c r="Y66" s="26">
        <v>0</v>
      </c>
      <c r="Z66" s="26">
        <v>3</v>
      </c>
      <c r="AA66" s="26">
        <v>0</v>
      </c>
      <c r="AB66" s="26">
        <v>1</v>
      </c>
      <c r="AC66" s="26">
        <v>0</v>
      </c>
      <c r="AD66" s="26">
        <v>0</v>
      </c>
      <c r="AE66" s="26">
        <v>0</v>
      </c>
      <c r="AF66" s="26">
        <v>1</v>
      </c>
      <c r="AG66" s="26">
        <v>4</v>
      </c>
      <c r="AH66" s="26">
        <v>0</v>
      </c>
      <c r="AI66" s="26">
        <v>1</v>
      </c>
      <c r="AJ66" s="26">
        <v>0</v>
      </c>
    </row>
    <row r="67" spans="1:36" x14ac:dyDescent="0.35">
      <c r="A67" s="17" t="s">
        <v>177</v>
      </c>
      <c r="B67" s="18">
        <v>10</v>
      </c>
      <c r="C67" s="19">
        <v>45355</v>
      </c>
      <c r="D67" s="22">
        <v>13</v>
      </c>
      <c r="E67" s="26">
        <v>0</v>
      </c>
      <c r="F67" s="26">
        <v>0</v>
      </c>
      <c r="G67" s="26">
        <v>0</v>
      </c>
      <c r="H67" s="26">
        <v>0</v>
      </c>
      <c r="I67" s="26">
        <v>1</v>
      </c>
      <c r="J67" s="26">
        <v>0</v>
      </c>
      <c r="K67" s="26">
        <v>1</v>
      </c>
      <c r="L67" s="26">
        <v>0</v>
      </c>
      <c r="M67" s="26">
        <v>0</v>
      </c>
      <c r="N67" s="26">
        <v>0</v>
      </c>
      <c r="O67" s="26">
        <v>0</v>
      </c>
      <c r="P67" s="26">
        <v>0</v>
      </c>
      <c r="Q67" s="26">
        <v>0</v>
      </c>
      <c r="R67" s="26">
        <v>0</v>
      </c>
      <c r="S67" s="26">
        <v>2</v>
      </c>
      <c r="T67" s="26">
        <v>3</v>
      </c>
      <c r="U67" s="26">
        <v>0</v>
      </c>
      <c r="V67" s="26">
        <v>0</v>
      </c>
      <c r="W67" s="26">
        <v>0</v>
      </c>
      <c r="X67" s="26">
        <v>1</v>
      </c>
      <c r="Y67" s="26">
        <v>0</v>
      </c>
      <c r="Z67" s="26">
        <v>2</v>
      </c>
      <c r="AA67" s="26">
        <v>0</v>
      </c>
      <c r="AB67" s="26">
        <v>1</v>
      </c>
      <c r="AC67" s="26">
        <v>0</v>
      </c>
      <c r="AD67" s="26">
        <v>2</v>
      </c>
      <c r="AE67" s="26">
        <v>0</v>
      </c>
      <c r="AF67" s="26">
        <v>0</v>
      </c>
      <c r="AG67" s="26">
        <v>0</v>
      </c>
      <c r="AH67" s="26">
        <v>0</v>
      </c>
      <c r="AI67" s="26">
        <v>0</v>
      </c>
      <c r="AJ67" s="26">
        <v>0</v>
      </c>
    </row>
    <row r="68" spans="1:36" x14ac:dyDescent="0.35">
      <c r="A68" s="17" t="s">
        <v>177</v>
      </c>
      <c r="B68" s="18">
        <v>11</v>
      </c>
      <c r="C68" s="19">
        <v>45362</v>
      </c>
      <c r="D68" s="22">
        <v>12</v>
      </c>
      <c r="E68" s="26">
        <v>0</v>
      </c>
      <c r="F68" s="26">
        <v>0</v>
      </c>
      <c r="G68" s="26">
        <v>0</v>
      </c>
      <c r="H68" s="26">
        <v>0</v>
      </c>
      <c r="I68" s="26">
        <v>2</v>
      </c>
      <c r="J68" s="26">
        <v>0</v>
      </c>
      <c r="K68" s="26">
        <v>0</v>
      </c>
      <c r="L68" s="26">
        <v>2</v>
      </c>
      <c r="M68" s="26">
        <v>1</v>
      </c>
      <c r="N68" s="26">
        <v>0</v>
      </c>
      <c r="O68" s="26">
        <v>0</v>
      </c>
      <c r="P68" s="26">
        <v>0</v>
      </c>
      <c r="Q68" s="26">
        <v>3</v>
      </c>
      <c r="R68" s="26">
        <v>1</v>
      </c>
      <c r="S68" s="26">
        <v>2</v>
      </c>
      <c r="T68" s="26">
        <v>1</v>
      </c>
      <c r="U68" s="26">
        <v>0</v>
      </c>
      <c r="V68" s="26">
        <v>0</v>
      </c>
      <c r="W68" s="26">
        <v>0</v>
      </c>
      <c r="X68" s="26">
        <v>0</v>
      </c>
      <c r="Y68" s="26">
        <v>0</v>
      </c>
      <c r="Z68" s="26">
        <v>0</v>
      </c>
      <c r="AA68" s="26">
        <v>0</v>
      </c>
      <c r="AB68" s="26">
        <v>0</v>
      </c>
      <c r="AC68" s="26">
        <v>0</v>
      </c>
      <c r="AD68" s="26">
        <v>0</v>
      </c>
      <c r="AE68" s="26">
        <v>0</v>
      </c>
      <c r="AF68" s="26">
        <v>0</v>
      </c>
      <c r="AG68" s="26">
        <v>0</v>
      </c>
      <c r="AH68" s="26">
        <v>0</v>
      </c>
      <c r="AI68" s="26">
        <v>0</v>
      </c>
      <c r="AJ68" s="26">
        <v>0</v>
      </c>
    </row>
    <row r="69" spans="1:36" x14ac:dyDescent="0.35">
      <c r="A69" s="17" t="s">
        <v>177</v>
      </c>
      <c r="B69" s="18">
        <v>12</v>
      </c>
      <c r="C69" s="19">
        <v>45369</v>
      </c>
      <c r="D69" s="22">
        <v>10</v>
      </c>
      <c r="E69" s="26">
        <v>0</v>
      </c>
      <c r="F69" s="26">
        <v>0</v>
      </c>
      <c r="G69" s="26">
        <v>1</v>
      </c>
      <c r="H69" s="26">
        <v>0</v>
      </c>
      <c r="I69" s="26">
        <v>1</v>
      </c>
      <c r="J69" s="26">
        <v>0</v>
      </c>
      <c r="K69" s="26">
        <v>0</v>
      </c>
      <c r="L69" s="26">
        <v>0</v>
      </c>
      <c r="M69" s="26">
        <v>0</v>
      </c>
      <c r="N69" s="26">
        <v>2</v>
      </c>
      <c r="O69" s="26">
        <v>1</v>
      </c>
      <c r="P69" s="26">
        <v>0</v>
      </c>
      <c r="Q69" s="26">
        <v>1</v>
      </c>
      <c r="R69" s="26">
        <v>0</v>
      </c>
      <c r="S69" s="26">
        <v>0</v>
      </c>
      <c r="T69" s="26">
        <v>0</v>
      </c>
      <c r="U69" s="26">
        <v>0</v>
      </c>
      <c r="V69" s="26">
        <v>0</v>
      </c>
      <c r="W69" s="26">
        <v>0</v>
      </c>
      <c r="X69" s="26">
        <v>0</v>
      </c>
      <c r="Y69" s="26">
        <v>0</v>
      </c>
      <c r="Z69" s="26">
        <v>2</v>
      </c>
      <c r="AA69" s="26">
        <v>0</v>
      </c>
      <c r="AB69" s="26">
        <v>0</v>
      </c>
      <c r="AC69" s="26">
        <v>0</v>
      </c>
      <c r="AD69" s="26">
        <v>2</v>
      </c>
      <c r="AE69" s="26">
        <v>0</v>
      </c>
      <c r="AF69" s="26">
        <v>0</v>
      </c>
      <c r="AG69" s="26">
        <v>0</v>
      </c>
      <c r="AH69" s="26">
        <v>0</v>
      </c>
      <c r="AI69" s="26">
        <v>0</v>
      </c>
      <c r="AJ69" s="26">
        <v>0</v>
      </c>
    </row>
    <row r="70" spans="1:36" x14ac:dyDescent="0.35">
      <c r="A70" s="17" t="s">
        <v>177</v>
      </c>
      <c r="B70" s="18">
        <v>13</v>
      </c>
      <c r="C70" s="19">
        <v>45376</v>
      </c>
      <c r="D70" s="22">
        <v>15</v>
      </c>
      <c r="E70" s="26">
        <v>0</v>
      </c>
      <c r="F70" s="26">
        <v>1</v>
      </c>
      <c r="G70" s="26">
        <v>1</v>
      </c>
      <c r="H70" s="26">
        <v>1</v>
      </c>
      <c r="I70" s="26">
        <v>0</v>
      </c>
      <c r="J70" s="26">
        <v>0</v>
      </c>
      <c r="K70" s="26">
        <v>0</v>
      </c>
      <c r="L70" s="26">
        <v>0</v>
      </c>
      <c r="M70" s="26">
        <v>1</v>
      </c>
      <c r="N70" s="26">
        <v>1</v>
      </c>
      <c r="O70" s="26">
        <v>0</v>
      </c>
      <c r="P70" s="26">
        <v>0</v>
      </c>
      <c r="Q70" s="26">
        <v>0</v>
      </c>
      <c r="R70" s="26">
        <v>0</v>
      </c>
      <c r="S70" s="26">
        <v>4</v>
      </c>
      <c r="T70" s="26">
        <v>0</v>
      </c>
      <c r="U70" s="26">
        <v>0</v>
      </c>
      <c r="V70" s="26">
        <v>0</v>
      </c>
      <c r="W70" s="26">
        <v>0</v>
      </c>
      <c r="X70" s="26">
        <v>0</v>
      </c>
      <c r="Y70" s="26">
        <v>1</v>
      </c>
      <c r="Z70" s="26">
        <v>3</v>
      </c>
      <c r="AA70" s="26">
        <v>0</v>
      </c>
      <c r="AB70" s="26">
        <v>0</v>
      </c>
      <c r="AC70" s="26">
        <v>0</v>
      </c>
      <c r="AD70" s="26">
        <v>1</v>
      </c>
      <c r="AE70" s="26">
        <v>0</v>
      </c>
      <c r="AF70" s="26">
        <v>0</v>
      </c>
      <c r="AG70" s="26">
        <v>1</v>
      </c>
      <c r="AH70" s="26">
        <v>0</v>
      </c>
      <c r="AI70" s="26">
        <v>0</v>
      </c>
      <c r="AJ70" s="26">
        <v>0</v>
      </c>
    </row>
    <row r="71" spans="1:36" x14ac:dyDescent="0.35">
      <c r="A71" s="17" t="s">
        <v>177</v>
      </c>
      <c r="B71" s="18">
        <v>14</v>
      </c>
      <c r="C71" s="19">
        <v>45383</v>
      </c>
      <c r="D71" s="22">
        <v>8</v>
      </c>
      <c r="E71" s="26">
        <v>0</v>
      </c>
      <c r="F71" s="26">
        <v>1</v>
      </c>
      <c r="G71" s="26">
        <v>0</v>
      </c>
      <c r="H71" s="26">
        <v>0</v>
      </c>
      <c r="I71" s="26">
        <v>0</v>
      </c>
      <c r="J71" s="26">
        <v>0</v>
      </c>
      <c r="K71" s="26">
        <v>0</v>
      </c>
      <c r="L71" s="26">
        <v>0</v>
      </c>
      <c r="M71" s="26">
        <v>0</v>
      </c>
      <c r="N71" s="26">
        <v>1</v>
      </c>
      <c r="O71" s="26">
        <v>0</v>
      </c>
      <c r="P71" s="26">
        <v>2</v>
      </c>
      <c r="Q71" s="26">
        <v>0</v>
      </c>
      <c r="R71" s="26">
        <v>0</v>
      </c>
      <c r="S71" s="26">
        <v>1</v>
      </c>
      <c r="T71" s="26">
        <v>0</v>
      </c>
      <c r="U71" s="26">
        <v>0</v>
      </c>
      <c r="V71" s="26">
        <v>0</v>
      </c>
      <c r="W71" s="26">
        <v>0</v>
      </c>
      <c r="X71" s="26">
        <v>0</v>
      </c>
      <c r="Y71" s="26">
        <v>0</v>
      </c>
      <c r="Z71" s="26">
        <v>0</v>
      </c>
      <c r="AA71" s="26">
        <v>1</v>
      </c>
      <c r="AB71" s="26">
        <v>0</v>
      </c>
      <c r="AC71" s="26">
        <v>0</v>
      </c>
      <c r="AD71" s="26">
        <v>1</v>
      </c>
      <c r="AE71" s="26">
        <v>0</v>
      </c>
      <c r="AF71" s="26">
        <v>1</v>
      </c>
      <c r="AG71" s="26">
        <v>0</v>
      </c>
      <c r="AH71" s="26">
        <v>0</v>
      </c>
      <c r="AI71" s="26">
        <v>0</v>
      </c>
      <c r="AJ71" s="26">
        <v>0</v>
      </c>
    </row>
    <row r="72" spans="1:36" x14ac:dyDescent="0.35">
      <c r="A72" s="17" t="s">
        <v>177</v>
      </c>
      <c r="B72" s="18">
        <v>15</v>
      </c>
      <c r="C72" s="19">
        <v>45390</v>
      </c>
      <c r="D72" s="22">
        <v>6</v>
      </c>
      <c r="E72" s="26">
        <v>0</v>
      </c>
      <c r="F72" s="26">
        <v>0</v>
      </c>
      <c r="G72" s="26">
        <v>0</v>
      </c>
      <c r="H72" s="26">
        <v>0</v>
      </c>
      <c r="I72" s="26">
        <v>1</v>
      </c>
      <c r="J72" s="26">
        <v>0</v>
      </c>
      <c r="K72" s="26">
        <v>1</v>
      </c>
      <c r="L72" s="26">
        <v>0</v>
      </c>
      <c r="M72" s="26">
        <v>0</v>
      </c>
      <c r="N72" s="26">
        <v>1</v>
      </c>
      <c r="O72" s="26">
        <v>0</v>
      </c>
      <c r="P72" s="26">
        <v>0</v>
      </c>
      <c r="Q72" s="26">
        <v>0</v>
      </c>
      <c r="R72" s="26">
        <v>0</v>
      </c>
      <c r="S72" s="26">
        <v>0</v>
      </c>
      <c r="T72" s="26">
        <v>0</v>
      </c>
      <c r="U72" s="26">
        <v>0</v>
      </c>
      <c r="V72" s="26">
        <v>1</v>
      </c>
      <c r="W72" s="26">
        <v>0</v>
      </c>
      <c r="X72" s="26">
        <v>0</v>
      </c>
      <c r="Y72" s="26">
        <v>0</v>
      </c>
      <c r="Z72" s="26">
        <v>1</v>
      </c>
      <c r="AA72" s="26">
        <v>0</v>
      </c>
      <c r="AB72" s="26">
        <v>1</v>
      </c>
      <c r="AC72" s="26">
        <v>0</v>
      </c>
      <c r="AD72" s="26">
        <v>0</v>
      </c>
      <c r="AE72" s="26">
        <v>0</v>
      </c>
      <c r="AF72" s="26">
        <v>0</v>
      </c>
      <c r="AG72" s="26">
        <v>0</v>
      </c>
      <c r="AH72" s="26">
        <v>0</v>
      </c>
      <c r="AI72" s="26">
        <v>0</v>
      </c>
      <c r="AJ72" s="26">
        <v>0</v>
      </c>
    </row>
    <row r="73" spans="1:36" x14ac:dyDescent="0.35">
      <c r="A73" s="17" t="s">
        <v>177</v>
      </c>
      <c r="B73" s="18">
        <v>16</v>
      </c>
      <c r="C73" s="19">
        <v>45397</v>
      </c>
      <c r="D73" s="22">
        <v>5</v>
      </c>
      <c r="E73" s="26">
        <v>0</v>
      </c>
      <c r="F73" s="26">
        <v>0</v>
      </c>
      <c r="G73" s="26">
        <v>0</v>
      </c>
      <c r="H73" s="26">
        <v>1</v>
      </c>
      <c r="I73" s="26">
        <v>3</v>
      </c>
      <c r="J73" s="26">
        <v>0</v>
      </c>
      <c r="K73" s="26">
        <v>0</v>
      </c>
      <c r="L73" s="26">
        <v>0</v>
      </c>
      <c r="M73" s="26">
        <v>0</v>
      </c>
      <c r="N73" s="26">
        <v>0</v>
      </c>
      <c r="O73" s="26">
        <v>0</v>
      </c>
      <c r="P73" s="26">
        <v>0</v>
      </c>
      <c r="Q73" s="26">
        <v>0</v>
      </c>
      <c r="R73" s="26">
        <v>0</v>
      </c>
      <c r="S73" s="26">
        <v>0</v>
      </c>
      <c r="T73" s="26">
        <v>0</v>
      </c>
      <c r="U73" s="26">
        <v>0</v>
      </c>
      <c r="V73" s="26">
        <v>0</v>
      </c>
      <c r="W73" s="26">
        <v>0</v>
      </c>
      <c r="X73" s="26">
        <v>0</v>
      </c>
      <c r="Y73" s="26">
        <v>0</v>
      </c>
      <c r="Z73" s="26">
        <v>0</v>
      </c>
      <c r="AA73" s="26">
        <v>0</v>
      </c>
      <c r="AB73" s="26">
        <v>0</v>
      </c>
      <c r="AC73" s="26">
        <v>0</v>
      </c>
      <c r="AD73" s="26">
        <v>0</v>
      </c>
      <c r="AE73" s="26">
        <v>0</v>
      </c>
      <c r="AF73" s="26">
        <v>0</v>
      </c>
      <c r="AG73" s="26">
        <v>1</v>
      </c>
      <c r="AH73" s="26">
        <v>0</v>
      </c>
      <c r="AI73" s="26">
        <v>0</v>
      </c>
      <c r="AJ73" s="26">
        <v>0</v>
      </c>
    </row>
    <row r="74" spans="1:36" x14ac:dyDescent="0.35">
      <c r="A74" s="17" t="s">
        <v>177</v>
      </c>
      <c r="B74" s="18">
        <v>17</v>
      </c>
      <c r="C74" s="19">
        <v>45404</v>
      </c>
      <c r="D74" s="22" t="s">
        <v>213</v>
      </c>
      <c r="E74" s="26" t="s">
        <v>213</v>
      </c>
      <c r="F74" s="26" t="s">
        <v>213</v>
      </c>
      <c r="G74" s="26" t="s">
        <v>213</v>
      </c>
      <c r="H74" s="26" t="s">
        <v>213</v>
      </c>
      <c r="I74" s="26" t="s">
        <v>213</v>
      </c>
      <c r="J74" s="26" t="s">
        <v>213</v>
      </c>
      <c r="K74" s="26" t="s">
        <v>213</v>
      </c>
      <c r="L74" s="26" t="s">
        <v>213</v>
      </c>
      <c r="M74" s="26" t="s">
        <v>213</v>
      </c>
      <c r="N74" s="26" t="s">
        <v>213</v>
      </c>
      <c r="O74" s="26" t="s">
        <v>213</v>
      </c>
      <c r="P74" s="26" t="s">
        <v>213</v>
      </c>
      <c r="Q74" s="26" t="s">
        <v>213</v>
      </c>
      <c r="R74" s="26" t="s">
        <v>213</v>
      </c>
      <c r="S74" s="26" t="s">
        <v>213</v>
      </c>
      <c r="T74" s="26" t="s">
        <v>213</v>
      </c>
      <c r="U74" s="26" t="s">
        <v>213</v>
      </c>
      <c r="V74" s="26" t="s">
        <v>213</v>
      </c>
      <c r="W74" s="26" t="s">
        <v>213</v>
      </c>
      <c r="X74" s="26" t="s">
        <v>213</v>
      </c>
      <c r="Y74" s="26" t="s">
        <v>213</v>
      </c>
      <c r="Z74" s="26" t="s">
        <v>213</v>
      </c>
      <c r="AA74" s="26" t="s">
        <v>213</v>
      </c>
      <c r="AB74" s="26" t="s">
        <v>213</v>
      </c>
      <c r="AC74" s="26" t="s">
        <v>213</v>
      </c>
      <c r="AD74" s="26" t="s">
        <v>213</v>
      </c>
      <c r="AE74" s="26" t="s">
        <v>213</v>
      </c>
      <c r="AF74" s="26" t="s">
        <v>213</v>
      </c>
      <c r="AG74" s="26" t="s">
        <v>213</v>
      </c>
      <c r="AH74" s="26" t="s">
        <v>213</v>
      </c>
      <c r="AI74" s="26" t="s">
        <v>213</v>
      </c>
      <c r="AJ74" s="26" t="s">
        <v>213</v>
      </c>
    </row>
    <row r="75" spans="1:36" x14ac:dyDescent="0.35">
      <c r="A75" s="17" t="s">
        <v>177</v>
      </c>
      <c r="B75" s="18">
        <v>18</v>
      </c>
      <c r="C75" s="19">
        <v>45411</v>
      </c>
      <c r="D75" s="22" t="s">
        <v>213</v>
      </c>
      <c r="E75" s="26" t="s">
        <v>213</v>
      </c>
      <c r="F75" s="26" t="s">
        <v>213</v>
      </c>
      <c r="G75" s="26" t="s">
        <v>213</v>
      </c>
      <c r="H75" s="26" t="s">
        <v>213</v>
      </c>
      <c r="I75" s="26" t="s">
        <v>213</v>
      </c>
      <c r="J75" s="26" t="s">
        <v>213</v>
      </c>
      <c r="K75" s="26" t="s">
        <v>213</v>
      </c>
      <c r="L75" s="26" t="s">
        <v>213</v>
      </c>
      <c r="M75" s="26" t="s">
        <v>213</v>
      </c>
      <c r="N75" s="26" t="s">
        <v>213</v>
      </c>
      <c r="O75" s="26" t="s">
        <v>213</v>
      </c>
      <c r="P75" s="26" t="s">
        <v>213</v>
      </c>
      <c r="Q75" s="26" t="s">
        <v>213</v>
      </c>
      <c r="R75" s="26" t="s">
        <v>213</v>
      </c>
      <c r="S75" s="26" t="s">
        <v>213</v>
      </c>
      <c r="T75" s="26" t="s">
        <v>213</v>
      </c>
      <c r="U75" s="26" t="s">
        <v>213</v>
      </c>
      <c r="V75" s="26" t="s">
        <v>213</v>
      </c>
      <c r="W75" s="26" t="s">
        <v>213</v>
      </c>
      <c r="X75" s="26" t="s">
        <v>213</v>
      </c>
      <c r="Y75" s="26" t="s">
        <v>213</v>
      </c>
      <c r="Z75" s="26" t="s">
        <v>213</v>
      </c>
      <c r="AA75" s="26" t="s">
        <v>213</v>
      </c>
      <c r="AB75" s="26" t="s">
        <v>213</v>
      </c>
      <c r="AC75" s="26" t="s">
        <v>213</v>
      </c>
      <c r="AD75" s="26" t="s">
        <v>213</v>
      </c>
      <c r="AE75" s="26" t="s">
        <v>213</v>
      </c>
      <c r="AF75" s="26" t="s">
        <v>213</v>
      </c>
      <c r="AG75" s="26" t="s">
        <v>213</v>
      </c>
      <c r="AH75" s="26" t="s">
        <v>213</v>
      </c>
      <c r="AI75" s="26" t="s">
        <v>213</v>
      </c>
      <c r="AJ75" s="26" t="s">
        <v>213</v>
      </c>
    </row>
    <row r="76" spans="1:36" x14ac:dyDescent="0.35">
      <c r="A76" s="17" t="s">
        <v>177</v>
      </c>
      <c r="B76" s="18">
        <v>19</v>
      </c>
      <c r="C76" s="19">
        <v>45418</v>
      </c>
      <c r="D76" s="22" t="s">
        <v>213</v>
      </c>
      <c r="E76" s="26" t="s">
        <v>213</v>
      </c>
      <c r="F76" s="26" t="s">
        <v>213</v>
      </c>
      <c r="G76" s="26" t="s">
        <v>213</v>
      </c>
      <c r="H76" s="26" t="s">
        <v>213</v>
      </c>
      <c r="I76" s="26" t="s">
        <v>213</v>
      </c>
      <c r="J76" s="26" t="s">
        <v>213</v>
      </c>
      <c r="K76" s="26" t="s">
        <v>213</v>
      </c>
      <c r="L76" s="26" t="s">
        <v>213</v>
      </c>
      <c r="M76" s="26" t="s">
        <v>213</v>
      </c>
      <c r="N76" s="26" t="s">
        <v>213</v>
      </c>
      <c r="O76" s="26" t="s">
        <v>213</v>
      </c>
      <c r="P76" s="26" t="s">
        <v>213</v>
      </c>
      <c r="Q76" s="26" t="s">
        <v>213</v>
      </c>
      <c r="R76" s="26" t="s">
        <v>213</v>
      </c>
      <c r="S76" s="26" t="s">
        <v>213</v>
      </c>
      <c r="T76" s="26" t="s">
        <v>213</v>
      </c>
      <c r="U76" s="26" t="s">
        <v>213</v>
      </c>
      <c r="V76" s="26" t="s">
        <v>213</v>
      </c>
      <c r="W76" s="26" t="s">
        <v>213</v>
      </c>
      <c r="X76" s="26" t="s">
        <v>213</v>
      </c>
      <c r="Y76" s="26" t="s">
        <v>213</v>
      </c>
      <c r="Z76" s="26" t="s">
        <v>213</v>
      </c>
      <c r="AA76" s="26" t="s">
        <v>213</v>
      </c>
      <c r="AB76" s="26" t="s">
        <v>213</v>
      </c>
      <c r="AC76" s="26" t="s">
        <v>213</v>
      </c>
      <c r="AD76" s="26" t="s">
        <v>213</v>
      </c>
      <c r="AE76" s="26" t="s">
        <v>213</v>
      </c>
      <c r="AF76" s="26" t="s">
        <v>213</v>
      </c>
      <c r="AG76" s="26" t="s">
        <v>213</v>
      </c>
      <c r="AH76" s="26" t="s">
        <v>213</v>
      </c>
      <c r="AI76" s="26" t="s">
        <v>213</v>
      </c>
      <c r="AJ76" s="26" t="s">
        <v>213</v>
      </c>
    </row>
    <row r="77" spans="1:36" x14ac:dyDescent="0.35">
      <c r="A77" s="17" t="s">
        <v>177</v>
      </c>
      <c r="B77" s="18">
        <v>20</v>
      </c>
      <c r="C77" s="19">
        <v>45425</v>
      </c>
      <c r="D77" s="22" t="s">
        <v>213</v>
      </c>
      <c r="E77" s="26" t="s">
        <v>213</v>
      </c>
      <c r="F77" s="26" t="s">
        <v>213</v>
      </c>
      <c r="G77" s="26" t="s">
        <v>213</v>
      </c>
      <c r="H77" s="26" t="s">
        <v>213</v>
      </c>
      <c r="I77" s="26" t="s">
        <v>213</v>
      </c>
      <c r="J77" s="26" t="s">
        <v>213</v>
      </c>
      <c r="K77" s="26" t="s">
        <v>213</v>
      </c>
      <c r="L77" s="26" t="s">
        <v>213</v>
      </c>
      <c r="M77" s="26" t="s">
        <v>213</v>
      </c>
      <c r="N77" s="26" t="s">
        <v>213</v>
      </c>
      <c r="O77" s="26" t="s">
        <v>213</v>
      </c>
      <c r="P77" s="26" t="s">
        <v>213</v>
      </c>
      <c r="Q77" s="26" t="s">
        <v>213</v>
      </c>
      <c r="R77" s="26" t="s">
        <v>213</v>
      </c>
      <c r="S77" s="26" t="s">
        <v>213</v>
      </c>
      <c r="T77" s="26" t="s">
        <v>213</v>
      </c>
      <c r="U77" s="26" t="s">
        <v>213</v>
      </c>
      <c r="V77" s="26" t="s">
        <v>213</v>
      </c>
      <c r="W77" s="26" t="s">
        <v>213</v>
      </c>
      <c r="X77" s="26" t="s">
        <v>213</v>
      </c>
      <c r="Y77" s="26" t="s">
        <v>213</v>
      </c>
      <c r="Z77" s="26" t="s">
        <v>213</v>
      </c>
      <c r="AA77" s="26" t="s">
        <v>213</v>
      </c>
      <c r="AB77" s="26" t="s">
        <v>213</v>
      </c>
      <c r="AC77" s="26" t="s">
        <v>213</v>
      </c>
      <c r="AD77" s="26" t="s">
        <v>213</v>
      </c>
      <c r="AE77" s="26" t="s">
        <v>213</v>
      </c>
      <c r="AF77" s="26" t="s">
        <v>213</v>
      </c>
      <c r="AG77" s="26" t="s">
        <v>213</v>
      </c>
      <c r="AH77" s="26" t="s">
        <v>213</v>
      </c>
      <c r="AI77" s="26" t="s">
        <v>213</v>
      </c>
      <c r="AJ77" s="26" t="s">
        <v>213</v>
      </c>
    </row>
    <row r="78" spans="1:36" x14ac:dyDescent="0.35">
      <c r="A78" s="17" t="s">
        <v>177</v>
      </c>
      <c r="B78" s="18">
        <v>21</v>
      </c>
      <c r="C78" s="19">
        <v>45432</v>
      </c>
      <c r="D78" s="22" t="s">
        <v>213</v>
      </c>
      <c r="E78" s="26" t="s">
        <v>213</v>
      </c>
      <c r="F78" s="26" t="s">
        <v>213</v>
      </c>
      <c r="G78" s="26" t="s">
        <v>213</v>
      </c>
      <c r="H78" s="26" t="s">
        <v>213</v>
      </c>
      <c r="I78" s="26" t="s">
        <v>213</v>
      </c>
      <c r="J78" s="26" t="s">
        <v>213</v>
      </c>
      <c r="K78" s="26" t="s">
        <v>213</v>
      </c>
      <c r="L78" s="26" t="s">
        <v>213</v>
      </c>
      <c r="M78" s="26" t="s">
        <v>213</v>
      </c>
      <c r="N78" s="26" t="s">
        <v>213</v>
      </c>
      <c r="O78" s="26" t="s">
        <v>213</v>
      </c>
      <c r="P78" s="26" t="s">
        <v>213</v>
      </c>
      <c r="Q78" s="26" t="s">
        <v>213</v>
      </c>
      <c r="R78" s="26" t="s">
        <v>213</v>
      </c>
      <c r="S78" s="26" t="s">
        <v>213</v>
      </c>
      <c r="T78" s="26" t="s">
        <v>213</v>
      </c>
      <c r="U78" s="26" t="s">
        <v>213</v>
      </c>
      <c r="V78" s="26" t="s">
        <v>213</v>
      </c>
      <c r="W78" s="26" t="s">
        <v>213</v>
      </c>
      <c r="X78" s="26" t="s">
        <v>213</v>
      </c>
      <c r="Y78" s="26" t="s">
        <v>213</v>
      </c>
      <c r="Z78" s="26" t="s">
        <v>213</v>
      </c>
      <c r="AA78" s="26" t="s">
        <v>213</v>
      </c>
      <c r="AB78" s="26" t="s">
        <v>213</v>
      </c>
      <c r="AC78" s="26" t="s">
        <v>213</v>
      </c>
      <c r="AD78" s="26" t="s">
        <v>213</v>
      </c>
      <c r="AE78" s="26" t="s">
        <v>213</v>
      </c>
      <c r="AF78" s="26" t="s">
        <v>213</v>
      </c>
      <c r="AG78" s="26" t="s">
        <v>213</v>
      </c>
      <c r="AH78" s="26" t="s">
        <v>213</v>
      </c>
      <c r="AI78" s="26" t="s">
        <v>213</v>
      </c>
      <c r="AJ78" s="26" t="s">
        <v>213</v>
      </c>
    </row>
    <row r="79" spans="1:36" x14ac:dyDescent="0.35">
      <c r="A79" s="17" t="s">
        <v>177</v>
      </c>
      <c r="B79" s="18">
        <v>22</v>
      </c>
      <c r="C79" s="19">
        <v>45439</v>
      </c>
      <c r="D79" s="22" t="s">
        <v>213</v>
      </c>
      <c r="E79" s="26" t="s">
        <v>213</v>
      </c>
      <c r="F79" s="26" t="s">
        <v>213</v>
      </c>
      <c r="G79" s="26" t="s">
        <v>213</v>
      </c>
      <c r="H79" s="26" t="s">
        <v>213</v>
      </c>
      <c r="I79" s="26" t="s">
        <v>213</v>
      </c>
      <c r="J79" s="26" t="s">
        <v>213</v>
      </c>
      <c r="K79" s="26" t="s">
        <v>213</v>
      </c>
      <c r="L79" s="26" t="s">
        <v>213</v>
      </c>
      <c r="M79" s="26" t="s">
        <v>213</v>
      </c>
      <c r="N79" s="26" t="s">
        <v>213</v>
      </c>
      <c r="O79" s="26" t="s">
        <v>213</v>
      </c>
      <c r="P79" s="26" t="s">
        <v>213</v>
      </c>
      <c r="Q79" s="26" t="s">
        <v>213</v>
      </c>
      <c r="R79" s="26" t="s">
        <v>213</v>
      </c>
      <c r="S79" s="26" t="s">
        <v>213</v>
      </c>
      <c r="T79" s="26" t="s">
        <v>213</v>
      </c>
      <c r="U79" s="26" t="s">
        <v>213</v>
      </c>
      <c r="V79" s="26" t="s">
        <v>213</v>
      </c>
      <c r="W79" s="26" t="s">
        <v>213</v>
      </c>
      <c r="X79" s="26" t="s">
        <v>213</v>
      </c>
      <c r="Y79" s="26" t="s">
        <v>213</v>
      </c>
      <c r="Z79" s="26" t="s">
        <v>213</v>
      </c>
      <c r="AA79" s="26" t="s">
        <v>213</v>
      </c>
      <c r="AB79" s="26" t="s">
        <v>213</v>
      </c>
      <c r="AC79" s="26" t="s">
        <v>213</v>
      </c>
      <c r="AD79" s="26" t="s">
        <v>213</v>
      </c>
      <c r="AE79" s="26" t="s">
        <v>213</v>
      </c>
      <c r="AF79" s="26" t="s">
        <v>213</v>
      </c>
      <c r="AG79" s="26" t="s">
        <v>213</v>
      </c>
      <c r="AH79" s="26" t="s">
        <v>213</v>
      </c>
      <c r="AI79" s="26" t="s">
        <v>213</v>
      </c>
      <c r="AJ79" s="26" t="s">
        <v>213</v>
      </c>
    </row>
    <row r="80" spans="1:36" x14ac:dyDescent="0.35">
      <c r="A80" s="17" t="s">
        <v>177</v>
      </c>
      <c r="B80" s="18">
        <v>23</v>
      </c>
      <c r="C80" s="19">
        <v>45446</v>
      </c>
      <c r="D80" s="22" t="s">
        <v>213</v>
      </c>
      <c r="E80" s="26" t="s">
        <v>213</v>
      </c>
      <c r="F80" s="26" t="s">
        <v>213</v>
      </c>
      <c r="G80" s="26" t="s">
        <v>213</v>
      </c>
      <c r="H80" s="26" t="s">
        <v>213</v>
      </c>
      <c r="I80" s="26" t="s">
        <v>213</v>
      </c>
      <c r="J80" s="26" t="s">
        <v>213</v>
      </c>
      <c r="K80" s="26" t="s">
        <v>213</v>
      </c>
      <c r="L80" s="26" t="s">
        <v>213</v>
      </c>
      <c r="M80" s="26" t="s">
        <v>213</v>
      </c>
      <c r="N80" s="26" t="s">
        <v>213</v>
      </c>
      <c r="O80" s="26" t="s">
        <v>213</v>
      </c>
      <c r="P80" s="26" t="s">
        <v>213</v>
      </c>
      <c r="Q80" s="26" t="s">
        <v>213</v>
      </c>
      <c r="R80" s="26" t="s">
        <v>213</v>
      </c>
      <c r="S80" s="26" t="s">
        <v>213</v>
      </c>
      <c r="T80" s="26" t="s">
        <v>213</v>
      </c>
      <c r="U80" s="26" t="s">
        <v>213</v>
      </c>
      <c r="V80" s="26" t="s">
        <v>213</v>
      </c>
      <c r="W80" s="26" t="s">
        <v>213</v>
      </c>
      <c r="X80" s="26" t="s">
        <v>213</v>
      </c>
      <c r="Y80" s="26" t="s">
        <v>213</v>
      </c>
      <c r="Z80" s="26" t="s">
        <v>213</v>
      </c>
      <c r="AA80" s="26" t="s">
        <v>213</v>
      </c>
      <c r="AB80" s="26" t="s">
        <v>213</v>
      </c>
      <c r="AC80" s="26" t="s">
        <v>213</v>
      </c>
      <c r="AD80" s="26" t="s">
        <v>213</v>
      </c>
      <c r="AE80" s="26" t="s">
        <v>213</v>
      </c>
      <c r="AF80" s="26" t="s">
        <v>213</v>
      </c>
      <c r="AG80" s="26" t="s">
        <v>213</v>
      </c>
      <c r="AH80" s="26" t="s">
        <v>213</v>
      </c>
      <c r="AI80" s="26" t="s">
        <v>213</v>
      </c>
      <c r="AJ80" s="26" t="s">
        <v>213</v>
      </c>
    </row>
    <row r="81" spans="1:36" x14ac:dyDescent="0.35">
      <c r="A81" s="17" t="s">
        <v>177</v>
      </c>
      <c r="B81" s="18">
        <v>24</v>
      </c>
      <c r="C81" s="19">
        <v>45453</v>
      </c>
      <c r="D81" s="22" t="s">
        <v>213</v>
      </c>
      <c r="E81" s="26" t="s">
        <v>213</v>
      </c>
      <c r="F81" s="26" t="s">
        <v>213</v>
      </c>
      <c r="G81" s="26" t="s">
        <v>213</v>
      </c>
      <c r="H81" s="26" t="s">
        <v>213</v>
      </c>
      <c r="I81" s="26" t="s">
        <v>213</v>
      </c>
      <c r="J81" s="26" t="s">
        <v>213</v>
      </c>
      <c r="K81" s="26" t="s">
        <v>213</v>
      </c>
      <c r="L81" s="26" t="s">
        <v>213</v>
      </c>
      <c r="M81" s="26" t="s">
        <v>213</v>
      </c>
      <c r="N81" s="26" t="s">
        <v>213</v>
      </c>
      <c r="O81" s="26" t="s">
        <v>213</v>
      </c>
      <c r="P81" s="26" t="s">
        <v>213</v>
      </c>
      <c r="Q81" s="26" t="s">
        <v>213</v>
      </c>
      <c r="R81" s="26" t="s">
        <v>213</v>
      </c>
      <c r="S81" s="26" t="s">
        <v>213</v>
      </c>
      <c r="T81" s="26" t="s">
        <v>213</v>
      </c>
      <c r="U81" s="26" t="s">
        <v>213</v>
      </c>
      <c r="V81" s="26" t="s">
        <v>213</v>
      </c>
      <c r="W81" s="26" t="s">
        <v>213</v>
      </c>
      <c r="X81" s="26" t="s">
        <v>213</v>
      </c>
      <c r="Y81" s="26" t="s">
        <v>213</v>
      </c>
      <c r="Z81" s="26" t="s">
        <v>213</v>
      </c>
      <c r="AA81" s="26" t="s">
        <v>213</v>
      </c>
      <c r="AB81" s="26" t="s">
        <v>213</v>
      </c>
      <c r="AC81" s="26" t="s">
        <v>213</v>
      </c>
      <c r="AD81" s="26" t="s">
        <v>213</v>
      </c>
      <c r="AE81" s="26" t="s">
        <v>213</v>
      </c>
      <c r="AF81" s="26" t="s">
        <v>213</v>
      </c>
      <c r="AG81" s="26" t="s">
        <v>213</v>
      </c>
      <c r="AH81" s="26" t="s">
        <v>213</v>
      </c>
      <c r="AI81" s="26" t="s">
        <v>213</v>
      </c>
      <c r="AJ81" s="26" t="s">
        <v>213</v>
      </c>
    </row>
    <row r="82" spans="1:36" x14ac:dyDescent="0.35">
      <c r="A82" s="17" t="s">
        <v>177</v>
      </c>
      <c r="B82" s="18">
        <v>25</v>
      </c>
      <c r="C82" s="19">
        <v>45460</v>
      </c>
      <c r="D82" s="22" t="s">
        <v>213</v>
      </c>
      <c r="E82" s="26" t="s">
        <v>213</v>
      </c>
      <c r="F82" s="26" t="s">
        <v>213</v>
      </c>
      <c r="G82" s="26" t="s">
        <v>213</v>
      </c>
      <c r="H82" s="26" t="s">
        <v>213</v>
      </c>
      <c r="I82" s="26" t="s">
        <v>213</v>
      </c>
      <c r="J82" s="26" t="s">
        <v>213</v>
      </c>
      <c r="K82" s="26" t="s">
        <v>213</v>
      </c>
      <c r="L82" s="26" t="s">
        <v>213</v>
      </c>
      <c r="M82" s="26" t="s">
        <v>213</v>
      </c>
      <c r="N82" s="26" t="s">
        <v>213</v>
      </c>
      <c r="O82" s="26" t="s">
        <v>213</v>
      </c>
      <c r="P82" s="26" t="s">
        <v>213</v>
      </c>
      <c r="Q82" s="26" t="s">
        <v>213</v>
      </c>
      <c r="R82" s="26" t="s">
        <v>213</v>
      </c>
      <c r="S82" s="26" t="s">
        <v>213</v>
      </c>
      <c r="T82" s="26" t="s">
        <v>213</v>
      </c>
      <c r="U82" s="26" t="s">
        <v>213</v>
      </c>
      <c r="V82" s="26" t="s">
        <v>213</v>
      </c>
      <c r="W82" s="26" t="s">
        <v>213</v>
      </c>
      <c r="X82" s="26" t="s">
        <v>213</v>
      </c>
      <c r="Y82" s="26" t="s">
        <v>213</v>
      </c>
      <c r="Z82" s="26" t="s">
        <v>213</v>
      </c>
      <c r="AA82" s="26" t="s">
        <v>213</v>
      </c>
      <c r="AB82" s="26" t="s">
        <v>213</v>
      </c>
      <c r="AC82" s="26" t="s">
        <v>213</v>
      </c>
      <c r="AD82" s="26" t="s">
        <v>213</v>
      </c>
      <c r="AE82" s="26" t="s">
        <v>213</v>
      </c>
      <c r="AF82" s="26" t="s">
        <v>213</v>
      </c>
      <c r="AG82" s="26" t="s">
        <v>213</v>
      </c>
      <c r="AH82" s="26" t="s">
        <v>213</v>
      </c>
      <c r="AI82" s="26" t="s">
        <v>213</v>
      </c>
      <c r="AJ82" s="26" t="s">
        <v>213</v>
      </c>
    </row>
    <row r="83" spans="1:36" x14ac:dyDescent="0.35">
      <c r="A83" s="17" t="s">
        <v>177</v>
      </c>
      <c r="B83" s="18">
        <v>26</v>
      </c>
      <c r="C83" s="19">
        <v>45467</v>
      </c>
      <c r="D83" s="22" t="s">
        <v>213</v>
      </c>
      <c r="E83" s="26" t="s">
        <v>213</v>
      </c>
      <c r="F83" s="26" t="s">
        <v>213</v>
      </c>
      <c r="G83" s="26" t="s">
        <v>213</v>
      </c>
      <c r="H83" s="26" t="s">
        <v>213</v>
      </c>
      <c r="I83" s="26" t="s">
        <v>213</v>
      </c>
      <c r="J83" s="26" t="s">
        <v>213</v>
      </c>
      <c r="K83" s="26" t="s">
        <v>213</v>
      </c>
      <c r="L83" s="26" t="s">
        <v>213</v>
      </c>
      <c r="M83" s="26" t="s">
        <v>213</v>
      </c>
      <c r="N83" s="26" t="s">
        <v>213</v>
      </c>
      <c r="O83" s="26" t="s">
        <v>213</v>
      </c>
      <c r="P83" s="26" t="s">
        <v>213</v>
      </c>
      <c r="Q83" s="26" t="s">
        <v>213</v>
      </c>
      <c r="R83" s="26" t="s">
        <v>213</v>
      </c>
      <c r="S83" s="26" t="s">
        <v>213</v>
      </c>
      <c r="T83" s="26" t="s">
        <v>213</v>
      </c>
      <c r="U83" s="26" t="s">
        <v>213</v>
      </c>
      <c r="V83" s="26" t="s">
        <v>213</v>
      </c>
      <c r="W83" s="26" t="s">
        <v>213</v>
      </c>
      <c r="X83" s="26" t="s">
        <v>213</v>
      </c>
      <c r="Y83" s="26" t="s">
        <v>213</v>
      </c>
      <c r="Z83" s="26" t="s">
        <v>213</v>
      </c>
      <c r="AA83" s="26" t="s">
        <v>213</v>
      </c>
      <c r="AB83" s="26" t="s">
        <v>213</v>
      </c>
      <c r="AC83" s="26" t="s">
        <v>213</v>
      </c>
      <c r="AD83" s="26" t="s">
        <v>213</v>
      </c>
      <c r="AE83" s="26" t="s">
        <v>213</v>
      </c>
      <c r="AF83" s="26" t="s">
        <v>213</v>
      </c>
      <c r="AG83" s="26" t="s">
        <v>213</v>
      </c>
      <c r="AH83" s="26" t="s">
        <v>213</v>
      </c>
      <c r="AI83" s="26" t="s">
        <v>213</v>
      </c>
      <c r="AJ83" s="26" t="s">
        <v>213</v>
      </c>
    </row>
    <row r="84" spans="1:36" x14ac:dyDescent="0.35">
      <c r="A84" s="17" t="s">
        <v>177</v>
      </c>
      <c r="B84" s="18">
        <v>27</v>
      </c>
      <c r="C84" s="19">
        <v>45474</v>
      </c>
      <c r="D84" s="22" t="s">
        <v>213</v>
      </c>
      <c r="E84" s="26" t="s">
        <v>213</v>
      </c>
      <c r="F84" s="26" t="s">
        <v>213</v>
      </c>
      <c r="G84" s="26" t="s">
        <v>213</v>
      </c>
      <c r="H84" s="26" t="s">
        <v>213</v>
      </c>
      <c r="I84" s="26" t="s">
        <v>213</v>
      </c>
      <c r="J84" s="26" t="s">
        <v>213</v>
      </c>
      <c r="K84" s="26" t="s">
        <v>213</v>
      </c>
      <c r="L84" s="26" t="s">
        <v>213</v>
      </c>
      <c r="M84" s="26" t="s">
        <v>213</v>
      </c>
      <c r="N84" s="26" t="s">
        <v>213</v>
      </c>
      <c r="O84" s="26" t="s">
        <v>213</v>
      </c>
      <c r="P84" s="26" t="s">
        <v>213</v>
      </c>
      <c r="Q84" s="26" t="s">
        <v>213</v>
      </c>
      <c r="R84" s="26" t="s">
        <v>213</v>
      </c>
      <c r="S84" s="26" t="s">
        <v>213</v>
      </c>
      <c r="T84" s="26" t="s">
        <v>213</v>
      </c>
      <c r="U84" s="26" t="s">
        <v>213</v>
      </c>
      <c r="V84" s="26" t="s">
        <v>213</v>
      </c>
      <c r="W84" s="26" t="s">
        <v>213</v>
      </c>
      <c r="X84" s="26" t="s">
        <v>213</v>
      </c>
      <c r="Y84" s="26" t="s">
        <v>213</v>
      </c>
      <c r="Z84" s="26" t="s">
        <v>213</v>
      </c>
      <c r="AA84" s="26" t="s">
        <v>213</v>
      </c>
      <c r="AB84" s="26" t="s">
        <v>213</v>
      </c>
      <c r="AC84" s="26" t="s">
        <v>213</v>
      </c>
      <c r="AD84" s="26" t="s">
        <v>213</v>
      </c>
      <c r="AE84" s="26" t="s">
        <v>213</v>
      </c>
      <c r="AF84" s="26" t="s">
        <v>213</v>
      </c>
      <c r="AG84" s="26" t="s">
        <v>213</v>
      </c>
      <c r="AH84" s="26" t="s">
        <v>213</v>
      </c>
      <c r="AI84" s="26" t="s">
        <v>213</v>
      </c>
      <c r="AJ84" s="26" t="s">
        <v>213</v>
      </c>
    </row>
    <row r="85" spans="1:36" x14ac:dyDescent="0.35">
      <c r="A85" s="17" t="s">
        <v>177</v>
      </c>
      <c r="B85" s="18">
        <v>28</v>
      </c>
      <c r="C85" s="19">
        <v>45481</v>
      </c>
      <c r="D85" s="22" t="s">
        <v>213</v>
      </c>
      <c r="E85" s="26" t="s">
        <v>213</v>
      </c>
      <c r="F85" s="26" t="s">
        <v>213</v>
      </c>
      <c r="G85" s="26" t="s">
        <v>213</v>
      </c>
      <c r="H85" s="26" t="s">
        <v>213</v>
      </c>
      <c r="I85" s="26" t="s">
        <v>213</v>
      </c>
      <c r="J85" s="26" t="s">
        <v>213</v>
      </c>
      <c r="K85" s="26" t="s">
        <v>213</v>
      </c>
      <c r="L85" s="26" t="s">
        <v>213</v>
      </c>
      <c r="M85" s="26" t="s">
        <v>213</v>
      </c>
      <c r="N85" s="26" t="s">
        <v>213</v>
      </c>
      <c r="O85" s="26" t="s">
        <v>213</v>
      </c>
      <c r="P85" s="26" t="s">
        <v>213</v>
      </c>
      <c r="Q85" s="26" t="s">
        <v>213</v>
      </c>
      <c r="R85" s="26" t="s">
        <v>213</v>
      </c>
      <c r="S85" s="26" t="s">
        <v>213</v>
      </c>
      <c r="T85" s="26" t="s">
        <v>213</v>
      </c>
      <c r="U85" s="26" t="s">
        <v>213</v>
      </c>
      <c r="V85" s="26" t="s">
        <v>213</v>
      </c>
      <c r="W85" s="26" t="s">
        <v>213</v>
      </c>
      <c r="X85" s="26" t="s">
        <v>213</v>
      </c>
      <c r="Y85" s="26" t="s">
        <v>213</v>
      </c>
      <c r="Z85" s="26" t="s">
        <v>213</v>
      </c>
      <c r="AA85" s="26" t="s">
        <v>213</v>
      </c>
      <c r="AB85" s="26" t="s">
        <v>213</v>
      </c>
      <c r="AC85" s="26" t="s">
        <v>213</v>
      </c>
      <c r="AD85" s="26" t="s">
        <v>213</v>
      </c>
      <c r="AE85" s="26" t="s">
        <v>213</v>
      </c>
      <c r="AF85" s="26" t="s">
        <v>213</v>
      </c>
      <c r="AG85" s="26" t="s">
        <v>213</v>
      </c>
      <c r="AH85" s="26" t="s">
        <v>213</v>
      </c>
      <c r="AI85" s="26" t="s">
        <v>213</v>
      </c>
      <c r="AJ85" s="26" t="s">
        <v>213</v>
      </c>
    </row>
    <row r="86" spans="1:36" x14ac:dyDescent="0.35">
      <c r="A86" s="17" t="s">
        <v>177</v>
      </c>
      <c r="B86" s="18">
        <v>29</v>
      </c>
      <c r="C86" s="19">
        <v>45488</v>
      </c>
      <c r="D86" s="22" t="s">
        <v>213</v>
      </c>
      <c r="E86" s="26" t="s">
        <v>213</v>
      </c>
      <c r="F86" s="26" t="s">
        <v>213</v>
      </c>
      <c r="G86" s="26" t="s">
        <v>213</v>
      </c>
      <c r="H86" s="26" t="s">
        <v>213</v>
      </c>
      <c r="I86" s="26" t="s">
        <v>213</v>
      </c>
      <c r="J86" s="26" t="s">
        <v>213</v>
      </c>
      <c r="K86" s="26" t="s">
        <v>213</v>
      </c>
      <c r="L86" s="26" t="s">
        <v>213</v>
      </c>
      <c r="M86" s="26" t="s">
        <v>213</v>
      </c>
      <c r="N86" s="26" t="s">
        <v>213</v>
      </c>
      <c r="O86" s="26" t="s">
        <v>213</v>
      </c>
      <c r="P86" s="26" t="s">
        <v>213</v>
      </c>
      <c r="Q86" s="26" t="s">
        <v>213</v>
      </c>
      <c r="R86" s="26" t="s">
        <v>213</v>
      </c>
      <c r="S86" s="26" t="s">
        <v>213</v>
      </c>
      <c r="T86" s="26" t="s">
        <v>213</v>
      </c>
      <c r="U86" s="26" t="s">
        <v>213</v>
      </c>
      <c r="V86" s="26" t="s">
        <v>213</v>
      </c>
      <c r="W86" s="26" t="s">
        <v>213</v>
      </c>
      <c r="X86" s="26" t="s">
        <v>213</v>
      </c>
      <c r="Y86" s="26" t="s">
        <v>213</v>
      </c>
      <c r="Z86" s="26" t="s">
        <v>213</v>
      </c>
      <c r="AA86" s="26" t="s">
        <v>213</v>
      </c>
      <c r="AB86" s="26" t="s">
        <v>213</v>
      </c>
      <c r="AC86" s="26" t="s">
        <v>213</v>
      </c>
      <c r="AD86" s="26" t="s">
        <v>213</v>
      </c>
      <c r="AE86" s="26" t="s">
        <v>213</v>
      </c>
      <c r="AF86" s="26" t="s">
        <v>213</v>
      </c>
      <c r="AG86" s="26" t="s">
        <v>213</v>
      </c>
      <c r="AH86" s="26" t="s">
        <v>213</v>
      </c>
      <c r="AI86" s="26" t="s">
        <v>213</v>
      </c>
      <c r="AJ86" s="26" t="s">
        <v>213</v>
      </c>
    </row>
    <row r="87" spans="1:36" x14ac:dyDescent="0.35">
      <c r="A87" s="17" t="s">
        <v>177</v>
      </c>
      <c r="B87" s="18">
        <v>30</v>
      </c>
      <c r="C87" s="19">
        <v>45495</v>
      </c>
      <c r="D87" s="22" t="s">
        <v>213</v>
      </c>
      <c r="E87" s="26" t="s">
        <v>213</v>
      </c>
      <c r="F87" s="26" t="s">
        <v>213</v>
      </c>
      <c r="G87" s="26" t="s">
        <v>213</v>
      </c>
      <c r="H87" s="26" t="s">
        <v>213</v>
      </c>
      <c r="I87" s="26" t="s">
        <v>213</v>
      </c>
      <c r="J87" s="26" t="s">
        <v>213</v>
      </c>
      <c r="K87" s="26" t="s">
        <v>213</v>
      </c>
      <c r="L87" s="26" t="s">
        <v>213</v>
      </c>
      <c r="M87" s="26" t="s">
        <v>213</v>
      </c>
      <c r="N87" s="26" t="s">
        <v>213</v>
      </c>
      <c r="O87" s="26" t="s">
        <v>213</v>
      </c>
      <c r="P87" s="26" t="s">
        <v>213</v>
      </c>
      <c r="Q87" s="26" t="s">
        <v>213</v>
      </c>
      <c r="R87" s="26" t="s">
        <v>213</v>
      </c>
      <c r="S87" s="26" t="s">
        <v>213</v>
      </c>
      <c r="T87" s="26" t="s">
        <v>213</v>
      </c>
      <c r="U87" s="26" t="s">
        <v>213</v>
      </c>
      <c r="V87" s="26" t="s">
        <v>213</v>
      </c>
      <c r="W87" s="26" t="s">
        <v>213</v>
      </c>
      <c r="X87" s="26" t="s">
        <v>213</v>
      </c>
      <c r="Y87" s="26" t="s">
        <v>213</v>
      </c>
      <c r="Z87" s="26" t="s">
        <v>213</v>
      </c>
      <c r="AA87" s="26" t="s">
        <v>213</v>
      </c>
      <c r="AB87" s="26" t="s">
        <v>213</v>
      </c>
      <c r="AC87" s="26" t="s">
        <v>213</v>
      </c>
      <c r="AD87" s="26" t="s">
        <v>213</v>
      </c>
      <c r="AE87" s="26" t="s">
        <v>213</v>
      </c>
      <c r="AF87" s="26" t="s">
        <v>213</v>
      </c>
      <c r="AG87" s="26" t="s">
        <v>213</v>
      </c>
      <c r="AH87" s="26" t="s">
        <v>213</v>
      </c>
      <c r="AI87" s="26" t="s">
        <v>213</v>
      </c>
      <c r="AJ87" s="26" t="s">
        <v>213</v>
      </c>
    </row>
    <row r="88" spans="1:36" x14ac:dyDescent="0.35">
      <c r="A88" s="17" t="s">
        <v>177</v>
      </c>
      <c r="B88" s="18">
        <v>31</v>
      </c>
      <c r="C88" s="19">
        <v>45502</v>
      </c>
      <c r="D88" s="22" t="s">
        <v>213</v>
      </c>
      <c r="E88" s="26" t="s">
        <v>213</v>
      </c>
      <c r="F88" s="26" t="s">
        <v>213</v>
      </c>
      <c r="G88" s="26" t="s">
        <v>213</v>
      </c>
      <c r="H88" s="26" t="s">
        <v>213</v>
      </c>
      <c r="I88" s="26" t="s">
        <v>213</v>
      </c>
      <c r="J88" s="26" t="s">
        <v>213</v>
      </c>
      <c r="K88" s="26" t="s">
        <v>213</v>
      </c>
      <c r="L88" s="26" t="s">
        <v>213</v>
      </c>
      <c r="M88" s="26" t="s">
        <v>213</v>
      </c>
      <c r="N88" s="26" t="s">
        <v>213</v>
      </c>
      <c r="O88" s="26" t="s">
        <v>213</v>
      </c>
      <c r="P88" s="26" t="s">
        <v>213</v>
      </c>
      <c r="Q88" s="26" t="s">
        <v>213</v>
      </c>
      <c r="R88" s="26" t="s">
        <v>213</v>
      </c>
      <c r="S88" s="26" t="s">
        <v>213</v>
      </c>
      <c r="T88" s="26" t="s">
        <v>213</v>
      </c>
      <c r="U88" s="26" t="s">
        <v>213</v>
      </c>
      <c r="V88" s="26" t="s">
        <v>213</v>
      </c>
      <c r="W88" s="26" t="s">
        <v>213</v>
      </c>
      <c r="X88" s="26" t="s">
        <v>213</v>
      </c>
      <c r="Y88" s="26" t="s">
        <v>213</v>
      </c>
      <c r="Z88" s="26" t="s">
        <v>213</v>
      </c>
      <c r="AA88" s="26" t="s">
        <v>213</v>
      </c>
      <c r="AB88" s="26" t="s">
        <v>213</v>
      </c>
      <c r="AC88" s="26" t="s">
        <v>213</v>
      </c>
      <c r="AD88" s="26" t="s">
        <v>213</v>
      </c>
      <c r="AE88" s="26" t="s">
        <v>213</v>
      </c>
      <c r="AF88" s="26" t="s">
        <v>213</v>
      </c>
      <c r="AG88" s="26" t="s">
        <v>213</v>
      </c>
      <c r="AH88" s="26" t="s">
        <v>213</v>
      </c>
      <c r="AI88" s="26" t="s">
        <v>213</v>
      </c>
      <c r="AJ88" s="26" t="s">
        <v>213</v>
      </c>
    </row>
    <row r="89" spans="1:36" x14ac:dyDescent="0.35">
      <c r="A89" s="17" t="s">
        <v>177</v>
      </c>
      <c r="B89" s="18">
        <v>32</v>
      </c>
      <c r="C89" s="19">
        <v>45509</v>
      </c>
      <c r="D89" s="22" t="s">
        <v>213</v>
      </c>
      <c r="E89" s="26" t="s">
        <v>213</v>
      </c>
      <c r="F89" s="26" t="s">
        <v>213</v>
      </c>
      <c r="G89" s="26" t="s">
        <v>213</v>
      </c>
      <c r="H89" s="26" t="s">
        <v>213</v>
      </c>
      <c r="I89" s="26" t="s">
        <v>213</v>
      </c>
      <c r="J89" s="26" t="s">
        <v>213</v>
      </c>
      <c r="K89" s="26" t="s">
        <v>213</v>
      </c>
      <c r="L89" s="26" t="s">
        <v>213</v>
      </c>
      <c r="M89" s="26" t="s">
        <v>213</v>
      </c>
      <c r="N89" s="26" t="s">
        <v>213</v>
      </c>
      <c r="O89" s="26" t="s">
        <v>213</v>
      </c>
      <c r="P89" s="26" t="s">
        <v>213</v>
      </c>
      <c r="Q89" s="26" t="s">
        <v>213</v>
      </c>
      <c r="R89" s="26" t="s">
        <v>213</v>
      </c>
      <c r="S89" s="26" t="s">
        <v>213</v>
      </c>
      <c r="T89" s="26" t="s">
        <v>213</v>
      </c>
      <c r="U89" s="26" t="s">
        <v>213</v>
      </c>
      <c r="V89" s="26" t="s">
        <v>213</v>
      </c>
      <c r="W89" s="26" t="s">
        <v>213</v>
      </c>
      <c r="X89" s="26" t="s">
        <v>213</v>
      </c>
      <c r="Y89" s="26" t="s">
        <v>213</v>
      </c>
      <c r="Z89" s="26" t="s">
        <v>213</v>
      </c>
      <c r="AA89" s="26" t="s">
        <v>213</v>
      </c>
      <c r="AB89" s="26" t="s">
        <v>213</v>
      </c>
      <c r="AC89" s="26" t="s">
        <v>213</v>
      </c>
      <c r="AD89" s="26" t="s">
        <v>213</v>
      </c>
      <c r="AE89" s="26" t="s">
        <v>213</v>
      </c>
      <c r="AF89" s="26" t="s">
        <v>213</v>
      </c>
      <c r="AG89" s="26" t="s">
        <v>213</v>
      </c>
      <c r="AH89" s="26" t="s">
        <v>213</v>
      </c>
      <c r="AI89" s="26" t="s">
        <v>213</v>
      </c>
      <c r="AJ89" s="26" t="s">
        <v>213</v>
      </c>
    </row>
    <row r="90" spans="1:36" x14ac:dyDescent="0.35">
      <c r="A90" s="17" t="s">
        <v>177</v>
      </c>
      <c r="B90" s="18">
        <v>33</v>
      </c>
      <c r="C90" s="19">
        <v>45516</v>
      </c>
      <c r="D90" s="22" t="s">
        <v>213</v>
      </c>
      <c r="E90" s="26" t="s">
        <v>213</v>
      </c>
      <c r="F90" s="26" t="s">
        <v>213</v>
      </c>
      <c r="G90" s="26" t="s">
        <v>213</v>
      </c>
      <c r="H90" s="26" t="s">
        <v>213</v>
      </c>
      <c r="I90" s="26" t="s">
        <v>213</v>
      </c>
      <c r="J90" s="26" t="s">
        <v>213</v>
      </c>
      <c r="K90" s="26" t="s">
        <v>213</v>
      </c>
      <c r="L90" s="26" t="s">
        <v>213</v>
      </c>
      <c r="M90" s="26" t="s">
        <v>213</v>
      </c>
      <c r="N90" s="26" t="s">
        <v>213</v>
      </c>
      <c r="O90" s="26" t="s">
        <v>213</v>
      </c>
      <c r="P90" s="26" t="s">
        <v>213</v>
      </c>
      <c r="Q90" s="26" t="s">
        <v>213</v>
      </c>
      <c r="R90" s="26" t="s">
        <v>213</v>
      </c>
      <c r="S90" s="26" t="s">
        <v>213</v>
      </c>
      <c r="T90" s="26" t="s">
        <v>213</v>
      </c>
      <c r="U90" s="26" t="s">
        <v>213</v>
      </c>
      <c r="V90" s="26" t="s">
        <v>213</v>
      </c>
      <c r="W90" s="26" t="s">
        <v>213</v>
      </c>
      <c r="X90" s="26" t="s">
        <v>213</v>
      </c>
      <c r="Y90" s="26" t="s">
        <v>213</v>
      </c>
      <c r="Z90" s="26" t="s">
        <v>213</v>
      </c>
      <c r="AA90" s="26" t="s">
        <v>213</v>
      </c>
      <c r="AB90" s="26" t="s">
        <v>213</v>
      </c>
      <c r="AC90" s="26" t="s">
        <v>213</v>
      </c>
      <c r="AD90" s="26" t="s">
        <v>213</v>
      </c>
      <c r="AE90" s="26" t="s">
        <v>213</v>
      </c>
      <c r="AF90" s="26" t="s">
        <v>213</v>
      </c>
      <c r="AG90" s="26" t="s">
        <v>213</v>
      </c>
      <c r="AH90" s="26" t="s">
        <v>213</v>
      </c>
      <c r="AI90" s="26" t="s">
        <v>213</v>
      </c>
      <c r="AJ90" s="26" t="s">
        <v>213</v>
      </c>
    </row>
    <row r="91" spans="1:36" x14ac:dyDescent="0.35">
      <c r="A91" s="17" t="s">
        <v>177</v>
      </c>
      <c r="B91" s="18">
        <v>34</v>
      </c>
      <c r="C91" s="19">
        <v>45523</v>
      </c>
      <c r="D91" s="22" t="s">
        <v>213</v>
      </c>
      <c r="E91" s="26" t="s">
        <v>213</v>
      </c>
      <c r="F91" s="26" t="s">
        <v>213</v>
      </c>
      <c r="G91" s="26" t="s">
        <v>213</v>
      </c>
      <c r="H91" s="26" t="s">
        <v>213</v>
      </c>
      <c r="I91" s="26" t="s">
        <v>213</v>
      </c>
      <c r="J91" s="26" t="s">
        <v>213</v>
      </c>
      <c r="K91" s="26" t="s">
        <v>213</v>
      </c>
      <c r="L91" s="26" t="s">
        <v>213</v>
      </c>
      <c r="M91" s="26" t="s">
        <v>213</v>
      </c>
      <c r="N91" s="26" t="s">
        <v>213</v>
      </c>
      <c r="O91" s="26" t="s">
        <v>213</v>
      </c>
      <c r="P91" s="26" t="s">
        <v>213</v>
      </c>
      <c r="Q91" s="26" t="s">
        <v>213</v>
      </c>
      <c r="R91" s="26" t="s">
        <v>213</v>
      </c>
      <c r="S91" s="26" t="s">
        <v>213</v>
      </c>
      <c r="T91" s="26" t="s">
        <v>213</v>
      </c>
      <c r="U91" s="26" t="s">
        <v>213</v>
      </c>
      <c r="V91" s="26" t="s">
        <v>213</v>
      </c>
      <c r="W91" s="26" t="s">
        <v>213</v>
      </c>
      <c r="X91" s="26" t="s">
        <v>213</v>
      </c>
      <c r="Y91" s="26" t="s">
        <v>213</v>
      </c>
      <c r="Z91" s="26" t="s">
        <v>213</v>
      </c>
      <c r="AA91" s="26" t="s">
        <v>213</v>
      </c>
      <c r="AB91" s="26" t="s">
        <v>213</v>
      </c>
      <c r="AC91" s="26" t="s">
        <v>213</v>
      </c>
      <c r="AD91" s="26" t="s">
        <v>213</v>
      </c>
      <c r="AE91" s="26" t="s">
        <v>213</v>
      </c>
      <c r="AF91" s="26" t="s">
        <v>213</v>
      </c>
      <c r="AG91" s="26" t="s">
        <v>213</v>
      </c>
      <c r="AH91" s="26" t="s">
        <v>213</v>
      </c>
      <c r="AI91" s="26" t="s">
        <v>213</v>
      </c>
      <c r="AJ91" s="26" t="s">
        <v>213</v>
      </c>
    </row>
    <row r="92" spans="1:36" x14ac:dyDescent="0.35">
      <c r="A92" s="17" t="s">
        <v>177</v>
      </c>
      <c r="B92" s="18">
        <v>35</v>
      </c>
      <c r="C92" s="19">
        <v>45530</v>
      </c>
      <c r="D92" s="22" t="s">
        <v>213</v>
      </c>
      <c r="E92" s="26" t="s">
        <v>213</v>
      </c>
      <c r="F92" s="26" t="s">
        <v>213</v>
      </c>
      <c r="G92" s="26" t="s">
        <v>213</v>
      </c>
      <c r="H92" s="26" t="s">
        <v>213</v>
      </c>
      <c r="I92" s="26" t="s">
        <v>213</v>
      </c>
      <c r="J92" s="26" t="s">
        <v>213</v>
      </c>
      <c r="K92" s="26" t="s">
        <v>213</v>
      </c>
      <c r="L92" s="26" t="s">
        <v>213</v>
      </c>
      <c r="M92" s="26" t="s">
        <v>213</v>
      </c>
      <c r="N92" s="26" t="s">
        <v>213</v>
      </c>
      <c r="O92" s="26" t="s">
        <v>213</v>
      </c>
      <c r="P92" s="26" t="s">
        <v>213</v>
      </c>
      <c r="Q92" s="26" t="s">
        <v>213</v>
      </c>
      <c r="R92" s="26" t="s">
        <v>213</v>
      </c>
      <c r="S92" s="26" t="s">
        <v>213</v>
      </c>
      <c r="T92" s="26" t="s">
        <v>213</v>
      </c>
      <c r="U92" s="26" t="s">
        <v>213</v>
      </c>
      <c r="V92" s="26" t="s">
        <v>213</v>
      </c>
      <c r="W92" s="26" t="s">
        <v>213</v>
      </c>
      <c r="X92" s="26" t="s">
        <v>213</v>
      </c>
      <c r="Y92" s="26" t="s">
        <v>213</v>
      </c>
      <c r="Z92" s="26" t="s">
        <v>213</v>
      </c>
      <c r="AA92" s="26" t="s">
        <v>213</v>
      </c>
      <c r="AB92" s="26" t="s">
        <v>213</v>
      </c>
      <c r="AC92" s="26" t="s">
        <v>213</v>
      </c>
      <c r="AD92" s="26" t="s">
        <v>213</v>
      </c>
      <c r="AE92" s="26" t="s">
        <v>213</v>
      </c>
      <c r="AF92" s="26" t="s">
        <v>213</v>
      </c>
      <c r="AG92" s="26" t="s">
        <v>213</v>
      </c>
      <c r="AH92" s="26" t="s">
        <v>213</v>
      </c>
      <c r="AI92" s="26" t="s">
        <v>213</v>
      </c>
      <c r="AJ92" s="26" t="s">
        <v>213</v>
      </c>
    </row>
    <row r="93" spans="1:36" x14ac:dyDescent="0.35">
      <c r="A93" s="17" t="s">
        <v>177</v>
      </c>
      <c r="B93" s="18">
        <v>36</v>
      </c>
      <c r="C93" s="19">
        <v>45537</v>
      </c>
      <c r="D93" s="22" t="s">
        <v>213</v>
      </c>
      <c r="E93" s="26" t="s">
        <v>213</v>
      </c>
      <c r="F93" s="26" t="s">
        <v>213</v>
      </c>
      <c r="G93" s="26" t="s">
        <v>213</v>
      </c>
      <c r="H93" s="26" t="s">
        <v>213</v>
      </c>
      <c r="I93" s="26" t="s">
        <v>213</v>
      </c>
      <c r="J93" s="26" t="s">
        <v>213</v>
      </c>
      <c r="K93" s="26" t="s">
        <v>213</v>
      </c>
      <c r="L93" s="26" t="s">
        <v>213</v>
      </c>
      <c r="M93" s="26" t="s">
        <v>213</v>
      </c>
      <c r="N93" s="26" t="s">
        <v>213</v>
      </c>
      <c r="O93" s="26" t="s">
        <v>213</v>
      </c>
      <c r="P93" s="26" t="s">
        <v>213</v>
      </c>
      <c r="Q93" s="26" t="s">
        <v>213</v>
      </c>
      <c r="R93" s="26" t="s">
        <v>213</v>
      </c>
      <c r="S93" s="26" t="s">
        <v>213</v>
      </c>
      <c r="T93" s="26" t="s">
        <v>213</v>
      </c>
      <c r="U93" s="26" t="s">
        <v>213</v>
      </c>
      <c r="V93" s="26" t="s">
        <v>213</v>
      </c>
      <c r="W93" s="26" t="s">
        <v>213</v>
      </c>
      <c r="X93" s="26" t="s">
        <v>213</v>
      </c>
      <c r="Y93" s="26" t="s">
        <v>213</v>
      </c>
      <c r="Z93" s="26" t="s">
        <v>213</v>
      </c>
      <c r="AA93" s="26" t="s">
        <v>213</v>
      </c>
      <c r="AB93" s="26" t="s">
        <v>213</v>
      </c>
      <c r="AC93" s="26" t="s">
        <v>213</v>
      </c>
      <c r="AD93" s="26" t="s">
        <v>213</v>
      </c>
      <c r="AE93" s="26" t="s">
        <v>213</v>
      </c>
      <c r="AF93" s="26" t="s">
        <v>213</v>
      </c>
      <c r="AG93" s="26" t="s">
        <v>213</v>
      </c>
      <c r="AH93" s="26" t="s">
        <v>213</v>
      </c>
      <c r="AI93" s="26" t="s">
        <v>213</v>
      </c>
      <c r="AJ93" s="26" t="s">
        <v>213</v>
      </c>
    </row>
    <row r="94" spans="1:36" x14ac:dyDescent="0.35">
      <c r="A94" s="17" t="s">
        <v>177</v>
      </c>
      <c r="B94" s="18">
        <v>37</v>
      </c>
      <c r="C94" s="19">
        <v>45544</v>
      </c>
      <c r="D94" s="22" t="s">
        <v>213</v>
      </c>
      <c r="E94" s="26" t="s">
        <v>213</v>
      </c>
      <c r="F94" s="26" t="s">
        <v>213</v>
      </c>
      <c r="G94" s="26" t="s">
        <v>213</v>
      </c>
      <c r="H94" s="26" t="s">
        <v>213</v>
      </c>
      <c r="I94" s="26" t="s">
        <v>213</v>
      </c>
      <c r="J94" s="26" t="s">
        <v>213</v>
      </c>
      <c r="K94" s="26" t="s">
        <v>213</v>
      </c>
      <c r="L94" s="26" t="s">
        <v>213</v>
      </c>
      <c r="M94" s="26" t="s">
        <v>213</v>
      </c>
      <c r="N94" s="26" t="s">
        <v>213</v>
      </c>
      <c r="O94" s="26" t="s">
        <v>213</v>
      </c>
      <c r="P94" s="26" t="s">
        <v>213</v>
      </c>
      <c r="Q94" s="26" t="s">
        <v>213</v>
      </c>
      <c r="R94" s="26" t="s">
        <v>213</v>
      </c>
      <c r="S94" s="26" t="s">
        <v>213</v>
      </c>
      <c r="T94" s="26" t="s">
        <v>213</v>
      </c>
      <c r="U94" s="26" t="s">
        <v>213</v>
      </c>
      <c r="V94" s="26" t="s">
        <v>213</v>
      </c>
      <c r="W94" s="26" t="s">
        <v>213</v>
      </c>
      <c r="X94" s="26" t="s">
        <v>213</v>
      </c>
      <c r="Y94" s="26" t="s">
        <v>213</v>
      </c>
      <c r="Z94" s="26" t="s">
        <v>213</v>
      </c>
      <c r="AA94" s="26" t="s">
        <v>213</v>
      </c>
      <c r="AB94" s="26" t="s">
        <v>213</v>
      </c>
      <c r="AC94" s="26" t="s">
        <v>213</v>
      </c>
      <c r="AD94" s="26" t="s">
        <v>213</v>
      </c>
      <c r="AE94" s="26" t="s">
        <v>213</v>
      </c>
      <c r="AF94" s="26" t="s">
        <v>213</v>
      </c>
      <c r="AG94" s="26" t="s">
        <v>213</v>
      </c>
      <c r="AH94" s="26" t="s">
        <v>213</v>
      </c>
      <c r="AI94" s="26" t="s">
        <v>213</v>
      </c>
      <c r="AJ94" s="26" t="s">
        <v>213</v>
      </c>
    </row>
    <row r="95" spans="1:36" x14ac:dyDescent="0.35">
      <c r="A95" s="17" t="s">
        <v>177</v>
      </c>
      <c r="B95" s="18">
        <v>38</v>
      </c>
      <c r="C95" s="19">
        <v>45551</v>
      </c>
      <c r="D95" s="22" t="s">
        <v>213</v>
      </c>
      <c r="E95" s="26" t="s">
        <v>213</v>
      </c>
      <c r="F95" s="26" t="s">
        <v>213</v>
      </c>
      <c r="G95" s="26" t="s">
        <v>213</v>
      </c>
      <c r="H95" s="26" t="s">
        <v>213</v>
      </c>
      <c r="I95" s="26" t="s">
        <v>213</v>
      </c>
      <c r="J95" s="26" t="s">
        <v>213</v>
      </c>
      <c r="K95" s="26" t="s">
        <v>213</v>
      </c>
      <c r="L95" s="26" t="s">
        <v>213</v>
      </c>
      <c r="M95" s="26" t="s">
        <v>213</v>
      </c>
      <c r="N95" s="26" t="s">
        <v>213</v>
      </c>
      <c r="O95" s="26" t="s">
        <v>213</v>
      </c>
      <c r="P95" s="26" t="s">
        <v>213</v>
      </c>
      <c r="Q95" s="26" t="s">
        <v>213</v>
      </c>
      <c r="R95" s="26" t="s">
        <v>213</v>
      </c>
      <c r="S95" s="26" t="s">
        <v>213</v>
      </c>
      <c r="T95" s="26" t="s">
        <v>213</v>
      </c>
      <c r="U95" s="26" t="s">
        <v>213</v>
      </c>
      <c r="V95" s="26" t="s">
        <v>213</v>
      </c>
      <c r="W95" s="26" t="s">
        <v>213</v>
      </c>
      <c r="X95" s="26" t="s">
        <v>213</v>
      </c>
      <c r="Y95" s="26" t="s">
        <v>213</v>
      </c>
      <c r="Z95" s="26" t="s">
        <v>213</v>
      </c>
      <c r="AA95" s="26" t="s">
        <v>213</v>
      </c>
      <c r="AB95" s="26" t="s">
        <v>213</v>
      </c>
      <c r="AC95" s="26" t="s">
        <v>213</v>
      </c>
      <c r="AD95" s="26" t="s">
        <v>213</v>
      </c>
      <c r="AE95" s="26" t="s">
        <v>213</v>
      </c>
      <c r="AF95" s="26" t="s">
        <v>213</v>
      </c>
      <c r="AG95" s="26" t="s">
        <v>213</v>
      </c>
      <c r="AH95" s="26" t="s">
        <v>213</v>
      </c>
      <c r="AI95" s="26" t="s">
        <v>213</v>
      </c>
      <c r="AJ95" s="26" t="s">
        <v>213</v>
      </c>
    </row>
    <row r="96" spans="1:36" x14ac:dyDescent="0.35">
      <c r="A96" s="17" t="s">
        <v>177</v>
      </c>
      <c r="B96" s="18">
        <v>39</v>
      </c>
      <c r="C96" s="19">
        <v>45558</v>
      </c>
      <c r="D96" s="22" t="s">
        <v>213</v>
      </c>
      <c r="E96" s="26" t="s">
        <v>213</v>
      </c>
      <c r="F96" s="26" t="s">
        <v>213</v>
      </c>
      <c r="G96" s="26" t="s">
        <v>213</v>
      </c>
      <c r="H96" s="26" t="s">
        <v>213</v>
      </c>
      <c r="I96" s="26" t="s">
        <v>213</v>
      </c>
      <c r="J96" s="26" t="s">
        <v>213</v>
      </c>
      <c r="K96" s="26" t="s">
        <v>213</v>
      </c>
      <c r="L96" s="26" t="s">
        <v>213</v>
      </c>
      <c r="M96" s="26" t="s">
        <v>213</v>
      </c>
      <c r="N96" s="26" t="s">
        <v>213</v>
      </c>
      <c r="O96" s="26" t="s">
        <v>213</v>
      </c>
      <c r="P96" s="26" t="s">
        <v>213</v>
      </c>
      <c r="Q96" s="26" t="s">
        <v>213</v>
      </c>
      <c r="R96" s="26" t="s">
        <v>213</v>
      </c>
      <c r="S96" s="26" t="s">
        <v>213</v>
      </c>
      <c r="T96" s="26" t="s">
        <v>213</v>
      </c>
      <c r="U96" s="26" t="s">
        <v>213</v>
      </c>
      <c r="V96" s="26" t="s">
        <v>213</v>
      </c>
      <c r="W96" s="26" t="s">
        <v>213</v>
      </c>
      <c r="X96" s="26" t="s">
        <v>213</v>
      </c>
      <c r="Y96" s="26" t="s">
        <v>213</v>
      </c>
      <c r="Z96" s="26" t="s">
        <v>213</v>
      </c>
      <c r="AA96" s="26" t="s">
        <v>213</v>
      </c>
      <c r="AB96" s="26" t="s">
        <v>213</v>
      </c>
      <c r="AC96" s="26" t="s">
        <v>213</v>
      </c>
      <c r="AD96" s="26" t="s">
        <v>213</v>
      </c>
      <c r="AE96" s="26" t="s">
        <v>213</v>
      </c>
      <c r="AF96" s="26" t="s">
        <v>213</v>
      </c>
      <c r="AG96" s="26" t="s">
        <v>213</v>
      </c>
      <c r="AH96" s="26" t="s">
        <v>213</v>
      </c>
      <c r="AI96" s="26" t="s">
        <v>213</v>
      </c>
      <c r="AJ96" s="26" t="s">
        <v>213</v>
      </c>
    </row>
    <row r="97" spans="1:36" x14ac:dyDescent="0.35">
      <c r="A97" s="17" t="s">
        <v>177</v>
      </c>
      <c r="B97" s="18">
        <v>40</v>
      </c>
      <c r="C97" s="19">
        <v>45565</v>
      </c>
      <c r="D97" s="22" t="s">
        <v>213</v>
      </c>
      <c r="E97" s="26" t="s">
        <v>213</v>
      </c>
      <c r="F97" s="26" t="s">
        <v>213</v>
      </c>
      <c r="G97" s="26" t="s">
        <v>213</v>
      </c>
      <c r="H97" s="26" t="s">
        <v>213</v>
      </c>
      <c r="I97" s="26" t="s">
        <v>213</v>
      </c>
      <c r="J97" s="26" t="s">
        <v>213</v>
      </c>
      <c r="K97" s="26" t="s">
        <v>213</v>
      </c>
      <c r="L97" s="26" t="s">
        <v>213</v>
      </c>
      <c r="M97" s="26" t="s">
        <v>213</v>
      </c>
      <c r="N97" s="26" t="s">
        <v>213</v>
      </c>
      <c r="O97" s="26" t="s">
        <v>213</v>
      </c>
      <c r="P97" s="26" t="s">
        <v>213</v>
      </c>
      <c r="Q97" s="26" t="s">
        <v>213</v>
      </c>
      <c r="R97" s="26" t="s">
        <v>213</v>
      </c>
      <c r="S97" s="26" t="s">
        <v>213</v>
      </c>
      <c r="T97" s="26" t="s">
        <v>213</v>
      </c>
      <c r="U97" s="26" t="s">
        <v>213</v>
      </c>
      <c r="V97" s="26" t="s">
        <v>213</v>
      </c>
      <c r="W97" s="26" t="s">
        <v>213</v>
      </c>
      <c r="X97" s="26" t="s">
        <v>213</v>
      </c>
      <c r="Y97" s="26" t="s">
        <v>213</v>
      </c>
      <c r="Z97" s="26" t="s">
        <v>213</v>
      </c>
      <c r="AA97" s="26" t="s">
        <v>213</v>
      </c>
      <c r="AB97" s="26" t="s">
        <v>213</v>
      </c>
      <c r="AC97" s="26" t="s">
        <v>213</v>
      </c>
      <c r="AD97" s="26" t="s">
        <v>213</v>
      </c>
      <c r="AE97" s="26" t="s">
        <v>213</v>
      </c>
      <c r="AF97" s="26" t="s">
        <v>213</v>
      </c>
      <c r="AG97" s="26" t="s">
        <v>213</v>
      </c>
      <c r="AH97" s="26" t="s">
        <v>213</v>
      </c>
      <c r="AI97" s="26" t="s">
        <v>213</v>
      </c>
      <c r="AJ97" s="26" t="s">
        <v>213</v>
      </c>
    </row>
    <row r="98" spans="1:36" x14ac:dyDescent="0.35">
      <c r="A98" s="17" t="s">
        <v>177</v>
      </c>
      <c r="B98" s="18">
        <v>41</v>
      </c>
      <c r="C98" s="19">
        <v>45572</v>
      </c>
      <c r="D98" s="22" t="s">
        <v>213</v>
      </c>
      <c r="E98" s="26" t="s">
        <v>213</v>
      </c>
      <c r="F98" s="26" t="s">
        <v>213</v>
      </c>
      <c r="G98" s="26" t="s">
        <v>213</v>
      </c>
      <c r="H98" s="26" t="s">
        <v>213</v>
      </c>
      <c r="I98" s="26" t="s">
        <v>213</v>
      </c>
      <c r="J98" s="26" t="s">
        <v>213</v>
      </c>
      <c r="K98" s="26" t="s">
        <v>213</v>
      </c>
      <c r="L98" s="26" t="s">
        <v>213</v>
      </c>
      <c r="M98" s="26" t="s">
        <v>213</v>
      </c>
      <c r="N98" s="26" t="s">
        <v>213</v>
      </c>
      <c r="O98" s="26" t="s">
        <v>213</v>
      </c>
      <c r="P98" s="26" t="s">
        <v>213</v>
      </c>
      <c r="Q98" s="26" t="s">
        <v>213</v>
      </c>
      <c r="R98" s="26" t="s">
        <v>213</v>
      </c>
      <c r="S98" s="26" t="s">
        <v>213</v>
      </c>
      <c r="T98" s="26" t="s">
        <v>213</v>
      </c>
      <c r="U98" s="26" t="s">
        <v>213</v>
      </c>
      <c r="V98" s="26" t="s">
        <v>213</v>
      </c>
      <c r="W98" s="26" t="s">
        <v>213</v>
      </c>
      <c r="X98" s="26" t="s">
        <v>213</v>
      </c>
      <c r="Y98" s="26" t="s">
        <v>213</v>
      </c>
      <c r="Z98" s="26" t="s">
        <v>213</v>
      </c>
      <c r="AA98" s="26" t="s">
        <v>213</v>
      </c>
      <c r="AB98" s="26" t="s">
        <v>213</v>
      </c>
      <c r="AC98" s="26" t="s">
        <v>213</v>
      </c>
      <c r="AD98" s="26" t="s">
        <v>213</v>
      </c>
      <c r="AE98" s="26" t="s">
        <v>213</v>
      </c>
      <c r="AF98" s="26" t="s">
        <v>213</v>
      </c>
      <c r="AG98" s="26" t="s">
        <v>213</v>
      </c>
      <c r="AH98" s="26" t="s">
        <v>213</v>
      </c>
      <c r="AI98" s="26" t="s">
        <v>213</v>
      </c>
      <c r="AJ98" s="26" t="s">
        <v>213</v>
      </c>
    </row>
    <row r="99" spans="1:36" x14ac:dyDescent="0.35">
      <c r="A99" s="17" t="s">
        <v>177</v>
      </c>
      <c r="B99" s="18">
        <v>42</v>
      </c>
      <c r="C99" s="19">
        <v>45579</v>
      </c>
      <c r="D99" s="22" t="s">
        <v>213</v>
      </c>
      <c r="E99" s="26" t="s">
        <v>213</v>
      </c>
      <c r="F99" s="26" t="s">
        <v>213</v>
      </c>
      <c r="G99" s="26" t="s">
        <v>213</v>
      </c>
      <c r="H99" s="26" t="s">
        <v>213</v>
      </c>
      <c r="I99" s="26" t="s">
        <v>213</v>
      </c>
      <c r="J99" s="26" t="s">
        <v>213</v>
      </c>
      <c r="K99" s="26" t="s">
        <v>213</v>
      </c>
      <c r="L99" s="26" t="s">
        <v>213</v>
      </c>
      <c r="M99" s="26" t="s">
        <v>213</v>
      </c>
      <c r="N99" s="26" t="s">
        <v>213</v>
      </c>
      <c r="O99" s="26" t="s">
        <v>213</v>
      </c>
      <c r="P99" s="26" t="s">
        <v>213</v>
      </c>
      <c r="Q99" s="26" t="s">
        <v>213</v>
      </c>
      <c r="R99" s="26" t="s">
        <v>213</v>
      </c>
      <c r="S99" s="26" t="s">
        <v>213</v>
      </c>
      <c r="T99" s="26" t="s">
        <v>213</v>
      </c>
      <c r="U99" s="26" t="s">
        <v>213</v>
      </c>
      <c r="V99" s="26" t="s">
        <v>213</v>
      </c>
      <c r="W99" s="26" t="s">
        <v>213</v>
      </c>
      <c r="X99" s="26" t="s">
        <v>213</v>
      </c>
      <c r="Y99" s="26" t="s">
        <v>213</v>
      </c>
      <c r="Z99" s="26" t="s">
        <v>213</v>
      </c>
      <c r="AA99" s="26" t="s">
        <v>213</v>
      </c>
      <c r="AB99" s="26" t="s">
        <v>213</v>
      </c>
      <c r="AC99" s="26" t="s">
        <v>213</v>
      </c>
      <c r="AD99" s="26" t="s">
        <v>213</v>
      </c>
      <c r="AE99" s="26" t="s">
        <v>213</v>
      </c>
      <c r="AF99" s="26" t="s">
        <v>213</v>
      </c>
      <c r="AG99" s="26" t="s">
        <v>213</v>
      </c>
      <c r="AH99" s="26" t="s">
        <v>213</v>
      </c>
      <c r="AI99" s="26" t="s">
        <v>213</v>
      </c>
      <c r="AJ99" s="26" t="s">
        <v>213</v>
      </c>
    </row>
    <row r="100" spans="1:36" x14ac:dyDescent="0.35">
      <c r="A100" s="17" t="s">
        <v>177</v>
      </c>
      <c r="B100" s="18">
        <v>43</v>
      </c>
      <c r="C100" s="19">
        <v>45586</v>
      </c>
      <c r="D100" s="22" t="s">
        <v>213</v>
      </c>
      <c r="E100" s="26" t="s">
        <v>213</v>
      </c>
      <c r="F100" s="26" t="s">
        <v>213</v>
      </c>
      <c r="G100" s="26" t="s">
        <v>213</v>
      </c>
      <c r="H100" s="26" t="s">
        <v>213</v>
      </c>
      <c r="I100" s="26" t="s">
        <v>213</v>
      </c>
      <c r="J100" s="26" t="s">
        <v>213</v>
      </c>
      <c r="K100" s="26" t="s">
        <v>213</v>
      </c>
      <c r="L100" s="26" t="s">
        <v>213</v>
      </c>
      <c r="M100" s="26" t="s">
        <v>213</v>
      </c>
      <c r="N100" s="26" t="s">
        <v>213</v>
      </c>
      <c r="O100" s="26" t="s">
        <v>213</v>
      </c>
      <c r="P100" s="26" t="s">
        <v>213</v>
      </c>
      <c r="Q100" s="26" t="s">
        <v>213</v>
      </c>
      <c r="R100" s="26" t="s">
        <v>213</v>
      </c>
      <c r="S100" s="26" t="s">
        <v>213</v>
      </c>
      <c r="T100" s="26" t="s">
        <v>213</v>
      </c>
      <c r="U100" s="26" t="s">
        <v>213</v>
      </c>
      <c r="V100" s="26" t="s">
        <v>213</v>
      </c>
      <c r="W100" s="26" t="s">
        <v>213</v>
      </c>
      <c r="X100" s="26" t="s">
        <v>213</v>
      </c>
      <c r="Y100" s="26" t="s">
        <v>213</v>
      </c>
      <c r="Z100" s="26" t="s">
        <v>213</v>
      </c>
      <c r="AA100" s="26" t="s">
        <v>213</v>
      </c>
      <c r="AB100" s="26" t="s">
        <v>213</v>
      </c>
      <c r="AC100" s="26" t="s">
        <v>213</v>
      </c>
      <c r="AD100" s="26" t="s">
        <v>213</v>
      </c>
      <c r="AE100" s="26" t="s">
        <v>213</v>
      </c>
      <c r="AF100" s="26" t="s">
        <v>213</v>
      </c>
      <c r="AG100" s="26" t="s">
        <v>213</v>
      </c>
      <c r="AH100" s="26" t="s">
        <v>213</v>
      </c>
      <c r="AI100" s="26" t="s">
        <v>213</v>
      </c>
      <c r="AJ100" s="26" t="s">
        <v>213</v>
      </c>
    </row>
    <row r="101" spans="1:36" x14ac:dyDescent="0.35">
      <c r="A101" s="17" t="s">
        <v>177</v>
      </c>
      <c r="B101" s="18">
        <v>44</v>
      </c>
      <c r="C101" s="19">
        <v>45593</v>
      </c>
      <c r="D101" s="22" t="s">
        <v>213</v>
      </c>
      <c r="E101" s="26" t="s">
        <v>213</v>
      </c>
      <c r="F101" s="26" t="s">
        <v>213</v>
      </c>
      <c r="G101" s="26" t="s">
        <v>213</v>
      </c>
      <c r="H101" s="26" t="s">
        <v>213</v>
      </c>
      <c r="I101" s="26" t="s">
        <v>213</v>
      </c>
      <c r="J101" s="26" t="s">
        <v>213</v>
      </c>
      <c r="K101" s="26" t="s">
        <v>213</v>
      </c>
      <c r="L101" s="26" t="s">
        <v>213</v>
      </c>
      <c r="M101" s="26" t="s">
        <v>213</v>
      </c>
      <c r="N101" s="26" t="s">
        <v>213</v>
      </c>
      <c r="O101" s="26" t="s">
        <v>213</v>
      </c>
      <c r="P101" s="26" t="s">
        <v>213</v>
      </c>
      <c r="Q101" s="26" t="s">
        <v>213</v>
      </c>
      <c r="R101" s="26" t="s">
        <v>213</v>
      </c>
      <c r="S101" s="26" t="s">
        <v>213</v>
      </c>
      <c r="T101" s="26" t="s">
        <v>213</v>
      </c>
      <c r="U101" s="26" t="s">
        <v>213</v>
      </c>
      <c r="V101" s="26" t="s">
        <v>213</v>
      </c>
      <c r="W101" s="26" t="s">
        <v>213</v>
      </c>
      <c r="X101" s="26" t="s">
        <v>213</v>
      </c>
      <c r="Y101" s="26" t="s">
        <v>213</v>
      </c>
      <c r="Z101" s="26" t="s">
        <v>213</v>
      </c>
      <c r="AA101" s="26" t="s">
        <v>213</v>
      </c>
      <c r="AB101" s="26" t="s">
        <v>213</v>
      </c>
      <c r="AC101" s="26" t="s">
        <v>213</v>
      </c>
      <c r="AD101" s="26" t="s">
        <v>213</v>
      </c>
      <c r="AE101" s="26" t="s">
        <v>213</v>
      </c>
      <c r="AF101" s="26" t="s">
        <v>213</v>
      </c>
      <c r="AG101" s="26" t="s">
        <v>213</v>
      </c>
      <c r="AH101" s="26" t="s">
        <v>213</v>
      </c>
      <c r="AI101" s="26" t="s">
        <v>213</v>
      </c>
      <c r="AJ101" s="26" t="s">
        <v>213</v>
      </c>
    </row>
    <row r="102" spans="1:36" x14ac:dyDescent="0.35">
      <c r="A102" s="17" t="s">
        <v>177</v>
      </c>
      <c r="B102" s="18">
        <v>45</v>
      </c>
      <c r="C102" s="19">
        <v>45600</v>
      </c>
      <c r="D102" s="22" t="s">
        <v>213</v>
      </c>
      <c r="E102" s="26" t="s">
        <v>213</v>
      </c>
      <c r="F102" s="26" t="s">
        <v>213</v>
      </c>
      <c r="G102" s="26" t="s">
        <v>213</v>
      </c>
      <c r="H102" s="26" t="s">
        <v>213</v>
      </c>
      <c r="I102" s="26" t="s">
        <v>213</v>
      </c>
      <c r="J102" s="26" t="s">
        <v>213</v>
      </c>
      <c r="K102" s="26" t="s">
        <v>213</v>
      </c>
      <c r="L102" s="26" t="s">
        <v>213</v>
      </c>
      <c r="M102" s="26" t="s">
        <v>213</v>
      </c>
      <c r="N102" s="26" t="s">
        <v>213</v>
      </c>
      <c r="O102" s="26" t="s">
        <v>213</v>
      </c>
      <c r="P102" s="26" t="s">
        <v>213</v>
      </c>
      <c r="Q102" s="26" t="s">
        <v>213</v>
      </c>
      <c r="R102" s="26" t="s">
        <v>213</v>
      </c>
      <c r="S102" s="26" t="s">
        <v>213</v>
      </c>
      <c r="T102" s="26" t="s">
        <v>213</v>
      </c>
      <c r="U102" s="26" t="s">
        <v>213</v>
      </c>
      <c r="V102" s="26" t="s">
        <v>213</v>
      </c>
      <c r="W102" s="26" t="s">
        <v>213</v>
      </c>
      <c r="X102" s="26" t="s">
        <v>213</v>
      </c>
      <c r="Y102" s="26" t="s">
        <v>213</v>
      </c>
      <c r="Z102" s="26" t="s">
        <v>213</v>
      </c>
      <c r="AA102" s="26" t="s">
        <v>213</v>
      </c>
      <c r="AB102" s="26" t="s">
        <v>213</v>
      </c>
      <c r="AC102" s="26" t="s">
        <v>213</v>
      </c>
      <c r="AD102" s="26" t="s">
        <v>213</v>
      </c>
      <c r="AE102" s="26" t="s">
        <v>213</v>
      </c>
      <c r="AF102" s="26" t="s">
        <v>213</v>
      </c>
      <c r="AG102" s="26" t="s">
        <v>213</v>
      </c>
      <c r="AH102" s="26" t="s">
        <v>213</v>
      </c>
      <c r="AI102" s="26" t="s">
        <v>213</v>
      </c>
      <c r="AJ102" s="26" t="s">
        <v>213</v>
      </c>
    </row>
    <row r="103" spans="1:36" x14ac:dyDescent="0.35">
      <c r="A103" s="17" t="s">
        <v>177</v>
      </c>
      <c r="B103" s="18">
        <v>46</v>
      </c>
      <c r="C103" s="19">
        <v>45607</v>
      </c>
      <c r="D103" s="22" t="s">
        <v>213</v>
      </c>
      <c r="E103" s="26" t="s">
        <v>213</v>
      </c>
      <c r="F103" s="26" t="s">
        <v>213</v>
      </c>
      <c r="G103" s="26" t="s">
        <v>213</v>
      </c>
      <c r="H103" s="26" t="s">
        <v>213</v>
      </c>
      <c r="I103" s="26" t="s">
        <v>213</v>
      </c>
      <c r="J103" s="26" t="s">
        <v>213</v>
      </c>
      <c r="K103" s="26" t="s">
        <v>213</v>
      </c>
      <c r="L103" s="26" t="s">
        <v>213</v>
      </c>
      <c r="M103" s="26" t="s">
        <v>213</v>
      </c>
      <c r="N103" s="26" t="s">
        <v>213</v>
      </c>
      <c r="O103" s="26" t="s">
        <v>213</v>
      </c>
      <c r="P103" s="26" t="s">
        <v>213</v>
      </c>
      <c r="Q103" s="26" t="s">
        <v>213</v>
      </c>
      <c r="R103" s="26" t="s">
        <v>213</v>
      </c>
      <c r="S103" s="26" t="s">
        <v>213</v>
      </c>
      <c r="T103" s="26" t="s">
        <v>213</v>
      </c>
      <c r="U103" s="26" t="s">
        <v>213</v>
      </c>
      <c r="V103" s="26" t="s">
        <v>213</v>
      </c>
      <c r="W103" s="26" t="s">
        <v>213</v>
      </c>
      <c r="X103" s="26" t="s">
        <v>213</v>
      </c>
      <c r="Y103" s="26" t="s">
        <v>213</v>
      </c>
      <c r="Z103" s="26" t="s">
        <v>213</v>
      </c>
      <c r="AA103" s="26" t="s">
        <v>213</v>
      </c>
      <c r="AB103" s="26" t="s">
        <v>213</v>
      </c>
      <c r="AC103" s="26" t="s">
        <v>213</v>
      </c>
      <c r="AD103" s="26" t="s">
        <v>213</v>
      </c>
      <c r="AE103" s="26" t="s">
        <v>213</v>
      </c>
      <c r="AF103" s="26" t="s">
        <v>213</v>
      </c>
      <c r="AG103" s="26" t="s">
        <v>213</v>
      </c>
      <c r="AH103" s="26" t="s">
        <v>213</v>
      </c>
      <c r="AI103" s="26" t="s">
        <v>213</v>
      </c>
      <c r="AJ103" s="26" t="s">
        <v>213</v>
      </c>
    </row>
    <row r="104" spans="1:36" x14ac:dyDescent="0.35">
      <c r="A104" s="17" t="s">
        <v>177</v>
      </c>
      <c r="B104" s="18">
        <v>47</v>
      </c>
      <c r="C104" s="19">
        <v>45614</v>
      </c>
      <c r="D104" s="22" t="s">
        <v>213</v>
      </c>
      <c r="E104" s="26" t="s">
        <v>213</v>
      </c>
      <c r="F104" s="26" t="s">
        <v>213</v>
      </c>
      <c r="G104" s="26" t="s">
        <v>213</v>
      </c>
      <c r="H104" s="26" t="s">
        <v>213</v>
      </c>
      <c r="I104" s="26" t="s">
        <v>213</v>
      </c>
      <c r="J104" s="26" t="s">
        <v>213</v>
      </c>
      <c r="K104" s="26" t="s">
        <v>213</v>
      </c>
      <c r="L104" s="26" t="s">
        <v>213</v>
      </c>
      <c r="M104" s="26" t="s">
        <v>213</v>
      </c>
      <c r="N104" s="26" t="s">
        <v>213</v>
      </c>
      <c r="O104" s="26" t="s">
        <v>213</v>
      </c>
      <c r="P104" s="26" t="s">
        <v>213</v>
      </c>
      <c r="Q104" s="26" t="s">
        <v>213</v>
      </c>
      <c r="R104" s="26" t="s">
        <v>213</v>
      </c>
      <c r="S104" s="26" t="s">
        <v>213</v>
      </c>
      <c r="T104" s="26" t="s">
        <v>213</v>
      </c>
      <c r="U104" s="26" t="s">
        <v>213</v>
      </c>
      <c r="V104" s="26" t="s">
        <v>213</v>
      </c>
      <c r="W104" s="26" t="s">
        <v>213</v>
      </c>
      <c r="X104" s="26" t="s">
        <v>213</v>
      </c>
      <c r="Y104" s="26" t="s">
        <v>213</v>
      </c>
      <c r="Z104" s="26" t="s">
        <v>213</v>
      </c>
      <c r="AA104" s="26" t="s">
        <v>213</v>
      </c>
      <c r="AB104" s="26" t="s">
        <v>213</v>
      </c>
      <c r="AC104" s="26" t="s">
        <v>213</v>
      </c>
      <c r="AD104" s="26" t="s">
        <v>213</v>
      </c>
      <c r="AE104" s="26" t="s">
        <v>213</v>
      </c>
      <c r="AF104" s="26" t="s">
        <v>213</v>
      </c>
      <c r="AG104" s="26" t="s">
        <v>213</v>
      </c>
      <c r="AH104" s="26" t="s">
        <v>213</v>
      </c>
      <c r="AI104" s="26" t="s">
        <v>213</v>
      </c>
      <c r="AJ104" s="26" t="s">
        <v>213</v>
      </c>
    </row>
    <row r="105" spans="1:36" x14ac:dyDescent="0.35">
      <c r="A105" s="17" t="s">
        <v>177</v>
      </c>
      <c r="B105" s="18">
        <v>48</v>
      </c>
      <c r="C105" s="19">
        <v>45621</v>
      </c>
      <c r="D105" s="22" t="s">
        <v>213</v>
      </c>
      <c r="E105" s="26" t="s">
        <v>213</v>
      </c>
      <c r="F105" s="26" t="s">
        <v>213</v>
      </c>
      <c r="G105" s="26" t="s">
        <v>213</v>
      </c>
      <c r="H105" s="26" t="s">
        <v>213</v>
      </c>
      <c r="I105" s="26" t="s">
        <v>213</v>
      </c>
      <c r="J105" s="26" t="s">
        <v>213</v>
      </c>
      <c r="K105" s="26" t="s">
        <v>213</v>
      </c>
      <c r="L105" s="26" t="s">
        <v>213</v>
      </c>
      <c r="M105" s="26" t="s">
        <v>213</v>
      </c>
      <c r="N105" s="26" t="s">
        <v>213</v>
      </c>
      <c r="O105" s="26" t="s">
        <v>213</v>
      </c>
      <c r="P105" s="26" t="s">
        <v>213</v>
      </c>
      <c r="Q105" s="26" t="s">
        <v>213</v>
      </c>
      <c r="R105" s="26" t="s">
        <v>213</v>
      </c>
      <c r="S105" s="26" t="s">
        <v>213</v>
      </c>
      <c r="T105" s="26" t="s">
        <v>213</v>
      </c>
      <c r="U105" s="26" t="s">
        <v>213</v>
      </c>
      <c r="V105" s="26" t="s">
        <v>213</v>
      </c>
      <c r="W105" s="26" t="s">
        <v>213</v>
      </c>
      <c r="X105" s="26" t="s">
        <v>213</v>
      </c>
      <c r="Y105" s="26" t="s">
        <v>213</v>
      </c>
      <c r="Z105" s="26" t="s">
        <v>213</v>
      </c>
      <c r="AA105" s="26" t="s">
        <v>213</v>
      </c>
      <c r="AB105" s="26" t="s">
        <v>213</v>
      </c>
      <c r="AC105" s="26" t="s">
        <v>213</v>
      </c>
      <c r="AD105" s="26" t="s">
        <v>213</v>
      </c>
      <c r="AE105" s="26" t="s">
        <v>213</v>
      </c>
      <c r="AF105" s="26" t="s">
        <v>213</v>
      </c>
      <c r="AG105" s="26" t="s">
        <v>213</v>
      </c>
      <c r="AH105" s="26" t="s">
        <v>213</v>
      </c>
      <c r="AI105" s="26" t="s">
        <v>213</v>
      </c>
      <c r="AJ105" s="26" t="s">
        <v>213</v>
      </c>
    </row>
    <row r="106" spans="1:36" x14ac:dyDescent="0.35">
      <c r="A106" s="17" t="s">
        <v>177</v>
      </c>
      <c r="B106" s="18">
        <v>49</v>
      </c>
      <c r="C106" s="19">
        <v>45628</v>
      </c>
      <c r="D106" s="22" t="s">
        <v>213</v>
      </c>
      <c r="E106" s="26" t="s">
        <v>213</v>
      </c>
      <c r="F106" s="26" t="s">
        <v>213</v>
      </c>
      <c r="G106" s="26" t="s">
        <v>213</v>
      </c>
      <c r="H106" s="26" t="s">
        <v>213</v>
      </c>
      <c r="I106" s="26" t="s">
        <v>213</v>
      </c>
      <c r="J106" s="26" t="s">
        <v>213</v>
      </c>
      <c r="K106" s="26" t="s">
        <v>213</v>
      </c>
      <c r="L106" s="26" t="s">
        <v>213</v>
      </c>
      <c r="M106" s="26" t="s">
        <v>213</v>
      </c>
      <c r="N106" s="26" t="s">
        <v>213</v>
      </c>
      <c r="O106" s="26" t="s">
        <v>213</v>
      </c>
      <c r="P106" s="26" t="s">
        <v>213</v>
      </c>
      <c r="Q106" s="26" t="s">
        <v>213</v>
      </c>
      <c r="R106" s="26" t="s">
        <v>213</v>
      </c>
      <c r="S106" s="26" t="s">
        <v>213</v>
      </c>
      <c r="T106" s="26" t="s">
        <v>213</v>
      </c>
      <c r="U106" s="26" t="s">
        <v>213</v>
      </c>
      <c r="V106" s="26" t="s">
        <v>213</v>
      </c>
      <c r="W106" s="26" t="s">
        <v>213</v>
      </c>
      <c r="X106" s="26" t="s">
        <v>213</v>
      </c>
      <c r="Y106" s="26" t="s">
        <v>213</v>
      </c>
      <c r="Z106" s="26" t="s">
        <v>213</v>
      </c>
      <c r="AA106" s="26" t="s">
        <v>213</v>
      </c>
      <c r="AB106" s="26" t="s">
        <v>213</v>
      </c>
      <c r="AC106" s="26" t="s">
        <v>213</v>
      </c>
      <c r="AD106" s="26" t="s">
        <v>213</v>
      </c>
      <c r="AE106" s="26" t="s">
        <v>213</v>
      </c>
      <c r="AF106" s="26" t="s">
        <v>213</v>
      </c>
      <c r="AG106" s="26" t="s">
        <v>213</v>
      </c>
      <c r="AH106" s="26" t="s">
        <v>213</v>
      </c>
      <c r="AI106" s="26" t="s">
        <v>213</v>
      </c>
      <c r="AJ106" s="26" t="s">
        <v>213</v>
      </c>
    </row>
    <row r="107" spans="1:36" x14ac:dyDescent="0.35">
      <c r="A107" s="17" t="s">
        <v>177</v>
      </c>
      <c r="B107" s="18">
        <v>50</v>
      </c>
      <c r="C107" s="19">
        <v>45635</v>
      </c>
      <c r="D107" s="22" t="s">
        <v>213</v>
      </c>
      <c r="E107" s="26" t="s">
        <v>213</v>
      </c>
      <c r="F107" s="26" t="s">
        <v>213</v>
      </c>
      <c r="G107" s="26" t="s">
        <v>213</v>
      </c>
      <c r="H107" s="26" t="s">
        <v>213</v>
      </c>
      <c r="I107" s="26" t="s">
        <v>213</v>
      </c>
      <c r="J107" s="26" t="s">
        <v>213</v>
      </c>
      <c r="K107" s="26" t="s">
        <v>213</v>
      </c>
      <c r="L107" s="26" t="s">
        <v>213</v>
      </c>
      <c r="M107" s="26" t="s">
        <v>213</v>
      </c>
      <c r="N107" s="26" t="s">
        <v>213</v>
      </c>
      <c r="O107" s="26" t="s">
        <v>213</v>
      </c>
      <c r="P107" s="26" t="s">
        <v>213</v>
      </c>
      <c r="Q107" s="26" t="s">
        <v>213</v>
      </c>
      <c r="R107" s="26" t="s">
        <v>213</v>
      </c>
      <c r="S107" s="26" t="s">
        <v>213</v>
      </c>
      <c r="T107" s="26" t="s">
        <v>213</v>
      </c>
      <c r="U107" s="26" t="s">
        <v>213</v>
      </c>
      <c r="V107" s="26" t="s">
        <v>213</v>
      </c>
      <c r="W107" s="26" t="s">
        <v>213</v>
      </c>
      <c r="X107" s="26" t="s">
        <v>213</v>
      </c>
      <c r="Y107" s="26" t="s">
        <v>213</v>
      </c>
      <c r="Z107" s="26" t="s">
        <v>213</v>
      </c>
      <c r="AA107" s="26" t="s">
        <v>213</v>
      </c>
      <c r="AB107" s="26" t="s">
        <v>213</v>
      </c>
      <c r="AC107" s="26" t="s">
        <v>213</v>
      </c>
      <c r="AD107" s="26" t="s">
        <v>213</v>
      </c>
      <c r="AE107" s="26" t="s">
        <v>213</v>
      </c>
      <c r="AF107" s="26" t="s">
        <v>213</v>
      </c>
      <c r="AG107" s="26" t="s">
        <v>213</v>
      </c>
      <c r="AH107" s="26" t="s">
        <v>213</v>
      </c>
      <c r="AI107" s="26" t="s">
        <v>213</v>
      </c>
      <c r="AJ107" s="26" t="s">
        <v>213</v>
      </c>
    </row>
    <row r="108" spans="1:36" x14ac:dyDescent="0.35">
      <c r="A108" s="17" t="s">
        <v>177</v>
      </c>
      <c r="B108" s="18">
        <v>51</v>
      </c>
      <c r="C108" s="19">
        <v>45642</v>
      </c>
      <c r="D108" s="22" t="s">
        <v>213</v>
      </c>
      <c r="E108" s="26" t="s">
        <v>213</v>
      </c>
      <c r="F108" s="26" t="s">
        <v>213</v>
      </c>
      <c r="G108" s="26" t="s">
        <v>213</v>
      </c>
      <c r="H108" s="26" t="s">
        <v>213</v>
      </c>
      <c r="I108" s="26" t="s">
        <v>213</v>
      </c>
      <c r="J108" s="26" t="s">
        <v>213</v>
      </c>
      <c r="K108" s="26" t="s">
        <v>213</v>
      </c>
      <c r="L108" s="26" t="s">
        <v>213</v>
      </c>
      <c r="M108" s="26" t="s">
        <v>213</v>
      </c>
      <c r="N108" s="26" t="s">
        <v>213</v>
      </c>
      <c r="O108" s="26" t="s">
        <v>213</v>
      </c>
      <c r="P108" s="26" t="s">
        <v>213</v>
      </c>
      <c r="Q108" s="26" t="s">
        <v>213</v>
      </c>
      <c r="R108" s="26" t="s">
        <v>213</v>
      </c>
      <c r="S108" s="26" t="s">
        <v>213</v>
      </c>
      <c r="T108" s="26" t="s">
        <v>213</v>
      </c>
      <c r="U108" s="26" t="s">
        <v>213</v>
      </c>
      <c r="V108" s="26" t="s">
        <v>213</v>
      </c>
      <c r="W108" s="26" t="s">
        <v>213</v>
      </c>
      <c r="X108" s="26" t="s">
        <v>213</v>
      </c>
      <c r="Y108" s="26" t="s">
        <v>213</v>
      </c>
      <c r="Z108" s="26" t="s">
        <v>213</v>
      </c>
      <c r="AA108" s="26" t="s">
        <v>213</v>
      </c>
      <c r="AB108" s="26" t="s">
        <v>213</v>
      </c>
      <c r="AC108" s="26" t="s">
        <v>213</v>
      </c>
      <c r="AD108" s="26" t="s">
        <v>213</v>
      </c>
      <c r="AE108" s="26" t="s">
        <v>213</v>
      </c>
      <c r="AF108" s="26" t="s">
        <v>213</v>
      </c>
      <c r="AG108" s="26" t="s">
        <v>213</v>
      </c>
      <c r="AH108" s="26" t="s">
        <v>213</v>
      </c>
      <c r="AI108" s="26" t="s">
        <v>213</v>
      </c>
      <c r="AJ108" s="26" t="s">
        <v>213</v>
      </c>
    </row>
    <row r="109" spans="1:36" x14ac:dyDescent="0.35">
      <c r="A109" s="17" t="s">
        <v>177</v>
      </c>
      <c r="B109" s="18">
        <v>52</v>
      </c>
      <c r="C109" s="19">
        <v>45649</v>
      </c>
      <c r="D109" s="22" t="s">
        <v>213</v>
      </c>
      <c r="E109" s="26" t="s">
        <v>213</v>
      </c>
      <c r="F109" s="26" t="s">
        <v>213</v>
      </c>
      <c r="G109" s="26" t="s">
        <v>213</v>
      </c>
      <c r="H109" s="26" t="s">
        <v>213</v>
      </c>
      <c r="I109" s="26" t="s">
        <v>213</v>
      </c>
      <c r="J109" s="26" t="s">
        <v>213</v>
      </c>
      <c r="K109" s="26" t="s">
        <v>213</v>
      </c>
      <c r="L109" s="26" t="s">
        <v>213</v>
      </c>
      <c r="M109" s="26" t="s">
        <v>213</v>
      </c>
      <c r="N109" s="26" t="s">
        <v>213</v>
      </c>
      <c r="O109" s="26" t="s">
        <v>213</v>
      </c>
      <c r="P109" s="26" t="s">
        <v>213</v>
      </c>
      <c r="Q109" s="26" t="s">
        <v>213</v>
      </c>
      <c r="R109" s="26" t="s">
        <v>213</v>
      </c>
      <c r="S109" s="26" t="s">
        <v>213</v>
      </c>
      <c r="T109" s="26" t="s">
        <v>213</v>
      </c>
      <c r="U109" s="26" t="s">
        <v>213</v>
      </c>
      <c r="V109" s="26" t="s">
        <v>213</v>
      </c>
      <c r="W109" s="26" t="s">
        <v>213</v>
      </c>
      <c r="X109" s="26" t="s">
        <v>213</v>
      </c>
      <c r="Y109" s="26" t="s">
        <v>213</v>
      </c>
      <c r="Z109" s="26" t="s">
        <v>213</v>
      </c>
      <c r="AA109" s="26" t="s">
        <v>213</v>
      </c>
      <c r="AB109" s="26" t="s">
        <v>213</v>
      </c>
      <c r="AC109" s="26" t="s">
        <v>213</v>
      </c>
      <c r="AD109" s="26" t="s">
        <v>213</v>
      </c>
      <c r="AE109" s="26" t="s">
        <v>213</v>
      </c>
      <c r="AF109" s="26" t="s">
        <v>213</v>
      </c>
      <c r="AG109" s="26" t="s">
        <v>213</v>
      </c>
      <c r="AH109" s="26" t="s">
        <v>213</v>
      </c>
      <c r="AI109" s="26" t="s">
        <v>213</v>
      </c>
      <c r="AJ109" s="26" t="s">
        <v>213</v>
      </c>
    </row>
  </sheetData>
  <hyperlinks>
    <hyperlink ref="A4" location="Contents!A1" display="Back to table of contents" xr:uid="{00000000-0004-0000-0500-000000000000}"/>
  </hyperlinks>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327"/>
  <sheetViews>
    <sheetView zoomScaleNormal="100" workbookViewId="0"/>
  </sheetViews>
  <sheetFormatPr defaultColWidth="9.1796875" defaultRowHeight="15.5" x14ac:dyDescent="0.35"/>
  <cols>
    <col min="1" max="3" width="15.7265625" style="4" customWidth="1"/>
    <col min="4" max="11" width="9.7265625" style="4" customWidth="1"/>
    <col min="12" max="22" width="9.1796875" style="4"/>
    <col min="23" max="16384" width="9.1796875" style="10"/>
  </cols>
  <sheetData>
    <row r="1" spans="1:22" s="4" customFormat="1" ht="20" x14ac:dyDescent="0.4">
      <c r="A1" s="100" t="s">
        <v>191</v>
      </c>
    </row>
    <row r="2" spans="1:22" s="4" customFormat="1" x14ac:dyDescent="0.35">
      <c r="A2" s="5" t="s">
        <v>58</v>
      </c>
    </row>
    <row r="3" spans="1:22" s="4" customFormat="1" x14ac:dyDescent="0.35">
      <c r="A3" s="5" t="s">
        <v>59</v>
      </c>
    </row>
    <row r="4" spans="1:22" s="4" customFormat="1" ht="30" customHeight="1" x14ac:dyDescent="0.35">
      <c r="A4" s="6" t="s">
        <v>53</v>
      </c>
    </row>
    <row r="5" spans="1:22" ht="42" customHeight="1" x14ac:dyDescent="0.35">
      <c r="A5" s="23" t="s">
        <v>81</v>
      </c>
      <c r="B5" s="24"/>
      <c r="E5" s="25"/>
      <c r="F5" s="25"/>
    </row>
    <row r="6" spans="1:22" ht="31.5" thickBot="1" x14ac:dyDescent="0.4">
      <c r="A6" s="15" t="s">
        <v>62</v>
      </c>
      <c r="B6" s="16" t="s">
        <v>57</v>
      </c>
      <c r="C6" s="16" t="s">
        <v>110</v>
      </c>
      <c r="D6" s="8" t="s">
        <v>60</v>
      </c>
      <c r="E6" s="9" t="s">
        <v>61</v>
      </c>
      <c r="F6" s="9" t="s">
        <v>65</v>
      </c>
      <c r="G6" s="9" t="s">
        <v>66</v>
      </c>
      <c r="H6" s="9" t="s">
        <v>161</v>
      </c>
      <c r="I6" s="9" t="s">
        <v>67</v>
      </c>
      <c r="J6" s="9" t="s">
        <v>68</v>
      </c>
      <c r="K6" s="7" t="s">
        <v>69</v>
      </c>
      <c r="L6" s="10"/>
      <c r="M6" s="10"/>
      <c r="N6" s="10"/>
      <c r="O6" s="10"/>
      <c r="P6" s="10"/>
      <c r="Q6" s="10"/>
      <c r="R6" s="10"/>
      <c r="S6" s="10"/>
      <c r="T6" s="10"/>
      <c r="U6" s="10"/>
      <c r="V6" s="10"/>
    </row>
    <row r="7" spans="1:22" ht="16" customHeight="1" x14ac:dyDescent="0.35">
      <c r="A7" s="14" t="s">
        <v>168</v>
      </c>
      <c r="B7" s="18">
        <v>1</v>
      </c>
      <c r="C7" s="19">
        <v>44928</v>
      </c>
      <c r="D7" s="3">
        <v>1536</v>
      </c>
      <c r="E7" s="51">
        <v>6</v>
      </c>
      <c r="F7" s="51">
        <v>1</v>
      </c>
      <c r="G7" s="51">
        <v>36</v>
      </c>
      <c r="H7" s="51">
        <v>180</v>
      </c>
      <c r="I7" s="51">
        <v>255</v>
      </c>
      <c r="J7" s="51">
        <v>480</v>
      </c>
      <c r="K7" s="51">
        <v>578</v>
      </c>
      <c r="L7" s="10"/>
      <c r="M7" s="10"/>
      <c r="N7" s="10"/>
      <c r="O7" s="10"/>
      <c r="P7" s="10"/>
      <c r="Q7" s="10"/>
      <c r="R7" s="10"/>
      <c r="S7" s="10"/>
      <c r="T7" s="10"/>
      <c r="U7" s="10"/>
      <c r="V7" s="10"/>
    </row>
    <row r="8" spans="1:22" ht="16" customHeight="1" x14ac:dyDescent="0.35">
      <c r="A8" s="14" t="s">
        <v>168</v>
      </c>
      <c r="B8" s="18">
        <v>2</v>
      </c>
      <c r="C8" s="19">
        <v>44935</v>
      </c>
      <c r="D8" s="3">
        <v>2052</v>
      </c>
      <c r="E8" s="51">
        <v>2</v>
      </c>
      <c r="F8" s="51">
        <v>3</v>
      </c>
      <c r="G8" s="51">
        <v>52</v>
      </c>
      <c r="H8" s="51">
        <v>283</v>
      </c>
      <c r="I8" s="51">
        <v>337</v>
      </c>
      <c r="J8" s="51">
        <v>611</v>
      </c>
      <c r="K8" s="51">
        <v>764</v>
      </c>
      <c r="L8" s="10"/>
      <c r="M8" s="10"/>
      <c r="N8" s="10"/>
      <c r="O8" s="10"/>
      <c r="P8" s="10"/>
      <c r="Q8" s="10"/>
      <c r="R8" s="10"/>
      <c r="S8" s="10"/>
      <c r="T8" s="10"/>
      <c r="U8" s="10"/>
      <c r="V8" s="10"/>
    </row>
    <row r="9" spans="1:22" ht="16" customHeight="1" x14ac:dyDescent="0.35">
      <c r="A9" s="14" t="s">
        <v>168</v>
      </c>
      <c r="B9" s="18">
        <v>3</v>
      </c>
      <c r="C9" s="19">
        <v>44942</v>
      </c>
      <c r="D9" s="3">
        <v>1733</v>
      </c>
      <c r="E9" s="51">
        <v>3</v>
      </c>
      <c r="F9" s="51">
        <v>1</v>
      </c>
      <c r="G9" s="51">
        <v>70</v>
      </c>
      <c r="H9" s="51">
        <v>247</v>
      </c>
      <c r="I9" s="51">
        <v>308</v>
      </c>
      <c r="J9" s="51">
        <v>507</v>
      </c>
      <c r="K9" s="51">
        <v>597</v>
      </c>
      <c r="L9" s="10"/>
      <c r="M9" s="10"/>
      <c r="N9" s="10"/>
      <c r="O9" s="10"/>
      <c r="P9" s="10"/>
      <c r="Q9" s="10"/>
      <c r="R9" s="10"/>
      <c r="S9" s="10"/>
      <c r="T9" s="10"/>
      <c r="U9" s="10"/>
      <c r="V9" s="10"/>
    </row>
    <row r="10" spans="1:22" ht="16" customHeight="1" x14ac:dyDescent="0.35">
      <c r="A10" s="14" t="s">
        <v>168</v>
      </c>
      <c r="B10" s="18">
        <v>4</v>
      </c>
      <c r="C10" s="19">
        <v>44949</v>
      </c>
      <c r="D10" s="3">
        <v>1440</v>
      </c>
      <c r="E10" s="51">
        <v>3</v>
      </c>
      <c r="F10" s="51">
        <v>3</v>
      </c>
      <c r="G10" s="51">
        <v>34</v>
      </c>
      <c r="H10" s="51">
        <v>218</v>
      </c>
      <c r="I10" s="51">
        <v>246</v>
      </c>
      <c r="J10" s="51">
        <v>403</v>
      </c>
      <c r="K10" s="51">
        <v>533</v>
      </c>
      <c r="L10" s="10"/>
      <c r="M10" s="10"/>
      <c r="N10" s="10"/>
      <c r="O10" s="10"/>
      <c r="P10" s="10"/>
      <c r="Q10" s="10"/>
      <c r="R10" s="10"/>
      <c r="S10" s="10"/>
      <c r="T10" s="10"/>
      <c r="U10" s="10"/>
      <c r="V10" s="10"/>
    </row>
    <row r="11" spans="1:22" ht="16" customHeight="1" x14ac:dyDescent="0.35">
      <c r="A11" s="14" t="s">
        <v>168</v>
      </c>
      <c r="B11" s="18">
        <v>5</v>
      </c>
      <c r="C11" s="19">
        <v>44956</v>
      </c>
      <c r="D11" s="3">
        <v>1351</v>
      </c>
      <c r="E11" s="51">
        <v>3</v>
      </c>
      <c r="F11" s="51">
        <v>1</v>
      </c>
      <c r="G11" s="51">
        <v>54</v>
      </c>
      <c r="H11" s="51">
        <v>193</v>
      </c>
      <c r="I11" s="51">
        <v>226</v>
      </c>
      <c r="J11" s="51">
        <v>404</v>
      </c>
      <c r="K11" s="51">
        <v>470</v>
      </c>
      <c r="L11" s="10"/>
      <c r="M11" s="10"/>
      <c r="N11" s="10"/>
      <c r="O11" s="10"/>
      <c r="P11" s="10"/>
      <c r="Q11" s="10"/>
      <c r="R11" s="10"/>
      <c r="S11" s="10"/>
      <c r="T11" s="10"/>
      <c r="U11" s="10"/>
      <c r="V11" s="10"/>
    </row>
    <row r="12" spans="1:22" ht="16" customHeight="1" x14ac:dyDescent="0.35">
      <c r="A12" s="14" t="s">
        <v>168</v>
      </c>
      <c r="B12" s="18">
        <v>6</v>
      </c>
      <c r="C12" s="19">
        <v>44963</v>
      </c>
      <c r="D12" s="3">
        <v>1330</v>
      </c>
      <c r="E12" s="51">
        <v>3</v>
      </c>
      <c r="F12" s="51">
        <v>3</v>
      </c>
      <c r="G12" s="51">
        <v>44</v>
      </c>
      <c r="H12" s="51">
        <v>172</v>
      </c>
      <c r="I12" s="51">
        <v>232</v>
      </c>
      <c r="J12" s="51">
        <v>404</v>
      </c>
      <c r="K12" s="51">
        <v>472</v>
      </c>
      <c r="L12" s="10"/>
      <c r="M12" s="10"/>
      <c r="N12" s="10"/>
      <c r="O12" s="10"/>
      <c r="P12" s="10"/>
      <c r="Q12" s="10"/>
      <c r="R12" s="10"/>
      <c r="S12" s="10"/>
      <c r="T12" s="10"/>
      <c r="U12" s="10"/>
      <c r="V12" s="10"/>
    </row>
    <row r="13" spans="1:22" ht="16" customHeight="1" x14ac:dyDescent="0.35">
      <c r="A13" s="14" t="s">
        <v>168</v>
      </c>
      <c r="B13" s="18">
        <v>7</v>
      </c>
      <c r="C13" s="19">
        <v>44970</v>
      </c>
      <c r="D13" s="3">
        <v>1289</v>
      </c>
      <c r="E13" s="51">
        <v>3</v>
      </c>
      <c r="F13" s="51">
        <v>3</v>
      </c>
      <c r="G13" s="51">
        <v>43</v>
      </c>
      <c r="H13" s="51">
        <v>186</v>
      </c>
      <c r="I13" s="51">
        <v>236</v>
      </c>
      <c r="J13" s="51">
        <v>358</v>
      </c>
      <c r="K13" s="51">
        <v>460</v>
      </c>
      <c r="L13" s="10"/>
      <c r="M13" s="10"/>
      <c r="N13" s="10"/>
      <c r="O13" s="10"/>
      <c r="P13" s="10"/>
      <c r="Q13" s="10"/>
      <c r="R13" s="10"/>
      <c r="S13" s="10"/>
      <c r="T13" s="10"/>
      <c r="U13" s="10"/>
      <c r="V13" s="10"/>
    </row>
    <row r="14" spans="1:22" ht="16" customHeight="1" x14ac:dyDescent="0.35">
      <c r="A14" s="14" t="s">
        <v>168</v>
      </c>
      <c r="B14" s="18">
        <v>8</v>
      </c>
      <c r="C14" s="19">
        <v>44977</v>
      </c>
      <c r="D14" s="3">
        <v>1314</v>
      </c>
      <c r="E14" s="51">
        <v>3</v>
      </c>
      <c r="F14" s="51">
        <v>2</v>
      </c>
      <c r="G14" s="51">
        <v>37</v>
      </c>
      <c r="H14" s="51">
        <v>182</v>
      </c>
      <c r="I14" s="51">
        <v>276</v>
      </c>
      <c r="J14" s="51">
        <v>387</v>
      </c>
      <c r="K14" s="51">
        <v>427</v>
      </c>
      <c r="L14" s="10"/>
      <c r="M14" s="10"/>
      <c r="N14" s="10"/>
      <c r="O14" s="10"/>
      <c r="P14" s="10"/>
      <c r="Q14" s="10"/>
      <c r="R14" s="10"/>
      <c r="S14" s="10"/>
      <c r="T14" s="10"/>
      <c r="U14" s="10"/>
      <c r="V14" s="10"/>
    </row>
    <row r="15" spans="1:22" ht="16" customHeight="1" x14ac:dyDescent="0.35">
      <c r="A15" s="14" t="s">
        <v>168</v>
      </c>
      <c r="B15" s="18">
        <v>9</v>
      </c>
      <c r="C15" s="19">
        <v>44984</v>
      </c>
      <c r="D15" s="3">
        <v>1245</v>
      </c>
      <c r="E15" s="51">
        <v>5</v>
      </c>
      <c r="F15" s="51">
        <v>1</v>
      </c>
      <c r="G15" s="51">
        <v>32</v>
      </c>
      <c r="H15" s="51">
        <v>166</v>
      </c>
      <c r="I15" s="51">
        <v>229</v>
      </c>
      <c r="J15" s="51">
        <v>412</v>
      </c>
      <c r="K15" s="51">
        <v>400</v>
      </c>
      <c r="L15" s="10"/>
      <c r="M15" s="10"/>
      <c r="N15" s="10"/>
      <c r="O15" s="10"/>
      <c r="P15" s="10"/>
      <c r="Q15" s="10"/>
      <c r="R15" s="10"/>
      <c r="S15" s="10"/>
      <c r="T15" s="10"/>
      <c r="U15" s="10"/>
      <c r="V15" s="10"/>
    </row>
    <row r="16" spans="1:22" ht="16" customHeight="1" x14ac:dyDescent="0.35">
      <c r="A16" s="14" t="s">
        <v>168</v>
      </c>
      <c r="B16" s="18">
        <v>10</v>
      </c>
      <c r="C16" s="19">
        <v>44991</v>
      </c>
      <c r="D16" s="3">
        <v>1304</v>
      </c>
      <c r="E16" s="51">
        <v>6</v>
      </c>
      <c r="F16" s="51">
        <v>2</v>
      </c>
      <c r="G16" s="51">
        <v>45</v>
      </c>
      <c r="H16" s="51">
        <v>193</v>
      </c>
      <c r="I16" s="51">
        <v>227</v>
      </c>
      <c r="J16" s="51">
        <v>376</v>
      </c>
      <c r="K16" s="51">
        <v>455</v>
      </c>
      <c r="L16" s="10"/>
      <c r="M16" s="10"/>
      <c r="N16" s="10"/>
      <c r="O16" s="10"/>
      <c r="P16" s="10"/>
      <c r="Q16" s="10"/>
      <c r="R16" s="10"/>
      <c r="S16" s="10"/>
      <c r="T16" s="10"/>
      <c r="U16" s="10"/>
      <c r="V16" s="10"/>
    </row>
    <row r="17" spans="1:22" ht="16" customHeight="1" x14ac:dyDescent="0.35">
      <c r="A17" s="14" t="s">
        <v>168</v>
      </c>
      <c r="B17" s="18">
        <v>11</v>
      </c>
      <c r="C17" s="19">
        <v>44998</v>
      </c>
      <c r="D17" s="3">
        <v>1311</v>
      </c>
      <c r="E17" s="51">
        <v>3</v>
      </c>
      <c r="F17" s="51">
        <v>2</v>
      </c>
      <c r="G17" s="51">
        <v>34</v>
      </c>
      <c r="H17" s="51">
        <v>212</v>
      </c>
      <c r="I17" s="51">
        <v>212</v>
      </c>
      <c r="J17" s="51">
        <v>423</v>
      </c>
      <c r="K17" s="51">
        <v>425</v>
      </c>
      <c r="L17" s="10"/>
      <c r="M17" s="10"/>
      <c r="N17" s="10"/>
      <c r="O17" s="10"/>
      <c r="P17" s="10"/>
      <c r="Q17" s="10"/>
      <c r="R17" s="10"/>
      <c r="S17" s="10"/>
      <c r="T17" s="10"/>
      <c r="U17" s="10"/>
      <c r="V17" s="10"/>
    </row>
    <row r="18" spans="1:22" ht="16" customHeight="1" x14ac:dyDescent="0.35">
      <c r="A18" s="14" t="s">
        <v>168</v>
      </c>
      <c r="B18" s="18">
        <v>12</v>
      </c>
      <c r="C18" s="19">
        <v>45005</v>
      </c>
      <c r="D18" s="3">
        <v>1374</v>
      </c>
      <c r="E18" s="51">
        <v>3</v>
      </c>
      <c r="F18" s="51">
        <v>3</v>
      </c>
      <c r="G18" s="51">
        <v>49</v>
      </c>
      <c r="H18" s="51">
        <v>175</v>
      </c>
      <c r="I18" s="51">
        <v>260</v>
      </c>
      <c r="J18" s="51">
        <v>420</v>
      </c>
      <c r="K18" s="51">
        <v>464</v>
      </c>
      <c r="L18" s="10"/>
      <c r="M18" s="10"/>
      <c r="N18" s="10"/>
      <c r="O18" s="10"/>
      <c r="P18" s="10"/>
      <c r="Q18" s="10"/>
      <c r="R18" s="10"/>
      <c r="S18" s="10"/>
      <c r="T18" s="10"/>
      <c r="U18" s="10"/>
      <c r="V18" s="10"/>
    </row>
    <row r="19" spans="1:22" ht="16" customHeight="1" x14ac:dyDescent="0.35">
      <c r="A19" s="14" t="s">
        <v>168</v>
      </c>
      <c r="B19" s="18">
        <v>13</v>
      </c>
      <c r="C19" s="19">
        <v>45012</v>
      </c>
      <c r="D19" s="3">
        <v>1263</v>
      </c>
      <c r="E19" s="51">
        <v>2</v>
      </c>
      <c r="F19" s="51">
        <v>1</v>
      </c>
      <c r="G19" s="51">
        <v>49</v>
      </c>
      <c r="H19" s="51">
        <v>181</v>
      </c>
      <c r="I19" s="51">
        <v>218</v>
      </c>
      <c r="J19" s="51">
        <v>375</v>
      </c>
      <c r="K19" s="51">
        <v>437</v>
      </c>
      <c r="L19" s="10"/>
      <c r="M19" s="10"/>
      <c r="N19" s="10"/>
      <c r="O19" s="10"/>
      <c r="P19" s="10"/>
      <c r="Q19" s="10"/>
      <c r="R19" s="10"/>
      <c r="S19" s="10"/>
      <c r="T19" s="10"/>
      <c r="U19" s="10"/>
      <c r="V19" s="10"/>
    </row>
    <row r="20" spans="1:22" ht="16" customHeight="1" x14ac:dyDescent="0.35">
      <c r="A20" s="14" t="s">
        <v>168</v>
      </c>
      <c r="B20" s="18">
        <v>14</v>
      </c>
      <c r="C20" s="19">
        <v>45019</v>
      </c>
      <c r="D20" s="3">
        <v>1125</v>
      </c>
      <c r="E20" s="51">
        <v>2</v>
      </c>
      <c r="F20" s="51">
        <v>0</v>
      </c>
      <c r="G20" s="51">
        <v>31</v>
      </c>
      <c r="H20" s="51">
        <v>170</v>
      </c>
      <c r="I20" s="51">
        <v>201</v>
      </c>
      <c r="J20" s="51">
        <v>331</v>
      </c>
      <c r="K20" s="51">
        <v>390</v>
      </c>
      <c r="L20" s="10"/>
      <c r="M20" s="10"/>
      <c r="N20" s="10"/>
      <c r="O20" s="10"/>
      <c r="P20" s="10"/>
      <c r="Q20" s="10"/>
      <c r="R20" s="10"/>
      <c r="S20" s="10"/>
      <c r="T20" s="10"/>
      <c r="U20" s="10"/>
      <c r="V20" s="10"/>
    </row>
    <row r="21" spans="1:22" ht="16" customHeight="1" x14ac:dyDescent="0.35">
      <c r="A21" s="14" t="s">
        <v>168</v>
      </c>
      <c r="B21" s="18">
        <v>15</v>
      </c>
      <c r="C21" s="19">
        <v>45026</v>
      </c>
      <c r="D21" s="3">
        <v>1267</v>
      </c>
      <c r="E21" s="51">
        <v>2</v>
      </c>
      <c r="F21" s="51">
        <v>2</v>
      </c>
      <c r="G21" s="51">
        <v>51</v>
      </c>
      <c r="H21" s="51">
        <v>166</v>
      </c>
      <c r="I21" s="51">
        <v>242</v>
      </c>
      <c r="J21" s="51">
        <v>376</v>
      </c>
      <c r="K21" s="51">
        <v>428</v>
      </c>
      <c r="L21" s="10"/>
      <c r="M21" s="10"/>
      <c r="N21" s="10"/>
      <c r="O21" s="10"/>
      <c r="P21" s="10"/>
      <c r="Q21" s="10"/>
      <c r="R21" s="10"/>
      <c r="S21" s="10"/>
      <c r="T21" s="10"/>
      <c r="U21" s="10"/>
      <c r="V21" s="10"/>
    </row>
    <row r="22" spans="1:22" ht="16" customHeight="1" x14ac:dyDescent="0.35">
      <c r="A22" s="14" t="s">
        <v>168</v>
      </c>
      <c r="B22" s="18">
        <v>16</v>
      </c>
      <c r="C22" s="19">
        <v>45033</v>
      </c>
      <c r="D22" s="3">
        <v>1263</v>
      </c>
      <c r="E22" s="51">
        <v>4</v>
      </c>
      <c r="F22" s="51">
        <v>1</v>
      </c>
      <c r="G22" s="51">
        <v>49</v>
      </c>
      <c r="H22" s="51">
        <v>183</v>
      </c>
      <c r="I22" s="51">
        <v>221</v>
      </c>
      <c r="J22" s="51">
        <v>394</v>
      </c>
      <c r="K22" s="51">
        <v>411</v>
      </c>
      <c r="L22" s="10"/>
      <c r="M22" s="10"/>
      <c r="N22" s="10"/>
      <c r="O22" s="10"/>
      <c r="P22" s="10"/>
      <c r="Q22" s="10"/>
      <c r="R22" s="10"/>
      <c r="S22" s="10"/>
      <c r="T22" s="10"/>
      <c r="U22" s="10"/>
      <c r="V22" s="10"/>
    </row>
    <row r="23" spans="1:22" ht="16" customHeight="1" x14ac:dyDescent="0.35">
      <c r="A23" s="14" t="s">
        <v>168</v>
      </c>
      <c r="B23" s="18">
        <v>17</v>
      </c>
      <c r="C23" s="19">
        <v>45040</v>
      </c>
      <c r="D23" s="3">
        <v>1205</v>
      </c>
      <c r="E23" s="51">
        <v>2</v>
      </c>
      <c r="F23" s="51">
        <v>1</v>
      </c>
      <c r="G23" s="51">
        <v>41</v>
      </c>
      <c r="H23" s="51">
        <v>173</v>
      </c>
      <c r="I23" s="51">
        <v>219</v>
      </c>
      <c r="J23" s="51">
        <v>367</v>
      </c>
      <c r="K23" s="51">
        <v>402</v>
      </c>
      <c r="L23" s="10"/>
      <c r="M23" s="10"/>
      <c r="N23" s="10"/>
      <c r="O23" s="10"/>
      <c r="P23" s="10"/>
      <c r="Q23" s="10"/>
      <c r="R23" s="10"/>
      <c r="S23" s="10"/>
      <c r="T23" s="10"/>
      <c r="U23" s="10"/>
      <c r="V23" s="10"/>
    </row>
    <row r="24" spans="1:22" ht="16" customHeight="1" x14ac:dyDescent="0.35">
      <c r="A24" s="14" t="s">
        <v>168</v>
      </c>
      <c r="B24" s="18">
        <v>18</v>
      </c>
      <c r="C24" s="19">
        <v>45047</v>
      </c>
      <c r="D24" s="3">
        <v>1166</v>
      </c>
      <c r="E24" s="51">
        <v>3</v>
      </c>
      <c r="F24" s="51">
        <v>0</v>
      </c>
      <c r="G24" s="51">
        <v>37</v>
      </c>
      <c r="H24" s="51">
        <v>152</v>
      </c>
      <c r="I24" s="51">
        <v>215</v>
      </c>
      <c r="J24" s="51">
        <v>383</v>
      </c>
      <c r="K24" s="51">
        <v>376</v>
      </c>
      <c r="L24" s="10"/>
      <c r="M24" s="10"/>
      <c r="N24" s="10"/>
      <c r="O24" s="10"/>
      <c r="P24" s="10"/>
      <c r="Q24" s="10"/>
      <c r="R24" s="10"/>
      <c r="S24" s="10"/>
      <c r="T24" s="10"/>
      <c r="U24" s="10"/>
      <c r="V24" s="10"/>
    </row>
    <row r="25" spans="1:22" ht="16" customHeight="1" x14ac:dyDescent="0.35">
      <c r="A25" s="14" t="s">
        <v>168</v>
      </c>
      <c r="B25" s="18">
        <v>19</v>
      </c>
      <c r="C25" s="19">
        <v>45054</v>
      </c>
      <c r="D25" s="3">
        <v>1083</v>
      </c>
      <c r="E25" s="51">
        <v>4</v>
      </c>
      <c r="F25" s="51">
        <v>3</v>
      </c>
      <c r="G25" s="51">
        <v>35</v>
      </c>
      <c r="H25" s="51">
        <v>143</v>
      </c>
      <c r="I25" s="51">
        <v>219</v>
      </c>
      <c r="J25" s="51">
        <v>342</v>
      </c>
      <c r="K25" s="51">
        <v>337</v>
      </c>
      <c r="L25" s="10"/>
      <c r="M25" s="10"/>
      <c r="N25" s="10"/>
      <c r="O25" s="10"/>
      <c r="P25" s="10"/>
      <c r="Q25" s="10"/>
      <c r="R25" s="10"/>
      <c r="S25" s="10"/>
      <c r="T25" s="10"/>
      <c r="U25" s="10"/>
      <c r="V25" s="10"/>
    </row>
    <row r="26" spans="1:22" ht="16" customHeight="1" x14ac:dyDescent="0.35">
      <c r="A26" s="14" t="s">
        <v>168</v>
      </c>
      <c r="B26" s="18">
        <v>20</v>
      </c>
      <c r="C26" s="19">
        <v>45061</v>
      </c>
      <c r="D26" s="3">
        <v>1228</v>
      </c>
      <c r="E26" s="51">
        <v>5</v>
      </c>
      <c r="F26" s="51">
        <v>3</v>
      </c>
      <c r="G26" s="51">
        <v>37</v>
      </c>
      <c r="H26" s="51">
        <v>183</v>
      </c>
      <c r="I26" s="51">
        <v>238</v>
      </c>
      <c r="J26" s="51">
        <v>386</v>
      </c>
      <c r="K26" s="51">
        <v>376</v>
      </c>
      <c r="L26" s="10"/>
      <c r="M26" s="10"/>
      <c r="N26" s="10"/>
      <c r="O26" s="10"/>
      <c r="P26" s="10"/>
      <c r="Q26" s="10"/>
      <c r="R26" s="10"/>
      <c r="S26" s="10"/>
      <c r="T26" s="10"/>
      <c r="U26" s="10"/>
      <c r="V26" s="10"/>
    </row>
    <row r="27" spans="1:22" ht="16" customHeight="1" x14ac:dyDescent="0.35">
      <c r="A27" s="14" t="s">
        <v>168</v>
      </c>
      <c r="B27" s="18">
        <v>21</v>
      </c>
      <c r="C27" s="19">
        <v>45068</v>
      </c>
      <c r="D27" s="3">
        <v>1086</v>
      </c>
      <c r="E27" s="51">
        <v>3</v>
      </c>
      <c r="F27" s="51">
        <v>1</v>
      </c>
      <c r="G27" s="51">
        <v>46</v>
      </c>
      <c r="H27" s="51">
        <v>165</v>
      </c>
      <c r="I27" s="51">
        <v>177</v>
      </c>
      <c r="J27" s="51">
        <v>328</v>
      </c>
      <c r="K27" s="51">
        <v>366</v>
      </c>
      <c r="L27" s="10"/>
      <c r="M27" s="10"/>
      <c r="N27" s="10"/>
      <c r="O27" s="10"/>
      <c r="P27" s="10"/>
      <c r="Q27" s="10"/>
      <c r="R27" s="10"/>
      <c r="S27" s="10"/>
      <c r="T27" s="10"/>
      <c r="U27" s="10"/>
      <c r="V27" s="10"/>
    </row>
    <row r="28" spans="1:22" ht="16" customHeight="1" x14ac:dyDescent="0.35">
      <c r="A28" s="14" t="s">
        <v>168</v>
      </c>
      <c r="B28" s="18">
        <v>22</v>
      </c>
      <c r="C28" s="19">
        <v>45075</v>
      </c>
      <c r="D28" s="3">
        <v>1086</v>
      </c>
      <c r="E28" s="51">
        <v>3</v>
      </c>
      <c r="F28" s="51">
        <v>1</v>
      </c>
      <c r="G28" s="51">
        <v>47</v>
      </c>
      <c r="H28" s="51">
        <v>176</v>
      </c>
      <c r="I28" s="51">
        <v>208</v>
      </c>
      <c r="J28" s="51">
        <v>315</v>
      </c>
      <c r="K28" s="51">
        <v>336</v>
      </c>
      <c r="L28" s="10"/>
      <c r="M28" s="10"/>
      <c r="N28" s="10"/>
      <c r="O28" s="10"/>
      <c r="P28" s="10"/>
      <c r="Q28" s="10"/>
      <c r="R28" s="10"/>
      <c r="S28" s="10"/>
      <c r="T28" s="10"/>
      <c r="U28" s="10"/>
      <c r="V28" s="10"/>
    </row>
    <row r="29" spans="1:22" ht="16" customHeight="1" x14ac:dyDescent="0.35">
      <c r="A29" s="14" t="s">
        <v>168</v>
      </c>
      <c r="B29" s="18">
        <v>23</v>
      </c>
      <c r="C29" s="19">
        <v>45082</v>
      </c>
      <c r="D29" s="3">
        <v>1145</v>
      </c>
      <c r="E29" s="51">
        <v>3</v>
      </c>
      <c r="F29" s="51">
        <v>4</v>
      </c>
      <c r="G29" s="51">
        <v>47</v>
      </c>
      <c r="H29" s="51">
        <v>169</v>
      </c>
      <c r="I29" s="51">
        <v>214</v>
      </c>
      <c r="J29" s="51">
        <v>327</v>
      </c>
      <c r="K29" s="51">
        <v>381</v>
      </c>
      <c r="L29" s="10"/>
      <c r="M29" s="10"/>
      <c r="N29" s="10"/>
      <c r="O29" s="10"/>
      <c r="P29" s="10"/>
      <c r="Q29" s="10"/>
      <c r="R29" s="10"/>
      <c r="S29" s="10"/>
      <c r="T29" s="10"/>
      <c r="U29" s="10"/>
      <c r="V29" s="10"/>
    </row>
    <row r="30" spans="1:22" ht="16" customHeight="1" x14ac:dyDescent="0.35">
      <c r="A30" s="14" t="s">
        <v>168</v>
      </c>
      <c r="B30" s="18">
        <v>24</v>
      </c>
      <c r="C30" s="19">
        <v>45089</v>
      </c>
      <c r="D30" s="3">
        <v>1161</v>
      </c>
      <c r="E30" s="51">
        <v>7</v>
      </c>
      <c r="F30" s="51">
        <v>2</v>
      </c>
      <c r="G30" s="51">
        <v>41</v>
      </c>
      <c r="H30" s="51">
        <v>173</v>
      </c>
      <c r="I30" s="51">
        <v>208</v>
      </c>
      <c r="J30" s="51">
        <v>333</v>
      </c>
      <c r="K30" s="51">
        <v>397</v>
      </c>
      <c r="L30" s="10"/>
      <c r="M30" s="10"/>
      <c r="N30" s="10"/>
      <c r="O30" s="10"/>
      <c r="P30" s="10"/>
      <c r="Q30" s="10"/>
      <c r="R30" s="10"/>
      <c r="S30" s="10"/>
      <c r="T30" s="10"/>
      <c r="U30" s="10"/>
      <c r="V30" s="10"/>
    </row>
    <row r="31" spans="1:22" ht="16" customHeight="1" x14ac:dyDescent="0.35">
      <c r="A31" s="14" t="s">
        <v>168</v>
      </c>
      <c r="B31" s="18">
        <v>25</v>
      </c>
      <c r="C31" s="19">
        <v>45096</v>
      </c>
      <c r="D31" s="3">
        <v>1054</v>
      </c>
      <c r="E31" s="51">
        <v>3</v>
      </c>
      <c r="F31" s="51">
        <v>2</v>
      </c>
      <c r="G31" s="51">
        <v>46</v>
      </c>
      <c r="H31" s="51">
        <v>176</v>
      </c>
      <c r="I31" s="51">
        <v>173</v>
      </c>
      <c r="J31" s="51">
        <v>309</v>
      </c>
      <c r="K31" s="51">
        <v>345</v>
      </c>
      <c r="L31" s="10"/>
      <c r="M31" s="10"/>
      <c r="N31" s="10"/>
      <c r="O31" s="10"/>
      <c r="P31" s="10"/>
      <c r="Q31" s="10"/>
      <c r="R31" s="10"/>
      <c r="S31" s="10"/>
      <c r="T31" s="10"/>
      <c r="U31" s="10"/>
      <c r="V31" s="10"/>
    </row>
    <row r="32" spans="1:22" ht="16" customHeight="1" x14ac:dyDescent="0.35">
      <c r="A32" s="14" t="s">
        <v>168</v>
      </c>
      <c r="B32" s="18">
        <v>26</v>
      </c>
      <c r="C32" s="19">
        <v>45103</v>
      </c>
      <c r="D32" s="3">
        <v>1128</v>
      </c>
      <c r="E32" s="51">
        <v>9</v>
      </c>
      <c r="F32" s="51">
        <v>1</v>
      </c>
      <c r="G32" s="51">
        <v>44</v>
      </c>
      <c r="H32" s="51">
        <v>169</v>
      </c>
      <c r="I32" s="51">
        <v>215</v>
      </c>
      <c r="J32" s="51">
        <v>334</v>
      </c>
      <c r="K32" s="51">
        <v>356</v>
      </c>
      <c r="L32" s="10"/>
      <c r="M32" s="10"/>
      <c r="N32" s="10"/>
      <c r="O32" s="10"/>
      <c r="P32" s="10"/>
      <c r="Q32" s="10"/>
      <c r="R32" s="10"/>
      <c r="S32" s="10"/>
      <c r="T32" s="10"/>
      <c r="U32" s="10"/>
      <c r="V32" s="10"/>
    </row>
    <row r="33" spans="1:22" ht="16" customHeight="1" x14ac:dyDescent="0.35">
      <c r="A33" s="14" t="s">
        <v>168</v>
      </c>
      <c r="B33" s="18">
        <v>27</v>
      </c>
      <c r="C33" s="19">
        <v>45110</v>
      </c>
      <c r="D33" s="3">
        <v>1068</v>
      </c>
      <c r="E33" s="51">
        <v>2</v>
      </c>
      <c r="F33" s="51">
        <v>1</v>
      </c>
      <c r="G33" s="51">
        <v>56</v>
      </c>
      <c r="H33" s="51">
        <v>163</v>
      </c>
      <c r="I33" s="51">
        <v>195</v>
      </c>
      <c r="J33" s="51">
        <v>329</v>
      </c>
      <c r="K33" s="51">
        <v>322</v>
      </c>
      <c r="L33" s="10"/>
      <c r="M33" s="10"/>
      <c r="N33" s="10"/>
      <c r="O33" s="10"/>
      <c r="P33" s="10"/>
      <c r="Q33" s="10"/>
      <c r="R33" s="10"/>
      <c r="S33" s="10"/>
      <c r="T33" s="10"/>
      <c r="U33" s="10"/>
      <c r="V33" s="10"/>
    </row>
    <row r="34" spans="1:22" ht="16" customHeight="1" x14ac:dyDescent="0.35">
      <c r="A34" s="14" t="s">
        <v>168</v>
      </c>
      <c r="B34" s="18">
        <v>28</v>
      </c>
      <c r="C34" s="19">
        <v>45117</v>
      </c>
      <c r="D34" s="3">
        <v>1095</v>
      </c>
      <c r="E34" s="51">
        <v>6</v>
      </c>
      <c r="F34" s="51">
        <v>0</v>
      </c>
      <c r="G34" s="51">
        <v>50</v>
      </c>
      <c r="H34" s="51">
        <v>189</v>
      </c>
      <c r="I34" s="51">
        <v>168</v>
      </c>
      <c r="J34" s="51">
        <v>331</v>
      </c>
      <c r="K34" s="51">
        <v>351</v>
      </c>
      <c r="L34" s="10"/>
      <c r="M34" s="10"/>
      <c r="N34" s="10"/>
      <c r="O34" s="10"/>
      <c r="P34" s="10"/>
      <c r="Q34" s="10"/>
      <c r="R34" s="10"/>
      <c r="S34" s="10"/>
      <c r="T34" s="10"/>
      <c r="U34" s="10"/>
      <c r="V34" s="10"/>
    </row>
    <row r="35" spans="1:22" ht="16" customHeight="1" x14ac:dyDescent="0.35">
      <c r="A35" s="14" t="s">
        <v>168</v>
      </c>
      <c r="B35" s="18">
        <v>29</v>
      </c>
      <c r="C35" s="19">
        <v>45124</v>
      </c>
      <c r="D35" s="3">
        <v>1033</v>
      </c>
      <c r="E35" s="51">
        <v>3</v>
      </c>
      <c r="F35" s="51">
        <v>0</v>
      </c>
      <c r="G35" s="51">
        <v>46</v>
      </c>
      <c r="H35" s="51">
        <v>151</v>
      </c>
      <c r="I35" s="51">
        <v>188</v>
      </c>
      <c r="J35" s="51">
        <v>323</v>
      </c>
      <c r="K35" s="51">
        <v>322</v>
      </c>
      <c r="L35" s="10"/>
      <c r="M35" s="10"/>
      <c r="N35" s="10"/>
      <c r="O35" s="10"/>
      <c r="P35" s="10"/>
      <c r="Q35" s="10"/>
      <c r="R35" s="10"/>
      <c r="S35" s="10"/>
      <c r="T35" s="10"/>
      <c r="U35" s="10"/>
      <c r="V35" s="10"/>
    </row>
    <row r="36" spans="1:22" ht="16" customHeight="1" x14ac:dyDescent="0.35">
      <c r="A36" s="14" t="s">
        <v>168</v>
      </c>
      <c r="B36" s="18">
        <v>30</v>
      </c>
      <c r="C36" s="19">
        <v>45131</v>
      </c>
      <c r="D36" s="3">
        <v>1104</v>
      </c>
      <c r="E36" s="51">
        <v>3</v>
      </c>
      <c r="F36" s="51">
        <v>0</v>
      </c>
      <c r="G36" s="51">
        <v>55</v>
      </c>
      <c r="H36" s="51">
        <v>148</v>
      </c>
      <c r="I36" s="51">
        <v>207</v>
      </c>
      <c r="J36" s="51">
        <v>342</v>
      </c>
      <c r="K36" s="51">
        <v>349</v>
      </c>
      <c r="L36" s="10"/>
      <c r="M36" s="10"/>
      <c r="N36" s="10"/>
      <c r="O36" s="10"/>
      <c r="P36" s="10"/>
      <c r="Q36" s="10"/>
      <c r="R36" s="10"/>
      <c r="S36" s="10"/>
      <c r="T36" s="10"/>
      <c r="U36" s="10"/>
      <c r="V36" s="10"/>
    </row>
    <row r="37" spans="1:22" ht="16" customHeight="1" x14ac:dyDescent="0.35">
      <c r="A37" s="14" t="s">
        <v>168</v>
      </c>
      <c r="B37" s="18">
        <v>31</v>
      </c>
      <c r="C37" s="19">
        <v>45138</v>
      </c>
      <c r="D37" s="3">
        <v>1106</v>
      </c>
      <c r="E37" s="51">
        <v>3</v>
      </c>
      <c r="F37" s="51">
        <v>5</v>
      </c>
      <c r="G37" s="51">
        <v>53</v>
      </c>
      <c r="H37" s="51">
        <v>169</v>
      </c>
      <c r="I37" s="51">
        <v>190</v>
      </c>
      <c r="J37" s="51">
        <v>339</v>
      </c>
      <c r="K37" s="51">
        <v>347</v>
      </c>
      <c r="L37" s="10"/>
      <c r="M37" s="10"/>
      <c r="N37" s="10"/>
      <c r="O37" s="10"/>
      <c r="P37" s="10"/>
      <c r="Q37" s="10"/>
      <c r="R37" s="10"/>
      <c r="S37" s="10"/>
      <c r="T37" s="10"/>
      <c r="U37" s="10"/>
      <c r="V37" s="10"/>
    </row>
    <row r="38" spans="1:22" ht="16" customHeight="1" x14ac:dyDescent="0.35">
      <c r="A38" s="14" t="s">
        <v>168</v>
      </c>
      <c r="B38" s="18">
        <v>32</v>
      </c>
      <c r="C38" s="19">
        <v>45145</v>
      </c>
      <c r="D38" s="3">
        <v>1122</v>
      </c>
      <c r="E38" s="51">
        <v>4</v>
      </c>
      <c r="F38" s="51">
        <v>1</v>
      </c>
      <c r="G38" s="51">
        <v>31</v>
      </c>
      <c r="H38" s="51">
        <v>167</v>
      </c>
      <c r="I38" s="51">
        <v>194</v>
      </c>
      <c r="J38" s="51">
        <v>343</v>
      </c>
      <c r="K38" s="51">
        <v>382</v>
      </c>
      <c r="L38" s="10"/>
      <c r="M38" s="10"/>
      <c r="N38" s="10"/>
      <c r="O38" s="10"/>
      <c r="P38" s="10"/>
      <c r="Q38" s="10"/>
      <c r="R38" s="10"/>
      <c r="S38" s="10"/>
      <c r="T38" s="10"/>
      <c r="U38" s="10"/>
      <c r="V38" s="10"/>
    </row>
    <row r="39" spans="1:22" ht="16" customHeight="1" x14ac:dyDescent="0.35">
      <c r="A39" s="14" t="s">
        <v>168</v>
      </c>
      <c r="B39" s="18">
        <v>33</v>
      </c>
      <c r="C39" s="19">
        <v>45152</v>
      </c>
      <c r="D39" s="3">
        <v>1104</v>
      </c>
      <c r="E39" s="51">
        <v>4</v>
      </c>
      <c r="F39" s="51">
        <v>1</v>
      </c>
      <c r="G39" s="51">
        <v>45</v>
      </c>
      <c r="H39" s="51">
        <v>165</v>
      </c>
      <c r="I39" s="51">
        <v>194</v>
      </c>
      <c r="J39" s="51">
        <v>339</v>
      </c>
      <c r="K39" s="51">
        <v>356</v>
      </c>
      <c r="L39" s="10"/>
      <c r="M39" s="10"/>
      <c r="N39" s="10"/>
      <c r="O39" s="10"/>
      <c r="P39" s="10"/>
      <c r="Q39" s="10"/>
      <c r="R39" s="10"/>
      <c r="S39" s="10"/>
      <c r="T39" s="10"/>
      <c r="U39" s="10"/>
      <c r="V39" s="10"/>
    </row>
    <row r="40" spans="1:22" ht="16" customHeight="1" x14ac:dyDescent="0.35">
      <c r="A40" s="14" t="s">
        <v>168</v>
      </c>
      <c r="B40" s="18">
        <v>34</v>
      </c>
      <c r="C40" s="19">
        <v>45159</v>
      </c>
      <c r="D40" s="3">
        <v>1115</v>
      </c>
      <c r="E40" s="51">
        <v>3</v>
      </c>
      <c r="F40" s="51">
        <v>0</v>
      </c>
      <c r="G40" s="51">
        <v>43</v>
      </c>
      <c r="H40" s="51">
        <v>158</v>
      </c>
      <c r="I40" s="51">
        <v>207</v>
      </c>
      <c r="J40" s="51">
        <v>325</v>
      </c>
      <c r="K40" s="51">
        <v>379</v>
      </c>
      <c r="L40" s="10"/>
      <c r="M40" s="10"/>
      <c r="N40" s="10"/>
      <c r="O40" s="10"/>
      <c r="P40" s="10"/>
      <c r="Q40" s="10"/>
      <c r="R40" s="10"/>
      <c r="S40" s="10"/>
      <c r="T40" s="10"/>
      <c r="U40" s="10"/>
      <c r="V40" s="10"/>
    </row>
    <row r="41" spans="1:22" ht="16" customHeight="1" x14ac:dyDescent="0.35">
      <c r="A41" s="14" t="s">
        <v>168</v>
      </c>
      <c r="B41" s="18">
        <v>35</v>
      </c>
      <c r="C41" s="19">
        <v>45166</v>
      </c>
      <c r="D41" s="3">
        <v>1060</v>
      </c>
      <c r="E41" s="51">
        <v>6</v>
      </c>
      <c r="F41" s="51">
        <v>2</v>
      </c>
      <c r="G41" s="51">
        <v>37</v>
      </c>
      <c r="H41" s="51">
        <v>154</v>
      </c>
      <c r="I41" s="51">
        <v>206</v>
      </c>
      <c r="J41" s="51">
        <v>332</v>
      </c>
      <c r="K41" s="51">
        <v>323</v>
      </c>
      <c r="L41" s="10"/>
      <c r="M41" s="10"/>
      <c r="N41" s="10"/>
      <c r="O41" s="10"/>
      <c r="P41" s="10"/>
      <c r="Q41" s="10"/>
      <c r="R41" s="10"/>
      <c r="S41" s="10"/>
      <c r="T41" s="10"/>
      <c r="U41" s="10"/>
      <c r="V41" s="10"/>
    </row>
    <row r="42" spans="1:22" ht="16" customHeight="1" x14ac:dyDescent="0.35">
      <c r="A42" s="14" t="s">
        <v>168</v>
      </c>
      <c r="B42" s="18">
        <v>36</v>
      </c>
      <c r="C42" s="19">
        <v>45173</v>
      </c>
      <c r="D42" s="3">
        <v>1090</v>
      </c>
      <c r="E42" s="51">
        <v>5</v>
      </c>
      <c r="F42" s="51">
        <v>2</v>
      </c>
      <c r="G42" s="51">
        <v>46</v>
      </c>
      <c r="H42" s="51">
        <v>184</v>
      </c>
      <c r="I42" s="51">
        <v>203</v>
      </c>
      <c r="J42" s="51">
        <v>308</v>
      </c>
      <c r="K42" s="51">
        <v>342</v>
      </c>
      <c r="L42" s="10"/>
      <c r="M42" s="10"/>
      <c r="N42" s="10"/>
      <c r="O42" s="10"/>
      <c r="P42" s="10"/>
      <c r="Q42" s="10"/>
      <c r="R42" s="10"/>
      <c r="S42" s="10"/>
      <c r="T42" s="10"/>
      <c r="U42" s="10"/>
      <c r="V42" s="10"/>
    </row>
    <row r="43" spans="1:22" ht="16" customHeight="1" x14ac:dyDescent="0.35">
      <c r="A43" s="14" t="s">
        <v>168</v>
      </c>
      <c r="B43" s="18">
        <v>37</v>
      </c>
      <c r="C43" s="19">
        <v>45180</v>
      </c>
      <c r="D43" s="3">
        <v>1007</v>
      </c>
      <c r="E43" s="51">
        <v>5</v>
      </c>
      <c r="F43" s="51">
        <v>1</v>
      </c>
      <c r="G43" s="51">
        <v>32</v>
      </c>
      <c r="H43" s="51">
        <v>144</v>
      </c>
      <c r="I43" s="51">
        <v>212</v>
      </c>
      <c r="J43" s="51">
        <v>311</v>
      </c>
      <c r="K43" s="51">
        <v>302</v>
      </c>
      <c r="L43" s="10"/>
      <c r="M43" s="10"/>
      <c r="N43" s="10"/>
      <c r="O43" s="10"/>
      <c r="P43" s="10"/>
      <c r="Q43" s="10"/>
      <c r="R43" s="10"/>
      <c r="S43" s="10"/>
      <c r="T43" s="10"/>
      <c r="U43" s="10"/>
      <c r="V43" s="10"/>
    </row>
    <row r="44" spans="1:22" ht="16" customHeight="1" x14ac:dyDescent="0.35">
      <c r="A44" s="14" t="s">
        <v>168</v>
      </c>
      <c r="B44" s="18">
        <v>38</v>
      </c>
      <c r="C44" s="19">
        <v>45187</v>
      </c>
      <c r="D44" s="3">
        <v>1120</v>
      </c>
      <c r="E44" s="51">
        <v>4</v>
      </c>
      <c r="F44" s="51">
        <v>0</v>
      </c>
      <c r="G44" s="51">
        <v>35</v>
      </c>
      <c r="H44" s="51">
        <v>173</v>
      </c>
      <c r="I44" s="51">
        <v>196</v>
      </c>
      <c r="J44" s="51">
        <v>334</v>
      </c>
      <c r="K44" s="51">
        <v>378</v>
      </c>
      <c r="L44" s="10"/>
      <c r="M44" s="10"/>
      <c r="N44" s="10"/>
      <c r="O44" s="10"/>
      <c r="P44" s="10"/>
      <c r="Q44" s="10"/>
      <c r="R44" s="10"/>
      <c r="S44" s="10"/>
      <c r="T44" s="10"/>
      <c r="U44" s="10"/>
      <c r="V44" s="10"/>
    </row>
    <row r="45" spans="1:22" ht="16" customHeight="1" x14ac:dyDescent="0.35">
      <c r="A45" s="14" t="s">
        <v>168</v>
      </c>
      <c r="B45" s="18">
        <v>39</v>
      </c>
      <c r="C45" s="19">
        <v>45194</v>
      </c>
      <c r="D45" s="3">
        <v>1105</v>
      </c>
      <c r="E45" s="51">
        <v>2</v>
      </c>
      <c r="F45" s="51">
        <v>2</v>
      </c>
      <c r="G45" s="51">
        <v>34</v>
      </c>
      <c r="H45" s="51">
        <v>142</v>
      </c>
      <c r="I45" s="51">
        <v>209</v>
      </c>
      <c r="J45" s="51">
        <v>342</v>
      </c>
      <c r="K45" s="51">
        <v>374</v>
      </c>
      <c r="L45" s="10"/>
      <c r="M45" s="10"/>
      <c r="N45" s="10"/>
      <c r="O45" s="10"/>
      <c r="P45" s="10"/>
      <c r="Q45" s="10"/>
      <c r="R45" s="10"/>
      <c r="S45" s="10"/>
      <c r="T45" s="10"/>
      <c r="U45" s="10"/>
      <c r="V45" s="10"/>
    </row>
    <row r="46" spans="1:22" ht="16" customHeight="1" x14ac:dyDescent="0.35">
      <c r="A46" s="14" t="s">
        <v>168</v>
      </c>
      <c r="B46" s="18">
        <v>40</v>
      </c>
      <c r="C46" s="19">
        <v>45201</v>
      </c>
      <c r="D46" s="3">
        <v>1145</v>
      </c>
      <c r="E46" s="51">
        <v>2</v>
      </c>
      <c r="F46" s="51">
        <v>0</v>
      </c>
      <c r="G46" s="51">
        <v>30</v>
      </c>
      <c r="H46" s="51">
        <v>165</v>
      </c>
      <c r="I46" s="51">
        <v>202</v>
      </c>
      <c r="J46" s="51">
        <v>362</v>
      </c>
      <c r="K46" s="51">
        <v>384</v>
      </c>
      <c r="L46" s="10"/>
      <c r="M46" s="10"/>
      <c r="N46" s="10"/>
      <c r="O46" s="10"/>
      <c r="P46" s="10"/>
      <c r="Q46" s="10"/>
      <c r="R46" s="10"/>
      <c r="S46" s="10"/>
      <c r="T46" s="10"/>
      <c r="U46" s="10"/>
      <c r="V46" s="10"/>
    </row>
    <row r="47" spans="1:22" ht="16" customHeight="1" x14ac:dyDescent="0.35">
      <c r="A47" s="14" t="s">
        <v>168</v>
      </c>
      <c r="B47" s="18">
        <v>41</v>
      </c>
      <c r="C47" s="19">
        <v>45208</v>
      </c>
      <c r="D47" s="3">
        <v>1184</v>
      </c>
      <c r="E47" s="51">
        <v>2</v>
      </c>
      <c r="F47" s="51">
        <v>1</v>
      </c>
      <c r="G47" s="51">
        <v>42</v>
      </c>
      <c r="H47" s="51">
        <v>143</v>
      </c>
      <c r="I47" s="51">
        <v>224</v>
      </c>
      <c r="J47" s="51">
        <v>385</v>
      </c>
      <c r="K47" s="51">
        <v>387</v>
      </c>
      <c r="L47" s="10"/>
      <c r="M47" s="10"/>
      <c r="N47" s="10"/>
      <c r="O47" s="10"/>
      <c r="P47" s="10"/>
      <c r="Q47" s="10"/>
      <c r="R47" s="10"/>
      <c r="S47" s="10"/>
      <c r="T47" s="10"/>
      <c r="U47" s="10"/>
      <c r="V47" s="10"/>
    </row>
    <row r="48" spans="1:22" ht="16" customHeight="1" x14ac:dyDescent="0.35">
      <c r="A48" s="14" t="s">
        <v>168</v>
      </c>
      <c r="B48" s="18">
        <v>42</v>
      </c>
      <c r="C48" s="19">
        <v>45215</v>
      </c>
      <c r="D48" s="3">
        <v>1190</v>
      </c>
      <c r="E48" s="51">
        <v>1</v>
      </c>
      <c r="F48" s="51">
        <v>1</v>
      </c>
      <c r="G48" s="51">
        <v>42</v>
      </c>
      <c r="H48" s="51">
        <v>164</v>
      </c>
      <c r="I48" s="51">
        <v>215</v>
      </c>
      <c r="J48" s="51">
        <v>383</v>
      </c>
      <c r="K48" s="51">
        <v>384</v>
      </c>
      <c r="L48" s="10"/>
      <c r="M48" s="10"/>
      <c r="N48" s="10"/>
      <c r="O48" s="10"/>
      <c r="P48" s="10"/>
      <c r="Q48" s="10"/>
      <c r="R48" s="10"/>
      <c r="S48" s="10"/>
      <c r="T48" s="10"/>
      <c r="U48" s="10"/>
      <c r="V48" s="10"/>
    </row>
    <row r="49" spans="1:22" ht="16" customHeight="1" x14ac:dyDescent="0.35">
      <c r="A49" s="14" t="s">
        <v>168</v>
      </c>
      <c r="B49" s="18">
        <v>43</v>
      </c>
      <c r="C49" s="19">
        <v>45222</v>
      </c>
      <c r="D49" s="3">
        <v>1139</v>
      </c>
      <c r="E49" s="51">
        <v>1</v>
      </c>
      <c r="F49" s="51">
        <v>3</v>
      </c>
      <c r="G49" s="51">
        <v>42</v>
      </c>
      <c r="H49" s="51">
        <v>152</v>
      </c>
      <c r="I49" s="51">
        <v>214</v>
      </c>
      <c r="J49" s="51">
        <v>352</v>
      </c>
      <c r="K49" s="51">
        <v>375</v>
      </c>
      <c r="L49" s="10"/>
      <c r="M49" s="10"/>
      <c r="N49" s="10"/>
      <c r="O49" s="10"/>
      <c r="P49" s="10"/>
      <c r="Q49" s="10"/>
      <c r="R49" s="10"/>
      <c r="S49" s="10"/>
      <c r="T49" s="10"/>
      <c r="U49" s="10"/>
      <c r="V49" s="10"/>
    </row>
    <row r="50" spans="1:22" ht="16" customHeight="1" x14ac:dyDescent="0.35">
      <c r="A50" s="14" t="s">
        <v>168</v>
      </c>
      <c r="B50" s="18">
        <v>44</v>
      </c>
      <c r="C50" s="19">
        <v>45229</v>
      </c>
      <c r="D50" s="3">
        <v>1188</v>
      </c>
      <c r="E50" s="51">
        <v>4</v>
      </c>
      <c r="F50" s="51">
        <v>3</v>
      </c>
      <c r="G50" s="51">
        <v>36</v>
      </c>
      <c r="H50" s="51">
        <v>155</v>
      </c>
      <c r="I50" s="51">
        <v>200</v>
      </c>
      <c r="J50" s="51">
        <v>394</v>
      </c>
      <c r="K50" s="51">
        <v>396</v>
      </c>
      <c r="L50" s="10"/>
      <c r="M50" s="10"/>
      <c r="N50" s="10"/>
      <c r="O50" s="10"/>
      <c r="P50" s="10"/>
      <c r="Q50" s="10"/>
      <c r="R50" s="10"/>
      <c r="S50" s="10"/>
      <c r="T50" s="10"/>
      <c r="U50" s="10"/>
      <c r="V50" s="10"/>
    </row>
    <row r="51" spans="1:22" ht="16" customHeight="1" x14ac:dyDescent="0.35">
      <c r="A51" s="14" t="s">
        <v>168</v>
      </c>
      <c r="B51" s="18">
        <v>45</v>
      </c>
      <c r="C51" s="19">
        <v>45236</v>
      </c>
      <c r="D51" s="3">
        <v>1243</v>
      </c>
      <c r="E51" s="51">
        <v>8</v>
      </c>
      <c r="F51" s="51">
        <v>0</v>
      </c>
      <c r="G51" s="51">
        <v>47</v>
      </c>
      <c r="H51" s="51">
        <v>181</v>
      </c>
      <c r="I51" s="51">
        <v>235</v>
      </c>
      <c r="J51" s="51">
        <v>363</v>
      </c>
      <c r="K51" s="51">
        <v>409</v>
      </c>
      <c r="L51" s="10"/>
      <c r="M51" s="10"/>
      <c r="N51" s="10"/>
      <c r="O51" s="10"/>
      <c r="P51" s="10"/>
      <c r="Q51" s="10"/>
      <c r="R51" s="10"/>
      <c r="S51" s="10"/>
      <c r="T51" s="10"/>
      <c r="U51" s="10"/>
      <c r="V51" s="10"/>
    </row>
    <row r="52" spans="1:22" ht="16" customHeight="1" x14ac:dyDescent="0.35">
      <c r="A52" s="14" t="s">
        <v>168</v>
      </c>
      <c r="B52" s="18">
        <v>46</v>
      </c>
      <c r="C52" s="19">
        <v>45243</v>
      </c>
      <c r="D52" s="3">
        <v>1256</v>
      </c>
      <c r="E52" s="51">
        <v>5</v>
      </c>
      <c r="F52" s="51">
        <v>3</v>
      </c>
      <c r="G52" s="51">
        <v>44</v>
      </c>
      <c r="H52" s="51">
        <v>160</v>
      </c>
      <c r="I52" s="51">
        <v>216</v>
      </c>
      <c r="J52" s="51">
        <v>372</v>
      </c>
      <c r="K52" s="51">
        <v>456</v>
      </c>
      <c r="L52" s="10"/>
      <c r="M52" s="10"/>
      <c r="N52" s="10"/>
      <c r="O52" s="10"/>
      <c r="P52" s="10"/>
      <c r="Q52" s="10"/>
      <c r="R52" s="10"/>
      <c r="S52" s="10"/>
      <c r="T52" s="10"/>
      <c r="U52" s="10"/>
      <c r="V52" s="10"/>
    </row>
    <row r="53" spans="1:22" ht="16" customHeight="1" x14ac:dyDescent="0.35">
      <c r="A53" s="14" t="s">
        <v>168</v>
      </c>
      <c r="B53" s="18">
        <v>47</v>
      </c>
      <c r="C53" s="19">
        <v>45250</v>
      </c>
      <c r="D53" s="3">
        <v>1238</v>
      </c>
      <c r="E53" s="51">
        <v>4</v>
      </c>
      <c r="F53" s="51">
        <v>3</v>
      </c>
      <c r="G53" s="51">
        <v>31</v>
      </c>
      <c r="H53" s="51">
        <v>166</v>
      </c>
      <c r="I53" s="51">
        <v>215</v>
      </c>
      <c r="J53" s="51">
        <v>371</v>
      </c>
      <c r="K53" s="51">
        <v>448</v>
      </c>
      <c r="L53" s="10"/>
      <c r="M53" s="10"/>
      <c r="N53" s="10"/>
      <c r="O53" s="10"/>
      <c r="P53" s="10"/>
      <c r="Q53" s="10"/>
      <c r="R53" s="10"/>
      <c r="S53" s="10"/>
      <c r="T53" s="10"/>
      <c r="U53" s="10"/>
      <c r="V53" s="10"/>
    </row>
    <row r="54" spans="1:22" ht="16" customHeight="1" x14ac:dyDescent="0.35">
      <c r="A54" s="14" t="s">
        <v>168</v>
      </c>
      <c r="B54" s="18">
        <v>48</v>
      </c>
      <c r="C54" s="19">
        <v>45257</v>
      </c>
      <c r="D54" s="3">
        <v>1211</v>
      </c>
      <c r="E54" s="51">
        <v>4</v>
      </c>
      <c r="F54" s="51">
        <v>1</v>
      </c>
      <c r="G54" s="51">
        <v>47</v>
      </c>
      <c r="H54" s="51">
        <v>160</v>
      </c>
      <c r="I54" s="51">
        <v>216</v>
      </c>
      <c r="J54" s="51">
        <v>361</v>
      </c>
      <c r="K54" s="51">
        <v>422</v>
      </c>
      <c r="L54" s="10"/>
      <c r="M54" s="10"/>
      <c r="N54" s="10"/>
      <c r="O54" s="10"/>
      <c r="P54" s="10"/>
      <c r="Q54" s="10"/>
      <c r="R54" s="10"/>
      <c r="S54" s="10"/>
      <c r="T54" s="10"/>
      <c r="U54" s="10"/>
      <c r="V54" s="10"/>
    </row>
    <row r="55" spans="1:22" ht="16" customHeight="1" x14ac:dyDescent="0.35">
      <c r="A55" s="14" t="s">
        <v>168</v>
      </c>
      <c r="B55" s="18">
        <v>49</v>
      </c>
      <c r="C55" s="19">
        <v>45264</v>
      </c>
      <c r="D55" s="3">
        <v>1232</v>
      </c>
      <c r="E55" s="51">
        <v>1</v>
      </c>
      <c r="F55" s="51">
        <v>2</v>
      </c>
      <c r="G55" s="51">
        <v>32</v>
      </c>
      <c r="H55" s="51">
        <v>182</v>
      </c>
      <c r="I55" s="51">
        <v>220</v>
      </c>
      <c r="J55" s="51">
        <v>376</v>
      </c>
      <c r="K55" s="51">
        <v>419</v>
      </c>
      <c r="L55" s="10"/>
      <c r="M55" s="10"/>
      <c r="N55" s="10"/>
      <c r="O55" s="10"/>
      <c r="P55" s="10"/>
      <c r="Q55" s="10"/>
      <c r="R55" s="10"/>
      <c r="S55" s="10"/>
      <c r="T55" s="10"/>
      <c r="U55" s="10"/>
      <c r="V55" s="10"/>
    </row>
    <row r="56" spans="1:22" ht="16" customHeight="1" x14ac:dyDescent="0.35">
      <c r="A56" s="14" t="s">
        <v>168</v>
      </c>
      <c r="B56" s="18">
        <v>50</v>
      </c>
      <c r="C56" s="19">
        <v>45271</v>
      </c>
      <c r="D56" s="3">
        <v>1292</v>
      </c>
      <c r="E56" s="51">
        <v>4</v>
      </c>
      <c r="F56" s="51">
        <v>1</v>
      </c>
      <c r="G56" s="51">
        <v>45</v>
      </c>
      <c r="H56" s="51">
        <v>167</v>
      </c>
      <c r="I56" s="51">
        <v>223</v>
      </c>
      <c r="J56" s="51">
        <v>398</v>
      </c>
      <c r="K56" s="51">
        <v>454</v>
      </c>
      <c r="L56" s="10"/>
      <c r="M56" s="10"/>
      <c r="N56" s="10"/>
      <c r="O56" s="10"/>
      <c r="P56" s="10"/>
      <c r="Q56" s="10"/>
      <c r="R56" s="10"/>
      <c r="S56" s="10"/>
      <c r="T56" s="10"/>
      <c r="U56" s="10"/>
      <c r="V56" s="10"/>
    </row>
    <row r="57" spans="1:22" ht="16" customHeight="1" x14ac:dyDescent="0.35">
      <c r="A57" s="14" t="s">
        <v>168</v>
      </c>
      <c r="B57" s="18">
        <v>51</v>
      </c>
      <c r="C57" s="19">
        <v>45278</v>
      </c>
      <c r="D57" s="3">
        <v>1406</v>
      </c>
      <c r="E57" s="51">
        <v>1</v>
      </c>
      <c r="F57" s="51">
        <v>4</v>
      </c>
      <c r="G57" s="51">
        <v>37</v>
      </c>
      <c r="H57" s="51">
        <v>188</v>
      </c>
      <c r="I57" s="51">
        <v>252</v>
      </c>
      <c r="J57" s="51">
        <v>417</v>
      </c>
      <c r="K57" s="51">
        <v>507</v>
      </c>
      <c r="L57" s="10"/>
      <c r="M57" s="10"/>
      <c r="N57" s="10"/>
      <c r="O57" s="10"/>
      <c r="P57" s="10"/>
      <c r="Q57" s="10"/>
      <c r="R57" s="10"/>
      <c r="S57" s="10"/>
      <c r="T57" s="10"/>
      <c r="U57" s="10"/>
      <c r="V57" s="10"/>
    </row>
    <row r="58" spans="1:22" ht="16" customHeight="1" x14ac:dyDescent="0.35">
      <c r="A58" s="14" t="s">
        <v>168</v>
      </c>
      <c r="B58" s="18">
        <v>52</v>
      </c>
      <c r="C58" s="19">
        <v>45285</v>
      </c>
      <c r="D58" s="3">
        <v>1061</v>
      </c>
      <c r="E58" s="51">
        <v>2</v>
      </c>
      <c r="F58" s="51">
        <v>0</v>
      </c>
      <c r="G58" s="51">
        <v>22</v>
      </c>
      <c r="H58" s="51">
        <v>153</v>
      </c>
      <c r="I58" s="51">
        <v>160</v>
      </c>
      <c r="J58" s="51">
        <v>338</v>
      </c>
      <c r="K58" s="51">
        <v>386</v>
      </c>
      <c r="L58" s="10"/>
      <c r="M58" s="10"/>
      <c r="N58" s="10"/>
      <c r="O58" s="10"/>
      <c r="P58" s="10"/>
      <c r="Q58" s="10"/>
      <c r="R58" s="10"/>
      <c r="S58" s="10"/>
      <c r="T58" s="10"/>
      <c r="U58" s="10"/>
      <c r="V58" s="10"/>
    </row>
    <row r="59" spans="1:22" ht="16" customHeight="1" x14ac:dyDescent="0.35">
      <c r="A59" s="14" t="s">
        <v>177</v>
      </c>
      <c r="B59" s="18">
        <v>1</v>
      </c>
      <c r="C59" s="19">
        <v>45292</v>
      </c>
      <c r="D59" s="3">
        <v>1326</v>
      </c>
      <c r="E59" s="51">
        <v>3</v>
      </c>
      <c r="F59" s="51">
        <v>2</v>
      </c>
      <c r="G59" s="51">
        <v>41</v>
      </c>
      <c r="H59" s="51">
        <v>185</v>
      </c>
      <c r="I59" s="51">
        <v>226</v>
      </c>
      <c r="J59" s="51">
        <v>415</v>
      </c>
      <c r="K59" s="51">
        <v>454</v>
      </c>
      <c r="L59" s="10"/>
      <c r="M59" s="10"/>
      <c r="N59" s="10"/>
      <c r="O59" s="10"/>
      <c r="P59" s="10"/>
      <c r="Q59" s="10"/>
      <c r="R59" s="10"/>
      <c r="S59" s="10"/>
      <c r="T59" s="10"/>
      <c r="U59" s="10"/>
      <c r="V59" s="10"/>
    </row>
    <row r="60" spans="1:22" ht="16" customHeight="1" x14ac:dyDescent="0.35">
      <c r="A60" s="14" t="s">
        <v>177</v>
      </c>
      <c r="B60" s="18">
        <v>2</v>
      </c>
      <c r="C60" s="19">
        <v>45299</v>
      </c>
      <c r="D60" s="3">
        <v>1497</v>
      </c>
      <c r="E60" s="51">
        <v>2</v>
      </c>
      <c r="F60" s="51">
        <v>1</v>
      </c>
      <c r="G60" s="51">
        <v>47</v>
      </c>
      <c r="H60" s="51">
        <v>218</v>
      </c>
      <c r="I60" s="51">
        <v>264</v>
      </c>
      <c r="J60" s="51">
        <v>448</v>
      </c>
      <c r="K60" s="51">
        <v>517</v>
      </c>
      <c r="L60" s="10"/>
      <c r="M60" s="10"/>
      <c r="N60" s="10"/>
      <c r="O60" s="10"/>
      <c r="P60" s="10"/>
      <c r="Q60" s="10"/>
      <c r="R60" s="10"/>
      <c r="S60" s="10"/>
      <c r="T60" s="10"/>
      <c r="U60" s="10"/>
      <c r="V60" s="10"/>
    </row>
    <row r="61" spans="1:22" ht="16" customHeight="1" x14ac:dyDescent="0.35">
      <c r="A61" s="14" t="s">
        <v>177</v>
      </c>
      <c r="B61" s="18">
        <v>3</v>
      </c>
      <c r="C61" s="19">
        <v>45306</v>
      </c>
      <c r="D61" s="3">
        <v>1305</v>
      </c>
      <c r="E61" s="51">
        <v>2</v>
      </c>
      <c r="F61" s="51">
        <v>3</v>
      </c>
      <c r="G61" s="51">
        <v>41</v>
      </c>
      <c r="H61" s="51">
        <v>211</v>
      </c>
      <c r="I61" s="51">
        <v>213</v>
      </c>
      <c r="J61" s="51">
        <v>410</v>
      </c>
      <c r="K61" s="51">
        <v>425</v>
      </c>
      <c r="L61" s="10"/>
      <c r="M61" s="10"/>
      <c r="N61" s="10"/>
      <c r="O61" s="10"/>
      <c r="P61" s="10"/>
      <c r="Q61" s="10"/>
      <c r="R61" s="10"/>
      <c r="S61" s="10"/>
      <c r="T61" s="10"/>
      <c r="U61" s="10"/>
      <c r="V61" s="10"/>
    </row>
    <row r="62" spans="1:22" ht="16" customHeight="1" x14ac:dyDescent="0.35">
      <c r="A62" s="14" t="s">
        <v>177</v>
      </c>
      <c r="B62" s="18">
        <v>4</v>
      </c>
      <c r="C62" s="19">
        <v>45313</v>
      </c>
      <c r="D62" s="3">
        <v>1373</v>
      </c>
      <c r="E62" s="51">
        <v>7</v>
      </c>
      <c r="F62" s="51">
        <v>1</v>
      </c>
      <c r="G62" s="51">
        <v>51</v>
      </c>
      <c r="H62" s="51">
        <v>173</v>
      </c>
      <c r="I62" s="51">
        <v>230</v>
      </c>
      <c r="J62" s="51">
        <v>425</v>
      </c>
      <c r="K62" s="51">
        <v>486</v>
      </c>
      <c r="L62" s="10"/>
      <c r="M62" s="10"/>
      <c r="N62" s="10"/>
      <c r="O62" s="10"/>
      <c r="P62" s="10"/>
      <c r="Q62" s="10"/>
      <c r="R62" s="10"/>
      <c r="S62" s="10"/>
      <c r="T62" s="10"/>
      <c r="U62" s="10"/>
      <c r="V62" s="10"/>
    </row>
    <row r="63" spans="1:22" ht="16" customHeight="1" x14ac:dyDescent="0.35">
      <c r="A63" s="14" t="s">
        <v>177</v>
      </c>
      <c r="B63" s="18">
        <v>5</v>
      </c>
      <c r="C63" s="19">
        <v>45320</v>
      </c>
      <c r="D63" s="3">
        <v>1429</v>
      </c>
      <c r="E63" s="51">
        <v>4</v>
      </c>
      <c r="F63" s="51">
        <v>1</v>
      </c>
      <c r="G63" s="51">
        <v>47</v>
      </c>
      <c r="H63" s="51">
        <v>207</v>
      </c>
      <c r="I63" s="51">
        <v>244</v>
      </c>
      <c r="J63" s="51">
        <v>421</v>
      </c>
      <c r="K63" s="51">
        <v>505</v>
      </c>
      <c r="L63" s="10"/>
      <c r="M63" s="10"/>
      <c r="N63" s="10"/>
      <c r="O63" s="10"/>
      <c r="P63" s="10"/>
      <c r="Q63" s="10"/>
      <c r="R63" s="10"/>
      <c r="S63" s="10"/>
      <c r="T63" s="10"/>
      <c r="U63" s="10"/>
      <c r="V63" s="10"/>
    </row>
    <row r="64" spans="1:22" ht="16" customHeight="1" x14ac:dyDescent="0.35">
      <c r="A64" s="14" t="s">
        <v>177</v>
      </c>
      <c r="B64" s="18">
        <v>6</v>
      </c>
      <c r="C64" s="19">
        <v>45327</v>
      </c>
      <c r="D64" s="3">
        <v>1268</v>
      </c>
      <c r="E64" s="51">
        <v>2</v>
      </c>
      <c r="F64" s="51">
        <v>1</v>
      </c>
      <c r="G64" s="51">
        <v>42</v>
      </c>
      <c r="H64" s="51">
        <v>198</v>
      </c>
      <c r="I64" s="51">
        <v>224</v>
      </c>
      <c r="J64" s="51">
        <v>386</v>
      </c>
      <c r="K64" s="51">
        <v>415</v>
      </c>
      <c r="L64" s="10"/>
      <c r="M64" s="10"/>
      <c r="N64" s="10"/>
      <c r="O64" s="10"/>
      <c r="P64" s="10"/>
      <c r="Q64" s="10"/>
      <c r="R64" s="10"/>
      <c r="S64" s="10"/>
      <c r="T64" s="10"/>
      <c r="U64" s="10"/>
      <c r="V64" s="10"/>
    </row>
    <row r="65" spans="1:22" ht="16" customHeight="1" x14ac:dyDescent="0.35">
      <c r="A65" s="14" t="s">
        <v>177</v>
      </c>
      <c r="B65" s="18">
        <v>7</v>
      </c>
      <c r="C65" s="19">
        <v>45334</v>
      </c>
      <c r="D65" s="3">
        <v>1298</v>
      </c>
      <c r="E65" s="51">
        <v>4</v>
      </c>
      <c r="F65" s="51">
        <v>2</v>
      </c>
      <c r="G65" s="51">
        <v>36</v>
      </c>
      <c r="H65" s="51">
        <v>186</v>
      </c>
      <c r="I65" s="51">
        <v>238</v>
      </c>
      <c r="J65" s="51">
        <v>408</v>
      </c>
      <c r="K65" s="51">
        <v>424</v>
      </c>
      <c r="L65" s="10"/>
      <c r="M65" s="10"/>
      <c r="N65" s="10"/>
      <c r="O65" s="10"/>
      <c r="P65" s="10"/>
      <c r="Q65" s="10"/>
      <c r="R65" s="10"/>
      <c r="S65" s="10"/>
      <c r="T65" s="10"/>
      <c r="U65" s="10"/>
      <c r="V65" s="10"/>
    </row>
    <row r="66" spans="1:22" ht="16" customHeight="1" x14ac:dyDescent="0.35">
      <c r="A66" s="14" t="s">
        <v>177</v>
      </c>
      <c r="B66" s="18">
        <v>8</v>
      </c>
      <c r="C66" s="19">
        <v>45341</v>
      </c>
      <c r="D66" s="3">
        <v>1248</v>
      </c>
      <c r="E66" s="51">
        <v>3</v>
      </c>
      <c r="F66" s="51">
        <v>2</v>
      </c>
      <c r="G66" s="51">
        <v>46</v>
      </c>
      <c r="H66" s="51">
        <v>170</v>
      </c>
      <c r="I66" s="51">
        <v>221</v>
      </c>
      <c r="J66" s="51">
        <v>374</v>
      </c>
      <c r="K66" s="51">
        <v>432</v>
      </c>
      <c r="L66" s="10"/>
      <c r="M66" s="10"/>
      <c r="N66" s="10"/>
      <c r="O66" s="10"/>
      <c r="P66" s="10"/>
      <c r="Q66" s="10"/>
      <c r="R66" s="10"/>
      <c r="S66" s="10"/>
      <c r="T66" s="10"/>
      <c r="U66" s="10"/>
      <c r="V66" s="10"/>
    </row>
    <row r="67" spans="1:22" ht="16" customHeight="1" x14ac:dyDescent="0.35">
      <c r="A67" s="14" t="s">
        <v>177</v>
      </c>
      <c r="B67" s="18">
        <v>9</v>
      </c>
      <c r="C67" s="19">
        <v>45348</v>
      </c>
      <c r="D67" s="3">
        <v>1196</v>
      </c>
      <c r="E67" s="51">
        <v>3</v>
      </c>
      <c r="F67" s="51">
        <v>2</v>
      </c>
      <c r="G67" s="51">
        <v>52</v>
      </c>
      <c r="H67" s="51">
        <v>176</v>
      </c>
      <c r="I67" s="51">
        <v>220</v>
      </c>
      <c r="J67" s="51">
        <v>365</v>
      </c>
      <c r="K67" s="51">
        <v>378</v>
      </c>
      <c r="L67" s="10"/>
      <c r="M67" s="10"/>
      <c r="N67" s="10"/>
      <c r="O67" s="10"/>
      <c r="P67" s="10"/>
      <c r="Q67" s="10"/>
      <c r="R67" s="10"/>
      <c r="S67" s="10"/>
      <c r="T67" s="10"/>
      <c r="U67" s="10"/>
      <c r="V67" s="10"/>
    </row>
    <row r="68" spans="1:22" ht="16" customHeight="1" x14ac:dyDescent="0.35">
      <c r="A68" s="14" t="s">
        <v>177</v>
      </c>
      <c r="B68" s="18">
        <v>10</v>
      </c>
      <c r="C68" s="19">
        <v>45355</v>
      </c>
      <c r="D68" s="3">
        <v>1212</v>
      </c>
      <c r="E68" s="51">
        <v>1</v>
      </c>
      <c r="F68" s="51">
        <v>2</v>
      </c>
      <c r="G68" s="51">
        <v>30</v>
      </c>
      <c r="H68" s="51">
        <v>171</v>
      </c>
      <c r="I68" s="51">
        <v>241</v>
      </c>
      <c r="J68" s="51">
        <v>368</v>
      </c>
      <c r="K68" s="51">
        <v>399</v>
      </c>
      <c r="L68" s="10"/>
      <c r="M68" s="10"/>
      <c r="N68" s="10"/>
      <c r="O68" s="10"/>
      <c r="P68" s="10"/>
      <c r="Q68" s="10"/>
      <c r="R68" s="10"/>
      <c r="S68" s="10"/>
      <c r="T68" s="10"/>
      <c r="U68" s="10"/>
      <c r="V68" s="10"/>
    </row>
    <row r="69" spans="1:22" ht="16" customHeight="1" x14ac:dyDescent="0.35">
      <c r="A69" s="14" t="s">
        <v>177</v>
      </c>
      <c r="B69" s="18">
        <v>11</v>
      </c>
      <c r="C69" s="19">
        <v>45362</v>
      </c>
      <c r="D69" s="3">
        <v>1250</v>
      </c>
      <c r="E69" s="51">
        <v>1</v>
      </c>
      <c r="F69" s="51">
        <v>4</v>
      </c>
      <c r="G69" s="51">
        <v>44</v>
      </c>
      <c r="H69" s="51">
        <v>199</v>
      </c>
      <c r="I69" s="51">
        <v>236</v>
      </c>
      <c r="J69" s="51">
        <v>351</v>
      </c>
      <c r="K69" s="51">
        <v>415</v>
      </c>
      <c r="L69" s="10"/>
      <c r="M69" s="10"/>
      <c r="N69" s="10"/>
      <c r="O69" s="10"/>
      <c r="P69" s="10"/>
      <c r="Q69" s="10"/>
      <c r="R69" s="10"/>
      <c r="S69" s="10"/>
      <c r="T69" s="10"/>
      <c r="U69" s="10"/>
      <c r="V69" s="10"/>
    </row>
    <row r="70" spans="1:22" ht="16" customHeight="1" x14ac:dyDescent="0.35">
      <c r="A70" s="14" t="s">
        <v>177</v>
      </c>
      <c r="B70" s="18">
        <v>12</v>
      </c>
      <c r="C70" s="19">
        <v>45369</v>
      </c>
      <c r="D70" s="3">
        <v>1268</v>
      </c>
      <c r="E70" s="51">
        <v>0</v>
      </c>
      <c r="F70" s="51">
        <v>3</v>
      </c>
      <c r="G70" s="51">
        <v>37</v>
      </c>
      <c r="H70" s="51">
        <v>194</v>
      </c>
      <c r="I70" s="51">
        <v>245</v>
      </c>
      <c r="J70" s="51">
        <v>382</v>
      </c>
      <c r="K70" s="51">
        <v>407</v>
      </c>
      <c r="L70" s="10"/>
      <c r="M70" s="10"/>
      <c r="N70" s="10"/>
      <c r="O70" s="10"/>
      <c r="P70" s="10"/>
      <c r="Q70" s="10"/>
      <c r="R70" s="10"/>
      <c r="S70" s="10"/>
      <c r="T70" s="10"/>
      <c r="U70" s="10"/>
      <c r="V70" s="10"/>
    </row>
    <row r="71" spans="1:22" ht="16" customHeight="1" x14ac:dyDescent="0.35">
      <c r="A71" s="14" t="s">
        <v>177</v>
      </c>
      <c r="B71" s="18">
        <v>13</v>
      </c>
      <c r="C71" s="19">
        <v>45376</v>
      </c>
      <c r="D71" s="3">
        <v>1089</v>
      </c>
      <c r="E71" s="51">
        <v>3</v>
      </c>
      <c r="F71" s="51">
        <v>3</v>
      </c>
      <c r="G71" s="51">
        <v>36</v>
      </c>
      <c r="H71" s="51">
        <v>180</v>
      </c>
      <c r="I71" s="51">
        <v>180</v>
      </c>
      <c r="J71" s="51">
        <v>309</v>
      </c>
      <c r="K71" s="51">
        <v>378</v>
      </c>
      <c r="L71" s="10"/>
      <c r="M71" s="10"/>
      <c r="N71" s="10"/>
      <c r="O71" s="10"/>
      <c r="P71" s="10"/>
      <c r="Q71" s="10"/>
      <c r="R71" s="10"/>
      <c r="S71" s="10"/>
      <c r="T71" s="10"/>
      <c r="U71" s="10"/>
      <c r="V71" s="10"/>
    </row>
    <row r="72" spans="1:22" ht="16" customHeight="1" x14ac:dyDescent="0.35">
      <c r="A72" s="14" t="s">
        <v>177</v>
      </c>
      <c r="B72" s="18">
        <v>14</v>
      </c>
      <c r="C72" s="19">
        <v>45383</v>
      </c>
      <c r="D72" s="3">
        <v>1143</v>
      </c>
      <c r="E72" s="51">
        <v>3</v>
      </c>
      <c r="F72" s="51">
        <v>1</v>
      </c>
      <c r="G72" s="51">
        <v>36</v>
      </c>
      <c r="H72" s="51">
        <v>186</v>
      </c>
      <c r="I72" s="51">
        <v>202</v>
      </c>
      <c r="J72" s="51">
        <v>334</v>
      </c>
      <c r="K72" s="51">
        <v>381</v>
      </c>
      <c r="L72" s="10"/>
      <c r="M72" s="10"/>
      <c r="N72" s="10"/>
      <c r="O72" s="10"/>
      <c r="P72" s="10"/>
      <c r="Q72" s="10"/>
      <c r="R72" s="10"/>
      <c r="S72" s="10"/>
      <c r="T72" s="10"/>
      <c r="U72" s="10"/>
      <c r="V72" s="10"/>
    </row>
    <row r="73" spans="1:22" ht="16" customHeight="1" x14ac:dyDescent="0.35">
      <c r="A73" s="14" t="s">
        <v>177</v>
      </c>
      <c r="B73" s="18">
        <v>15</v>
      </c>
      <c r="C73" s="19">
        <v>45390</v>
      </c>
      <c r="D73" s="3">
        <v>1284</v>
      </c>
      <c r="E73" s="51">
        <v>4</v>
      </c>
      <c r="F73" s="51">
        <v>1</v>
      </c>
      <c r="G73" s="51">
        <v>38</v>
      </c>
      <c r="H73" s="51">
        <v>196</v>
      </c>
      <c r="I73" s="51">
        <v>233</v>
      </c>
      <c r="J73" s="51">
        <v>365</v>
      </c>
      <c r="K73" s="51">
        <v>447</v>
      </c>
      <c r="L73" s="10"/>
      <c r="M73" s="10"/>
      <c r="N73" s="10"/>
      <c r="O73" s="10"/>
      <c r="P73" s="10"/>
      <c r="Q73" s="10"/>
      <c r="R73" s="10"/>
      <c r="S73" s="10"/>
      <c r="T73" s="10"/>
      <c r="U73" s="10"/>
      <c r="V73" s="10"/>
    </row>
    <row r="74" spans="1:22" ht="16" customHeight="1" x14ac:dyDescent="0.35">
      <c r="A74" s="14" t="s">
        <v>177</v>
      </c>
      <c r="B74" s="18">
        <v>16</v>
      </c>
      <c r="C74" s="19">
        <v>45397</v>
      </c>
      <c r="D74" s="3">
        <v>1275</v>
      </c>
      <c r="E74" s="51">
        <v>1</v>
      </c>
      <c r="F74" s="51">
        <v>2</v>
      </c>
      <c r="G74" s="51">
        <v>35</v>
      </c>
      <c r="H74" s="51">
        <v>180</v>
      </c>
      <c r="I74" s="51">
        <v>206</v>
      </c>
      <c r="J74" s="51">
        <v>395</v>
      </c>
      <c r="K74" s="51">
        <v>456</v>
      </c>
      <c r="L74" s="10"/>
      <c r="M74" s="10"/>
      <c r="N74" s="10"/>
      <c r="O74" s="10"/>
      <c r="P74" s="10"/>
      <c r="Q74" s="10"/>
      <c r="R74" s="10"/>
      <c r="S74" s="10"/>
      <c r="T74" s="10"/>
      <c r="U74" s="10"/>
      <c r="V74" s="10"/>
    </row>
    <row r="75" spans="1:22" ht="16" customHeight="1" x14ac:dyDescent="0.35">
      <c r="A75" s="14" t="s">
        <v>177</v>
      </c>
      <c r="B75" s="18">
        <v>17</v>
      </c>
      <c r="C75" s="19">
        <v>45404</v>
      </c>
      <c r="D75" s="3" t="s">
        <v>213</v>
      </c>
      <c r="E75" s="51" t="s">
        <v>213</v>
      </c>
      <c r="F75" s="51" t="s">
        <v>213</v>
      </c>
      <c r="G75" s="51" t="s">
        <v>213</v>
      </c>
      <c r="H75" s="51" t="s">
        <v>213</v>
      </c>
      <c r="I75" s="51" t="s">
        <v>213</v>
      </c>
      <c r="J75" s="51" t="s">
        <v>213</v>
      </c>
      <c r="K75" s="51" t="s">
        <v>213</v>
      </c>
      <c r="L75" s="10"/>
      <c r="M75" s="10"/>
      <c r="N75" s="10"/>
      <c r="O75" s="10"/>
      <c r="P75" s="10"/>
      <c r="Q75" s="10"/>
      <c r="R75" s="10"/>
      <c r="S75" s="10"/>
      <c r="T75" s="10"/>
      <c r="U75" s="10"/>
      <c r="V75" s="10"/>
    </row>
    <row r="76" spans="1:22" ht="16" customHeight="1" x14ac:dyDescent="0.35">
      <c r="A76" s="14" t="s">
        <v>177</v>
      </c>
      <c r="B76" s="18">
        <v>18</v>
      </c>
      <c r="C76" s="19">
        <v>45411</v>
      </c>
      <c r="D76" s="3" t="s">
        <v>213</v>
      </c>
      <c r="E76" s="51" t="s">
        <v>213</v>
      </c>
      <c r="F76" s="51" t="s">
        <v>213</v>
      </c>
      <c r="G76" s="51" t="s">
        <v>213</v>
      </c>
      <c r="H76" s="51" t="s">
        <v>213</v>
      </c>
      <c r="I76" s="51" t="s">
        <v>213</v>
      </c>
      <c r="J76" s="51" t="s">
        <v>213</v>
      </c>
      <c r="K76" s="51" t="s">
        <v>213</v>
      </c>
      <c r="L76" s="10"/>
      <c r="M76" s="10"/>
      <c r="N76" s="10"/>
      <c r="O76" s="10"/>
      <c r="P76" s="10"/>
      <c r="Q76" s="10"/>
      <c r="R76" s="10"/>
      <c r="S76" s="10"/>
      <c r="T76" s="10"/>
      <c r="U76" s="10"/>
      <c r="V76" s="10"/>
    </row>
    <row r="77" spans="1:22" ht="16" customHeight="1" x14ac:dyDescent="0.35">
      <c r="A77" s="14" t="s">
        <v>177</v>
      </c>
      <c r="B77" s="18">
        <v>19</v>
      </c>
      <c r="C77" s="19">
        <v>45418</v>
      </c>
      <c r="D77" s="3" t="s">
        <v>213</v>
      </c>
      <c r="E77" s="51" t="s">
        <v>213</v>
      </c>
      <c r="F77" s="51" t="s">
        <v>213</v>
      </c>
      <c r="G77" s="51" t="s">
        <v>213</v>
      </c>
      <c r="H77" s="51" t="s">
        <v>213</v>
      </c>
      <c r="I77" s="51" t="s">
        <v>213</v>
      </c>
      <c r="J77" s="51" t="s">
        <v>213</v>
      </c>
      <c r="K77" s="51" t="s">
        <v>213</v>
      </c>
      <c r="L77" s="10"/>
      <c r="M77" s="10"/>
      <c r="N77" s="10"/>
      <c r="O77" s="10"/>
      <c r="P77" s="10"/>
      <c r="Q77" s="10"/>
      <c r="R77" s="10"/>
      <c r="S77" s="10"/>
      <c r="T77" s="10"/>
      <c r="U77" s="10"/>
      <c r="V77" s="10"/>
    </row>
    <row r="78" spans="1:22" ht="16" customHeight="1" x14ac:dyDescent="0.35">
      <c r="A78" s="14" t="s">
        <v>177</v>
      </c>
      <c r="B78" s="18">
        <v>20</v>
      </c>
      <c r="C78" s="19">
        <v>45425</v>
      </c>
      <c r="D78" s="3" t="s">
        <v>213</v>
      </c>
      <c r="E78" s="51" t="s">
        <v>213</v>
      </c>
      <c r="F78" s="51" t="s">
        <v>213</v>
      </c>
      <c r="G78" s="51" t="s">
        <v>213</v>
      </c>
      <c r="H78" s="51" t="s">
        <v>213</v>
      </c>
      <c r="I78" s="51" t="s">
        <v>213</v>
      </c>
      <c r="J78" s="51" t="s">
        <v>213</v>
      </c>
      <c r="K78" s="51" t="s">
        <v>213</v>
      </c>
      <c r="L78" s="10"/>
      <c r="M78" s="10"/>
      <c r="N78" s="10"/>
      <c r="O78" s="10"/>
      <c r="P78" s="10"/>
      <c r="Q78" s="10"/>
      <c r="R78" s="10"/>
      <c r="S78" s="10"/>
      <c r="T78" s="10"/>
      <c r="U78" s="10"/>
      <c r="V78" s="10"/>
    </row>
    <row r="79" spans="1:22" ht="16" customHeight="1" x14ac:dyDescent="0.35">
      <c r="A79" s="14" t="s">
        <v>177</v>
      </c>
      <c r="B79" s="18">
        <v>21</v>
      </c>
      <c r="C79" s="19">
        <v>45432</v>
      </c>
      <c r="D79" s="3" t="s">
        <v>213</v>
      </c>
      <c r="E79" s="51" t="s">
        <v>213</v>
      </c>
      <c r="F79" s="51" t="s">
        <v>213</v>
      </c>
      <c r="G79" s="51" t="s">
        <v>213</v>
      </c>
      <c r="H79" s="51" t="s">
        <v>213</v>
      </c>
      <c r="I79" s="51" t="s">
        <v>213</v>
      </c>
      <c r="J79" s="51" t="s">
        <v>213</v>
      </c>
      <c r="K79" s="51" t="s">
        <v>213</v>
      </c>
      <c r="L79" s="10"/>
      <c r="M79" s="10"/>
      <c r="N79" s="10"/>
      <c r="O79" s="10"/>
      <c r="P79" s="10"/>
      <c r="Q79" s="10"/>
      <c r="R79" s="10"/>
      <c r="S79" s="10"/>
      <c r="T79" s="10"/>
      <c r="U79" s="10"/>
      <c r="V79" s="10"/>
    </row>
    <row r="80" spans="1:22" ht="16" customHeight="1" x14ac:dyDescent="0.35">
      <c r="A80" s="14" t="s">
        <v>177</v>
      </c>
      <c r="B80" s="18">
        <v>22</v>
      </c>
      <c r="C80" s="19">
        <v>45439</v>
      </c>
      <c r="D80" s="3" t="s">
        <v>213</v>
      </c>
      <c r="E80" s="51" t="s">
        <v>213</v>
      </c>
      <c r="F80" s="51" t="s">
        <v>213</v>
      </c>
      <c r="G80" s="51" t="s">
        <v>213</v>
      </c>
      <c r="H80" s="51" t="s">
        <v>213</v>
      </c>
      <c r="I80" s="51" t="s">
        <v>213</v>
      </c>
      <c r="J80" s="51" t="s">
        <v>213</v>
      </c>
      <c r="K80" s="51" t="s">
        <v>213</v>
      </c>
      <c r="L80" s="10"/>
      <c r="M80" s="10"/>
      <c r="N80" s="10"/>
      <c r="O80" s="10"/>
      <c r="P80" s="10"/>
      <c r="Q80" s="10"/>
      <c r="R80" s="10"/>
      <c r="S80" s="10"/>
      <c r="T80" s="10"/>
      <c r="U80" s="10"/>
      <c r="V80" s="10"/>
    </row>
    <row r="81" spans="1:22" ht="16" customHeight="1" x14ac:dyDescent="0.35">
      <c r="A81" s="14" t="s">
        <v>177</v>
      </c>
      <c r="B81" s="18">
        <v>23</v>
      </c>
      <c r="C81" s="19">
        <v>45446</v>
      </c>
      <c r="D81" s="3" t="s">
        <v>213</v>
      </c>
      <c r="E81" s="51" t="s">
        <v>213</v>
      </c>
      <c r="F81" s="51" t="s">
        <v>213</v>
      </c>
      <c r="G81" s="51" t="s">
        <v>213</v>
      </c>
      <c r="H81" s="51" t="s">
        <v>213</v>
      </c>
      <c r="I81" s="51" t="s">
        <v>213</v>
      </c>
      <c r="J81" s="51" t="s">
        <v>213</v>
      </c>
      <c r="K81" s="51" t="s">
        <v>213</v>
      </c>
      <c r="L81" s="10"/>
      <c r="M81" s="10"/>
      <c r="N81" s="10"/>
      <c r="O81" s="10"/>
      <c r="P81" s="10"/>
      <c r="Q81" s="10"/>
      <c r="R81" s="10"/>
      <c r="S81" s="10"/>
      <c r="T81" s="10"/>
      <c r="U81" s="10"/>
      <c r="V81" s="10"/>
    </row>
    <row r="82" spans="1:22" ht="16" customHeight="1" x14ac:dyDescent="0.35">
      <c r="A82" s="14" t="s">
        <v>177</v>
      </c>
      <c r="B82" s="18">
        <v>24</v>
      </c>
      <c r="C82" s="19">
        <v>45453</v>
      </c>
      <c r="D82" s="3" t="s">
        <v>213</v>
      </c>
      <c r="E82" s="51" t="s">
        <v>213</v>
      </c>
      <c r="F82" s="51" t="s">
        <v>213</v>
      </c>
      <c r="G82" s="51" t="s">
        <v>213</v>
      </c>
      <c r="H82" s="51" t="s">
        <v>213</v>
      </c>
      <c r="I82" s="51" t="s">
        <v>213</v>
      </c>
      <c r="J82" s="51" t="s">
        <v>213</v>
      </c>
      <c r="K82" s="51" t="s">
        <v>213</v>
      </c>
      <c r="L82" s="10"/>
      <c r="M82" s="10"/>
      <c r="N82" s="10"/>
      <c r="O82" s="10"/>
      <c r="P82" s="10"/>
      <c r="Q82" s="10"/>
      <c r="R82" s="10"/>
      <c r="S82" s="10"/>
      <c r="T82" s="10"/>
      <c r="U82" s="10"/>
      <c r="V82" s="10"/>
    </row>
    <row r="83" spans="1:22" ht="16" customHeight="1" x14ac:dyDescent="0.35">
      <c r="A83" s="14" t="s">
        <v>177</v>
      </c>
      <c r="B83" s="18">
        <v>25</v>
      </c>
      <c r="C83" s="19">
        <v>45460</v>
      </c>
      <c r="D83" s="3" t="s">
        <v>213</v>
      </c>
      <c r="E83" s="51" t="s">
        <v>213</v>
      </c>
      <c r="F83" s="51" t="s">
        <v>213</v>
      </c>
      <c r="G83" s="51" t="s">
        <v>213</v>
      </c>
      <c r="H83" s="51" t="s">
        <v>213</v>
      </c>
      <c r="I83" s="51" t="s">
        <v>213</v>
      </c>
      <c r="J83" s="51" t="s">
        <v>213</v>
      </c>
      <c r="K83" s="51" t="s">
        <v>213</v>
      </c>
      <c r="L83" s="10"/>
      <c r="M83" s="10"/>
      <c r="N83" s="10"/>
      <c r="O83" s="10"/>
      <c r="P83" s="10"/>
      <c r="Q83" s="10"/>
      <c r="R83" s="10"/>
      <c r="S83" s="10"/>
      <c r="T83" s="10"/>
      <c r="U83" s="10"/>
      <c r="V83" s="10"/>
    </row>
    <row r="84" spans="1:22" ht="16" customHeight="1" x14ac:dyDescent="0.35">
      <c r="A84" s="14" t="s">
        <v>177</v>
      </c>
      <c r="B84" s="18">
        <v>26</v>
      </c>
      <c r="C84" s="19">
        <v>45467</v>
      </c>
      <c r="D84" s="3" t="s">
        <v>213</v>
      </c>
      <c r="E84" s="51" t="s">
        <v>213</v>
      </c>
      <c r="F84" s="51" t="s">
        <v>213</v>
      </c>
      <c r="G84" s="51" t="s">
        <v>213</v>
      </c>
      <c r="H84" s="51" t="s">
        <v>213</v>
      </c>
      <c r="I84" s="51" t="s">
        <v>213</v>
      </c>
      <c r="J84" s="51" t="s">
        <v>213</v>
      </c>
      <c r="K84" s="51" t="s">
        <v>213</v>
      </c>
      <c r="L84" s="10"/>
      <c r="M84" s="10"/>
      <c r="N84" s="10"/>
      <c r="O84" s="10"/>
      <c r="P84" s="10"/>
      <c r="Q84" s="10"/>
      <c r="R84" s="10"/>
      <c r="S84" s="10"/>
      <c r="T84" s="10"/>
      <c r="U84" s="10"/>
      <c r="V84" s="10"/>
    </row>
    <row r="85" spans="1:22" ht="16" customHeight="1" x14ac:dyDescent="0.35">
      <c r="A85" s="14" t="s">
        <v>177</v>
      </c>
      <c r="B85" s="18">
        <v>27</v>
      </c>
      <c r="C85" s="19">
        <v>45474</v>
      </c>
      <c r="D85" s="3" t="s">
        <v>213</v>
      </c>
      <c r="E85" s="51" t="s">
        <v>213</v>
      </c>
      <c r="F85" s="51" t="s">
        <v>213</v>
      </c>
      <c r="G85" s="51" t="s">
        <v>213</v>
      </c>
      <c r="H85" s="51" t="s">
        <v>213</v>
      </c>
      <c r="I85" s="51" t="s">
        <v>213</v>
      </c>
      <c r="J85" s="51" t="s">
        <v>213</v>
      </c>
      <c r="K85" s="51" t="s">
        <v>213</v>
      </c>
      <c r="L85" s="10"/>
      <c r="M85" s="10"/>
      <c r="N85" s="10"/>
      <c r="O85" s="10"/>
      <c r="P85" s="10"/>
      <c r="Q85" s="10"/>
      <c r="R85" s="10"/>
      <c r="S85" s="10"/>
      <c r="T85" s="10"/>
      <c r="U85" s="10"/>
      <c r="V85" s="10"/>
    </row>
    <row r="86" spans="1:22" ht="16" customHeight="1" x14ac:dyDescent="0.35">
      <c r="A86" s="14" t="s">
        <v>177</v>
      </c>
      <c r="B86" s="18">
        <v>28</v>
      </c>
      <c r="C86" s="19">
        <v>45481</v>
      </c>
      <c r="D86" s="3" t="s">
        <v>213</v>
      </c>
      <c r="E86" s="51" t="s">
        <v>213</v>
      </c>
      <c r="F86" s="51" t="s">
        <v>213</v>
      </c>
      <c r="G86" s="51" t="s">
        <v>213</v>
      </c>
      <c r="H86" s="51" t="s">
        <v>213</v>
      </c>
      <c r="I86" s="51" t="s">
        <v>213</v>
      </c>
      <c r="J86" s="51" t="s">
        <v>213</v>
      </c>
      <c r="K86" s="51" t="s">
        <v>213</v>
      </c>
      <c r="L86" s="10"/>
      <c r="M86" s="10"/>
      <c r="N86" s="10"/>
      <c r="O86" s="10"/>
      <c r="P86" s="10"/>
      <c r="Q86" s="10"/>
      <c r="R86" s="10"/>
      <c r="S86" s="10"/>
      <c r="T86" s="10"/>
      <c r="U86" s="10"/>
      <c r="V86" s="10"/>
    </row>
    <row r="87" spans="1:22" ht="16" customHeight="1" x14ac:dyDescent="0.35">
      <c r="A87" s="14" t="s">
        <v>177</v>
      </c>
      <c r="B87" s="18">
        <v>29</v>
      </c>
      <c r="C87" s="19">
        <v>45488</v>
      </c>
      <c r="D87" s="3" t="s">
        <v>213</v>
      </c>
      <c r="E87" s="51" t="s">
        <v>213</v>
      </c>
      <c r="F87" s="51" t="s">
        <v>213</v>
      </c>
      <c r="G87" s="51" t="s">
        <v>213</v>
      </c>
      <c r="H87" s="51" t="s">
        <v>213</v>
      </c>
      <c r="I87" s="51" t="s">
        <v>213</v>
      </c>
      <c r="J87" s="51" t="s">
        <v>213</v>
      </c>
      <c r="K87" s="51" t="s">
        <v>213</v>
      </c>
      <c r="L87" s="10"/>
      <c r="M87" s="10"/>
      <c r="N87" s="10"/>
      <c r="O87" s="10"/>
      <c r="P87" s="10"/>
      <c r="Q87" s="10"/>
      <c r="R87" s="10"/>
      <c r="S87" s="10"/>
      <c r="T87" s="10"/>
      <c r="U87" s="10"/>
      <c r="V87" s="10"/>
    </row>
    <row r="88" spans="1:22" ht="16" customHeight="1" x14ac:dyDescent="0.35">
      <c r="A88" s="14" t="s">
        <v>177</v>
      </c>
      <c r="B88" s="18">
        <v>30</v>
      </c>
      <c r="C88" s="19">
        <v>45495</v>
      </c>
      <c r="D88" s="3" t="s">
        <v>213</v>
      </c>
      <c r="E88" s="51" t="s">
        <v>213</v>
      </c>
      <c r="F88" s="51" t="s">
        <v>213</v>
      </c>
      <c r="G88" s="51" t="s">
        <v>213</v>
      </c>
      <c r="H88" s="51" t="s">
        <v>213</v>
      </c>
      <c r="I88" s="51" t="s">
        <v>213</v>
      </c>
      <c r="J88" s="51" t="s">
        <v>213</v>
      </c>
      <c r="K88" s="51" t="s">
        <v>213</v>
      </c>
      <c r="L88" s="10"/>
      <c r="M88" s="10"/>
      <c r="N88" s="10"/>
      <c r="O88" s="10"/>
      <c r="P88" s="10"/>
      <c r="Q88" s="10"/>
      <c r="R88" s="10"/>
      <c r="S88" s="10"/>
      <c r="T88" s="10"/>
      <c r="U88" s="10"/>
      <c r="V88" s="10"/>
    </row>
    <row r="89" spans="1:22" ht="16" customHeight="1" x14ac:dyDescent="0.35">
      <c r="A89" s="14" t="s">
        <v>177</v>
      </c>
      <c r="B89" s="18">
        <v>31</v>
      </c>
      <c r="C89" s="19">
        <v>45502</v>
      </c>
      <c r="D89" s="3" t="s">
        <v>213</v>
      </c>
      <c r="E89" s="51" t="s">
        <v>213</v>
      </c>
      <c r="F89" s="51" t="s">
        <v>213</v>
      </c>
      <c r="G89" s="51" t="s">
        <v>213</v>
      </c>
      <c r="H89" s="51" t="s">
        <v>213</v>
      </c>
      <c r="I89" s="51" t="s">
        <v>213</v>
      </c>
      <c r="J89" s="51" t="s">
        <v>213</v>
      </c>
      <c r="K89" s="51" t="s">
        <v>213</v>
      </c>
      <c r="L89" s="10"/>
      <c r="M89" s="10"/>
      <c r="N89" s="10"/>
      <c r="O89" s="10"/>
      <c r="P89" s="10"/>
      <c r="Q89" s="10"/>
      <c r="R89" s="10"/>
      <c r="S89" s="10"/>
      <c r="T89" s="10"/>
      <c r="U89" s="10"/>
      <c r="V89" s="10"/>
    </row>
    <row r="90" spans="1:22" ht="16" customHeight="1" x14ac:dyDescent="0.35">
      <c r="A90" s="14" t="s">
        <v>177</v>
      </c>
      <c r="B90" s="18">
        <v>32</v>
      </c>
      <c r="C90" s="19">
        <v>45509</v>
      </c>
      <c r="D90" s="3" t="s">
        <v>213</v>
      </c>
      <c r="E90" s="51" t="s">
        <v>213</v>
      </c>
      <c r="F90" s="51" t="s">
        <v>213</v>
      </c>
      <c r="G90" s="51" t="s">
        <v>213</v>
      </c>
      <c r="H90" s="51" t="s">
        <v>213</v>
      </c>
      <c r="I90" s="51" t="s">
        <v>213</v>
      </c>
      <c r="J90" s="51" t="s">
        <v>213</v>
      </c>
      <c r="K90" s="51" t="s">
        <v>213</v>
      </c>
      <c r="L90" s="10"/>
      <c r="M90" s="10"/>
      <c r="N90" s="10"/>
      <c r="O90" s="10"/>
      <c r="P90" s="10"/>
      <c r="Q90" s="10"/>
      <c r="R90" s="10"/>
      <c r="S90" s="10"/>
      <c r="T90" s="10"/>
      <c r="U90" s="10"/>
      <c r="V90" s="10"/>
    </row>
    <row r="91" spans="1:22" ht="16" customHeight="1" x14ac:dyDescent="0.35">
      <c r="A91" s="14" t="s">
        <v>177</v>
      </c>
      <c r="B91" s="18">
        <v>33</v>
      </c>
      <c r="C91" s="19">
        <v>45516</v>
      </c>
      <c r="D91" s="3" t="s">
        <v>213</v>
      </c>
      <c r="E91" s="51" t="s">
        <v>213</v>
      </c>
      <c r="F91" s="51" t="s">
        <v>213</v>
      </c>
      <c r="G91" s="51" t="s">
        <v>213</v>
      </c>
      <c r="H91" s="51" t="s">
        <v>213</v>
      </c>
      <c r="I91" s="51" t="s">
        <v>213</v>
      </c>
      <c r="J91" s="51" t="s">
        <v>213</v>
      </c>
      <c r="K91" s="51" t="s">
        <v>213</v>
      </c>
      <c r="L91" s="10"/>
      <c r="M91" s="10"/>
      <c r="N91" s="10"/>
      <c r="O91" s="10"/>
      <c r="P91" s="10"/>
      <c r="Q91" s="10"/>
      <c r="R91" s="10"/>
      <c r="S91" s="10"/>
      <c r="T91" s="10"/>
      <c r="U91" s="10"/>
      <c r="V91" s="10"/>
    </row>
    <row r="92" spans="1:22" ht="16" customHeight="1" x14ac:dyDescent="0.35">
      <c r="A92" s="14" t="s">
        <v>177</v>
      </c>
      <c r="B92" s="18">
        <v>34</v>
      </c>
      <c r="C92" s="19">
        <v>45523</v>
      </c>
      <c r="D92" s="3" t="s">
        <v>213</v>
      </c>
      <c r="E92" s="51" t="s">
        <v>213</v>
      </c>
      <c r="F92" s="51" t="s">
        <v>213</v>
      </c>
      <c r="G92" s="51" t="s">
        <v>213</v>
      </c>
      <c r="H92" s="51" t="s">
        <v>213</v>
      </c>
      <c r="I92" s="51" t="s">
        <v>213</v>
      </c>
      <c r="J92" s="51" t="s">
        <v>213</v>
      </c>
      <c r="K92" s="51" t="s">
        <v>213</v>
      </c>
      <c r="L92" s="10"/>
      <c r="M92" s="10"/>
      <c r="N92" s="10"/>
      <c r="O92" s="10"/>
      <c r="P92" s="10"/>
      <c r="Q92" s="10"/>
      <c r="R92" s="10"/>
      <c r="S92" s="10"/>
      <c r="T92" s="10"/>
      <c r="U92" s="10"/>
      <c r="V92" s="10"/>
    </row>
    <row r="93" spans="1:22" ht="16" customHeight="1" x14ac:dyDescent="0.35">
      <c r="A93" s="14" t="s">
        <v>177</v>
      </c>
      <c r="B93" s="18">
        <v>35</v>
      </c>
      <c r="C93" s="19">
        <v>45530</v>
      </c>
      <c r="D93" s="3" t="s">
        <v>213</v>
      </c>
      <c r="E93" s="51" t="s">
        <v>213</v>
      </c>
      <c r="F93" s="51" t="s">
        <v>213</v>
      </c>
      <c r="G93" s="51" t="s">
        <v>213</v>
      </c>
      <c r="H93" s="51" t="s">
        <v>213</v>
      </c>
      <c r="I93" s="51" t="s">
        <v>213</v>
      </c>
      <c r="J93" s="51" t="s">
        <v>213</v>
      </c>
      <c r="K93" s="51" t="s">
        <v>213</v>
      </c>
      <c r="L93" s="10"/>
      <c r="M93" s="10"/>
      <c r="N93" s="10"/>
      <c r="O93" s="10"/>
      <c r="P93" s="10"/>
      <c r="Q93" s="10"/>
      <c r="R93" s="10"/>
      <c r="S93" s="10"/>
      <c r="T93" s="10"/>
      <c r="U93" s="10"/>
      <c r="V93" s="10"/>
    </row>
    <row r="94" spans="1:22" ht="16" customHeight="1" x14ac:dyDescent="0.35">
      <c r="A94" s="14" t="s">
        <v>177</v>
      </c>
      <c r="B94" s="18">
        <v>36</v>
      </c>
      <c r="C94" s="19">
        <v>45537</v>
      </c>
      <c r="D94" s="3" t="s">
        <v>213</v>
      </c>
      <c r="E94" s="51" t="s">
        <v>213</v>
      </c>
      <c r="F94" s="51" t="s">
        <v>213</v>
      </c>
      <c r="G94" s="51" t="s">
        <v>213</v>
      </c>
      <c r="H94" s="51" t="s">
        <v>213</v>
      </c>
      <c r="I94" s="51" t="s">
        <v>213</v>
      </c>
      <c r="J94" s="51" t="s">
        <v>213</v>
      </c>
      <c r="K94" s="51" t="s">
        <v>213</v>
      </c>
      <c r="L94" s="10"/>
      <c r="M94" s="10"/>
      <c r="N94" s="10"/>
      <c r="O94" s="10"/>
      <c r="P94" s="10"/>
      <c r="Q94" s="10"/>
      <c r="R94" s="10"/>
      <c r="S94" s="10"/>
      <c r="T94" s="10"/>
      <c r="U94" s="10"/>
      <c r="V94" s="10"/>
    </row>
    <row r="95" spans="1:22" ht="16" customHeight="1" x14ac:dyDescent="0.35">
      <c r="A95" s="14" t="s">
        <v>177</v>
      </c>
      <c r="B95" s="18">
        <v>37</v>
      </c>
      <c r="C95" s="19">
        <v>45544</v>
      </c>
      <c r="D95" s="3" t="s">
        <v>213</v>
      </c>
      <c r="E95" s="51" t="s">
        <v>213</v>
      </c>
      <c r="F95" s="51" t="s">
        <v>213</v>
      </c>
      <c r="G95" s="51" t="s">
        <v>213</v>
      </c>
      <c r="H95" s="51" t="s">
        <v>213</v>
      </c>
      <c r="I95" s="51" t="s">
        <v>213</v>
      </c>
      <c r="J95" s="51" t="s">
        <v>213</v>
      </c>
      <c r="K95" s="51" t="s">
        <v>213</v>
      </c>
      <c r="L95" s="10"/>
      <c r="M95" s="10"/>
      <c r="N95" s="10"/>
      <c r="O95" s="10"/>
      <c r="P95" s="10"/>
      <c r="Q95" s="10"/>
      <c r="R95" s="10"/>
      <c r="S95" s="10"/>
      <c r="T95" s="10"/>
      <c r="U95" s="10"/>
      <c r="V95" s="10"/>
    </row>
    <row r="96" spans="1:22" ht="16" customHeight="1" x14ac:dyDescent="0.35">
      <c r="A96" s="14" t="s">
        <v>177</v>
      </c>
      <c r="B96" s="18">
        <v>38</v>
      </c>
      <c r="C96" s="19">
        <v>45551</v>
      </c>
      <c r="D96" s="3" t="s">
        <v>213</v>
      </c>
      <c r="E96" s="51" t="s">
        <v>213</v>
      </c>
      <c r="F96" s="51" t="s">
        <v>213</v>
      </c>
      <c r="G96" s="51" t="s">
        <v>213</v>
      </c>
      <c r="H96" s="51" t="s">
        <v>213</v>
      </c>
      <c r="I96" s="51" t="s">
        <v>213</v>
      </c>
      <c r="J96" s="51" t="s">
        <v>213</v>
      </c>
      <c r="K96" s="51" t="s">
        <v>213</v>
      </c>
      <c r="L96" s="10"/>
      <c r="M96" s="10"/>
      <c r="N96" s="10"/>
      <c r="O96" s="10"/>
      <c r="P96" s="10"/>
      <c r="Q96" s="10"/>
      <c r="R96" s="10"/>
      <c r="S96" s="10"/>
      <c r="T96" s="10"/>
      <c r="U96" s="10"/>
      <c r="V96" s="10"/>
    </row>
    <row r="97" spans="1:22" ht="16" customHeight="1" x14ac:dyDescent="0.35">
      <c r="A97" s="14" t="s">
        <v>177</v>
      </c>
      <c r="B97" s="18">
        <v>39</v>
      </c>
      <c r="C97" s="19">
        <v>45558</v>
      </c>
      <c r="D97" s="3" t="s">
        <v>213</v>
      </c>
      <c r="E97" s="51" t="s">
        <v>213</v>
      </c>
      <c r="F97" s="51" t="s">
        <v>213</v>
      </c>
      <c r="G97" s="51" t="s">
        <v>213</v>
      </c>
      <c r="H97" s="51" t="s">
        <v>213</v>
      </c>
      <c r="I97" s="51" t="s">
        <v>213</v>
      </c>
      <c r="J97" s="51" t="s">
        <v>213</v>
      </c>
      <c r="K97" s="51" t="s">
        <v>213</v>
      </c>
      <c r="L97" s="10"/>
      <c r="M97" s="10"/>
      <c r="N97" s="10"/>
      <c r="O97" s="10"/>
      <c r="P97" s="10"/>
      <c r="Q97" s="10"/>
      <c r="R97" s="10"/>
      <c r="S97" s="10"/>
      <c r="T97" s="10"/>
      <c r="U97" s="10"/>
      <c r="V97" s="10"/>
    </row>
    <row r="98" spans="1:22" ht="16" customHeight="1" x14ac:dyDescent="0.35">
      <c r="A98" s="14" t="s">
        <v>177</v>
      </c>
      <c r="B98" s="18">
        <v>40</v>
      </c>
      <c r="C98" s="19">
        <v>45565</v>
      </c>
      <c r="D98" s="3" t="s">
        <v>213</v>
      </c>
      <c r="E98" s="51" t="s">
        <v>213</v>
      </c>
      <c r="F98" s="51" t="s">
        <v>213</v>
      </c>
      <c r="G98" s="51" t="s">
        <v>213</v>
      </c>
      <c r="H98" s="51" t="s">
        <v>213</v>
      </c>
      <c r="I98" s="51" t="s">
        <v>213</v>
      </c>
      <c r="J98" s="51" t="s">
        <v>213</v>
      </c>
      <c r="K98" s="51" t="s">
        <v>213</v>
      </c>
      <c r="L98" s="10"/>
      <c r="M98" s="10"/>
      <c r="N98" s="10"/>
      <c r="O98" s="10"/>
      <c r="P98" s="10"/>
      <c r="Q98" s="10"/>
      <c r="R98" s="10"/>
      <c r="S98" s="10"/>
      <c r="T98" s="10"/>
      <c r="U98" s="10"/>
      <c r="V98" s="10"/>
    </row>
    <row r="99" spans="1:22" ht="16" customHeight="1" x14ac:dyDescent="0.35">
      <c r="A99" s="14" t="s">
        <v>177</v>
      </c>
      <c r="B99" s="18">
        <v>41</v>
      </c>
      <c r="C99" s="19">
        <v>45572</v>
      </c>
      <c r="D99" s="3" t="s">
        <v>213</v>
      </c>
      <c r="E99" s="51" t="s">
        <v>213</v>
      </c>
      <c r="F99" s="51" t="s">
        <v>213</v>
      </c>
      <c r="G99" s="51" t="s">
        <v>213</v>
      </c>
      <c r="H99" s="51" t="s">
        <v>213</v>
      </c>
      <c r="I99" s="51" t="s">
        <v>213</v>
      </c>
      <c r="J99" s="51" t="s">
        <v>213</v>
      </c>
      <c r="K99" s="51" t="s">
        <v>213</v>
      </c>
      <c r="L99" s="10"/>
      <c r="M99" s="10"/>
      <c r="N99" s="10"/>
      <c r="O99" s="10"/>
      <c r="P99" s="10"/>
      <c r="Q99" s="10"/>
      <c r="R99" s="10"/>
      <c r="S99" s="10"/>
      <c r="T99" s="10"/>
      <c r="U99" s="10"/>
      <c r="V99" s="10"/>
    </row>
    <row r="100" spans="1:22" ht="16" customHeight="1" x14ac:dyDescent="0.35">
      <c r="A100" s="14" t="s">
        <v>177</v>
      </c>
      <c r="B100" s="18">
        <v>42</v>
      </c>
      <c r="C100" s="19">
        <v>45579</v>
      </c>
      <c r="D100" s="3" t="s">
        <v>213</v>
      </c>
      <c r="E100" s="51" t="s">
        <v>213</v>
      </c>
      <c r="F100" s="51" t="s">
        <v>213</v>
      </c>
      <c r="G100" s="51" t="s">
        <v>213</v>
      </c>
      <c r="H100" s="51" t="s">
        <v>213</v>
      </c>
      <c r="I100" s="51" t="s">
        <v>213</v>
      </c>
      <c r="J100" s="51" t="s">
        <v>213</v>
      </c>
      <c r="K100" s="51" t="s">
        <v>213</v>
      </c>
      <c r="L100" s="10"/>
      <c r="M100" s="10"/>
      <c r="N100" s="10"/>
      <c r="O100" s="10"/>
      <c r="P100" s="10"/>
      <c r="Q100" s="10"/>
      <c r="R100" s="10"/>
      <c r="S100" s="10"/>
      <c r="T100" s="10"/>
      <c r="U100" s="10"/>
      <c r="V100" s="10"/>
    </row>
    <row r="101" spans="1:22" ht="16" customHeight="1" x14ac:dyDescent="0.35">
      <c r="A101" s="14" t="s">
        <v>177</v>
      </c>
      <c r="B101" s="18">
        <v>43</v>
      </c>
      <c r="C101" s="19">
        <v>45586</v>
      </c>
      <c r="D101" s="3" t="s">
        <v>213</v>
      </c>
      <c r="E101" s="51" t="s">
        <v>213</v>
      </c>
      <c r="F101" s="51" t="s">
        <v>213</v>
      </c>
      <c r="G101" s="51" t="s">
        <v>213</v>
      </c>
      <c r="H101" s="51" t="s">
        <v>213</v>
      </c>
      <c r="I101" s="51" t="s">
        <v>213</v>
      </c>
      <c r="J101" s="51" t="s">
        <v>213</v>
      </c>
      <c r="K101" s="51" t="s">
        <v>213</v>
      </c>
      <c r="L101" s="10"/>
      <c r="M101" s="10"/>
      <c r="N101" s="10"/>
      <c r="O101" s="10"/>
      <c r="P101" s="10"/>
      <c r="Q101" s="10"/>
      <c r="R101" s="10"/>
      <c r="S101" s="10"/>
      <c r="T101" s="10"/>
      <c r="U101" s="10"/>
      <c r="V101" s="10"/>
    </row>
    <row r="102" spans="1:22" ht="16" customHeight="1" x14ac:dyDescent="0.35">
      <c r="A102" s="14" t="s">
        <v>177</v>
      </c>
      <c r="B102" s="18">
        <v>44</v>
      </c>
      <c r="C102" s="19">
        <v>45593</v>
      </c>
      <c r="D102" s="3" t="s">
        <v>213</v>
      </c>
      <c r="E102" s="51" t="s">
        <v>213</v>
      </c>
      <c r="F102" s="51" t="s">
        <v>213</v>
      </c>
      <c r="G102" s="51" t="s">
        <v>213</v>
      </c>
      <c r="H102" s="51" t="s">
        <v>213</v>
      </c>
      <c r="I102" s="51" t="s">
        <v>213</v>
      </c>
      <c r="J102" s="51" t="s">
        <v>213</v>
      </c>
      <c r="K102" s="51" t="s">
        <v>213</v>
      </c>
      <c r="L102" s="10"/>
      <c r="M102" s="10"/>
      <c r="N102" s="10"/>
      <c r="O102" s="10"/>
      <c r="P102" s="10"/>
      <c r="Q102" s="10"/>
      <c r="R102" s="10"/>
      <c r="S102" s="10"/>
      <c r="T102" s="10"/>
      <c r="U102" s="10"/>
      <c r="V102" s="10"/>
    </row>
    <row r="103" spans="1:22" ht="16" customHeight="1" x14ac:dyDescent="0.35">
      <c r="A103" s="14" t="s">
        <v>177</v>
      </c>
      <c r="B103" s="18">
        <v>45</v>
      </c>
      <c r="C103" s="19">
        <v>45600</v>
      </c>
      <c r="D103" s="3" t="s">
        <v>213</v>
      </c>
      <c r="E103" s="51" t="s">
        <v>213</v>
      </c>
      <c r="F103" s="51" t="s">
        <v>213</v>
      </c>
      <c r="G103" s="51" t="s">
        <v>213</v>
      </c>
      <c r="H103" s="51" t="s">
        <v>213</v>
      </c>
      <c r="I103" s="51" t="s">
        <v>213</v>
      </c>
      <c r="J103" s="51" t="s">
        <v>213</v>
      </c>
      <c r="K103" s="51" t="s">
        <v>213</v>
      </c>
      <c r="L103" s="10"/>
      <c r="M103" s="10"/>
      <c r="N103" s="10"/>
      <c r="O103" s="10"/>
      <c r="P103" s="10"/>
      <c r="Q103" s="10"/>
      <c r="R103" s="10"/>
      <c r="S103" s="10"/>
      <c r="T103" s="10"/>
      <c r="U103" s="10"/>
      <c r="V103" s="10"/>
    </row>
    <row r="104" spans="1:22" ht="16" customHeight="1" x14ac:dyDescent="0.35">
      <c r="A104" s="14" t="s">
        <v>177</v>
      </c>
      <c r="B104" s="18">
        <v>46</v>
      </c>
      <c r="C104" s="19">
        <v>45607</v>
      </c>
      <c r="D104" s="3" t="s">
        <v>213</v>
      </c>
      <c r="E104" s="51" t="s">
        <v>213</v>
      </c>
      <c r="F104" s="51" t="s">
        <v>213</v>
      </c>
      <c r="G104" s="51" t="s">
        <v>213</v>
      </c>
      <c r="H104" s="51" t="s">
        <v>213</v>
      </c>
      <c r="I104" s="51" t="s">
        <v>213</v>
      </c>
      <c r="J104" s="51" t="s">
        <v>213</v>
      </c>
      <c r="K104" s="51" t="s">
        <v>213</v>
      </c>
      <c r="L104" s="10"/>
      <c r="M104" s="10"/>
      <c r="N104" s="10"/>
      <c r="O104" s="10"/>
      <c r="P104" s="10"/>
      <c r="Q104" s="10"/>
      <c r="R104" s="10"/>
      <c r="S104" s="10"/>
      <c r="T104" s="10"/>
      <c r="U104" s="10"/>
      <c r="V104" s="10"/>
    </row>
    <row r="105" spans="1:22" ht="16" customHeight="1" x14ac:dyDescent="0.35">
      <c r="A105" s="14" t="s">
        <v>177</v>
      </c>
      <c r="B105" s="18">
        <v>47</v>
      </c>
      <c r="C105" s="19">
        <v>45614</v>
      </c>
      <c r="D105" s="3" t="s">
        <v>213</v>
      </c>
      <c r="E105" s="51" t="s">
        <v>213</v>
      </c>
      <c r="F105" s="51" t="s">
        <v>213</v>
      </c>
      <c r="G105" s="51" t="s">
        <v>213</v>
      </c>
      <c r="H105" s="51" t="s">
        <v>213</v>
      </c>
      <c r="I105" s="51" t="s">
        <v>213</v>
      </c>
      <c r="J105" s="51" t="s">
        <v>213</v>
      </c>
      <c r="K105" s="51" t="s">
        <v>213</v>
      </c>
      <c r="L105" s="10"/>
      <c r="M105" s="10"/>
      <c r="N105" s="10"/>
      <c r="O105" s="10"/>
      <c r="P105" s="10"/>
      <c r="Q105" s="10"/>
      <c r="R105" s="10"/>
      <c r="S105" s="10"/>
      <c r="T105" s="10"/>
      <c r="U105" s="10"/>
      <c r="V105" s="10"/>
    </row>
    <row r="106" spans="1:22" ht="16" customHeight="1" x14ac:dyDescent="0.35">
      <c r="A106" s="14" t="s">
        <v>177</v>
      </c>
      <c r="B106" s="18">
        <v>48</v>
      </c>
      <c r="C106" s="19">
        <v>45621</v>
      </c>
      <c r="D106" s="3" t="s">
        <v>213</v>
      </c>
      <c r="E106" s="51" t="s">
        <v>213</v>
      </c>
      <c r="F106" s="51" t="s">
        <v>213</v>
      </c>
      <c r="G106" s="51" t="s">
        <v>213</v>
      </c>
      <c r="H106" s="51" t="s">
        <v>213</v>
      </c>
      <c r="I106" s="51" t="s">
        <v>213</v>
      </c>
      <c r="J106" s="51" t="s">
        <v>213</v>
      </c>
      <c r="K106" s="51" t="s">
        <v>213</v>
      </c>
      <c r="L106" s="10"/>
      <c r="M106" s="10"/>
      <c r="N106" s="10"/>
      <c r="O106" s="10"/>
      <c r="P106" s="10"/>
      <c r="Q106" s="10"/>
      <c r="R106" s="10"/>
      <c r="S106" s="10"/>
      <c r="T106" s="10"/>
      <c r="U106" s="10"/>
      <c r="V106" s="10"/>
    </row>
    <row r="107" spans="1:22" ht="16" customHeight="1" x14ac:dyDescent="0.35">
      <c r="A107" s="14" t="s">
        <v>177</v>
      </c>
      <c r="B107" s="18">
        <v>49</v>
      </c>
      <c r="C107" s="19">
        <v>45628</v>
      </c>
      <c r="D107" s="3" t="s">
        <v>213</v>
      </c>
      <c r="E107" s="51" t="s">
        <v>213</v>
      </c>
      <c r="F107" s="51" t="s">
        <v>213</v>
      </c>
      <c r="G107" s="51" t="s">
        <v>213</v>
      </c>
      <c r="H107" s="51" t="s">
        <v>213</v>
      </c>
      <c r="I107" s="51" t="s">
        <v>213</v>
      </c>
      <c r="J107" s="51" t="s">
        <v>213</v>
      </c>
      <c r="K107" s="51" t="s">
        <v>213</v>
      </c>
      <c r="L107" s="10"/>
      <c r="M107" s="10"/>
      <c r="N107" s="10"/>
      <c r="O107" s="10"/>
      <c r="P107" s="10"/>
      <c r="Q107" s="10"/>
      <c r="R107" s="10"/>
      <c r="S107" s="10"/>
      <c r="T107" s="10"/>
      <c r="U107" s="10"/>
      <c r="V107" s="10"/>
    </row>
    <row r="108" spans="1:22" ht="16" customHeight="1" x14ac:dyDescent="0.35">
      <c r="A108" s="14" t="s">
        <v>177</v>
      </c>
      <c r="B108" s="18">
        <v>50</v>
      </c>
      <c r="C108" s="19">
        <v>45635</v>
      </c>
      <c r="D108" s="3" t="s">
        <v>213</v>
      </c>
      <c r="E108" s="51" t="s">
        <v>213</v>
      </c>
      <c r="F108" s="51" t="s">
        <v>213</v>
      </c>
      <c r="G108" s="51" t="s">
        <v>213</v>
      </c>
      <c r="H108" s="51" t="s">
        <v>213</v>
      </c>
      <c r="I108" s="51" t="s">
        <v>213</v>
      </c>
      <c r="J108" s="51" t="s">
        <v>213</v>
      </c>
      <c r="K108" s="51" t="s">
        <v>213</v>
      </c>
      <c r="L108" s="10"/>
      <c r="M108" s="10"/>
      <c r="N108" s="10"/>
      <c r="O108" s="10"/>
      <c r="P108" s="10"/>
      <c r="Q108" s="10"/>
      <c r="R108" s="10"/>
      <c r="S108" s="10"/>
      <c r="T108" s="10"/>
      <c r="U108" s="10"/>
      <c r="V108" s="10"/>
    </row>
    <row r="109" spans="1:22" ht="16" customHeight="1" x14ac:dyDescent="0.35">
      <c r="A109" s="14" t="s">
        <v>177</v>
      </c>
      <c r="B109" s="18">
        <v>51</v>
      </c>
      <c r="C109" s="19">
        <v>45642</v>
      </c>
      <c r="D109" s="3" t="s">
        <v>213</v>
      </c>
      <c r="E109" s="51" t="s">
        <v>213</v>
      </c>
      <c r="F109" s="51" t="s">
        <v>213</v>
      </c>
      <c r="G109" s="51" t="s">
        <v>213</v>
      </c>
      <c r="H109" s="51" t="s">
        <v>213</v>
      </c>
      <c r="I109" s="51" t="s">
        <v>213</v>
      </c>
      <c r="J109" s="51" t="s">
        <v>213</v>
      </c>
      <c r="K109" s="51" t="s">
        <v>213</v>
      </c>
      <c r="L109" s="10"/>
      <c r="M109" s="10"/>
      <c r="N109" s="10"/>
      <c r="O109" s="10"/>
      <c r="P109" s="10"/>
      <c r="Q109" s="10"/>
      <c r="R109" s="10"/>
      <c r="S109" s="10"/>
      <c r="T109" s="10"/>
      <c r="U109" s="10"/>
      <c r="V109" s="10"/>
    </row>
    <row r="110" spans="1:22" ht="16" customHeight="1" x14ac:dyDescent="0.35">
      <c r="A110" s="14" t="s">
        <v>177</v>
      </c>
      <c r="B110" s="18">
        <v>52</v>
      </c>
      <c r="C110" s="19">
        <v>45649</v>
      </c>
      <c r="D110" s="3" t="s">
        <v>213</v>
      </c>
      <c r="E110" s="51" t="s">
        <v>213</v>
      </c>
      <c r="F110" s="51" t="s">
        <v>213</v>
      </c>
      <c r="G110" s="51" t="s">
        <v>213</v>
      </c>
      <c r="H110" s="51" t="s">
        <v>213</v>
      </c>
      <c r="I110" s="51" t="s">
        <v>213</v>
      </c>
      <c r="J110" s="51" t="s">
        <v>213</v>
      </c>
      <c r="K110" s="51" t="s">
        <v>213</v>
      </c>
      <c r="L110" s="10"/>
      <c r="M110" s="10"/>
      <c r="N110" s="10"/>
      <c r="O110" s="10"/>
      <c r="P110" s="10"/>
      <c r="Q110" s="10"/>
      <c r="R110" s="10"/>
      <c r="S110" s="10"/>
      <c r="T110" s="10"/>
      <c r="U110" s="10"/>
      <c r="V110" s="10"/>
    </row>
    <row r="111" spans="1:22" ht="16" customHeight="1" x14ac:dyDescent="0.35">
      <c r="A111" s="14" t="s">
        <v>177</v>
      </c>
      <c r="B111" s="18">
        <v>53</v>
      </c>
      <c r="C111" s="19">
        <v>45656</v>
      </c>
      <c r="D111" s="3" t="s">
        <v>213</v>
      </c>
      <c r="E111" s="51" t="s">
        <v>213</v>
      </c>
      <c r="F111" s="51" t="s">
        <v>213</v>
      </c>
      <c r="G111" s="51" t="s">
        <v>213</v>
      </c>
      <c r="H111" s="51" t="s">
        <v>213</v>
      </c>
      <c r="I111" s="51" t="s">
        <v>213</v>
      </c>
      <c r="J111" s="51" t="s">
        <v>213</v>
      </c>
      <c r="K111" s="51" t="s">
        <v>213</v>
      </c>
      <c r="L111" s="10"/>
      <c r="M111" s="10"/>
      <c r="N111" s="10"/>
      <c r="O111" s="10"/>
      <c r="P111" s="10"/>
      <c r="Q111" s="10"/>
      <c r="R111" s="10"/>
      <c r="S111" s="10"/>
      <c r="T111" s="10"/>
      <c r="U111" s="10"/>
      <c r="V111" s="10"/>
    </row>
    <row r="113" spans="1:11" x14ac:dyDescent="0.35">
      <c r="A113" s="23" t="s">
        <v>82</v>
      </c>
      <c r="B113" s="24"/>
      <c r="E113" s="25"/>
      <c r="F113" s="25"/>
    </row>
    <row r="114" spans="1:11" ht="31.5" thickBot="1" x14ac:dyDescent="0.4">
      <c r="A114" s="15" t="s">
        <v>62</v>
      </c>
      <c r="B114" s="16" t="s">
        <v>57</v>
      </c>
      <c r="C114" s="16" t="s">
        <v>110</v>
      </c>
      <c r="D114" s="8" t="s">
        <v>60</v>
      </c>
      <c r="E114" s="9" t="s">
        <v>61</v>
      </c>
      <c r="F114" s="9" t="s">
        <v>65</v>
      </c>
      <c r="G114" s="9" t="s">
        <v>66</v>
      </c>
      <c r="H114" s="9" t="s">
        <v>161</v>
      </c>
      <c r="I114" s="9" t="s">
        <v>67</v>
      </c>
      <c r="J114" s="9" t="s">
        <v>68</v>
      </c>
      <c r="K114" s="7" t="s">
        <v>69</v>
      </c>
    </row>
    <row r="115" spans="1:11" x14ac:dyDescent="0.35">
      <c r="A115" s="14" t="s">
        <v>168</v>
      </c>
      <c r="B115" s="18">
        <v>1</v>
      </c>
      <c r="C115" s="19">
        <v>44928</v>
      </c>
      <c r="D115" s="54">
        <v>788</v>
      </c>
      <c r="E115" s="51">
        <v>1</v>
      </c>
      <c r="F115" s="51">
        <v>1</v>
      </c>
      <c r="G115" s="51">
        <v>9</v>
      </c>
      <c r="H115" s="51">
        <v>69</v>
      </c>
      <c r="I115" s="51">
        <v>120</v>
      </c>
      <c r="J115" s="51">
        <v>225</v>
      </c>
      <c r="K115" s="51">
        <v>363</v>
      </c>
    </row>
    <row r="116" spans="1:11" x14ac:dyDescent="0.35">
      <c r="A116" s="14" t="s">
        <v>168</v>
      </c>
      <c r="B116" s="18">
        <v>2</v>
      </c>
      <c r="C116" s="19">
        <v>44935</v>
      </c>
      <c r="D116" s="54">
        <v>1091</v>
      </c>
      <c r="E116" s="51">
        <v>0</v>
      </c>
      <c r="F116" s="51">
        <v>1</v>
      </c>
      <c r="G116" s="51">
        <v>27</v>
      </c>
      <c r="H116" s="51">
        <v>123</v>
      </c>
      <c r="I116" s="51">
        <v>153</v>
      </c>
      <c r="J116" s="51">
        <v>309</v>
      </c>
      <c r="K116" s="51">
        <v>478</v>
      </c>
    </row>
    <row r="117" spans="1:11" x14ac:dyDescent="0.35">
      <c r="A117" s="14" t="s">
        <v>168</v>
      </c>
      <c r="B117" s="18">
        <v>3</v>
      </c>
      <c r="C117" s="19">
        <v>44942</v>
      </c>
      <c r="D117" s="54">
        <v>893</v>
      </c>
      <c r="E117" s="51">
        <v>2</v>
      </c>
      <c r="F117" s="51">
        <v>1</v>
      </c>
      <c r="G117" s="51">
        <v>23</v>
      </c>
      <c r="H117" s="51">
        <v>96</v>
      </c>
      <c r="I117" s="51">
        <v>144</v>
      </c>
      <c r="J117" s="51">
        <v>239</v>
      </c>
      <c r="K117" s="51">
        <v>388</v>
      </c>
    </row>
    <row r="118" spans="1:11" x14ac:dyDescent="0.35">
      <c r="A118" s="14" t="s">
        <v>168</v>
      </c>
      <c r="B118" s="18">
        <v>4</v>
      </c>
      <c r="C118" s="19">
        <v>44949</v>
      </c>
      <c r="D118" s="54">
        <v>766</v>
      </c>
      <c r="E118" s="51">
        <v>2</v>
      </c>
      <c r="F118" s="51">
        <v>1</v>
      </c>
      <c r="G118" s="51">
        <v>15</v>
      </c>
      <c r="H118" s="51">
        <v>87</v>
      </c>
      <c r="I118" s="51">
        <v>124</v>
      </c>
      <c r="J118" s="51">
        <v>202</v>
      </c>
      <c r="K118" s="51">
        <v>335</v>
      </c>
    </row>
    <row r="119" spans="1:11" x14ac:dyDescent="0.35">
      <c r="A119" s="14" t="s">
        <v>168</v>
      </c>
      <c r="B119" s="18">
        <v>5</v>
      </c>
      <c r="C119" s="19">
        <v>44956</v>
      </c>
      <c r="D119" s="54">
        <v>679</v>
      </c>
      <c r="E119" s="51">
        <v>1</v>
      </c>
      <c r="F119" s="51">
        <v>1</v>
      </c>
      <c r="G119" s="51">
        <v>28</v>
      </c>
      <c r="H119" s="51">
        <v>75</v>
      </c>
      <c r="I119" s="51">
        <v>104</v>
      </c>
      <c r="J119" s="51">
        <v>193</v>
      </c>
      <c r="K119" s="51">
        <v>277</v>
      </c>
    </row>
    <row r="120" spans="1:11" x14ac:dyDescent="0.35">
      <c r="A120" s="14" t="s">
        <v>168</v>
      </c>
      <c r="B120" s="18">
        <v>6</v>
      </c>
      <c r="C120" s="19">
        <v>44963</v>
      </c>
      <c r="D120" s="54">
        <v>661</v>
      </c>
      <c r="E120" s="51">
        <v>0</v>
      </c>
      <c r="F120" s="51">
        <v>1</v>
      </c>
      <c r="G120" s="51">
        <v>15</v>
      </c>
      <c r="H120" s="51">
        <v>62</v>
      </c>
      <c r="I120" s="51">
        <v>92</v>
      </c>
      <c r="J120" s="51">
        <v>196</v>
      </c>
      <c r="K120" s="51">
        <v>295</v>
      </c>
    </row>
    <row r="121" spans="1:11" x14ac:dyDescent="0.35">
      <c r="A121" s="14" t="s">
        <v>168</v>
      </c>
      <c r="B121" s="18">
        <v>7</v>
      </c>
      <c r="C121" s="19">
        <v>44970</v>
      </c>
      <c r="D121" s="54">
        <v>664</v>
      </c>
      <c r="E121" s="51">
        <v>1</v>
      </c>
      <c r="F121" s="51">
        <v>2</v>
      </c>
      <c r="G121" s="51">
        <v>13</v>
      </c>
      <c r="H121" s="51">
        <v>80</v>
      </c>
      <c r="I121" s="51">
        <v>104</v>
      </c>
      <c r="J121" s="51">
        <v>178</v>
      </c>
      <c r="K121" s="51">
        <v>286</v>
      </c>
    </row>
    <row r="122" spans="1:11" x14ac:dyDescent="0.35">
      <c r="A122" s="14" t="s">
        <v>168</v>
      </c>
      <c r="B122" s="18">
        <v>8</v>
      </c>
      <c r="C122" s="19">
        <v>44977</v>
      </c>
      <c r="D122" s="54">
        <v>646</v>
      </c>
      <c r="E122" s="51">
        <v>1</v>
      </c>
      <c r="F122" s="51">
        <v>1</v>
      </c>
      <c r="G122" s="51">
        <v>14</v>
      </c>
      <c r="H122" s="51">
        <v>75</v>
      </c>
      <c r="I122" s="51">
        <v>119</v>
      </c>
      <c r="J122" s="51">
        <v>176</v>
      </c>
      <c r="K122" s="51">
        <v>260</v>
      </c>
    </row>
    <row r="123" spans="1:11" x14ac:dyDescent="0.35">
      <c r="A123" s="14" t="s">
        <v>168</v>
      </c>
      <c r="B123" s="18">
        <v>9</v>
      </c>
      <c r="C123" s="19">
        <v>44984</v>
      </c>
      <c r="D123" s="54">
        <v>601</v>
      </c>
      <c r="E123" s="51">
        <v>1</v>
      </c>
      <c r="F123" s="51">
        <v>1</v>
      </c>
      <c r="G123" s="51">
        <v>12</v>
      </c>
      <c r="H123" s="51">
        <v>64</v>
      </c>
      <c r="I123" s="51">
        <v>102</v>
      </c>
      <c r="J123" s="51">
        <v>191</v>
      </c>
      <c r="K123" s="51">
        <v>230</v>
      </c>
    </row>
    <row r="124" spans="1:11" x14ac:dyDescent="0.35">
      <c r="A124" s="14" t="s">
        <v>168</v>
      </c>
      <c r="B124" s="18">
        <v>10</v>
      </c>
      <c r="C124" s="19">
        <v>44991</v>
      </c>
      <c r="D124" s="54">
        <v>668</v>
      </c>
      <c r="E124" s="51">
        <v>2</v>
      </c>
      <c r="F124" s="51">
        <v>1</v>
      </c>
      <c r="G124" s="51">
        <v>19</v>
      </c>
      <c r="H124" s="51">
        <v>76</v>
      </c>
      <c r="I124" s="51">
        <v>106</v>
      </c>
      <c r="J124" s="51">
        <v>192</v>
      </c>
      <c r="K124" s="51">
        <v>272</v>
      </c>
    </row>
    <row r="125" spans="1:11" x14ac:dyDescent="0.35">
      <c r="A125" s="14" t="s">
        <v>168</v>
      </c>
      <c r="B125" s="18">
        <v>11</v>
      </c>
      <c r="C125" s="19">
        <v>44998</v>
      </c>
      <c r="D125" s="54">
        <v>660</v>
      </c>
      <c r="E125" s="51">
        <v>0</v>
      </c>
      <c r="F125" s="51">
        <v>2</v>
      </c>
      <c r="G125" s="51">
        <v>14</v>
      </c>
      <c r="H125" s="51">
        <v>88</v>
      </c>
      <c r="I125" s="51">
        <v>99</v>
      </c>
      <c r="J125" s="51">
        <v>197</v>
      </c>
      <c r="K125" s="51">
        <v>260</v>
      </c>
    </row>
    <row r="126" spans="1:11" x14ac:dyDescent="0.35">
      <c r="A126" s="14" t="s">
        <v>168</v>
      </c>
      <c r="B126" s="18">
        <v>12</v>
      </c>
      <c r="C126" s="19">
        <v>45005</v>
      </c>
      <c r="D126" s="54">
        <v>719</v>
      </c>
      <c r="E126" s="51">
        <v>2</v>
      </c>
      <c r="F126" s="51">
        <v>2</v>
      </c>
      <c r="G126" s="51">
        <v>22</v>
      </c>
      <c r="H126" s="51">
        <v>83</v>
      </c>
      <c r="I126" s="51">
        <v>122</v>
      </c>
      <c r="J126" s="51">
        <v>220</v>
      </c>
      <c r="K126" s="51">
        <v>268</v>
      </c>
    </row>
    <row r="127" spans="1:11" x14ac:dyDescent="0.35">
      <c r="A127" s="14" t="s">
        <v>168</v>
      </c>
      <c r="B127" s="18">
        <v>13</v>
      </c>
      <c r="C127" s="19">
        <v>45012</v>
      </c>
      <c r="D127" s="54">
        <v>608</v>
      </c>
      <c r="E127" s="51">
        <v>2</v>
      </c>
      <c r="F127" s="51">
        <v>0</v>
      </c>
      <c r="G127" s="51">
        <v>18</v>
      </c>
      <c r="H127" s="51">
        <v>74</v>
      </c>
      <c r="I127" s="51">
        <v>89</v>
      </c>
      <c r="J127" s="51">
        <v>168</v>
      </c>
      <c r="K127" s="51">
        <v>257</v>
      </c>
    </row>
    <row r="128" spans="1:11" x14ac:dyDescent="0.35">
      <c r="A128" s="14" t="s">
        <v>168</v>
      </c>
      <c r="B128" s="18">
        <v>14</v>
      </c>
      <c r="C128" s="19">
        <v>45019</v>
      </c>
      <c r="D128" s="54">
        <v>573</v>
      </c>
      <c r="E128" s="51">
        <v>1</v>
      </c>
      <c r="F128" s="51">
        <v>0</v>
      </c>
      <c r="G128" s="51">
        <v>10</v>
      </c>
      <c r="H128" s="51">
        <v>77</v>
      </c>
      <c r="I128" s="51">
        <v>86</v>
      </c>
      <c r="J128" s="51">
        <v>165</v>
      </c>
      <c r="K128" s="51">
        <v>234</v>
      </c>
    </row>
    <row r="129" spans="1:11" x14ac:dyDescent="0.35">
      <c r="A129" s="14" t="s">
        <v>168</v>
      </c>
      <c r="B129" s="18">
        <v>15</v>
      </c>
      <c r="C129" s="19">
        <v>45026</v>
      </c>
      <c r="D129" s="54">
        <v>624</v>
      </c>
      <c r="E129" s="51">
        <v>2</v>
      </c>
      <c r="F129" s="51">
        <v>0</v>
      </c>
      <c r="G129" s="51">
        <v>15</v>
      </c>
      <c r="H129" s="51">
        <v>68</v>
      </c>
      <c r="I129" s="51">
        <v>113</v>
      </c>
      <c r="J129" s="51">
        <v>172</v>
      </c>
      <c r="K129" s="51">
        <v>254</v>
      </c>
    </row>
    <row r="130" spans="1:11" x14ac:dyDescent="0.35">
      <c r="A130" s="14" t="s">
        <v>168</v>
      </c>
      <c r="B130" s="18">
        <v>16</v>
      </c>
      <c r="C130" s="19">
        <v>45033</v>
      </c>
      <c r="D130" s="54">
        <v>592</v>
      </c>
      <c r="E130" s="51">
        <v>3</v>
      </c>
      <c r="F130" s="51">
        <v>0</v>
      </c>
      <c r="G130" s="51">
        <v>13</v>
      </c>
      <c r="H130" s="51">
        <v>76</v>
      </c>
      <c r="I130" s="51">
        <v>78</v>
      </c>
      <c r="J130" s="51">
        <v>179</v>
      </c>
      <c r="K130" s="51">
        <v>243</v>
      </c>
    </row>
    <row r="131" spans="1:11" x14ac:dyDescent="0.35">
      <c r="A131" s="14" t="s">
        <v>168</v>
      </c>
      <c r="B131" s="18">
        <v>17</v>
      </c>
      <c r="C131" s="19">
        <v>45040</v>
      </c>
      <c r="D131" s="54">
        <v>545</v>
      </c>
      <c r="E131" s="51">
        <v>1</v>
      </c>
      <c r="F131" s="51">
        <v>0</v>
      </c>
      <c r="G131" s="51">
        <v>11</v>
      </c>
      <c r="H131" s="51">
        <v>80</v>
      </c>
      <c r="I131" s="51">
        <v>79</v>
      </c>
      <c r="J131" s="51">
        <v>158</v>
      </c>
      <c r="K131" s="51">
        <v>216</v>
      </c>
    </row>
    <row r="132" spans="1:11" x14ac:dyDescent="0.35">
      <c r="A132" s="14" t="s">
        <v>168</v>
      </c>
      <c r="B132" s="18">
        <v>18</v>
      </c>
      <c r="C132" s="19">
        <v>45047</v>
      </c>
      <c r="D132" s="54">
        <v>599</v>
      </c>
      <c r="E132" s="51">
        <v>1</v>
      </c>
      <c r="F132" s="51">
        <v>0</v>
      </c>
      <c r="G132" s="51">
        <v>12</v>
      </c>
      <c r="H132" s="51">
        <v>69</v>
      </c>
      <c r="I132" s="51">
        <v>105</v>
      </c>
      <c r="J132" s="51">
        <v>187</v>
      </c>
      <c r="K132" s="51">
        <v>225</v>
      </c>
    </row>
    <row r="133" spans="1:11" x14ac:dyDescent="0.35">
      <c r="A133" s="14" t="s">
        <v>168</v>
      </c>
      <c r="B133" s="18">
        <v>19</v>
      </c>
      <c r="C133" s="19">
        <v>45054</v>
      </c>
      <c r="D133" s="54">
        <v>517</v>
      </c>
      <c r="E133" s="51">
        <v>2</v>
      </c>
      <c r="F133" s="51">
        <v>0</v>
      </c>
      <c r="G133" s="51">
        <v>7</v>
      </c>
      <c r="H133" s="51">
        <v>58</v>
      </c>
      <c r="I133" s="51">
        <v>91</v>
      </c>
      <c r="J133" s="51">
        <v>166</v>
      </c>
      <c r="K133" s="51">
        <v>193</v>
      </c>
    </row>
    <row r="134" spans="1:11" x14ac:dyDescent="0.35">
      <c r="A134" s="14" t="s">
        <v>168</v>
      </c>
      <c r="B134" s="18">
        <v>20</v>
      </c>
      <c r="C134" s="19">
        <v>45061</v>
      </c>
      <c r="D134" s="54">
        <v>595</v>
      </c>
      <c r="E134" s="51">
        <v>2</v>
      </c>
      <c r="F134" s="51">
        <v>0</v>
      </c>
      <c r="G134" s="51">
        <v>9</v>
      </c>
      <c r="H134" s="51">
        <v>70</v>
      </c>
      <c r="I134" s="51">
        <v>114</v>
      </c>
      <c r="J134" s="51">
        <v>174</v>
      </c>
      <c r="K134" s="51">
        <v>226</v>
      </c>
    </row>
    <row r="135" spans="1:11" x14ac:dyDescent="0.35">
      <c r="A135" s="14" t="s">
        <v>168</v>
      </c>
      <c r="B135" s="18">
        <v>21</v>
      </c>
      <c r="C135" s="19">
        <v>45068</v>
      </c>
      <c r="D135" s="54">
        <v>516</v>
      </c>
      <c r="E135" s="51">
        <v>2</v>
      </c>
      <c r="F135" s="51">
        <v>1</v>
      </c>
      <c r="G135" s="51">
        <v>15</v>
      </c>
      <c r="H135" s="51">
        <v>54</v>
      </c>
      <c r="I135" s="51">
        <v>70</v>
      </c>
      <c r="J135" s="51">
        <v>165</v>
      </c>
      <c r="K135" s="51">
        <v>209</v>
      </c>
    </row>
    <row r="136" spans="1:11" x14ac:dyDescent="0.35">
      <c r="A136" s="14" t="s">
        <v>168</v>
      </c>
      <c r="B136" s="18">
        <v>22</v>
      </c>
      <c r="C136" s="19">
        <v>45075</v>
      </c>
      <c r="D136" s="54">
        <v>521</v>
      </c>
      <c r="E136" s="51">
        <v>2</v>
      </c>
      <c r="F136" s="51">
        <v>0</v>
      </c>
      <c r="G136" s="51">
        <v>13</v>
      </c>
      <c r="H136" s="51">
        <v>77</v>
      </c>
      <c r="I136" s="51">
        <v>83</v>
      </c>
      <c r="J136" s="51">
        <v>142</v>
      </c>
      <c r="K136" s="51">
        <v>204</v>
      </c>
    </row>
    <row r="137" spans="1:11" x14ac:dyDescent="0.35">
      <c r="A137" s="14" t="s">
        <v>168</v>
      </c>
      <c r="B137" s="18">
        <v>23</v>
      </c>
      <c r="C137" s="19">
        <v>45082</v>
      </c>
      <c r="D137" s="54">
        <v>571</v>
      </c>
      <c r="E137" s="51">
        <v>2</v>
      </c>
      <c r="F137" s="51">
        <v>2</v>
      </c>
      <c r="G137" s="51">
        <v>12</v>
      </c>
      <c r="H137" s="51">
        <v>77</v>
      </c>
      <c r="I137" s="51">
        <v>84</v>
      </c>
      <c r="J137" s="51">
        <v>162</v>
      </c>
      <c r="K137" s="51">
        <v>232</v>
      </c>
    </row>
    <row r="138" spans="1:11" x14ac:dyDescent="0.35">
      <c r="A138" s="14" t="s">
        <v>168</v>
      </c>
      <c r="B138" s="18">
        <v>24</v>
      </c>
      <c r="C138" s="19">
        <v>45089</v>
      </c>
      <c r="D138" s="54">
        <v>570</v>
      </c>
      <c r="E138" s="51">
        <v>3</v>
      </c>
      <c r="F138" s="51">
        <v>1</v>
      </c>
      <c r="G138" s="51">
        <v>14</v>
      </c>
      <c r="H138" s="51">
        <v>72</v>
      </c>
      <c r="I138" s="51">
        <v>78</v>
      </c>
      <c r="J138" s="51">
        <v>177</v>
      </c>
      <c r="K138" s="51">
        <v>225</v>
      </c>
    </row>
    <row r="139" spans="1:11" x14ac:dyDescent="0.35">
      <c r="A139" s="14" t="s">
        <v>168</v>
      </c>
      <c r="B139" s="18">
        <v>25</v>
      </c>
      <c r="C139" s="19">
        <v>45096</v>
      </c>
      <c r="D139" s="54">
        <v>526</v>
      </c>
      <c r="E139" s="51">
        <v>2</v>
      </c>
      <c r="F139" s="51">
        <v>1</v>
      </c>
      <c r="G139" s="51">
        <v>14</v>
      </c>
      <c r="H139" s="51">
        <v>72</v>
      </c>
      <c r="I139" s="51">
        <v>83</v>
      </c>
      <c r="J139" s="51">
        <v>156</v>
      </c>
      <c r="K139" s="51">
        <v>198</v>
      </c>
    </row>
    <row r="140" spans="1:11" x14ac:dyDescent="0.35">
      <c r="A140" s="14" t="s">
        <v>168</v>
      </c>
      <c r="B140" s="18">
        <v>26</v>
      </c>
      <c r="C140" s="19">
        <v>45103</v>
      </c>
      <c r="D140" s="54">
        <v>567</v>
      </c>
      <c r="E140" s="51">
        <v>1</v>
      </c>
      <c r="F140" s="51">
        <v>1</v>
      </c>
      <c r="G140" s="51">
        <v>14</v>
      </c>
      <c r="H140" s="51">
        <v>65</v>
      </c>
      <c r="I140" s="51">
        <v>104</v>
      </c>
      <c r="J140" s="51">
        <v>166</v>
      </c>
      <c r="K140" s="51">
        <v>216</v>
      </c>
    </row>
    <row r="141" spans="1:11" x14ac:dyDescent="0.35">
      <c r="A141" s="14" t="s">
        <v>168</v>
      </c>
      <c r="B141" s="18">
        <v>27</v>
      </c>
      <c r="C141" s="19">
        <v>45110</v>
      </c>
      <c r="D141" s="54">
        <v>535</v>
      </c>
      <c r="E141" s="51">
        <v>0</v>
      </c>
      <c r="F141" s="51">
        <v>0</v>
      </c>
      <c r="G141" s="51">
        <v>21</v>
      </c>
      <c r="H141" s="51">
        <v>69</v>
      </c>
      <c r="I141" s="51">
        <v>92</v>
      </c>
      <c r="J141" s="51">
        <v>154</v>
      </c>
      <c r="K141" s="51">
        <v>199</v>
      </c>
    </row>
    <row r="142" spans="1:11" x14ac:dyDescent="0.35">
      <c r="A142" s="14" t="s">
        <v>168</v>
      </c>
      <c r="B142" s="18">
        <v>28</v>
      </c>
      <c r="C142" s="19">
        <v>45117</v>
      </c>
      <c r="D142" s="54">
        <v>515</v>
      </c>
      <c r="E142" s="51">
        <v>1</v>
      </c>
      <c r="F142" s="51">
        <v>0</v>
      </c>
      <c r="G142" s="51">
        <v>23</v>
      </c>
      <c r="H142" s="51">
        <v>88</v>
      </c>
      <c r="I142" s="51">
        <v>63</v>
      </c>
      <c r="J142" s="51">
        <v>143</v>
      </c>
      <c r="K142" s="51">
        <v>197</v>
      </c>
    </row>
    <row r="143" spans="1:11" x14ac:dyDescent="0.35">
      <c r="A143" s="14" t="s">
        <v>168</v>
      </c>
      <c r="B143" s="18">
        <v>29</v>
      </c>
      <c r="C143" s="19">
        <v>45124</v>
      </c>
      <c r="D143" s="54">
        <v>501</v>
      </c>
      <c r="E143" s="51">
        <v>2</v>
      </c>
      <c r="F143" s="51">
        <v>0</v>
      </c>
      <c r="G143" s="51">
        <v>15</v>
      </c>
      <c r="H143" s="51">
        <v>59</v>
      </c>
      <c r="I143" s="51">
        <v>79</v>
      </c>
      <c r="J143" s="51">
        <v>146</v>
      </c>
      <c r="K143" s="51">
        <v>200</v>
      </c>
    </row>
    <row r="144" spans="1:11" x14ac:dyDescent="0.35">
      <c r="A144" s="14" t="s">
        <v>168</v>
      </c>
      <c r="B144" s="18">
        <v>30</v>
      </c>
      <c r="C144" s="19">
        <v>45131</v>
      </c>
      <c r="D144" s="54">
        <v>542</v>
      </c>
      <c r="E144" s="51">
        <v>1</v>
      </c>
      <c r="F144" s="51">
        <v>0</v>
      </c>
      <c r="G144" s="51">
        <v>19</v>
      </c>
      <c r="H144" s="51">
        <v>51</v>
      </c>
      <c r="I144" s="51">
        <v>75</v>
      </c>
      <c r="J144" s="51">
        <v>176</v>
      </c>
      <c r="K144" s="51">
        <v>220</v>
      </c>
    </row>
    <row r="145" spans="1:11" x14ac:dyDescent="0.35">
      <c r="A145" s="14" t="s">
        <v>168</v>
      </c>
      <c r="B145" s="18">
        <v>31</v>
      </c>
      <c r="C145" s="19">
        <v>45138</v>
      </c>
      <c r="D145" s="54">
        <v>543</v>
      </c>
      <c r="E145" s="51">
        <v>0</v>
      </c>
      <c r="F145" s="51">
        <v>2</v>
      </c>
      <c r="G145" s="51">
        <v>16</v>
      </c>
      <c r="H145" s="51">
        <v>72</v>
      </c>
      <c r="I145" s="51">
        <v>78</v>
      </c>
      <c r="J145" s="51">
        <v>157</v>
      </c>
      <c r="K145" s="51">
        <v>218</v>
      </c>
    </row>
    <row r="146" spans="1:11" x14ac:dyDescent="0.35">
      <c r="A146" s="14" t="s">
        <v>168</v>
      </c>
      <c r="B146" s="18">
        <v>32</v>
      </c>
      <c r="C146" s="19">
        <v>45145</v>
      </c>
      <c r="D146" s="54">
        <v>558</v>
      </c>
      <c r="E146" s="51">
        <v>2</v>
      </c>
      <c r="F146" s="51">
        <v>0</v>
      </c>
      <c r="G146" s="51">
        <v>12</v>
      </c>
      <c r="H146" s="51">
        <v>65</v>
      </c>
      <c r="I146" s="51">
        <v>76</v>
      </c>
      <c r="J146" s="51">
        <v>168</v>
      </c>
      <c r="K146" s="51">
        <v>235</v>
      </c>
    </row>
    <row r="147" spans="1:11" x14ac:dyDescent="0.35">
      <c r="A147" s="14" t="s">
        <v>168</v>
      </c>
      <c r="B147" s="18">
        <v>33</v>
      </c>
      <c r="C147" s="19">
        <v>45152</v>
      </c>
      <c r="D147" s="54">
        <v>566</v>
      </c>
      <c r="E147" s="51">
        <v>0</v>
      </c>
      <c r="F147" s="51">
        <v>1</v>
      </c>
      <c r="G147" s="51">
        <v>18</v>
      </c>
      <c r="H147" s="51">
        <v>75</v>
      </c>
      <c r="I147" s="51">
        <v>86</v>
      </c>
      <c r="J147" s="51">
        <v>175</v>
      </c>
      <c r="K147" s="51">
        <v>211</v>
      </c>
    </row>
    <row r="148" spans="1:11" x14ac:dyDescent="0.35">
      <c r="A148" s="14" t="s">
        <v>168</v>
      </c>
      <c r="B148" s="18">
        <v>34</v>
      </c>
      <c r="C148" s="19">
        <v>45159</v>
      </c>
      <c r="D148" s="54">
        <v>533</v>
      </c>
      <c r="E148" s="51">
        <v>2</v>
      </c>
      <c r="F148" s="51">
        <v>0</v>
      </c>
      <c r="G148" s="51">
        <v>14</v>
      </c>
      <c r="H148" s="51">
        <v>65</v>
      </c>
      <c r="I148" s="51">
        <v>85</v>
      </c>
      <c r="J148" s="51">
        <v>143</v>
      </c>
      <c r="K148" s="51">
        <v>224</v>
      </c>
    </row>
    <row r="149" spans="1:11" x14ac:dyDescent="0.35">
      <c r="A149" s="14" t="s">
        <v>168</v>
      </c>
      <c r="B149" s="18">
        <v>35</v>
      </c>
      <c r="C149" s="19">
        <v>45166</v>
      </c>
      <c r="D149" s="54">
        <v>553</v>
      </c>
      <c r="E149" s="51">
        <v>4</v>
      </c>
      <c r="F149" s="51">
        <v>1</v>
      </c>
      <c r="G149" s="51">
        <v>15</v>
      </c>
      <c r="H149" s="51">
        <v>70</v>
      </c>
      <c r="I149" s="51">
        <v>93</v>
      </c>
      <c r="J149" s="51">
        <v>175</v>
      </c>
      <c r="K149" s="51">
        <v>195</v>
      </c>
    </row>
    <row r="150" spans="1:11" x14ac:dyDescent="0.35">
      <c r="A150" s="14" t="s">
        <v>168</v>
      </c>
      <c r="B150" s="18">
        <v>36</v>
      </c>
      <c r="C150" s="19">
        <v>45173</v>
      </c>
      <c r="D150" s="54">
        <v>541</v>
      </c>
      <c r="E150" s="51">
        <v>2</v>
      </c>
      <c r="F150" s="51">
        <v>0</v>
      </c>
      <c r="G150" s="51">
        <v>13</v>
      </c>
      <c r="H150" s="51">
        <v>71</v>
      </c>
      <c r="I150" s="51">
        <v>85</v>
      </c>
      <c r="J150" s="51">
        <v>152</v>
      </c>
      <c r="K150" s="51">
        <v>218</v>
      </c>
    </row>
    <row r="151" spans="1:11" x14ac:dyDescent="0.35">
      <c r="A151" s="14" t="s">
        <v>168</v>
      </c>
      <c r="B151" s="18">
        <v>37</v>
      </c>
      <c r="C151" s="19">
        <v>45180</v>
      </c>
      <c r="D151" s="54">
        <v>533</v>
      </c>
      <c r="E151" s="51">
        <v>2</v>
      </c>
      <c r="F151" s="51">
        <v>1</v>
      </c>
      <c r="G151" s="51">
        <v>12</v>
      </c>
      <c r="H151" s="51">
        <v>68</v>
      </c>
      <c r="I151" s="51">
        <v>92</v>
      </c>
      <c r="J151" s="51">
        <v>160</v>
      </c>
      <c r="K151" s="51">
        <v>198</v>
      </c>
    </row>
    <row r="152" spans="1:11" x14ac:dyDescent="0.35">
      <c r="A152" s="14" t="s">
        <v>168</v>
      </c>
      <c r="B152" s="18">
        <v>38</v>
      </c>
      <c r="C152" s="19">
        <v>45187</v>
      </c>
      <c r="D152" s="54">
        <v>556</v>
      </c>
      <c r="E152" s="51">
        <v>1</v>
      </c>
      <c r="F152" s="51">
        <v>0</v>
      </c>
      <c r="G152" s="51">
        <v>8</v>
      </c>
      <c r="H152" s="51">
        <v>74</v>
      </c>
      <c r="I152" s="51">
        <v>82</v>
      </c>
      <c r="J152" s="51">
        <v>165</v>
      </c>
      <c r="K152" s="51">
        <v>226</v>
      </c>
    </row>
    <row r="153" spans="1:11" x14ac:dyDescent="0.35">
      <c r="A153" s="14" t="s">
        <v>168</v>
      </c>
      <c r="B153" s="18">
        <v>39</v>
      </c>
      <c r="C153" s="19">
        <v>45194</v>
      </c>
      <c r="D153" s="54">
        <v>544</v>
      </c>
      <c r="E153" s="51">
        <v>0</v>
      </c>
      <c r="F153" s="51">
        <v>2</v>
      </c>
      <c r="G153" s="51">
        <v>12</v>
      </c>
      <c r="H153" s="51">
        <v>59</v>
      </c>
      <c r="I153" s="51">
        <v>84</v>
      </c>
      <c r="J153" s="51">
        <v>166</v>
      </c>
      <c r="K153" s="51">
        <v>221</v>
      </c>
    </row>
    <row r="154" spans="1:11" x14ac:dyDescent="0.35">
      <c r="A154" s="14" t="s">
        <v>168</v>
      </c>
      <c r="B154" s="18">
        <v>40</v>
      </c>
      <c r="C154" s="19">
        <v>45201</v>
      </c>
      <c r="D154" s="54">
        <v>578</v>
      </c>
      <c r="E154" s="51">
        <v>1</v>
      </c>
      <c r="F154" s="51">
        <v>0</v>
      </c>
      <c r="G154" s="51">
        <v>7</v>
      </c>
      <c r="H154" s="51">
        <v>70</v>
      </c>
      <c r="I154" s="51">
        <v>89</v>
      </c>
      <c r="J154" s="51">
        <v>177</v>
      </c>
      <c r="K154" s="51">
        <v>234</v>
      </c>
    </row>
    <row r="155" spans="1:11" x14ac:dyDescent="0.35">
      <c r="A155" s="14" t="s">
        <v>168</v>
      </c>
      <c r="B155" s="18">
        <v>41</v>
      </c>
      <c r="C155" s="19">
        <v>45208</v>
      </c>
      <c r="D155" s="54">
        <v>579</v>
      </c>
      <c r="E155" s="51">
        <v>0</v>
      </c>
      <c r="F155" s="51">
        <v>0</v>
      </c>
      <c r="G155" s="51">
        <v>14</v>
      </c>
      <c r="H155" s="51">
        <v>58</v>
      </c>
      <c r="I155" s="51">
        <v>92</v>
      </c>
      <c r="J155" s="51">
        <v>179</v>
      </c>
      <c r="K155" s="51">
        <v>236</v>
      </c>
    </row>
    <row r="156" spans="1:11" x14ac:dyDescent="0.35">
      <c r="A156" s="14" t="s">
        <v>168</v>
      </c>
      <c r="B156" s="18">
        <v>42</v>
      </c>
      <c r="C156" s="19">
        <v>45215</v>
      </c>
      <c r="D156" s="54">
        <v>602</v>
      </c>
      <c r="E156" s="51">
        <v>0</v>
      </c>
      <c r="F156" s="51">
        <v>1</v>
      </c>
      <c r="G156" s="51">
        <v>12</v>
      </c>
      <c r="H156" s="51">
        <v>72</v>
      </c>
      <c r="I156" s="51">
        <v>86</v>
      </c>
      <c r="J156" s="51">
        <v>193</v>
      </c>
      <c r="K156" s="51">
        <v>238</v>
      </c>
    </row>
    <row r="157" spans="1:11" x14ac:dyDescent="0.35">
      <c r="A157" s="14" t="s">
        <v>168</v>
      </c>
      <c r="B157" s="18">
        <v>43</v>
      </c>
      <c r="C157" s="19">
        <v>45222</v>
      </c>
      <c r="D157" s="54">
        <v>586</v>
      </c>
      <c r="E157" s="51">
        <v>1</v>
      </c>
      <c r="F157" s="51">
        <v>1</v>
      </c>
      <c r="G157" s="51">
        <v>12</v>
      </c>
      <c r="H157" s="51">
        <v>72</v>
      </c>
      <c r="I157" s="51">
        <v>99</v>
      </c>
      <c r="J157" s="51">
        <v>167</v>
      </c>
      <c r="K157" s="51">
        <v>234</v>
      </c>
    </row>
    <row r="158" spans="1:11" x14ac:dyDescent="0.35">
      <c r="A158" s="14" t="s">
        <v>168</v>
      </c>
      <c r="B158" s="18">
        <v>44</v>
      </c>
      <c r="C158" s="19">
        <v>45229</v>
      </c>
      <c r="D158" s="54">
        <v>608</v>
      </c>
      <c r="E158" s="51">
        <v>0</v>
      </c>
      <c r="F158" s="51">
        <v>2</v>
      </c>
      <c r="G158" s="51">
        <v>11</v>
      </c>
      <c r="H158" s="51">
        <v>60</v>
      </c>
      <c r="I158" s="51">
        <v>97</v>
      </c>
      <c r="J158" s="51">
        <v>191</v>
      </c>
      <c r="K158" s="51">
        <v>247</v>
      </c>
    </row>
    <row r="159" spans="1:11" x14ac:dyDescent="0.35">
      <c r="A159" s="14" t="s">
        <v>168</v>
      </c>
      <c r="B159" s="18">
        <v>45</v>
      </c>
      <c r="C159" s="19">
        <v>45236</v>
      </c>
      <c r="D159" s="54">
        <v>590</v>
      </c>
      <c r="E159" s="51">
        <v>4</v>
      </c>
      <c r="F159" s="51">
        <v>0</v>
      </c>
      <c r="G159" s="51">
        <v>14</v>
      </c>
      <c r="H159" s="51">
        <v>71</v>
      </c>
      <c r="I159" s="51">
        <v>90</v>
      </c>
      <c r="J159" s="51">
        <v>168</v>
      </c>
      <c r="K159" s="51">
        <v>243</v>
      </c>
    </row>
    <row r="160" spans="1:11" x14ac:dyDescent="0.35">
      <c r="A160" s="14" t="s">
        <v>168</v>
      </c>
      <c r="B160" s="18">
        <v>46</v>
      </c>
      <c r="C160" s="19">
        <v>45243</v>
      </c>
      <c r="D160" s="54">
        <v>629</v>
      </c>
      <c r="E160" s="51">
        <v>3</v>
      </c>
      <c r="F160" s="51">
        <v>1</v>
      </c>
      <c r="G160" s="51">
        <v>15</v>
      </c>
      <c r="H160" s="51">
        <v>67</v>
      </c>
      <c r="I160" s="51">
        <v>94</v>
      </c>
      <c r="J160" s="51">
        <v>186</v>
      </c>
      <c r="K160" s="51">
        <v>263</v>
      </c>
    </row>
    <row r="161" spans="1:11" x14ac:dyDescent="0.35">
      <c r="A161" s="14" t="s">
        <v>168</v>
      </c>
      <c r="B161" s="18">
        <v>47</v>
      </c>
      <c r="C161" s="19">
        <v>45250</v>
      </c>
      <c r="D161" s="54">
        <v>632</v>
      </c>
      <c r="E161" s="51">
        <v>0</v>
      </c>
      <c r="F161" s="51">
        <v>1</v>
      </c>
      <c r="G161" s="51">
        <v>13</v>
      </c>
      <c r="H161" s="51">
        <v>68</v>
      </c>
      <c r="I161" s="51">
        <v>96</v>
      </c>
      <c r="J161" s="51">
        <v>185</v>
      </c>
      <c r="K161" s="51">
        <v>269</v>
      </c>
    </row>
    <row r="162" spans="1:11" x14ac:dyDescent="0.35">
      <c r="A162" s="14" t="s">
        <v>168</v>
      </c>
      <c r="B162" s="18">
        <v>48</v>
      </c>
      <c r="C162" s="19">
        <v>45257</v>
      </c>
      <c r="D162" s="54">
        <v>614</v>
      </c>
      <c r="E162" s="51">
        <v>2</v>
      </c>
      <c r="F162" s="51">
        <v>0</v>
      </c>
      <c r="G162" s="51">
        <v>13</v>
      </c>
      <c r="H162" s="51">
        <v>68</v>
      </c>
      <c r="I162" s="51">
        <v>92</v>
      </c>
      <c r="J162" s="51">
        <v>177</v>
      </c>
      <c r="K162" s="51">
        <v>262</v>
      </c>
    </row>
    <row r="163" spans="1:11" x14ac:dyDescent="0.35">
      <c r="A163" s="14" t="s">
        <v>168</v>
      </c>
      <c r="B163" s="18">
        <v>49</v>
      </c>
      <c r="C163" s="19">
        <v>45264</v>
      </c>
      <c r="D163" s="54">
        <v>612</v>
      </c>
      <c r="E163" s="51">
        <v>0</v>
      </c>
      <c r="F163" s="51">
        <v>1</v>
      </c>
      <c r="G163" s="51">
        <v>12</v>
      </c>
      <c r="H163" s="51">
        <v>66</v>
      </c>
      <c r="I163" s="51">
        <v>90</v>
      </c>
      <c r="J163" s="51">
        <v>176</v>
      </c>
      <c r="K163" s="51">
        <v>267</v>
      </c>
    </row>
    <row r="164" spans="1:11" x14ac:dyDescent="0.35">
      <c r="A164" s="14" t="s">
        <v>168</v>
      </c>
      <c r="B164" s="18">
        <v>50</v>
      </c>
      <c r="C164" s="19">
        <v>45271</v>
      </c>
      <c r="D164" s="54">
        <v>674</v>
      </c>
      <c r="E164" s="51">
        <v>2</v>
      </c>
      <c r="F164" s="51">
        <v>1</v>
      </c>
      <c r="G164" s="51">
        <v>13</v>
      </c>
      <c r="H164" s="51">
        <v>76</v>
      </c>
      <c r="I164" s="51">
        <v>95</v>
      </c>
      <c r="J164" s="51">
        <v>192</v>
      </c>
      <c r="K164" s="51">
        <v>295</v>
      </c>
    </row>
    <row r="165" spans="1:11" x14ac:dyDescent="0.35">
      <c r="A165" s="14" t="s">
        <v>168</v>
      </c>
      <c r="B165" s="18">
        <v>51</v>
      </c>
      <c r="C165" s="19">
        <v>45278</v>
      </c>
      <c r="D165" s="54">
        <v>715</v>
      </c>
      <c r="E165" s="51">
        <v>0</v>
      </c>
      <c r="F165" s="51">
        <v>3</v>
      </c>
      <c r="G165" s="51">
        <v>16</v>
      </c>
      <c r="H165" s="51">
        <v>84</v>
      </c>
      <c r="I165" s="51">
        <v>116</v>
      </c>
      <c r="J165" s="51">
        <v>194</v>
      </c>
      <c r="K165" s="51">
        <v>302</v>
      </c>
    </row>
    <row r="166" spans="1:11" x14ac:dyDescent="0.35">
      <c r="A166" s="14" t="s">
        <v>168</v>
      </c>
      <c r="B166" s="18">
        <v>52</v>
      </c>
      <c r="C166" s="19">
        <v>45285</v>
      </c>
      <c r="D166" s="54">
        <v>560</v>
      </c>
      <c r="E166" s="51">
        <v>0</v>
      </c>
      <c r="F166" s="51">
        <v>0</v>
      </c>
      <c r="G166" s="51">
        <v>12</v>
      </c>
      <c r="H166" s="51">
        <v>68</v>
      </c>
      <c r="I166" s="51">
        <v>76</v>
      </c>
      <c r="J166" s="51">
        <v>169</v>
      </c>
      <c r="K166" s="51">
        <v>235</v>
      </c>
    </row>
    <row r="167" spans="1:11" x14ac:dyDescent="0.35">
      <c r="A167" s="14" t="s">
        <v>177</v>
      </c>
      <c r="B167" s="18">
        <v>1</v>
      </c>
      <c r="C167" s="19">
        <v>45292</v>
      </c>
      <c r="D167" s="54">
        <v>653</v>
      </c>
      <c r="E167" s="51">
        <v>3</v>
      </c>
      <c r="F167" s="51">
        <v>2</v>
      </c>
      <c r="G167" s="51">
        <v>18</v>
      </c>
      <c r="H167" s="51">
        <v>67</v>
      </c>
      <c r="I167" s="51">
        <v>104</v>
      </c>
      <c r="J167" s="51">
        <v>199</v>
      </c>
      <c r="K167" s="51">
        <v>260</v>
      </c>
    </row>
    <row r="168" spans="1:11" x14ac:dyDescent="0.35">
      <c r="A168" s="14" t="s">
        <v>177</v>
      </c>
      <c r="B168" s="18">
        <v>2</v>
      </c>
      <c r="C168" s="19">
        <v>45299</v>
      </c>
      <c r="D168" s="54">
        <v>760</v>
      </c>
      <c r="E168" s="51">
        <v>1</v>
      </c>
      <c r="F168" s="51">
        <v>0</v>
      </c>
      <c r="G168" s="51">
        <v>17</v>
      </c>
      <c r="H168" s="51">
        <v>93</v>
      </c>
      <c r="I168" s="51">
        <v>113</v>
      </c>
      <c r="J168" s="51">
        <v>203</v>
      </c>
      <c r="K168" s="51">
        <v>333</v>
      </c>
    </row>
    <row r="169" spans="1:11" x14ac:dyDescent="0.35">
      <c r="A169" s="14" t="s">
        <v>177</v>
      </c>
      <c r="B169" s="18">
        <v>3</v>
      </c>
      <c r="C169" s="19">
        <v>45306</v>
      </c>
      <c r="D169" s="54">
        <v>650</v>
      </c>
      <c r="E169" s="51">
        <v>1</v>
      </c>
      <c r="F169" s="51">
        <v>2</v>
      </c>
      <c r="G169" s="51">
        <v>12</v>
      </c>
      <c r="H169" s="51">
        <v>92</v>
      </c>
      <c r="I169" s="51">
        <v>88</v>
      </c>
      <c r="J169" s="51">
        <v>193</v>
      </c>
      <c r="K169" s="51">
        <v>262</v>
      </c>
    </row>
    <row r="170" spans="1:11" x14ac:dyDescent="0.35">
      <c r="A170" s="14" t="s">
        <v>177</v>
      </c>
      <c r="B170" s="18">
        <v>4</v>
      </c>
      <c r="C170" s="19">
        <v>45313</v>
      </c>
      <c r="D170" s="54">
        <v>699</v>
      </c>
      <c r="E170" s="51">
        <v>2</v>
      </c>
      <c r="F170" s="51">
        <v>1</v>
      </c>
      <c r="G170" s="51">
        <v>15</v>
      </c>
      <c r="H170" s="51">
        <v>66</v>
      </c>
      <c r="I170" s="51">
        <v>106</v>
      </c>
      <c r="J170" s="51">
        <v>209</v>
      </c>
      <c r="K170" s="51">
        <v>300</v>
      </c>
    </row>
    <row r="171" spans="1:11" x14ac:dyDescent="0.35">
      <c r="A171" s="14" t="s">
        <v>177</v>
      </c>
      <c r="B171" s="18">
        <v>5</v>
      </c>
      <c r="C171" s="19">
        <v>45320</v>
      </c>
      <c r="D171" s="54">
        <v>754</v>
      </c>
      <c r="E171" s="51">
        <v>4</v>
      </c>
      <c r="F171" s="51">
        <v>0</v>
      </c>
      <c r="G171" s="51">
        <v>21</v>
      </c>
      <c r="H171" s="51">
        <v>79</v>
      </c>
      <c r="I171" s="51">
        <v>110</v>
      </c>
      <c r="J171" s="51">
        <v>214</v>
      </c>
      <c r="K171" s="51">
        <v>326</v>
      </c>
    </row>
    <row r="172" spans="1:11" x14ac:dyDescent="0.35">
      <c r="A172" s="14" t="s">
        <v>177</v>
      </c>
      <c r="B172" s="18">
        <v>6</v>
      </c>
      <c r="C172" s="19">
        <v>45327</v>
      </c>
      <c r="D172" s="54">
        <v>639</v>
      </c>
      <c r="E172" s="51">
        <v>1</v>
      </c>
      <c r="F172" s="51">
        <v>0</v>
      </c>
      <c r="G172" s="51">
        <v>15</v>
      </c>
      <c r="H172" s="51">
        <v>81</v>
      </c>
      <c r="I172" s="51">
        <v>100</v>
      </c>
      <c r="J172" s="51">
        <v>175</v>
      </c>
      <c r="K172" s="51">
        <v>267</v>
      </c>
    </row>
    <row r="173" spans="1:11" x14ac:dyDescent="0.35">
      <c r="A173" s="14" t="s">
        <v>177</v>
      </c>
      <c r="B173" s="18">
        <v>7</v>
      </c>
      <c r="C173" s="19">
        <v>45334</v>
      </c>
      <c r="D173" s="54">
        <v>655</v>
      </c>
      <c r="E173" s="51">
        <v>0</v>
      </c>
      <c r="F173" s="51">
        <v>1</v>
      </c>
      <c r="G173" s="51">
        <v>18</v>
      </c>
      <c r="H173" s="51">
        <v>65</v>
      </c>
      <c r="I173" s="51">
        <v>113</v>
      </c>
      <c r="J173" s="51">
        <v>202</v>
      </c>
      <c r="K173" s="51">
        <v>256</v>
      </c>
    </row>
    <row r="174" spans="1:11" x14ac:dyDescent="0.35">
      <c r="A174" s="14" t="s">
        <v>177</v>
      </c>
      <c r="B174" s="18">
        <v>8</v>
      </c>
      <c r="C174" s="19">
        <v>45341</v>
      </c>
      <c r="D174" s="54">
        <v>640</v>
      </c>
      <c r="E174" s="51">
        <v>2</v>
      </c>
      <c r="F174" s="51">
        <v>0</v>
      </c>
      <c r="G174" s="51">
        <v>11</v>
      </c>
      <c r="H174" s="51">
        <v>70</v>
      </c>
      <c r="I174" s="51">
        <v>102</v>
      </c>
      <c r="J174" s="51">
        <v>190</v>
      </c>
      <c r="K174" s="51">
        <v>265</v>
      </c>
    </row>
    <row r="175" spans="1:11" x14ac:dyDescent="0.35">
      <c r="A175" s="14" t="s">
        <v>177</v>
      </c>
      <c r="B175" s="18">
        <v>9</v>
      </c>
      <c r="C175" s="19">
        <v>45348</v>
      </c>
      <c r="D175" s="54">
        <v>583</v>
      </c>
      <c r="E175" s="51">
        <v>0</v>
      </c>
      <c r="F175" s="51">
        <v>2</v>
      </c>
      <c r="G175" s="51">
        <v>20</v>
      </c>
      <c r="H175" s="51">
        <v>58</v>
      </c>
      <c r="I175" s="51">
        <v>102</v>
      </c>
      <c r="J175" s="51">
        <v>170</v>
      </c>
      <c r="K175" s="51">
        <v>231</v>
      </c>
    </row>
    <row r="176" spans="1:11" x14ac:dyDescent="0.35">
      <c r="A176" s="14" t="s">
        <v>177</v>
      </c>
      <c r="B176" s="18">
        <v>10</v>
      </c>
      <c r="C176" s="19">
        <v>45355</v>
      </c>
      <c r="D176" s="54">
        <v>602</v>
      </c>
      <c r="E176" s="51">
        <v>1</v>
      </c>
      <c r="F176" s="51">
        <v>2</v>
      </c>
      <c r="G176" s="51">
        <v>14</v>
      </c>
      <c r="H176" s="51">
        <v>72</v>
      </c>
      <c r="I176" s="51">
        <v>103</v>
      </c>
      <c r="J176" s="51">
        <v>189</v>
      </c>
      <c r="K176" s="51">
        <v>221</v>
      </c>
    </row>
    <row r="177" spans="1:11" x14ac:dyDescent="0.35">
      <c r="A177" s="14" t="s">
        <v>177</v>
      </c>
      <c r="B177" s="18">
        <v>11</v>
      </c>
      <c r="C177" s="19">
        <v>45362</v>
      </c>
      <c r="D177" s="54">
        <v>603</v>
      </c>
      <c r="E177" s="51">
        <v>1</v>
      </c>
      <c r="F177" s="51">
        <v>2</v>
      </c>
      <c r="G177" s="51">
        <v>18</v>
      </c>
      <c r="H177" s="51">
        <v>86</v>
      </c>
      <c r="I177" s="51">
        <v>100</v>
      </c>
      <c r="J177" s="51">
        <v>161</v>
      </c>
      <c r="K177" s="51">
        <v>235</v>
      </c>
    </row>
    <row r="178" spans="1:11" x14ac:dyDescent="0.35">
      <c r="A178" s="14" t="s">
        <v>177</v>
      </c>
      <c r="B178" s="18">
        <v>12</v>
      </c>
      <c r="C178" s="19">
        <v>45369</v>
      </c>
      <c r="D178" s="54">
        <v>650</v>
      </c>
      <c r="E178" s="51">
        <v>0</v>
      </c>
      <c r="F178" s="51">
        <v>2</v>
      </c>
      <c r="G178" s="51">
        <v>19</v>
      </c>
      <c r="H178" s="51">
        <v>78</v>
      </c>
      <c r="I178" s="51">
        <v>119</v>
      </c>
      <c r="J178" s="51">
        <v>181</v>
      </c>
      <c r="K178" s="51">
        <v>251</v>
      </c>
    </row>
    <row r="179" spans="1:11" x14ac:dyDescent="0.35">
      <c r="A179" s="14" t="s">
        <v>177</v>
      </c>
      <c r="B179" s="18">
        <v>13</v>
      </c>
      <c r="C179" s="19">
        <v>45376</v>
      </c>
      <c r="D179" s="54">
        <v>544</v>
      </c>
      <c r="E179" s="51">
        <v>0</v>
      </c>
      <c r="F179" s="51">
        <v>0</v>
      </c>
      <c r="G179" s="51">
        <v>18</v>
      </c>
      <c r="H179" s="51">
        <v>77</v>
      </c>
      <c r="I179" s="51">
        <v>76</v>
      </c>
      <c r="J179" s="51">
        <v>140</v>
      </c>
      <c r="K179" s="51">
        <v>233</v>
      </c>
    </row>
    <row r="180" spans="1:11" x14ac:dyDescent="0.35">
      <c r="A180" s="14" t="s">
        <v>177</v>
      </c>
      <c r="B180" s="18">
        <v>14</v>
      </c>
      <c r="C180" s="19">
        <v>45383</v>
      </c>
      <c r="D180" s="54">
        <v>555</v>
      </c>
      <c r="E180" s="51">
        <v>1</v>
      </c>
      <c r="F180" s="51">
        <v>0</v>
      </c>
      <c r="G180" s="51">
        <v>10</v>
      </c>
      <c r="H180" s="51">
        <v>84</v>
      </c>
      <c r="I180" s="51">
        <v>83</v>
      </c>
      <c r="J180" s="51">
        <v>154</v>
      </c>
      <c r="K180" s="51">
        <v>223</v>
      </c>
    </row>
    <row r="181" spans="1:11" x14ac:dyDescent="0.35">
      <c r="A181" s="14" t="s">
        <v>177</v>
      </c>
      <c r="B181" s="18">
        <v>15</v>
      </c>
      <c r="C181" s="19">
        <v>45390</v>
      </c>
      <c r="D181" s="54">
        <v>636</v>
      </c>
      <c r="E181" s="51">
        <v>2</v>
      </c>
      <c r="F181" s="51">
        <v>0</v>
      </c>
      <c r="G181" s="51">
        <v>14</v>
      </c>
      <c r="H181" s="51">
        <v>79</v>
      </c>
      <c r="I181" s="51">
        <v>90</v>
      </c>
      <c r="J181" s="51">
        <v>174</v>
      </c>
      <c r="K181" s="51">
        <v>277</v>
      </c>
    </row>
    <row r="182" spans="1:11" x14ac:dyDescent="0.35">
      <c r="A182" s="14" t="s">
        <v>177</v>
      </c>
      <c r="B182" s="18">
        <v>16</v>
      </c>
      <c r="C182" s="19">
        <v>45397</v>
      </c>
      <c r="D182" s="54">
        <v>603</v>
      </c>
      <c r="E182" s="51">
        <v>0</v>
      </c>
      <c r="F182" s="51">
        <v>1</v>
      </c>
      <c r="G182" s="51">
        <v>8</v>
      </c>
      <c r="H182" s="51">
        <v>63</v>
      </c>
      <c r="I182" s="51">
        <v>84</v>
      </c>
      <c r="J182" s="51">
        <v>188</v>
      </c>
      <c r="K182" s="51">
        <v>259</v>
      </c>
    </row>
    <row r="183" spans="1:11" x14ac:dyDescent="0.35">
      <c r="A183" s="14" t="s">
        <v>177</v>
      </c>
      <c r="B183" s="18">
        <v>17</v>
      </c>
      <c r="C183" s="19">
        <v>45404</v>
      </c>
      <c r="D183" s="54" t="s">
        <v>213</v>
      </c>
      <c r="E183" s="51" t="s">
        <v>213</v>
      </c>
      <c r="F183" s="51" t="s">
        <v>213</v>
      </c>
      <c r="G183" s="51" t="s">
        <v>213</v>
      </c>
      <c r="H183" s="51" t="s">
        <v>213</v>
      </c>
      <c r="I183" s="51" t="s">
        <v>213</v>
      </c>
      <c r="J183" s="51" t="s">
        <v>213</v>
      </c>
      <c r="K183" s="51" t="s">
        <v>213</v>
      </c>
    </row>
    <row r="184" spans="1:11" x14ac:dyDescent="0.35">
      <c r="A184" s="14" t="s">
        <v>177</v>
      </c>
      <c r="B184" s="18">
        <v>18</v>
      </c>
      <c r="C184" s="19">
        <v>45411</v>
      </c>
      <c r="D184" s="54" t="s">
        <v>213</v>
      </c>
      <c r="E184" s="51" t="s">
        <v>213</v>
      </c>
      <c r="F184" s="51" t="s">
        <v>213</v>
      </c>
      <c r="G184" s="51" t="s">
        <v>213</v>
      </c>
      <c r="H184" s="51" t="s">
        <v>213</v>
      </c>
      <c r="I184" s="51" t="s">
        <v>213</v>
      </c>
      <c r="J184" s="51" t="s">
        <v>213</v>
      </c>
      <c r="K184" s="51" t="s">
        <v>213</v>
      </c>
    </row>
    <row r="185" spans="1:11" x14ac:dyDescent="0.35">
      <c r="A185" s="14" t="s">
        <v>177</v>
      </c>
      <c r="B185" s="18">
        <v>19</v>
      </c>
      <c r="C185" s="19">
        <v>45418</v>
      </c>
      <c r="D185" s="54" t="s">
        <v>213</v>
      </c>
      <c r="E185" s="51" t="s">
        <v>213</v>
      </c>
      <c r="F185" s="51" t="s">
        <v>213</v>
      </c>
      <c r="G185" s="51" t="s">
        <v>213</v>
      </c>
      <c r="H185" s="51" t="s">
        <v>213</v>
      </c>
      <c r="I185" s="51" t="s">
        <v>213</v>
      </c>
      <c r="J185" s="51" t="s">
        <v>213</v>
      </c>
      <c r="K185" s="51" t="s">
        <v>213</v>
      </c>
    </row>
    <row r="186" spans="1:11" x14ac:dyDescent="0.35">
      <c r="A186" s="14" t="s">
        <v>177</v>
      </c>
      <c r="B186" s="18">
        <v>20</v>
      </c>
      <c r="C186" s="19">
        <v>45425</v>
      </c>
      <c r="D186" s="54" t="s">
        <v>213</v>
      </c>
      <c r="E186" s="51" t="s">
        <v>213</v>
      </c>
      <c r="F186" s="51" t="s">
        <v>213</v>
      </c>
      <c r="G186" s="51" t="s">
        <v>213</v>
      </c>
      <c r="H186" s="51" t="s">
        <v>213</v>
      </c>
      <c r="I186" s="51" t="s">
        <v>213</v>
      </c>
      <c r="J186" s="51" t="s">
        <v>213</v>
      </c>
      <c r="K186" s="51" t="s">
        <v>213</v>
      </c>
    </row>
    <row r="187" spans="1:11" x14ac:dyDescent="0.35">
      <c r="A187" s="14" t="s">
        <v>177</v>
      </c>
      <c r="B187" s="18">
        <v>21</v>
      </c>
      <c r="C187" s="19">
        <v>45432</v>
      </c>
      <c r="D187" s="54" t="s">
        <v>213</v>
      </c>
      <c r="E187" s="51" t="s">
        <v>213</v>
      </c>
      <c r="F187" s="51" t="s">
        <v>213</v>
      </c>
      <c r="G187" s="51" t="s">
        <v>213</v>
      </c>
      <c r="H187" s="51" t="s">
        <v>213</v>
      </c>
      <c r="I187" s="51" t="s">
        <v>213</v>
      </c>
      <c r="J187" s="51" t="s">
        <v>213</v>
      </c>
      <c r="K187" s="51" t="s">
        <v>213</v>
      </c>
    </row>
    <row r="188" spans="1:11" x14ac:dyDescent="0.35">
      <c r="A188" s="14" t="s">
        <v>177</v>
      </c>
      <c r="B188" s="18">
        <v>22</v>
      </c>
      <c r="C188" s="19">
        <v>45439</v>
      </c>
      <c r="D188" s="54" t="s">
        <v>213</v>
      </c>
      <c r="E188" s="51" t="s">
        <v>213</v>
      </c>
      <c r="F188" s="51" t="s">
        <v>213</v>
      </c>
      <c r="G188" s="51" t="s">
        <v>213</v>
      </c>
      <c r="H188" s="51" t="s">
        <v>213</v>
      </c>
      <c r="I188" s="51" t="s">
        <v>213</v>
      </c>
      <c r="J188" s="51" t="s">
        <v>213</v>
      </c>
      <c r="K188" s="51" t="s">
        <v>213</v>
      </c>
    </row>
    <row r="189" spans="1:11" x14ac:dyDescent="0.35">
      <c r="A189" s="14" t="s">
        <v>177</v>
      </c>
      <c r="B189" s="18">
        <v>23</v>
      </c>
      <c r="C189" s="19">
        <v>45446</v>
      </c>
      <c r="D189" s="54" t="s">
        <v>213</v>
      </c>
      <c r="E189" s="51" t="s">
        <v>213</v>
      </c>
      <c r="F189" s="51" t="s">
        <v>213</v>
      </c>
      <c r="G189" s="51" t="s">
        <v>213</v>
      </c>
      <c r="H189" s="51" t="s">
        <v>213</v>
      </c>
      <c r="I189" s="51" t="s">
        <v>213</v>
      </c>
      <c r="J189" s="51" t="s">
        <v>213</v>
      </c>
      <c r="K189" s="51" t="s">
        <v>213</v>
      </c>
    </row>
    <row r="190" spans="1:11" x14ac:dyDescent="0.35">
      <c r="A190" s="14" t="s">
        <v>177</v>
      </c>
      <c r="B190" s="18">
        <v>24</v>
      </c>
      <c r="C190" s="19">
        <v>45453</v>
      </c>
      <c r="D190" s="54" t="s">
        <v>213</v>
      </c>
      <c r="E190" s="51" t="s">
        <v>213</v>
      </c>
      <c r="F190" s="51" t="s">
        <v>213</v>
      </c>
      <c r="G190" s="51" t="s">
        <v>213</v>
      </c>
      <c r="H190" s="51" t="s">
        <v>213</v>
      </c>
      <c r="I190" s="51" t="s">
        <v>213</v>
      </c>
      <c r="J190" s="51" t="s">
        <v>213</v>
      </c>
      <c r="K190" s="51" t="s">
        <v>213</v>
      </c>
    </row>
    <row r="191" spans="1:11" x14ac:dyDescent="0.35">
      <c r="A191" s="14" t="s">
        <v>177</v>
      </c>
      <c r="B191" s="18">
        <v>25</v>
      </c>
      <c r="C191" s="19">
        <v>45460</v>
      </c>
      <c r="D191" s="54" t="s">
        <v>213</v>
      </c>
      <c r="E191" s="51" t="s">
        <v>213</v>
      </c>
      <c r="F191" s="51" t="s">
        <v>213</v>
      </c>
      <c r="G191" s="51" t="s">
        <v>213</v>
      </c>
      <c r="H191" s="51" t="s">
        <v>213</v>
      </c>
      <c r="I191" s="51" t="s">
        <v>213</v>
      </c>
      <c r="J191" s="51" t="s">
        <v>213</v>
      </c>
      <c r="K191" s="51" t="s">
        <v>213</v>
      </c>
    </row>
    <row r="192" spans="1:11" x14ac:dyDescent="0.35">
      <c r="A192" s="14" t="s">
        <v>177</v>
      </c>
      <c r="B192" s="18">
        <v>26</v>
      </c>
      <c r="C192" s="19">
        <v>45467</v>
      </c>
      <c r="D192" s="54" t="s">
        <v>213</v>
      </c>
      <c r="E192" s="51" t="s">
        <v>213</v>
      </c>
      <c r="F192" s="51" t="s">
        <v>213</v>
      </c>
      <c r="G192" s="51" t="s">
        <v>213</v>
      </c>
      <c r="H192" s="51" t="s">
        <v>213</v>
      </c>
      <c r="I192" s="51" t="s">
        <v>213</v>
      </c>
      <c r="J192" s="51" t="s">
        <v>213</v>
      </c>
      <c r="K192" s="51" t="s">
        <v>213</v>
      </c>
    </row>
    <row r="193" spans="1:11" x14ac:dyDescent="0.35">
      <c r="A193" s="14" t="s">
        <v>177</v>
      </c>
      <c r="B193" s="18">
        <v>27</v>
      </c>
      <c r="C193" s="19">
        <v>45474</v>
      </c>
      <c r="D193" s="54" t="s">
        <v>213</v>
      </c>
      <c r="E193" s="51" t="s">
        <v>213</v>
      </c>
      <c r="F193" s="51" t="s">
        <v>213</v>
      </c>
      <c r="G193" s="51" t="s">
        <v>213</v>
      </c>
      <c r="H193" s="51" t="s">
        <v>213</v>
      </c>
      <c r="I193" s="51" t="s">
        <v>213</v>
      </c>
      <c r="J193" s="51" t="s">
        <v>213</v>
      </c>
      <c r="K193" s="51" t="s">
        <v>213</v>
      </c>
    </row>
    <row r="194" spans="1:11" x14ac:dyDescent="0.35">
      <c r="A194" s="14" t="s">
        <v>177</v>
      </c>
      <c r="B194" s="18">
        <v>28</v>
      </c>
      <c r="C194" s="19">
        <v>45481</v>
      </c>
      <c r="D194" s="54" t="s">
        <v>213</v>
      </c>
      <c r="E194" s="51" t="s">
        <v>213</v>
      </c>
      <c r="F194" s="51" t="s">
        <v>213</v>
      </c>
      <c r="G194" s="51" t="s">
        <v>213</v>
      </c>
      <c r="H194" s="51" t="s">
        <v>213</v>
      </c>
      <c r="I194" s="51" t="s">
        <v>213</v>
      </c>
      <c r="J194" s="51" t="s">
        <v>213</v>
      </c>
      <c r="K194" s="51" t="s">
        <v>213</v>
      </c>
    </row>
    <row r="195" spans="1:11" x14ac:dyDescent="0.35">
      <c r="A195" s="14" t="s">
        <v>177</v>
      </c>
      <c r="B195" s="18">
        <v>29</v>
      </c>
      <c r="C195" s="19">
        <v>45488</v>
      </c>
      <c r="D195" s="54" t="s">
        <v>213</v>
      </c>
      <c r="E195" s="51" t="s">
        <v>213</v>
      </c>
      <c r="F195" s="51" t="s">
        <v>213</v>
      </c>
      <c r="G195" s="51" t="s">
        <v>213</v>
      </c>
      <c r="H195" s="51" t="s">
        <v>213</v>
      </c>
      <c r="I195" s="51" t="s">
        <v>213</v>
      </c>
      <c r="J195" s="51" t="s">
        <v>213</v>
      </c>
      <c r="K195" s="51" t="s">
        <v>213</v>
      </c>
    </row>
    <row r="196" spans="1:11" x14ac:dyDescent="0.35">
      <c r="A196" s="14" t="s">
        <v>177</v>
      </c>
      <c r="B196" s="18">
        <v>30</v>
      </c>
      <c r="C196" s="19">
        <v>45495</v>
      </c>
      <c r="D196" s="54" t="s">
        <v>213</v>
      </c>
      <c r="E196" s="51" t="s">
        <v>213</v>
      </c>
      <c r="F196" s="51" t="s">
        <v>213</v>
      </c>
      <c r="G196" s="51" t="s">
        <v>213</v>
      </c>
      <c r="H196" s="51" t="s">
        <v>213</v>
      </c>
      <c r="I196" s="51" t="s">
        <v>213</v>
      </c>
      <c r="J196" s="51" t="s">
        <v>213</v>
      </c>
      <c r="K196" s="51" t="s">
        <v>213</v>
      </c>
    </row>
    <row r="197" spans="1:11" x14ac:dyDescent="0.35">
      <c r="A197" s="14" t="s">
        <v>177</v>
      </c>
      <c r="B197" s="18">
        <v>31</v>
      </c>
      <c r="C197" s="19">
        <v>45502</v>
      </c>
      <c r="D197" s="54" t="s">
        <v>213</v>
      </c>
      <c r="E197" s="51" t="s">
        <v>213</v>
      </c>
      <c r="F197" s="51" t="s">
        <v>213</v>
      </c>
      <c r="G197" s="51" t="s">
        <v>213</v>
      </c>
      <c r="H197" s="51" t="s">
        <v>213</v>
      </c>
      <c r="I197" s="51" t="s">
        <v>213</v>
      </c>
      <c r="J197" s="51" t="s">
        <v>213</v>
      </c>
      <c r="K197" s="51" t="s">
        <v>213</v>
      </c>
    </row>
    <row r="198" spans="1:11" x14ac:dyDescent="0.35">
      <c r="A198" s="14" t="s">
        <v>177</v>
      </c>
      <c r="B198" s="18">
        <v>32</v>
      </c>
      <c r="C198" s="19">
        <v>45509</v>
      </c>
      <c r="D198" s="54" t="s">
        <v>213</v>
      </c>
      <c r="E198" s="51" t="s">
        <v>213</v>
      </c>
      <c r="F198" s="51" t="s">
        <v>213</v>
      </c>
      <c r="G198" s="51" t="s">
        <v>213</v>
      </c>
      <c r="H198" s="51" t="s">
        <v>213</v>
      </c>
      <c r="I198" s="51" t="s">
        <v>213</v>
      </c>
      <c r="J198" s="51" t="s">
        <v>213</v>
      </c>
      <c r="K198" s="51" t="s">
        <v>213</v>
      </c>
    </row>
    <row r="199" spans="1:11" x14ac:dyDescent="0.35">
      <c r="A199" s="14" t="s">
        <v>177</v>
      </c>
      <c r="B199" s="18">
        <v>33</v>
      </c>
      <c r="C199" s="19">
        <v>45516</v>
      </c>
      <c r="D199" s="54" t="s">
        <v>213</v>
      </c>
      <c r="E199" s="51" t="s">
        <v>213</v>
      </c>
      <c r="F199" s="51" t="s">
        <v>213</v>
      </c>
      <c r="G199" s="51" t="s">
        <v>213</v>
      </c>
      <c r="H199" s="51" t="s">
        <v>213</v>
      </c>
      <c r="I199" s="51" t="s">
        <v>213</v>
      </c>
      <c r="J199" s="51" t="s">
        <v>213</v>
      </c>
      <c r="K199" s="51" t="s">
        <v>213</v>
      </c>
    </row>
    <row r="200" spans="1:11" x14ac:dyDescent="0.35">
      <c r="A200" s="14" t="s">
        <v>177</v>
      </c>
      <c r="B200" s="18">
        <v>34</v>
      </c>
      <c r="C200" s="19">
        <v>45523</v>
      </c>
      <c r="D200" s="54" t="s">
        <v>213</v>
      </c>
      <c r="E200" s="51" t="s">
        <v>213</v>
      </c>
      <c r="F200" s="51" t="s">
        <v>213</v>
      </c>
      <c r="G200" s="51" t="s">
        <v>213</v>
      </c>
      <c r="H200" s="51" t="s">
        <v>213</v>
      </c>
      <c r="I200" s="51" t="s">
        <v>213</v>
      </c>
      <c r="J200" s="51" t="s">
        <v>213</v>
      </c>
      <c r="K200" s="51" t="s">
        <v>213</v>
      </c>
    </row>
    <row r="201" spans="1:11" x14ac:dyDescent="0.35">
      <c r="A201" s="14" t="s">
        <v>177</v>
      </c>
      <c r="B201" s="18">
        <v>35</v>
      </c>
      <c r="C201" s="19">
        <v>45530</v>
      </c>
      <c r="D201" s="54" t="s">
        <v>213</v>
      </c>
      <c r="E201" s="51" t="s">
        <v>213</v>
      </c>
      <c r="F201" s="51" t="s">
        <v>213</v>
      </c>
      <c r="G201" s="51" t="s">
        <v>213</v>
      </c>
      <c r="H201" s="51" t="s">
        <v>213</v>
      </c>
      <c r="I201" s="51" t="s">
        <v>213</v>
      </c>
      <c r="J201" s="51" t="s">
        <v>213</v>
      </c>
      <c r="K201" s="51" t="s">
        <v>213</v>
      </c>
    </row>
    <row r="202" spans="1:11" x14ac:dyDescent="0.35">
      <c r="A202" s="14" t="s">
        <v>177</v>
      </c>
      <c r="B202" s="18">
        <v>36</v>
      </c>
      <c r="C202" s="19">
        <v>45537</v>
      </c>
      <c r="D202" s="54" t="s">
        <v>213</v>
      </c>
      <c r="E202" s="51" t="s">
        <v>213</v>
      </c>
      <c r="F202" s="51" t="s">
        <v>213</v>
      </c>
      <c r="G202" s="51" t="s">
        <v>213</v>
      </c>
      <c r="H202" s="51" t="s">
        <v>213</v>
      </c>
      <c r="I202" s="51" t="s">
        <v>213</v>
      </c>
      <c r="J202" s="51" t="s">
        <v>213</v>
      </c>
      <c r="K202" s="51" t="s">
        <v>213</v>
      </c>
    </row>
    <row r="203" spans="1:11" x14ac:dyDescent="0.35">
      <c r="A203" s="14" t="s">
        <v>177</v>
      </c>
      <c r="B203" s="18">
        <v>37</v>
      </c>
      <c r="C203" s="19">
        <v>45544</v>
      </c>
      <c r="D203" s="54" t="s">
        <v>213</v>
      </c>
      <c r="E203" s="51" t="s">
        <v>213</v>
      </c>
      <c r="F203" s="51" t="s">
        <v>213</v>
      </c>
      <c r="G203" s="51" t="s">
        <v>213</v>
      </c>
      <c r="H203" s="51" t="s">
        <v>213</v>
      </c>
      <c r="I203" s="51" t="s">
        <v>213</v>
      </c>
      <c r="J203" s="51" t="s">
        <v>213</v>
      </c>
      <c r="K203" s="51" t="s">
        <v>213</v>
      </c>
    </row>
    <row r="204" spans="1:11" x14ac:dyDescent="0.35">
      <c r="A204" s="14" t="s">
        <v>177</v>
      </c>
      <c r="B204" s="18">
        <v>38</v>
      </c>
      <c r="C204" s="19">
        <v>45551</v>
      </c>
      <c r="D204" s="54" t="s">
        <v>213</v>
      </c>
      <c r="E204" s="51" t="s">
        <v>213</v>
      </c>
      <c r="F204" s="51" t="s">
        <v>213</v>
      </c>
      <c r="G204" s="51" t="s">
        <v>213</v>
      </c>
      <c r="H204" s="51" t="s">
        <v>213</v>
      </c>
      <c r="I204" s="51" t="s">
        <v>213</v>
      </c>
      <c r="J204" s="51" t="s">
        <v>213</v>
      </c>
      <c r="K204" s="51" t="s">
        <v>213</v>
      </c>
    </row>
    <row r="205" spans="1:11" x14ac:dyDescent="0.35">
      <c r="A205" s="14" t="s">
        <v>177</v>
      </c>
      <c r="B205" s="18">
        <v>39</v>
      </c>
      <c r="C205" s="19">
        <v>45558</v>
      </c>
      <c r="D205" s="54" t="s">
        <v>213</v>
      </c>
      <c r="E205" s="51" t="s">
        <v>213</v>
      </c>
      <c r="F205" s="51" t="s">
        <v>213</v>
      </c>
      <c r="G205" s="51" t="s">
        <v>213</v>
      </c>
      <c r="H205" s="51" t="s">
        <v>213</v>
      </c>
      <c r="I205" s="51" t="s">
        <v>213</v>
      </c>
      <c r="J205" s="51" t="s">
        <v>213</v>
      </c>
      <c r="K205" s="51" t="s">
        <v>213</v>
      </c>
    </row>
    <row r="206" spans="1:11" x14ac:dyDescent="0.35">
      <c r="A206" s="14" t="s">
        <v>177</v>
      </c>
      <c r="B206" s="18">
        <v>40</v>
      </c>
      <c r="C206" s="19">
        <v>45565</v>
      </c>
      <c r="D206" s="54" t="s">
        <v>213</v>
      </c>
      <c r="E206" s="51" t="s">
        <v>213</v>
      </c>
      <c r="F206" s="51" t="s">
        <v>213</v>
      </c>
      <c r="G206" s="51" t="s">
        <v>213</v>
      </c>
      <c r="H206" s="51" t="s">
        <v>213</v>
      </c>
      <c r="I206" s="51" t="s">
        <v>213</v>
      </c>
      <c r="J206" s="51" t="s">
        <v>213</v>
      </c>
      <c r="K206" s="51" t="s">
        <v>213</v>
      </c>
    </row>
    <row r="207" spans="1:11" x14ac:dyDescent="0.35">
      <c r="A207" s="14" t="s">
        <v>177</v>
      </c>
      <c r="B207" s="18">
        <v>41</v>
      </c>
      <c r="C207" s="19">
        <v>45572</v>
      </c>
      <c r="D207" s="54" t="s">
        <v>213</v>
      </c>
      <c r="E207" s="51" t="s">
        <v>213</v>
      </c>
      <c r="F207" s="51" t="s">
        <v>213</v>
      </c>
      <c r="G207" s="51" t="s">
        <v>213</v>
      </c>
      <c r="H207" s="51" t="s">
        <v>213</v>
      </c>
      <c r="I207" s="51" t="s">
        <v>213</v>
      </c>
      <c r="J207" s="51" t="s">
        <v>213</v>
      </c>
      <c r="K207" s="51" t="s">
        <v>213</v>
      </c>
    </row>
    <row r="208" spans="1:11" x14ac:dyDescent="0.35">
      <c r="A208" s="14" t="s">
        <v>177</v>
      </c>
      <c r="B208" s="18">
        <v>42</v>
      </c>
      <c r="C208" s="19">
        <v>45579</v>
      </c>
      <c r="D208" s="54" t="s">
        <v>213</v>
      </c>
      <c r="E208" s="51" t="s">
        <v>213</v>
      </c>
      <c r="F208" s="51" t="s">
        <v>213</v>
      </c>
      <c r="G208" s="51" t="s">
        <v>213</v>
      </c>
      <c r="H208" s="51" t="s">
        <v>213</v>
      </c>
      <c r="I208" s="51" t="s">
        <v>213</v>
      </c>
      <c r="J208" s="51" t="s">
        <v>213</v>
      </c>
      <c r="K208" s="51" t="s">
        <v>213</v>
      </c>
    </row>
    <row r="209" spans="1:11" x14ac:dyDescent="0.35">
      <c r="A209" s="14" t="s">
        <v>177</v>
      </c>
      <c r="B209" s="18">
        <v>43</v>
      </c>
      <c r="C209" s="19">
        <v>45586</v>
      </c>
      <c r="D209" s="54" t="s">
        <v>213</v>
      </c>
      <c r="E209" s="51" t="s">
        <v>213</v>
      </c>
      <c r="F209" s="51" t="s">
        <v>213</v>
      </c>
      <c r="G209" s="51" t="s">
        <v>213</v>
      </c>
      <c r="H209" s="51" t="s">
        <v>213</v>
      </c>
      <c r="I209" s="51" t="s">
        <v>213</v>
      </c>
      <c r="J209" s="51" t="s">
        <v>213</v>
      </c>
      <c r="K209" s="51" t="s">
        <v>213</v>
      </c>
    </row>
    <row r="210" spans="1:11" x14ac:dyDescent="0.35">
      <c r="A210" s="14" t="s">
        <v>177</v>
      </c>
      <c r="B210" s="18">
        <v>44</v>
      </c>
      <c r="C210" s="19">
        <v>45593</v>
      </c>
      <c r="D210" s="54" t="s">
        <v>213</v>
      </c>
      <c r="E210" s="51" t="s">
        <v>213</v>
      </c>
      <c r="F210" s="51" t="s">
        <v>213</v>
      </c>
      <c r="G210" s="51" t="s">
        <v>213</v>
      </c>
      <c r="H210" s="51" t="s">
        <v>213</v>
      </c>
      <c r="I210" s="51" t="s">
        <v>213</v>
      </c>
      <c r="J210" s="51" t="s">
        <v>213</v>
      </c>
      <c r="K210" s="51" t="s">
        <v>213</v>
      </c>
    </row>
    <row r="211" spans="1:11" x14ac:dyDescent="0.35">
      <c r="A211" s="14" t="s">
        <v>177</v>
      </c>
      <c r="B211" s="18">
        <v>45</v>
      </c>
      <c r="C211" s="19">
        <v>45600</v>
      </c>
      <c r="D211" s="54" t="s">
        <v>213</v>
      </c>
      <c r="E211" s="51" t="s">
        <v>213</v>
      </c>
      <c r="F211" s="51" t="s">
        <v>213</v>
      </c>
      <c r="G211" s="51" t="s">
        <v>213</v>
      </c>
      <c r="H211" s="51" t="s">
        <v>213</v>
      </c>
      <c r="I211" s="51" t="s">
        <v>213</v>
      </c>
      <c r="J211" s="51" t="s">
        <v>213</v>
      </c>
      <c r="K211" s="51" t="s">
        <v>213</v>
      </c>
    </row>
    <row r="212" spans="1:11" x14ac:dyDescent="0.35">
      <c r="A212" s="14" t="s">
        <v>177</v>
      </c>
      <c r="B212" s="18">
        <v>46</v>
      </c>
      <c r="C212" s="19">
        <v>45607</v>
      </c>
      <c r="D212" s="54" t="s">
        <v>213</v>
      </c>
      <c r="E212" s="51" t="s">
        <v>213</v>
      </c>
      <c r="F212" s="51" t="s">
        <v>213</v>
      </c>
      <c r="G212" s="51" t="s">
        <v>213</v>
      </c>
      <c r="H212" s="51" t="s">
        <v>213</v>
      </c>
      <c r="I212" s="51" t="s">
        <v>213</v>
      </c>
      <c r="J212" s="51" t="s">
        <v>213</v>
      </c>
      <c r="K212" s="51" t="s">
        <v>213</v>
      </c>
    </row>
    <row r="213" spans="1:11" x14ac:dyDescent="0.35">
      <c r="A213" s="14" t="s">
        <v>177</v>
      </c>
      <c r="B213" s="18">
        <v>47</v>
      </c>
      <c r="C213" s="19">
        <v>45614</v>
      </c>
      <c r="D213" s="54" t="s">
        <v>213</v>
      </c>
      <c r="E213" s="51" t="s">
        <v>213</v>
      </c>
      <c r="F213" s="51" t="s">
        <v>213</v>
      </c>
      <c r="G213" s="51" t="s">
        <v>213</v>
      </c>
      <c r="H213" s="51" t="s">
        <v>213</v>
      </c>
      <c r="I213" s="51" t="s">
        <v>213</v>
      </c>
      <c r="J213" s="51" t="s">
        <v>213</v>
      </c>
      <c r="K213" s="51" t="s">
        <v>213</v>
      </c>
    </row>
    <row r="214" spans="1:11" x14ac:dyDescent="0.35">
      <c r="A214" s="14" t="s">
        <v>177</v>
      </c>
      <c r="B214" s="18">
        <v>48</v>
      </c>
      <c r="C214" s="19">
        <v>45621</v>
      </c>
      <c r="D214" s="54" t="s">
        <v>213</v>
      </c>
      <c r="E214" s="51" t="s">
        <v>213</v>
      </c>
      <c r="F214" s="51" t="s">
        <v>213</v>
      </c>
      <c r="G214" s="51" t="s">
        <v>213</v>
      </c>
      <c r="H214" s="51" t="s">
        <v>213</v>
      </c>
      <c r="I214" s="51" t="s">
        <v>213</v>
      </c>
      <c r="J214" s="51" t="s">
        <v>213</v>
      </c>
      <c r="K214" s="51" t="s">
        <v>213</v>
      </c>
    </row>
    <row r="215" spans="1:11" x14ac:dyDescent="0.35">
      <c r="A215" s="14" t="s">
        <v>177</v>
      </c>
      <c r="B215" s="18">
        <v>49</v>
      </c>
      <c r="C215" s="19">
        <v>45628</v>
      </c>
      <c r="D215" s="54" t="s">
        <v>213</v>
      </c>
      <c r="E215" s="51" t="s">
        <v>213</v>
      </c>
      <c r="F215" s="51" t="s">
        <v>213</v>
      </c>
      <c r="G215" s="51" t="s">
        <v>213</v>
      </c>
      <c r="H215" s="51" t="s">
        <v>213</v>
      </c>
      <c r="I215" s="51" t="s">
        <v>213</v>
      </c>
      <c r="J215" s="51" t="s">
        <v>213</v>
      </c>
      <c r="K215" s="51" t="s">
        <v>213</v>
      </c>
    </row>
    <row r="216" spans="1:11" x14ac:dyDescent="0.35">
      <c r="A216" s="14" t="s">
        <v>177</v>
      </c>
      <c r="B216" s="18">
        <v>50</v>
      </c>
      <c r="C216" s="19">
        <v>45635</v>
      </c>
      <c r="D216" s="54" t="s">
        <v>213</v>
      </c>
      <c r="E216" s="51" t="s">
        <v>213</v>
      </c>
      <c r="F216" s="51" t="s">
        <v>213</v>
      </c>
      <c r="G216" s="51" t="s">
        <v>213</v>
      </c>
      <c r="H216" s="51" t="s">
        <v>213</v>
      </c>
      <c r="I216" s="51" t="s">
        <v>213</v>
      </c>
      <c r="J216" s="51" t="s">
        <v>213</v>
      </c>
      <c r="K216" s="51" t="s">
        <v>213</v>
      </c>
    </row>
    <row r="217" spans="1:11" x14ac:dyDescent="0.35">
      <c r="A217" s="14" t="s">
        <v>177</v>
      </c>
      <c r="B217" s="18">
        <v>51</v>
      </c>
      <c r="C217" s="19">
        <v>45642</v>
      </c>
      <c r="D217" s="54" t="s">
        <v>213</v>
      </c>
      <c r="E217" s="51" t="s">
        <v>213</v>
      </c>
      <c r="F217" s="51" t="s">
        <v>213</v>
      </c>
      <c r="G217" s="51" t="s">
        <v>213</v>
      </c>
      <c r="H217" s="51" t="s">
        <v>213</v>
      </c>
      <c r="I217" s="51" t="s">
        <v>213</v>
      </c>
      <c r="J217" s="51" t="s">
        <v>213</v>
      </c>
      <c r="K217" s="51" t="s">
        <v>213</v>
      </c>
    </row>
    <row r="218" spans="1:11" x14ac:dyDescent="0.35">
      <c r="A218" s="14" t="s">
        <v>177</v>
      </c>
      <c r="B218" s="18">
        <v>52</v>
      </c>
      <c r="C218" s="19">
        <v>45649</v>
      </c>
      <c r="D218" s="54" t="s">
        <v>213</v>
      </c>
      <c r="E218" s="51" t="s">
        <v>213</v>
      </c>
      <c r="F218" s="51" t="s">
        <v>213</v>
      </c>
      <c r="G218" s="51" t="s">
        <v>213</v>
      </c>
      <c r="H218" s="51" t="s">
        <v>213</v>
      </c>
      <c r="I218" s="51" t="s">
        <v>213</v>
      </c>
      <c r="J218" s="51" t="s">
        <v>213</v>
      </c>
      <c r="K218" s="51" t="s">
        <v>213</v>
      </c>
    </row>
    <row r="219" spans="1:11" x14ac:dyDescent="0.35">
      <c r="A219" s="14" t="s">
        <v>177</v>
      </c>
      <c r="B219" s="18">
        <v>53</v>
      </c>
      <c r="C219" s="19">
        <v>45656</v>
      </c>
      <c r="D219" s="54" t="s">
        <v>213</v>
      </c>
      <c r="E219" s="51" t="s">
        <v>213</v>
      </c>
      <c r="F219" s="51" t="s">
        <v>213</v>
      </c>
      <c r="G219" s="51" t="s">
        <v>213</v>
      </c>
      <c r="H219" s="51" t="s">
        <v>213</v>
      </c>
      <c r="I219" s="51" t="s">
        <v>213</v>
      </c>
      <c r="J219" s="51" t="s">
        <v>213</v>
      </c>
      <c r="K219" s="51" t="s">
        <v>213</v>
      </c>
    </row>
    <row r="221" spans="1:11" x14ac:dyDescent="0.35">
      <c r="A221" s="23" t="s">
        <v>176</v>
      </c>
      <c r="B221" s="24"/>
      <c r="E221" s="25"/>
      <c r="F221" s="25"/>
    </row>
    <row r="222" spans="1:11" ht="31.5" thickBot="1" x14ac:dyDescent="0.4">
      <c r="A222" s="15" t="s">
        <v>62</v>
      </c>
      <c r="B222" s="16" t="s">
        <v>57</v>
      </c>
      <c r="C222" s="16" t="s">
        <v>110</v>
      </c>
      <c r="D222" s="8" t="s">
        <v>60</v>
      </c>
      <c r="E222" s="9" t="s">
        <v>61</v>
      </c>
      <c r="F222" s="9" t="s">
        <v>65</v>
      </c>
      <c r="G222" s="9" t="s">
        <v>66</v>
      </c>
      <c r="H222" s="9" t="s">
        <v>161</v>
      </c>
      <c r="I222" s="9" t="s">
        <v>67</v>
      </c>
      <c r="J222" s="9" t="s">
        <v>68</v>
      </c>
      <c r="K222" s="7" t="s">
        <v>69</v>
      </c>
    </row>
    <row r="223" spans="1:11" x14ac:dyDescent="0.35">
      <c r="A223" s="14" t="s">
        <v>168</v>
      </c>
      <c r="B223" s="18">
        <v>1</v>
      </c>
      <c r="C223" s="19">
        <v>44928</v>
      </c>
      <c r="D223" s="22">
        <v>748</v>
      </c>
      <c r="E223" s="51">
        <v>5</v>
      </c>
      <c r="F223" s="51">
        <v>0</v>
      </c>
      <c r="G223" s="51">
        <v>27</v>
      </c>
      <c r="H223" s="51">
        <v>111</v>
      </c>
      <c r="I223" s="51">
        <v>135</v>
      </c>
      <c r="J223" s="51">
        <v>255</v>
      </c>
      <c r="K223" s="51">
        <v>215</v>
      </c>
    </row>
    <row r="224" spans="1:11" x14ac:dyDescent="0.35">
      <c r="A224" s="14" t="s">
        <v>168</v>
      </c>
      <c r="B224" s="18">
        <v>2</v>
      </c>
      <c r="C224" s="19">
        <v>44935</v>
      </c>
      <c r="D224" s="22">
        <v>961</v>
      </c>
      <c r="E224" s="51">
        <v>2</v>
      </c>
      <c r="F224" s="51">
        <v>2</v>
      </c>
      <c r="G224" s="51">
        <v>25</v>
      </c>
      <c r="H224" s="51">
        <v>160</v>
      </c>
      <c r="I224" s="51">
        <v>184</v>
      </c>
      <c r="J224" s="51">
        <v>302</v>
      </c>
      <c r="K224" s="51">
        <v>286</v>
      </c>
    </row>
    <row r="225" spans="1:11" x14ac:dyDescent="0.35">
      <c r="A225" s="14" t="s">
        <v>168</v>
      </c>
      <c r="B225" s="18">
        <v>3</v>
      </c>
      <c r="C225" s="19">
        <v>44942</v>
      </c>
      <c r="D225" s="22">
        <v>840</v>
      </c>
      <c r="E225" s="51">
        <v>1</v>
      </c>
      <c r="F225" s="51">
        <v>0</v>
      </c>
      <c r="G225" s="51">
        <v>47</v>
      </c>
      <c r="H225" s="51">
        <v>151</v>
      </c>
      <c r="I225" s="51">
        <v>164</v>
      </c>
      <c r="J225" s="51">
        <v>268</v>
      </c>
      <c r="K225" s="51">
        <v>209</v>
      </c>
    </row>
    <row r="226" spans="1:11" x14ac:dyDescent="0.35">
      <c r="A226" s="14" t="s">
        <v>168</v>
      </c>
      <c r="B226" s="18">
        <v>4</v>
      </c>
      <c r="C226" s="19">
        <v>44949</v>
      </c>
      <c r="D226" s="22">
        <v>674</v>
      </c>
      <c r="E226" s="51">
        <v>1</v>
      </c>
      <c r="F226" s="51">
        <v>2</v>
      </c>
      <c r="G226" s="51">
        <v>19</v>
      </c>
      <c r="H226" s="51">
        <v>131</v>
      </c>
      <c r="I226" s="51">
        <v>122</v>
      </c>
      <c r="J226" s="51">
        <v>201</v>
      </c>
      <c r="K226" s="51">
        <v>198</v>
      </c>
    </row>
    <row r="227" spans="1:11" x14ac:dyDescent="0.35">
      <c r="A227" s="14" t="s">
        <v>168</v>
      </c>
      <c r="B227" s="18">
        <v>5</v>
      </c>
      <c r="C227" s="19">
        <v>44956</v>
      </c>
      <c r="D227" s="22">
        <v>672</v>
      </c>
      <c r="E227" s="51">
        <v>2</v>
      </c>
      <c r="F227" s="51">
        <v>0</v>
      </c>
      <c r="G227" s="51">
        <v>26</v>
      </c>
      <c r="H227" s="51">
        <v>118</v>
      </c>
      <c r="I227" s="51">
        <v>122</v>
      </c>
      <c r="J227" s="51">
        <v>211</v>
      </c>
      <c r="K227" s="51">
        <v>193</v>
      </c>
    </row>
    <row r="228" spans="1:11" x14ac:dyDescent="0.35">
      <c r="A228" s="14" t="s">
        <v>168</v>
      </c>
      <c r="B228" s="18">
        <v>6</v>
      </c>
      <c r="C228" s="19">
        <v>44963</v>
      </c>
      <c r="D228" s="22">
        <v>669</v>
      </c>
      <c r="E228" s="51">
        <v>3</v>
      </c>
      <c r="F228" s="51">
        <v>2</v>
      </c>
      <c r="G228" s="51">
        <v>29</v>
      </c>
      <c r="H228" s="51">
        <v>110</v>
      </c>
      <c r="I228" s="51">
        <v>140</v>
      </c>
      <c r="J228" s="51">
        <v>208</v>
      </c>
      <c r="K228" s="51">
        <v>177</v>
      </c>
    </row>
    <row r="229" spans="1:11" x14ac:dyDescent="0.35">
      <c r="A229" s="14" t="s">
        <v>168</v>
      </c>
      <c r="B229" s="18">
        <v>7</v>
      </c>
      <c r="C229" s="19">
        <v>44970</v>
      </c>
      <c r="D229" s="22">
        <v>625</v>
      </c>
      <c r="E229" s="51">
        <v>2</v>
      </c>
      <c r="F229" s="51">
        <v>1</v>
      </c>
      <c r="G229" s="51">
        <v>30</v>
      </c>
      <c r="H229" s="51">
        <v>106</v>
      </c>
      <c r="I229" s="51">
        <v>132</v>
      </c>
      <c r="J229" s="51">
        <v>180</v>
      </c>
      <c r="K229" s="51">
        <v>174</v>
      </c>
    </row>
    <row r="230" spans="1:11" x14ac:dyDescent="0.35">
      <c r="A230" s="14" t="s">
        <v>168</v>
      </c>
      <c r="B230" s="18">
        <v>8</v>
      </c>
      <c r="C230" s="19">
        <v>44977</v>
      </c>
      <c r="D230" s="22">
        <v>668</v>
      </c>
      <c r="E230" s="51">
        <v>2</v>
      </c>
      <c r="F230" s="51">
        <v>1</v>
      </c>
      <c r="G230" s="51">
        <v>23</v>
      </c>
      <c r="H230" s="51">
        <v>107</v>
      </c>
      <c r="I230" s="51">
        <v>157</v>
      </c>
      <c r="J230" s="51">
        <v>211</v>
      </c>
      <c r="K230" s="51">
        <v>167</v>
      </c>
    </row>
    <row r="231" spans="1:11" x14ac:dyDescent="0.35">
      <c r="A231" s="14" t="s">
        <v>168</v>
      </c>
      <c r="B231" s="18">
        <v>9</v>
      </c>
      <c r="C231" s="19">
        <v>44984</v>
      </c>
      <c r="D231" s="22">
        <v>644</v>
      </c>
      <c r="E231" s="51">
        <v>4</v>
      </c>
      <c r="F231" s="51">
        <v>0</v>
      </c>
      <c r="G231" s="51">
        <v>20</v>
      </c>
      <c r="H231" s="51">
        <v>102</v>
      </c>
      <c r="I231" s="51">
        <v>127</v>
      </c>
      <c r="J231" s="51">
        <v>221</v>
      </c>
      <c r="K231" s="51">
        <v>170</v>
      </c>
    </row>
    <row r="232" spans="1:11" x14ac:dyDescent="0.35">
      <c r="A232" s="14" t="s">
        <v>168</v>
      </c>
      <c r="B232" s="18">
        <v>10</v>
      </c>
      <c r="C232" s="19">
        <v>44991</v>
      </c>
      <c r="D232" s="22">
        <v>636</v>
      </c>
      <c r="E232" s="51">
        <v>4</v>
      </c>
      <c r="F232" s="51">
        <v>1</v>
      </c>
      <c r="G232" s="51">
        <v>26</v>
      </c>
      <c r="H232" s="51">
        <v>117</v>
      </c>
      <c r="I232" s="51">
        <v>121</v>
      </c>
      <c r="J232" s="51">
        <v>184</v>
      </c>
      <c r="K232" s="51">
        <v>183</v>
      </c>
    </row>
    <row r="233" spans="1:11" x14ac:dyDescent="0.35">
      <c r="A233" s="14" t="s">
        <v>168</v>
      </c>
      <c r="B233" s="18">
        <v>11</v>
      </c>
      <c r="C233" s="19">
        <v>44998</v>
      </c>
      <c r="D233" s="22">
        <v>651</v>
      </c>
      <c r="E233" s="51">
        <v>3</v>
      </c>
      <c r="F233" s="51">
        <v>0</v>
      </c>
      <c r="G233" s="51">
        <v>20</v>
      </c>
      <c r="H233" s="51">
        <v>124</v>
      </c>
      <c r="I233" s="51">
        <v>113</v>
      </c>
      <c r="J233" s="51">
        <v>226</v>
      </c>
      <c r="K233" s="51">
        <v>165</v>
      </c>
    </row>
    <row r="234" spans="1:11" x14ac:dyDescent="0.35">
      <c r="A234" s="14" t="s">
        <v>168</v>
      </c>
      <c r="B234" s="18">
        <v>12</v>
      </c>
      <c r="C234" s="19">
        <v>45005</v>
      </c>
      <c r="D234" s="22">
        <v>655</v>
      </c>
      <c r="E234" s="51">
        <v>1</v>
      </c>
      <c r="F234" s="51">
        <v>1</v>
      </c>
      <c r="G234" s="51">
        <v>27</v>
      </c>
      <c r="H234" s="51">
        <v>92</v>
      </c>
      <c r="I234" s="51">
        <v>138</v>
      </c>
      <c r="J234" s="51">
        <v>200</v>
      </c>
      <c r="K234" s="51">
        <v>196</v>
      </c>
    </row>
    <row r="235" spans="1:11" x14ac:dyDescent="0.35">
      <c r="A235" s="14" t="s">
        <v>168</v>
      </c>
      <c r="B235" s="18">
        <v>13</v>
      </c>
      <c r="C235" s="19">
        <v>45012</v>
      </c>
      <c r="D235" s="22">
        <v>655</v>
      </c>
      <c r="E235" s="51">
        <v>0</v>
      </c>
      <c r="F235" s="51">
        <v>1</v>
      </c>
      <c r="G235" s="51">
        <v>31</v>
      </c>
      <c r="H235" s="51">
        <v>107</v>
      </c>
      <c r="I235" s="51">
        <v>129</v>
      </c>
      <c r="J235" s="51">
        <v>207</v>
      </c>
      <c r="K235" s="51">
        <v>180</v>
      </c>
    </row>
    <row r="236" spans="1:11" x14ac:dyDescent="0.35">
      <c r="A236" s="14" t="s">
        <v>168</v>
      </c>
      <c r="B236" s="18">
        <v>14</v>
      </c>
      <c r="C236" s="19">
        <v>45019</v>
      </c>
      <c r="D236" s="22">
        <v>552</v>
      </c>
      <c r="E236" s="51">
        <v>1</v>
      </c>
      <c r="F236" s="51">
        <v>0</v>
      </c>
      <c r="G236" s="51">
        <v>21</v>
      </c>
      <c r="H236" s="51">
        <v>93</v>
      </c>
      <c r="I236" s="51">
        <v>115</v>
      </c>
      <c r="J236" s="51">
        <v>166</v>
      </c>
      <c r="K236" s="51">
        <v>156</v>
      </c>
    </row>
    <row r="237" spans="1:11" x14ac:dyDescent="0.35">
      <c r="A237" s="14" t="s">
        <v>168</v>
      </c>
      <c r="B237" s="18">
        <v>15</v>
      </c>
      <c r="C237" s="19">
        <v>45026</v>
      </c>
      <c r="D237" s="22">
        <v>643</v>
      </c>
      <c r="E237" s="51">
        <v>0</v>
      </c>
      <c r="F237" s="51">
        <v>2</v>
      </c>
      <c r="G237" s="51">
        <v>36</v>
      </c>
      <c r="H237" s="51">
        <v>98</v>
      </c>
      <c r="I237" s="51">
        <v>129</v>
      </c>
      <c r="J237" s="51">
        <v>204</v>
      </c>
      <c r="K237" s="51">
        <v>174</v>
      </c>
    </row>
    <row r="238" spans="1:11" x14ac:dyDescent="0.35">
      <c r="A238" s="14" t="s">
        <v>168</v>
      </c>
      <c r="B238" s="18">
        <v>16</v>
      </c>
      <c r="C238" s="19">
        <v>45033</v>
      </c>
      <c r="D238" s="22">
        <v>671</v>
      </c>
      <c r="E238" s="51">
        <v>1</v>
      </c>
      <c r="F238" s="51">
        <v>1</v>
      </c>
      <c r="G238" s="51">
        <v>36</v>
      </c>
      <c r="H238" s="51">
        <v>107</v>
      </c>
      <c r="I238" s="51">
        <v>143</v>
      </c>
      <c r="J238" s="51">
        <v>215</v>
      </c>
      <c r="K238" s="51">
        <v>168</v>
      </c>
    </row>
    <row r="239" spans="1:11" x14ac:dyDescent="0.35">
      <c r="A239" s="14" t="s">
        <v>168</v>
      </c>
      <c r="B239" s="18">
        <v>17</v>
      </c>
      <c r="C239" s="19">
        <v>45040</v>
      </c>
      <c r="D239" s="22">
        <v>660</v>
      </c>
      <c r="E239" s="51">
        <v>1</v>
      </c>
      <c r="F239" s="51">
        <v>1</v>
      </c>
      <c r="G239" s="51">
        <v>30</v>
      </c>
      <c r="H239" s="51">
        <v>93</v>
      </c>
      <c r="I239" s="51">
        <v>140</v>
      </c>
      <c r="J239" s="51">
        <v>209</v>
      </c>
      <c r="K239" s="51">
        <v>186</v>
      </c>
    </row>
    <row r="240" spans="1:11" x14ac:dyDescent="0.35">
      <c r="A240" s="14" t="s">
        <v>168</v>
      </c>
      <c r="B240" s="18">
        <v>18</v>
      </c>
      <c r="C240" s="19">
        <v>45047</v>
      </c>
      <c r="D240" s="22">
        <v>567</v>
      </c>
      <c r="E240" s="51">
        <v>2</v>
      </c>
      <c r="F240" s="51">
        <v>0</v>
      </c>
      <c r="G240" s="51">
        <v>25</v>
      </c>
      <c r="H240" s="51">
        <v>83</v>
      </c>
      <c r="I240" s="51">
        <v>110</v>
      </c>
      <c r="J240" s="51">
        <v>196</v>
      </c>
      <c r="K240" s="51">
        <v>151</v>
      </c>
    </row>
    <row r="241" spans="1:11" x14ac:dyDescent="0.35">
      <c r="A241" s="14" t="s">
        <v>168</v>
      </c>
      <c r="B241" s="18">
        <v>19</v>
      </c>
      <c r="C241" s="19">
        <v>45054</v>
      </c>
      <c r="D241" s="22">
        <v>566</v>
      </c>
      <c r="E241" s="51">
        <v>2</v>
      </c>
      <c r="F241" s="51">
        <v>3</v>
      </c>
      <c r="G241" s="51">
        <v>28</v>
      </c>
      <c r="H241" s="51">
        <v>85</v>
      </c>
      <c r="I241" s="51">
        <v>128</v>
      </c>
      <c r="J241" s="51">
        <v>176</v>
      </c>
      <c r="K241" s="51">
        <v>144</v>
      </c>
    </row>
    <row r="242" spans="1:11" x14ac:dyDescent="0.35">
      <c r="A242" s="14" t="s">
        <v>168</v>
      </c>
      <c r="B242" s="18">
        <v>20</v>
      </c>
      <c r="C242" s="19">
        <v>45061</v>
      </c>
      <c r="D242" s="22">
        <v>633</v>
      </c>
      <c r="E242" s="51">
        <v>3</v>
      </c>
      <c r="F242" s="51">
        <v>3</v>
      </c>
      <c r="G242" s="51">
        <v>28</v>
      </c>
      <c r="H242" s="51">
        <v>113</v>
      </c>
      <c r="I242" s="51">
        <v>124</v>
      </c>
      <c r="J242" s="51">
        <v>212</v>
      </c>
      <c r="K242" s="51">
        <v>150</v>
      </c>
    </row>
    <row r="243" spans="1:11" x14ac:dyDescent="0.35">
      <c r="A243" s="14" t="s">
        <v>168</v>
      </c>
      <c r="B243" s="18">
        <v>21</v>
      </c>
      <c r="C243" s="19">
        <v>45068</v>
      </c>
      <c r="D243" s="22">
        <v>570</v>
      </c>
      <c r="E243" s="51">
        <v>1</v>
      </c>
      <c r="F243" s="51">
        <v>0</v>
      </c>
      <c r="G243" s="51">
        <v>31</v>
      </c>
      <c r="H243" s="51">
        <v>111</v>
      </c>
      <c r="I243" s="51">
        <v>107</v>
      </c>
      <c r="J243" s="51">
        <v>163</v>
      </c>
      <c r="K243" s="51">
        <v>157</v>
      </c>
    </row>
    <row r="244" spans="1:11" x14ac:dyDescent="0.35">
      <c r="A244" s="14" t="s">
        <v>168</v>
      </c>
      <c r="B244" s="18">
        <v>22</v>
      </c>
      <c r="C244" s="19">
        <v>45075</v>
      </c>
      <c r="D244" s="22">
        <v>565</v>
      </c>
      <c r="E244" s="51">
        <v>1</v>
      </c>
      <c r="F244" s="51">
        <v>1</v>
      </c>
      <c r="G244" s="51">
        <v>34</v>
      </c>
      <c r="H244" s="51">
        <v>99</v>
      </c>
      <c r="I244" s="51">
        <v>125</v>
      </c>
      <c r="J244" s="51">
        <v>173</v>
      </c>
      <c r="K244" s="51">
        <v>132</v>
      </c>
    </row>
    <row r="245" spans="1:11" x14ac:dyDescent="0.35">
      <c r="A245" s="14" t="s">
        <v>168</v>
      </c>
      <c r="B245" s="18">
        <v>23</v>
      </c>
      <c r="C245" s="19">
        <v>45082</v>
      </c>
      <c r="D245" s="22">
        <v>574</v>
      </c>
      <c r="E245" s="51">
        <v>1</v>
      </c>
      <c r="F245" s="51">
        <v>2</v>
      </c>
      <c r="G245" s="51">
        <v>35</v>
      </c>
      <c r="H245" s="51">
        <v>92</v>
      </c>
      <c r="I245" s="51">
        <v>130</v>
      </c>
      <c r="J245" s="51">
        <v>165</v>
      </c>
      <c r="K245" s="51">
        <v>149</v>
      </c>
    </row>
    <row r="246" spans="1:11" x14ac:dyDescent="0.35">
      <c r="A246" s="14" t="s">
        <v>168</v>
      </c>
      <c r="B246" s="18">
        <v>24</v>
      </c>
      <c r="C246" s="19">
        <v>45089</v>
      </c>
      <c r="D246" s="22">
        <v>591</v>
      </c>
      <c r="E246" s="51">
        <v>4</v>
      </c>
      <c r="F246" s="51">
        <v>1</v>
      </c>
      <c r="G246" s="51">
        <v>27</v>
      </c>
      <c r="H246" s="51">
        <v>101</v>
      </c>
      <c r="I246" s="51">
        <v>130</v>
      </c>
      <c r="J246" s="51">
        <v>156</v>
      </c>
      <c r="K246" s="51">
        <v>172</v>
      </c>
    </row>
    <row r="247" spans="1:11" x14ac:dyDescent="0.35">
      <c r="A247" s="14" t="s">
        <v>168</v>
      </c>
      <c r="B247" s="18">
        <v>25</v>
      </c>
      <c r="C247" s="19">
        <v>45096</v>
      </c>
      <c r="D247" s="22">
        <v>528</v>
      </c>
      <c r="E247" s="51">
        <v>1</v>
      </c>
      <c r="F247" s="51">
        <v>1</v>
      </c>
      <c r="G247" s="51">
        <v>32</v>
      </c>
      <c r="H247" s="51">
        <v>104</v>
      </c>
      <c r="I247" s="51">
        <v>90</v>
      </c>
      <c r="J247" s="51">
        <v>153</v>
      </c>
      <c r="K247" s="51">
        <v>147</v>
      </c>
    </row>
    <row r="248" spans="1:11" x14ac:dyDescent="0.35">
      <c r="A248" s="14" t="s">
        <v>168</v>
      </c>
      <c r="B248" s="18">
        <v>26</v>
      </c>
      <c r="C248" s="19">
        <v>45103</v>
      </c>
      <c r="D248" s="22">
        <v>561</v>
      </c>
      <c r="E248" s="51">
        <v>8</v>
      </c>
      <c r="F248" s="51">
        <v>0</v>
      </c>
      <c r="G248" s="51">
        <v>30</v>
      </c>
      <c r="H248" s="51">
        <v>104</v>
      </c>
      <c r="I248" s="51">
        <v>111</v>
      </c>
      <c r="J248" s="51">
        <v>168</v>
      </c>
      <c r="K248" s="51">
        <v>140</v>
      </c>
    </row>
    <row r="249" spans="1:11" x14ac:dyDescent="0.35">
      <c r="A249" s="14" t="s">
        <v>168</v>
      </c>
      <c r="B249" s="18">
        <v>27</v>
      </c>
      <c r="C249" s="19">
        <v>45110</v>
      </c>
      <c r="D249" s="22">
        <v>533</v>
      </c>
      <c r="E249" s="51">
        <v>2</v>
      </c>
      <c r="F249" s="51">
        <v>1</v>
      </c>
      <c r="G249" s="51">
        <v>35</v>
      </c>
      <c r="H249" s="51">
        <v>94</v>
      </c>
      <c r="I249" s="51">
        <v>103</v>
      </c>
      <c r="J249" s="51">
        <v>175</v>
      </c>
      <c r="K249" s="51">
        <v>123</v>
      </c>
    </row>
    <row r="250" spans="1:11" x14ac:dyDescent="0.35">
      <c r="A250" s="14" t="s">
        <v>168</v>
      </c>
      <c r="B250" s="18">
        <v>28</v>
      </c>
      <c r="C250" s="19">
        <v>45117</v>
      </c>
      <c r="D250" s="22">
        <v>580</v>
      </c>
      <c r="E250" s="51">
        <v>5</v>
      </c>
      <c r="F250" s="51">
        <v>0</v>
      </c>
      <c r="G250" s="51">
        <v>27</v>
      </c>
      <c r="H250" s="51">
        <v>101</v>
      </c>
      <c r="I250" s="51">
        <v>105</v>
      </c>
      <c r="J250" s="51">
        <v>188</v>
      </c>
      <c r="K250" s="51">
        <v>154</v>
      </c>
    </row>
    <row r="251" spans="1:11" x14ac:dyDescent="0.35">
      <c r="A251" s="14" t="s">
        <v>168</v>
      </c>
      <c r="B251" s="18">
        <v>29</v>
      </c>
      <c r="C251" s="19">
        <v>45124</v>
      </c>
      <c r="D251" s="22">
        <v>532</v>
      </c>
      <c r="E251" s="51">
        <v>1</v>
      </c>
      <c r="F251" s="51">
        <v>0</v>
      </c>
      <c r="G251" s="51">
        <v>31</v>
      </c>
      <c r="H251" s="51">
        <v>92</v>
      </c>
      <c r="I251" s="51">
        <v>109</v>
      </c>
      <c r="J251" s="51">
        <v>177</v>
      </c>
      <c r="K251" s="51">
        <v>122</v>
      </c>
    </row>
    <row r="252" spans="1:11" x14ac:dyDescent="0.35">
      <c r="A252" s="14" t="s">
        <v>168</v>
      </c>
      <c r="B252" s="18">
        <v>30</v>
      </c>
      <c r="C252" s="19">
        <v>45131</v>
      </c>
      <c r="D252" s="22">
        <v>562</v>
      </c>
      <c r="E252" s="51">
        <v>2</v>
      </c>
      <c r="F252" s="51">
        <v>0</v>
      </c>
      <c r="G252" s="51">
        <v>36</v>
      </c>
      <c r="H252" s="51">
        <v>97</v>
      </c>
      <c r="I252" s="51">
        <v>132</v>
      </c>
      <c r="J252" s="51">
        <v>166</v>
      </c>
      <c r="K252" s="51">
        <v>129</v>
      </c>
    </row>
    <row r="253" spans="1:11" x14ac:dyDescent="0.35">
      <c r="A253" s="14" t="s">
        <v>168</v>
      </c>
      <c r="B253" s="18">
        <v>31</v>
      </c>
      <c r="C253" s="19">
        <v>45138</v>
      </c>
      <c r="D253" s="22">
        <v>563</v>
      </c>
      <c r="E253" s="51">
        <v>3</v>
      </c>
      <c r="F253" s="51">
        <v>3</v>
      </c>
      <c r="G253" s="51">
        <v>37</v>
      </c>
      <c r="H253" s="51">
        <v>97</v>
      </c>
      <c r="I253" s="51">
        <v>112</v>
      </c>
      <c r="J253" s="51">
        <v>182</v>
      </c>
      <c r="K253" s="51">
        <v>129</v>
      </c>
    </row>
    <row r="254" spans="1:11" x14ac:dyDescent="0.35">
      <c r="A254" s="14" t="s">
        <v>168</v>
      </c>
      <c r="B254" s="18">
        <v>32</v>
      </c>
      <c r="C254" s="19">
        <v>45145</v>
      </c>
      <c r="D254" s="22">
        <v>564</v>
      </c>
      <c r="E254" s="51">
        <v>2</v>
      </c>
      <c r="F254" s="51">
        <v>1</v>
      </c>
      <c r="G254" s="51">
        <v>19</v>
      </c>
      <c r="H254" s="51">
        <v>102</v>
      </c>
      <c r="I254" s="51">
        <v>118</v>
      </c>
      <c r="J254" s="51">
        <v>175</v>
      </c>
      <c r="K254" s="51">
        <v>147</v>
      </c>
    </row>
    <row r="255" spans="1:11" x14ac:dyDescent="0.35">
      <c r="A255" s="14" t="s">
        <v>168</v>
      </c>
      <c r="B255" s="18">
        <v>33</v>
      </c>
      <c r="C255" s="19">
        <v>45152</v>
      </c>
      <c r="D255" s="22">
        <v>538</v>
      </c>
      <c r="E255" s="51">
        <v>4</v>
      </c>
      <c r="F255" s="51">
        <v>0</v>
      </c>
      <c r="G255" s="51">
        <v>27</v>
      </c>
      <c r="H255" s="51">
        <v>90</v>
      </c>
      <c r="I255" s="51">
        <v>108</v>
      </c>
      <c r="J255" s="51">
        <v>164</v>
      </c>
      <c r="K255" s="51">
        <v>145</v>
      </c>
    </row>
    <row r="256" spans="1:11" x14ac:dyDescent="0.35">
      <c r="A256" s="14" t="s">
        <v>168</v>
      </c>
      <c r="B256" s="18">
        <v>34</v>
      </c>
      <c r="C256" s="19">
        <v>45159</v>
      </c>
      <c r="D256" s="22">
        <v>582</v>
      </c>
      <c r="E256" s="51">
        <v>1</v>
      </c>
      <c r="F256" s="51">
        <v>0</v>
      </c>
      <c r="G256" s="51">
        <v>29</v>
      </c>
      <c r="H256" s="51">
        <v>93</v>
      </c>
      <c r="I256" s="51">
        <v>122</v>
      </c>
      <c r="J256" s="51">
        <v>182</v>
      </c>
      <c r="K256" s="51">
        <v>155</v>
      </c>
    </row>
    <row r="257" spans="1:11" x14ac:dyDescent="0.35">
      <c r="A257" s="14" t="s">
        <v>168</v>
      </c>
      <c r="B257" s="18">
        <v>35</v>
      </c>
      <c r="C257" s="19">
        <v>45166</v>
      </c>
      <c r="D257" s="22">
        <v>507</v>
      </c>
      <c r="E257" s="51">
        <v>2</v>
      </c>
      <c r="F257" s="51">
        <v>1</v>
      </c>
      <c r="G257" s="51">
        <v>22</v>
      </c>
      <c r="H257" s="51">
        <v>84</v>
      </c>
      <c r="I257" s="51">
        <v>113</v>
      </c>
      <c r="J257" s="51">
        <v>157</v>
      </c>
      <c r="K257" s="51">
        <v>128</v>
      </c>
    </row>
    <row r="258" spans="1:11" x14ac:dyDescent="0.35">
      <c r="A258" s="14" t="s">
        <v>168</v>
      </c>
      <c r="B258" s="18">
        <v>36</v>
      </c>
      <c r="C258" s="19">
        <v>45173</v>
      </c>
      <c r="D258" s="22">
        <v>549</v>
      </c>
      <c r="E258" s="51">
        <v>3</v>
      </c>
      <c r="F258" s="51">
        <v>2</v>
      </c>
      <c r="G258" s="51">
        <v>33</v>
      </c>
      <c r="H258" s="51">
        <v>113</v>
      </c>
      <c r="I258" s="51">
        <v>118</v>
      </c>
      <c r="J258" s="51">
        <v>156</v>
      </c>
      <c r="K258" s="51">
        <v>124</v>
      </c>
    </row>
    <row r="259" spans="1:11" x14ac:dyDescent="0.35">
      <c r="A259" s="14" t="s">
        <v>168</v>
      </c>
      <c r="B259" s="18">
        <v>37</v>
      </c>
      <c r="C259" s="19">
        <v>45180</v>
      </c>
      <c r="D259" s="22">
        <v>474</v>
      </c>
      <c r="E259" s="51">
        <v>3</v>
      </c>
      <c r="F259" s="51">
        <v>0</v>
      </c>
      <c r="G259" s="51">
        <v>20</v>
      </c>
      <c r="H259" s="51">
        <v>76</v>
      </c>
      <c r="I259" s="51">
        <v>120</v>
      </c>
      <c r="J259" s="51">
        <v>151</v>
      </c>
      <c r="K259" s="51">
        <v>104</v>
      </c>
    </row>
    <row r="260" spans="1:11" x14ac:dyDescent="0.35">
      <c r="A260" s="14" t="s">
        <v>168</v>
      </c>
      <c r="B260" s="18">
        <v>38</v>
      </c>
      <c r="C260" s="19">
        <v>45187</v>
      </c>
      <c r="D260" s="22">
        <v>564</v>
      </c>
      <c r="E260" s="51">
        <v>3</v>
      </c>
      <c r="F260" s="51">
        <v>0</v>
      </c>
      <c r="G260" s="51">
        <v>27</v>
      </c>
      <c r="H260" s="51">
        <v>99</v>
      </c>
      <c r="I260" s="51">
        <v>114</v>
      </c>
      <c r="J260" s="51">
        <v>169</v>
      </c>
      <c r="K260" s="51">
        <v>152</v>
      </c>
    </row>
    <row r="261" spans="1:11" x14ac:dyDescent="0.35">
      <c r="A261" s="14" t="s">
        <v>168</v>
      </c>
      <c r="B261" s="18">
        <v>39</v>
      </c>
      <c r="C261" s="19">
        <v>45194</v>
      </c>
      <c r="D261" s="22">
        <v>561</v>
      </c>
      <c r="E261" s="51">
        <v>2</v>
      </c>
      <c r="F261" s="51">
        <v>0</v>
      </c>
      <c r="G261" s="51">
        <v>22</v>
      </c>
      <c r="H261" s="51">
        <v>83</v>
      </c>
      <c r="I261" s="51">
        <v>125</v>
      </c>
      <c r="J261" s="51">
        <v>176</v>
      </c>
      <c r="K261" s="51">
        <v>153</v>
      </c>
    </row>
    <row r="262" spans="1:11" x14ac:dyDescent="0.35">
      <c r="A262" s="14" t="s">
        <v>168</v>
      </c>
      <c r="B262" s="18">
        <v>40</v>
      </c>
      <c r="C262" s="19">
        <v>45201</v>
      </c>
      <c r="D262" s="22">
        <v>567</v>
      </c>
      <c r="E262" s="51">
        <v>1</v>
      </c>
      <c r="F262" s="51">
        <v>0</v>
      </c>
      <c r="G262" s="51">
        <v>23</v>
      </c>
      <c r="H262" s="51">
        <v>95</v>
      </c>
      <c r="I262" s="51">
        <v>113</v>
      </c>
      <c r="J262" s="51">
        <v>185</v>
      </c>
      <c r="K262" s="51">
        <v>150</v>
      </c>
    </row>
    <row r="263" spans="1:11" x14ac:dyDescent="0.35">
      <c r="A263" s="14" t="s">
        <v>168</v>
      </c>
      <c r="B263" s="18">
        <v>41</v>
      </c>
      <c r="C263" s="19">
        <v>45208</v>
      </c>
      <c r="D263" s="22">
        <v>605</v>
      </c>
      <c r="E263" s="51">
        <v>2</v>
      </c>
      <c r="F263" s="51">
        <v>1</v>
      </c>
      <c r="G263" s="51">
        <v>28</v>
      </c>
      <c r="H263" s="51">
        <v>85</v>
      </c>
      <c r="I263" s="51">
        <v>132</v>
      </c>
      <c r="J263" s="51">
        <v>206</v>
      </c>
      <c r="K263" s="51">
        <v>151</v>
      </c>
    </row>
    <row r="264" spans="1:11" x14ac:dyDescent="0.35">
      <c r="A264" s="14" t="s">
        <v>168</v>
      </c>
      <c r="B264" s="18">
        <v>42</v>
      </c>
      <c r="C264" s="19">
        <v>45215</v>
      </c>
      <c r="D264" s="22">
        <v>588</v>
      </c>
      <c r="E264" s="51">
        <v>1</v>
      </c>
      <c r="F264" s="51">
        <v>0</v>
      </c>
      <c r="G264" s="51">
        <v>30</v>
      </c>
      <c r="H264" s="51">
        <v>92</v>
      </c>
      <c r="I264" s="51">
        <v>129</v>
      </c>
      <c r="J264" s="51">
        <v>190</v>
      </c>
      <c r="K264" s="51">
        <v>146</v>
      </c>
    </row>
    <row r="265" spans="1:11" x14ac:dyDescent="0.35">
      <c r="A265" s="14" t="s">
        <v>168</v>
      </c>
      <c r="B265" s="18">
        <v>43</v>
      </c>
      <c r="C265" s="19">
        <v>45222</v>
      </c>
      <c r="D265" s="22">
        <v>553</v>
      </c>
      <c r="E265" s="51">
        <v>0</v>
      </c>
      <c r="F265" s="51">
        <v>2</v>
      </c>
      <c r="G265" s="51">
        <v>30</v>
      </c>
      <c r="H265" s="51">
        <v>80</v>
      </c>
      <c r="I265" s="51">
        <v>115</v>
      </c>
      <c r="J265" s="51">
        <v>185</v>
      </c>
      <c r="K265" s="51">
        <v>141</v>
      </c>
    </row>
    <row r="266" spans="1:11" x14ac:dyDescent="0.35">
      <c r="A266" s="14" t="s">
        <v>168</v>
      </c>
      <c r="B266" s="18">
        <v>44</v>
      </c>
      <c r="C266" s="19">
        <v>45229</v>
      </c>
      <c r="D266" s="22">
        <v>580</v>
      </c>
      <c r="E266" s="51">
        <v>4</v>
      </c>
      <c r="F266" s="51">
        <v>1</v>
      </c>
      <c r="G266" s="51">
        <v>25</v>
      </c>
      <c r="H266" s="51">
        <v>95</v>
      </c>
      <c r="I266" s="51">
        <v>103</v>
      </c>
      <c r="J266" s="51">
        <v>203</v>
      </c>
      <c r="K266" s="51">
        <v>149</v>
      </c>
    </row>
    <row r="267" spans="1:11" x14ac:dyDescent="0.35">
      <c r="A267" s="14" t="s">
        <v>168</v>
      </c>
      <c r="B267" s="18">
        <v>45</v>
      </c>
      <c r="C267" s="19">
        <v>45236</v>
      </c>
      <c r="D267" s="22">
        <v>653</v>
      </c>
      <c r="E267" s="51">
        <v>4</v>
      </c>
      <c r="F267" s="51">
        <v>0</v>
      </c>
      <c r="G267" s="51">
        <v>33</v>
      </c>
      <c r="H267" s="51">
        <v>110</v>
      </c>
      <c r="I267" s="51">
        <v>145</v>
      </c>
      <c r="J267" s="51">
        <v>195</v>
      </c>
      <c r="K267" s="51">
        <v>166</v>
      </c>
    </row>
    <row r="268" spans="1:11" x14ac:dyDescent="0.35">
      <c r="A268" s="14" t="s">
        <v>168</v>
      </c>
      <c r="B268" s="18">
        <v>46</v>
      </c>
      <c r="C268" s="19">
        <v>45243</v>
      </c>
      <c r="D268" s="22">
        <v>627</v>
      </c>
      <c r="E268" s="51">
        <v>2</v>
      </c>
      <c r="F268" s="51">
        <v>2</v>
      </c>
      <c r="G268" s="51">
        <v>29</v>
      </c>
      <c r="H268" s="51">
        <v>93</v>
      </c>
      <c r="I268" s="51">
        <v>122</v>
      </c>
      <c r="J268" s="51">
        <v>186</v>
      </c>
      <c r="K268" s="51">
        <v>193</v>
      </c>
    </row>
    <row r="269" spans="1:11" x14ac:dyDescent="0.35">
      <c r="A269" s="14" t="s">
        <v>168</v>
      </c>
      <c r="B269" s="18">
        <v>47</v>
      </c>
      <c r="C269" s="19">
        <v>45250</v>
      </c>
      <c r="D269" s="22">
        <v>606</v>
      </c>
      <c r="E269" s="51">
        <v>4</v>
      </c>
      <c r="F269" s="51">
        <v>2</v>
      </c>
      <c r="G269" s="51">
        <v>18</v>
      </c>
      <c r="H269" s="51">
        <v>98</v>
      </c>
      <c r="I269" s="51">
        <v>119</v>
      </c>
      <c r="J269" s="51">
        <v>186</v>
      </c>
      <c r="K269" s="51">
        <v>179</v>
      </c>
    </row>
    <row r="270" spans="1:11" x14ac:dyDescent="0.35">
      <c r="A270" s="14" t="s">
        <v>168</v>
      </c>
      <c r="B270" s="18">
        <v>48</v>
      </c>
      <c r="C270" s="19">
        <v>45257</v>
      </c>
      <c r="D270" s="22">
        <v>597</v>
      </c>
      <c r="E270" s="51">
        <v>2</v>
      </c>
      <c r="F270" s="51">
        <v>1</v>
      </c>
      <c r="G270" s="51">
        <v>34</v>
      </c>
      <c r="H270" s="51">
        <v>92</v>
      </c>
      <c r="I270" s="51">
        <v>124</v>
      </c>
      <c r="J270" s="51">
        <v>184</v>
      </c>
      <c r="K270" s="51">
        <v>160</v>
      </c>
    </row>
    <row r="271" spans="1:11" x14ac:dyDescent="0.35">
      <c r="A271" s="14" t="s">
        <v>168</v>
      </c>
      <c r="B271" s="18">
        <v>49</v>
      </c>
      <c r="C271" s="19">
        <v>45264</v>
      </c>
      <c r="D271" s="22">
        <v>620</v>
      </c>
      <c r="E271" s="51">
        <v>1</v>
      </c>
      <c r="F271" s="51">
        <v>1</v>
      </c>
      <c r="G271" s="51">
        <v>20</v>
      </c>
      <c r="H271" s="51">
        <v>116</v>
      </c>
      <c r="I271" s="51">
        <v>130</v>
      </c>
      <c r="J271" s="51">
        <v>200</v>
      </c>
      <c r="K271" s="51">
        <v>152</v>
      </c>
    </row>
    <row r="272" spans="1:11" x14ac:dyDescent="0.35">
      <c r="A272" s="14" t="s">
        <v>168</v>
      </c>
      <c r="B272" s="18">
        <v>50</v>
      </c>
      <c r="C272" s="19">
        <v>45271</v>
      </c>
      <c r="D272" s="22">
        <v>618</v>
      </c>
      <c r="E272" s="51">
        <v>2</v>
      </c>
      <c r="F272" s="51">
        <v>0</v>
      </c>
      <c r="G272" s="51">
        <v>32</v>
      </c>
      <c r="H272" s="51">
        <v>91</v>
      </c>
      <c r="I272" s="51">
        <v>128</v>
      </c>
      <c r="J272" s="51">
        <v>206</v>
      </c>
      <c r="K272" s="51">
        <v>159</v>
      </c>
    </row>
    <row r="273" spans="1:11" x14ac:dyDescent="0.35">
      <c r="A273" s="14" t="s">
        <v>168</v>
      </c>
      <c r="B273" s="18">
        <v>51</v>
      </c>
      <c r="C273" s="19">
        <v>45278</v>
      </c>
      <c r="D273" s="22">
        <v>691</v>
      </c>
      <c r="E273" s="51">
        <v>1</v>
      </c>
      <c r="F273" s="51">
        <v>1</v>
      </c>
      <c r="G273" s="51">
        <v>21</v>
      </c>
      <c r="H273" s="51">
        <v>104</v>
      </c>
      <c r="I273" s="51">
        <v>136</v>
      </c>
      <c r="J273" s="51">
        <v>223</v>
      </c>
      <c r="K273" s="51">
        <v>205</v>
      </c>
    </row>
    <row r="274" spans="1:11" x14ac:dyDescent="0.35">
      <c r="A274" s="14" t="s">
        <v>168</v>
      </c>
      <c r="B274" s="18">
        <v>52</v>
      </c>
      <c r="C274" s="19">
        <v>45285</v>
      </c>
      <c r="D274" s="22">
        <v>501</v>
      </c>
      <c r="E274" s="51">
        <v>2</v>
      </c>
      <c r="F274" s="51">
        <v>0</v>
      </c>
      <c r="G274" s="51">
        <v>10</v>
      </c>
      <c r="H274" s="51">
        <v>85</v>
      </c>
      <c r="I274" s="51">
        <v>84</v>
      </c>
      <c r="J274" s="51">
        <v>169</v>
      </c>
      <c r="K274" s="51">
        <v>151</v>
      </c>
    </row>
    <row r="275" spans="1:11" x14ac:dyDescent="0.35">
      <c r="A275" s="14" t="s">
        <v>177</v>
      </c>
      <c r="B275" s="18">
        <v>1</v>
      </c>
      <c r="C275" s="19">
        <v>45292</v>
      </c>
      <c r="D275" s="22">
        <v>673</v>
      </c>
      <c r="E275" s="51">
        <v>0</v>
      </c>
      <c r="F275" s="51">
        <v>0</v>
      </c>
      <c r="G275" s="51">
        <v>23</v>
      </c>
      <c r="H275" s="51">
        <v>118</v>
      </c>
      <c r="I275" s="51">
        <v>122</v>
      </c>
      <c r="J275" s="51">
        <v>216</v>
      </c>
      <c r="K275" s="51">
        <v>194</v>
      </c>
    </row>
    <row r="276" spans="1:11" x14ac:dyDescent="0.35">
      <c r="A276" s="14" t="s">
        <v>177</v>
      </c>
      <c r="B276" s="18">
        <v>2</v>
      </c>
      <c r="C276" s="19">
        <v>45299</v>
      </c>
      <c r="D276" s="22">
        <v>737</v>
      </c>
      <c r="E276" s="51">
        <v>1</v>
      </c>
      <c r="F276" s="51">
        <v>1</v>
      </c>
      <c r="G276" s="51">
        <v>30</v>
      </c>
      <c r="H276" s="51">
        <v>125</v>
      </c>
      <c r="I276" s="51">
        <v>151</v>
      </c>
      <c r="J276" s="51">
        <v>245</v>
      </c>
      <c r="K276" s="51">
        <v>184</v>
      </c>
    </row>
    <row r="277" spans="1:11" x14ac:dyDescent="0.35">
      <c r="A277" s="14" t="s">
        <v>177</v>
      </c>
      <c r="B277" s="18">
        <v>3</v>
      </c>
      <c r="C277" s="19">
        <v>45306</v>
      </c>
      <c r="D277" s="22">
        <v>655</v>
      </c>
      <c r="E277" s="51">
        <v>1</v>
      </c>
      <c r="F277" s="51">
        <v>1</v>
      </c>
      <c r="G277" s="51">
        <v>29</v>
      </c>
      <c r="H277" s="51">
        <v>119</v>
      </c>
      <c r="I277" s="51">
        <v>125</v>
      </c>
      <c r="J277" s="51">
        <v>217</v>
      </c>
      <c r="K277" s="51">
        <v>163</v>
      </c>
    </row>
    <row r="278" spans="1:11" x14ac:dyDescent="0.35">
      <c r="A278" s="14" t="s">
        <v>177</v>
      </c>
      <c r="B278" s="18">
        <v>4</v>
      </c>
      <c r="C278" s="19">
        <v>45313</v>
      </c>
      <c r="D278" s="22">
        <v>674</v>
      </c>
      <c r="E278" s="51">
        <v>5</v>
      </c>
      <c r="F278" s="51">
        <v>0</v>
      </c>
      <c r="G278" s="51">
        <v>36</v>
      </c>
      <c r="H278" s="51">
        <v>107</v>
      </c>
      <c r="I278" s="51">
        <v>124</v>
      </c>
      <c r="J278" s="51">
        <v>216</v>
      </c>
      <c r="K278" s="51">
        <v>186</v>
      </c>
    </row>
    <row r="279" spans="1:11" x14ac:dyDescent="0.35">
      <c r="A279" s="14" t="s">
        <v>177</v>
      </c>
      <c r="B279" s="18">
        <v>5</v>
      </c>
      <c r="C279" s="19">
        <v>45320</v>
      </c>
      <c r="D279" s="22">
        <v>675</v>
      </c>
      <c r="E279" s="51">
        <v>0</v>
      </c>
      <c r="F279" s="51">
        <v>1</v>
      </c>
      <c r="G279" s="51">
        <v>26</v>
      </c>
      <c r="H279" s="51">
        <v>128</v>
      </c>
      <c r="I279" s="51">
        <v>134</v>
      </c>
      <c r="J279" s="51">
        <v>207</v>
      </c>
      <c r="K279" s="51">
        <v>179</v>
      </c>
    </row>
    <row r="280" spans="1:11" x14ac:dyDescent="0.35">
      <c r="A280" s="14" t="s">
        <v>177</v>
      </c>
      <c r="B280" s="18">
        <v>6</v>
      </c>
      <c r="C280" s="19">
        <v>45327</v>
      </c>
      <c r="D280" s="22">
        <v>629</v>
      </c>
      <c r="E280" s="51">
        <v>1</v>
      </c>
      <c r="F280" s="51">
        <v>1</v>
      </c>
      <c r="G280" s="51">
        <v>27</v>
      </c>
      <c r="H280" s="51">
        <v>117</v>
      </c>
      <c r="I280" s="51">
        <v>124</v>
      </c>
      <c r="J280" s="51">
        <v>211</v>
      </c>
      <c r="K280" s="51">
        <v>148</v>
      </c>
    </row>
    <row r="281" spans="1:11" x14ac:dyDescent="0.35">
      <c r="A281" s="14" t="s">
        <v>177</v>
      </c>
      <c r="B281" s="18">
        <v>7</v>
      </c>
      <c r="C281" s="19">
        <v>45334</v>
      </c>
      <c r="D281" s="22">
        <v>643</v>
      </c>
      <c r="E281" s="51">
        <v>4</v>
      </c>
      <c r="F281" s="51">
        <v>1</v>
      </c>
      <c r="G281" s="51">
        <v>18</v>
      </c>
      <c r="H281" s="51">
        <v>121</v>
      </c>
      <c r="I281" s="51">
        <v>125</v>
      </c>
      <c r="J281" s="51">
        <v>206</v>
      </c>
      <c r="K281" s="51">
        <v>168</v>
      </c>
    </row>
    <row r="282" spans="1:11" x14ac:dyDescent="0.35">
      <c r="A282" s="14" t="s">
        <v>177</v>
      </c>
      <c r="B282" s="18">
        <v>8</v>
      </c>
      <c r="C282" s="19">
        <v>45341</v>
      </c>
      <c r="D282" s="22">
        <v>608</v>
      </c>
      <c r="E282" s="51">
        <v>1</v>
      </c>
      <c r="F282" s="51">
        <v>2</v>
      </c>
      <c r="G282" s="51">
        <v>35</v>
      </c>
      <c r="H282" s="51">
        <v>100</v>
      </c>
      <c r="I282" s="51">
        <v>119</v>
      </c>
      <c r="J282" s="51">
        <v>184</v>
      </c>
      <c r="K282" s="51">
        <v>167</v>
      </c>
    </row>
    <row r="283" spans="1:11" x14ac:dyDescent="0.35">
      <c r="A283" s="14" t="s">
        <v>177</v>
      </c>
      <c r="B283" s="18">
        <v>9</v>
      </c>
      <c r="C283" s="19">
        <v>45348</v>
      </c>
      <c r="D283" s="22">
        <v>613</v>
      </c>
      <c r="E283" s="51">
        <v>3</v>
      </c>
      <c r="F283" s="51">
        <v>0</v>
      </c>
      <c r="G283" s="51">
        <v>32</v>
      </c>
      <c r="H283" s="51">
        <v>118</v>
      </c>
      <c r="I283" s="51">
        <v>118</v>
      </c>
      <c r="J283" s="51">
        <v>195</v>
      </c>
      <c r="K283" s="51">
        <v>147</v>
      </c>
    </row>
    <row r="284" spans="1:11" x14ac:dyDescent="0.35">
      <c r="A284" s="14" t="s">
        <v>177</v>
      </c>
      <c r="B284" s="18">
        <v>10</v>
      </c>
      <c r="C284" s="19">
        <v>45355</v>
      </c>
      <c r="D284" s="22">
        <v>610</v>
      </c>
      <c r="E284" s="51">
        <v>0</v>
      </c>
      <c r="F284" s="51">
        <v>0</v>
      </c>
      <c r="G284" s="51">
        <v>16</v>
      </c>
      <c r="H284" s="51">
        <v>99</v>
      </c>
      <c r="I284" s="51">
        <v>138</v>
      </c>
      <c r="J284" s="51">
        <v>179</v>
      </c>
      <c r="K284" s="51">
        <v>178</v>
      </c>
    </row>
    <row r="285" spans="1:11" x14ac:dyDescent="0.35">
      <c r="A285" s="14" t="s">
        <v>177</v>
      </c>
      <c r="B285" s="18">
        <v>11</v>
      </c>
      <c r="C285" s="19">
        <v>45362</v>
      </c>
      <c r="D285" s="22">
        <v>647</v>
      </c>
      <c r="E285" s="51">
        <v>0</v>
      </c>
      <c r="F285" s="51">
        <v>2</v>
      </c>
      <c r="G285" s="51">
        <v>26</v>
      </c>
      <c r="H285" s="51">
        <v>113</v>
      </c>
      <c r="I285" s="51">
        <v>136</v>
      </c>
      <c r="J285" s="51">
        <v>190</v>
      </c>
      <c r="K285" s="51">
        <v>180</v>
      </c>
    </row>
    <row r="286" spans="1:11" x14ac:dyDescent="0.35">
      <c r="A286" s="14" t="s">
        <v>177</v>
      </c>
      <c r="B286" s="18">
        <v>12</v>
      </c>
      <c r="C286" s="19">
        <v>45369</v>
      </c>
      <c r="D286" s="22">
        <v>618</v>
      </c>
      <c r="E286" s="51">
        <v>0</v>
      </c>
      <c r="F286" s="51">
        <v>1</v>
      </c>
      <c r="G286" s="51">
        <v>18</v>
      </c>
      <c r="H286" s="51">
        <v>116</v>
      </c>
      <c r="I286" s="51">
        <v>126</v>
      </c>
      <c r="J286" s="51">
        <v>201</v>
      </c>
      <c r="K286" s="51">
        <v>156</v>
      </c>
    </row>
    <row r="287" spans="1:11" x14ac:dyDescent="0.35">
      <c r="A287" s="14" t="s">
        <v>177</v>
      </c>
      <c r="B287" s="18">
        <v>13</v>
      </c>
      <c r="C287" s="19">
        <v>45376</v>
      </c>
      <c r="D287" s="22">
        <v>545</v>
      </c>
      <c r="E287" s="51">
        <v>3</v>
      </c>
      <c r="F287" s="51">
        <v>3</v>
      </c>
      <c r="G287" s="51">
        <v>18</v>
      </c>
      <c r="H287" s="51">
        <v>103</v>
      </c>
      <c r="I287" s="51">
        <v>104</v>
      </c>
      <c r="J287" s="51">
        <v>169</v>
      </c>
      <c r="K287" s="51">
        <v>145</v>
      </c>
    </row>
    <row r="288" spans="1:11" x14ac:dyDescent="0.35">
      <c r="A288" s="14" t="s">
        <v>177</v>
      </c>
      <c r="B288" s="18">
        <v>14</v>
      </c>
      <c r="C288" s="19">
        <v>45383</v>
      </c>
      <c r="D288" s="22">
        <v>588</v>
      </c>
      <c r="E288" s="51">
        <v>2</v>
      </c>
      <c r="F288" s="51">
        <v>1</v>
      </c>
      <c r="G288" s="51">
        <v>26</v>
      </c>
      <c r="H288" s="51">
        <v>102</v>
      </c>
      <c r="I288" s="51">
        <v>119</v>
      </c>
      <c r="J288" s="51">
        <v>180</v>
      </c>
      <c r="K288" s="51">
        <v>158</v>
      </c>
    </row>
    <row r="289" spans="1:11" x14ac:dyDescent="0.35">
      <c r="A289" s="14" t="s">
        <v>177</v>
      </c>
      <c r="B289" s="18">
        <v>15</v>
      </c>
      <c r="C289" s="19">
        <v>45390</v>
      </c>
      <c r="D289" s="22">
        <v>648</v>
      </c>
      <c r="E289" s="51">
        <v>2</v>
      </c>
      <c r="F289" s="51">
        <v>1</v>
      </c>
      <c r="G289" s="51">
        <v>24</v>
      </c>
      <c r="H289" s="51">
        <v>117</v>
      </c>
      <c r="I289" s="51">
        <v>143</v>
      </c>
      <c r="J289" s="51">
        <v>191</v>
      </c>
      <c r="K289" s="51">
        <v>170</v>
      </c>
    </row>
    <row r="290" spans="1:11" x14ac:dyDescent="0.35">
      <c r="A290" s="14" t="s">
        <v>177</v>
      </c>
      <c r="B290" s="18">
        <v>16</v>
      </c>
      <c r="C290" s="19">
        <v>45397</v>
      </c>
      <c r="D290" s="22">
        <v>672</v>
      </c>
      <c r="E290" s="51">
        <v>1</v>
      </c>
      <c r="F290" s="51">
        <v>1</v>
      </c>
      <c r="G290" s="51">
        <v>27</v>
      </c>
      <c r="H290" s="51">
        <v>117</v>
      </c>
      <c r="I290" s="51">
        <v>122</v>
      </c>
      <c r="J290" s="51">
        <v>207</v>
      </c>
      <c r="K290" s="51">
        <v>197</v>
      </c>
    </row>
    <row r="291" spans="1:11" x14ac:dyDescent="0.35">
      <c r="A291" s="14" t="s">
        <v>177</v>
      </c>
      <c r="B291" s="18">
        <v>17</v>
      </c>
      <c r="C291" s="19">
        <v>45404</v>
      </c>
      <c r="D291" s="22" t="s">
        <v>213</v>
      </c>
      <c r="E291" s="51" t="s">
        <v>213</v>
      </c>
      <c r="F291" s="51" t="s">
        <v>213</v>
      </c>
      <c r="G291" s="51" t="s">
        <v>213</v>
      </c>
      <c r="H291" s="51" t="s">
        <v>213</v>
      </c>
      <c r="I291" s="51" t="s">
        <v>213</v>
      </c>
      <c r="J291" s="51" t="s">
        <v>213</v>
      </c>
      <c r="K291" s="51" t="s">
        <v>213</v>
      </c>
    </row>
    <row r="292" spans="1:11" x14ac:dyDescent="0.35">
      <c r="A292" s="14" t="s">
        <v>177</v>
      </c>
      <c r="B292" s="18">
        <v>18</v>
      </c>
      <c r="C292" s="19">
        <v>45411</v>
      </c>
      <c r="D292" s="22" t="s">
        <v>213</v>
      </c>
      <c r="E292" s="51" t="s">
        <v>213</v>
      </c>
      <c r="F292" s="51" t="s">
        <v>213</v>
      </c>
      <c r="G292" s="51" t="s">
        <v>213</v>
      </c>
      <c r="H292" s="51" t="s">
        <v>213</v>
      </c>
      <c r="I292" s="51" t="s">
        <v>213</v>
      </c>
      <c r="J292" s="51" t="s">
        <v>213</v>
      </c>
      <c r="K292" s="51" t="s">
        <v>213</v>
      </c>
    </row>
    <row r="293" spans="1:11" x14ac:dyDescent="0.35">
      <c r="A293" s="14" t="s">
        <v>177</v>
      </c>
      <c r="B293" s="18">
        <v>19</v>
      </c>
      <c r="C293" s="19">
        <v>45418</v>
      </c>
      <c r="D293" s="22" t="s">
        <v>213</v>
      </c>
      <c r="E293" s="51" t="s">
        <v>213</v>
      </c>
      <c r="F293" s="51" t="s">
        <v>213</v>
      </c>
      <c r="G293" s="51" t="s">
        <v>213</v>
      </c>
      <c r="H293" s="51" t="s">
        <v>213</v>
      </c>
      <c r="I293" s="51" t="s">
        <v>213</v>
      </c>
      <c r="J293" s="51" t="s">
        <v>213</v>
      </c>
      <c r="K293" s="51" t="s">
        <v>213</v>
      </c>
    </row>
    <row r="294" spans="1:11" x14ac:dyDescent="0.35">
      <c r="A294" s="14" t="s">
        <v>177</v>
      </c>
      <c r="B294" s="18">
        <v>20</v>
      </c>
      <c r="C294" s="19">
        <v>45425</v>
      </c>
      <c r="D294" s="22" t="s">
        <v>213</v>
      </c>
      <c r="E294" s="51" t="s">
        <v>213</v>
      </c>
      <c r="F294" s="51" t="s">
        <v>213</v>
      </c>
      <c r="G294" s="51" t="s">
        <v>213</v>
      </c>
      <c r="H294" s="51" t="s">
        <v>213</v>
      </c>
      <c r="I294" s="51" t="s">
        <v>213</v>
      </c>
      <c r="J294" s="51" t="s">
        <v>213</v>
      </c>
      <c r="K294" s="51" t="s">
        <v>213</v>
      </c>
    </row>
    <row r="295" spans="1:11" x14ac:dyDescent="0.35">
      <c r="A295" s="14" t="s">
        <v>177</v>
      </c>
      <c r="B295" s="18">
        <v>21</v>
      </c>
      <c r="C295" s="19">
        <v>45432</v>
      </c>
      <c r="D295" s="22" t="s">
        <v>213</v>
      </c>
      <c r="E295" s="51" t="s">
        <v>213</v>
      </c>
      <c r="F295" s="51" t="s">
        <v>213</v>
      </c>
      <c r="G295" s="51" t="s">
        <v>213</v>
      </c>
      <c r="H295" s="51" t="s">
        <v>213</v>
      </c>
      <c r="I295" s="51" t="s">
        <v>213</v>
      </c>
      <c r="J295" s="51" t="s">
        <v>213</v>
      </c>
      <c r="K295" s="51" t="s">
        <v>213</v>
      </c>
    </row>
    <row r="296" spans="1:11" x14ac:dyDescent="0.35">
      <c r="A296" s="14" t="s">
        <v>177</v>
      </c>
      <c r="B296" s="18">
        <v>22</v>
      </c>
      <c r="C296" s="19">
        <v>45439</v>
      </c>
      <c r="D296" s="22" t="s">
        <v>213</v>
      </c>
      <c r="E296" s="51" t="s">
        <v>213</v>
      </c>
      <c r="F296" s="51" t="s">
        <v>213</v>
      </c>
      <c r="G296" s="51" t="s">
        <v>213</v>
      </c>
      <c r="H296" s="51" t="s">
        <v>213</v>
      </c>
      <c r="I296" s="51" t="s">
        <v>213</v>
      </c>
      <c r="J296" s="51" t="s">
        <v>213</v>
      </c>
      <c r="K296" s="51" t="s">
        <v>213</v>
      </c>
    </row>
    <row r="297" spans="1:11" x14ac:dyDescent="0.35">
      <c r="A297" s="14" t="s">
        <v>177</v>
      </c>
      <c r="B297" s="18">
        <v>23</v>
      </c>
      <c r="C297" s="19">
        <v>45446</v>
      </c>
      <c r="D297" s="22" t="s">
        <v>213</v>
      </c>
      <c r="E297" s="51" t="s">
        <v>213</v>
      </c>
      <c r="F297" s="51" t="s">
        <v>213</v>
      </c>
      <c r="G297" s="51" t="s">
        <v>213</v>
      </c>
      <c r="H297" s="51" t="s">
        <v>213</v>
      </c>
      <c r="I297" s="51" t="s">
        <v>213</v>
      </c>
      <c r="J297" s="51" t="s">
        <v>213</v>
      </c>
      <c r="K297" s="51" t="s">
        <v>213</v>
      </c>
    </row>
    <row r="298" spans="1:11" x14ac:dyDescent="0.35">
      <c r="A298" s="14" t="s">
        <v>177</v>
      </c>
      <c r="B298" s="18">
        <v>24</v>
      </c>
      <c r="C298" s="19">
        <v>45453</v>
      </c>
      <c r="D298" s="22" t="s">
        <v>213</v>
      </c>
      <c r="E298" s="51" t="s">
        <v>213</v>
      </c>
      <c r="F298" s="51" t="s">
        <v>213</v>
      </c>
      <c r="G298" s="51" t="s">
        <v>213</v>
      </c>
      <c r="H298" s="51" t="s">
        <v>213</v>
      </c>
      <c r="I298" s="51" t="s">
        <v>213</v>
      </c>
      <c r="J298" s="51" t="s">
        <v>213</v>
      </c>
      <c r="K298" s="51" t="s">
        <v>213</v>
      </c>
    </row>
    <row r="299" spans="1:11" x14ac:dyDescent="0.35">
      <c r="A299" s="14" t="s">
        <v>177</v>
      </c>
      <c r="B299" s="18">
        <v>25</v>
      </c>
      <c r="C299" s="19">
        <v>45460</v>
      </c>
      <c r="D299" s="22" t="s">
        <v>213</v>
      </c>
      <c r="E299" s="51" t="s">
        <v>213</v>
      </c>
      <c r="F299" s="51" t="s">
        <v>213</v>
      </c>
      <c r="G299" s="51" t="s">
        <v>213</v>
      </c>
      <c r="H299" s="51" t="s">
        <v>213</v>
      </c>
      <c r="I299" s="51" t="s">
        <v>213</v>
      </c>
      <c r="J299" s="51" t="s">
        <v>213</v>
      </c>
      <c r="K299" s="51" t="s">
        <v>213</v>
      </c>
    </row>
    <row r="300" spans="1:11" x14ac:dyDescent="0.35">
      <c r="A300" s="14" t="s">
        <v>177</v>
      </c>
      <c r="B300" s="18">
        <v>26</v>
      </c>
      <c r="C300" s="19">
        <v>45467</v>
      </c>
      <c r="D300" s="22" t="s">
        <v>213</v>
      </c>
      <c r="E300" s="51" t="s">
        <v>213</v>
      </c>
      <c r="F300" s="51" t="s">
        <v>213</v>
      </c>
      <c r="G300" s="51" t="s">
        <v>213</v>
      </c>
      <c r="H300" s="51" t="s">
        <v>213</v>
      </c>
      <c r="I300" s="51" t="s">
        <v>213</v>
      </c>
      <c r="J300" s="51" t="s">
        <v>213</v>
      </c>
      <c r="K300" s="51" t="s">
        <v>213</v>
      </c>
    </row>
    <row r="301" spans="1:11" x14ac:dyDescent="0.35">
      <c r="A301" s="14" t="s">
        <v>177</v>
      </c>
      <c r="B301" s="18">
        <v>27</v>
      </c>
      <c r="C301" s="19">
        <v>45474</v>
      </c>
      <c r="D301" s="22" t="s">
        <v>213</v>
      </c>
      <c r="E301" s="51" t="s">
        <v>213</v>
      </c>
      <c r="F301" s="51" t="s">
        <v>213</v>
      </c>
      <c r="G301" s="51" t="s">
        <v>213</v>
      </c>
      <c r="H301" s="51" t="s">
        <v>213</v>
      </c>
      <c r="I301" s="51" t="s">
        <v>213</v>
      </c>
      <c r="J301" s="51" t="s">
        <v>213</v>
      </c>
      <c r="K301" s="51" t="s">
        <v>213</v>
      </c>
    </row>
    <row r="302" spans="1:11" x14ac:dyDescent="0.35">
      <c r="A302" s="14" t="s">
        <v>177</v>
      </c>
      <c r="B302" s="18">
        <v>28</v>
      </c>
      <c r="C302" s="19">
        <v>45481</v>
      </c>
      <c r="D302" s="22" t="s">
        <v>213</v>
      </c>
      <c r="E302" s="51" t="s">
        <v>213</v>
      </c>
      <c r="F302" s="51" t="s">
        <v>213</v>
      </c>
      <c r="G302" s="51" t="s">
        <v>213</v>
      </c>
      <c r="H302" s="51" t="s">
        <v>213</v>
      </c>
      <c r="I302" s="51" t="s">
        <v>213</v>
      </c>
      <c r="J302" s="51" t="s">
        <v>213</v>
      </c>
      <c r="K302" s="51" t="s">
        <v>213</v>
      </c>
    </row>
    <row r="303" spans="1:11" x14ac:dyDescent="0.35">
      <c r="A303" s="14" t="s">
        <v>177</v>
      </c>
      <c r="B303" s="18">
        <v>29</v>
      </c>
      <c r="C303" s="19">
        <v>45488</v>
      </c>
      <c r="D303" s="22" t="s">
        <v>213</v>
      </c>
      <c r="E303" s="51" t="s">
        <v>213</v>
      </c>
      <c r="F303" s="51" t="s">
        <v>213</v>
      </c>
      <c r="G303" s="51" t="s">
        <v>213</v>
      </c>
      <c r="H303" s="51" t="s">
        <v>213</v>
      </c>
      <c r="I303" s="51" t="s">
        <v>213</v>
      </c>
      <c r="J303" s="51" t="s">
        <v>213</v>
      </c>
      <c r="K303" s="51" t="s">
        <v>213</v>
      </c>
    </row>
    <row r="304" spans="1:11" x14ac:dyDescent="0.35">
      <c r="A304" s="14" t="s">
        <v>177</v>
      </c>
      <c r="B304" s="18">
        <v>30</v>
      </c>
      <c r="C304" s="19">
        <v>45495</v>
      </c>
      <c r="D304" s="22" t="s">
        <v>213</v>
      </c>
      <c r="E304" s="51" t="s">
        <v>213</v>
      </c>
      <c r="F304" s="51" t="s">
        <v>213</v>
      </c>
      <c r="G304" s="51" t="s">
        <v>213</v>
      </c>
      <c r="H304" s="51" t="s">
        <v>213</v>
      </c>
      <c r="I304" s="51" t="s">
        <v>213</v>
      </c>
      <c r="J304" s="51" t="s">
        <v>213</v>
      </c>
      <c r="K304" s="51" t="s">
        <v>213</v>
      </c>
    </row>
    <row r="305" spans="1:11" x14ac:dyDescent="0.35">
      <c r="A305" s="14" t="s">
        <v>177</v>
      </c>
      <c r="B305" s="18">
        <v>31</v>
      </c>
      <c r="C305" s="19">
        <v>45502</v>
      </c>
      <c r="D305" s="22" t="s">
        <v>213</v>
      </c>
      <c r="E305" s="51" t="s">
        <v>213</v>
      </c>
      <c r="F305" s="51" t="s">
        <v>213</v>
      </c>
      <c r="G305" s="51" t="s">
        <v>213</v>
      </c>
      <c r="H305" s="51" t="s">
        <v>213</v>
      </c>
      <c r="I305" s="51" t="s">
        <v>213</v>
      </c>
      <c r="J305" s="51" t="s">
        <v>213</v>
      </c>
      <c r="K305" s="51" t="s">
        <v>213</v>
      </c>
    </row>
    <row r="306" spans="1:11" x14ac:dyDescent="0.35">
      <c r="A306" s="14" t="s">
        <v>177</v>
      </c>
      <c r="B306" s="18">
        <v>32</v>
      </c>
      <c r="C306" s="19">
        <v>45509</v>
      </c>
      <c r="D306" s="22" t="s">
        <v>213</v>
      </c>
      <c r="E306" s="51" t="s">
        <v>213</v>
      </c>
      <c r="F306" s="51" t="s">
        <v>213</v>
      </c>
      <c r="G306" s="51" t="s">
        <v>213</v>
      </c>
      <c r="H306" s="51" t="s">
        <v>213</v>
      </c>
      <c r="I306" s="51" t="s">
        <v>213</v>
      </c>
      <c r="J306" s="51" t="s">
        <v>213</v>
      </c>
      <c r="K306" s="51" t="s">
        <v>213</v>
      </c>
    </row>
    <row r="307" spans="1:11" x14ac:dyDescent="0.35">
      <c r="A307" s="14" t="s">
        <v>177</v>
      </c>
      <c r="B307" s="18">
        <v>33</v>
      </c>
      <c r="C307" s="19">
        <v>45516</v>
      </c>
      <c r="D307" s="22" t="s">
        <v>213</v>
      </c>
      <c r="E307" s="51" t="s">
        <v>213</v>
      </c>
      <c r="F307" s="51" t="s">
        <v>213</v>
      </c>
      <c r="G307" s="51" t="s">
        <v>213</v>
      </c>
      <c r="H307" s="51" t="s">
        <v>213</v>
      </c>
      <c r="I307" s="51" t="s">
        <v>213</v>
      </c>
      <c r="J307" s="51" t="s">
        <v>213</v>
      </c>
      <c r="K307" s="51" t="s">
        <v>213</v>
      </c>
    </row>
    <row r="308" spans="1:11" x14ac:dyDescent="0.35">
      <c r="A308" s="14" t="s">
        <v>177</v>
      </c>
      <c r="B308" s="18">
        <v>34</v>
      </c>
      <c r="C308" s="19">
        <v>45523</v>
      </c>
      <c r="D308" s="22" t="s">
        <v>213</v>
      </c>
      <c r="E308" s="51" t="s">
        <v>213</v>
      </c>
      <c r="F308" s="51" t="s">
        <v>213</v>
      </c>
      <c r="G308" s="51" t="s">
        <v>213</v>
      </c>
      <c r="H308" s="51" t="s">
        <v>213</v>
      </c>
      <c r="I308" s="51" t="s">
        <v>213</v>
      </c>
      <c r="J308" s="51" t="s">
        <v>213</v>
      </c>
      <c r="K308" s="51" t="s">
        <v>213</v>
      </c>
    </row>
    <row r="309" spans="1:11" x14ac:dyDescent="0.35">
      <c r="A309" s="14" t="s">
        <v>177</v>
      </c>
      <c r="B309" s="18">
        <v>35</v>
      </c>
      <c r="C309" s="19">
        <v>45530</v>
      </c>
      <c r="D309" s="22" t="s">
        <v>213</v>
      </c>
      <c r="E309" s="51" t="s">
        <v>213</v>
      </c>
      <c r="F309" s="51" t="s">
        <v>213</v>
      </c>
      <c r="G309" s="51" t="s">
        <v>213</v>
      </c>
      <c r="H309" s="51" t="s">
        <v>213</v>
      </c>
      <c r="I309" s="51" t="s">
        <v>213</v>
      </c>
      <c r="J309" s="51" t="s">
        <v>213</v>
      </c>
      <c r="K309" s="51" t="s">
        <v>213</v>
      </c>
    </row>
    <row r="310" spans="1:11" x14ac:dyDescent="0.35">
      <c r="A310" s="14" t="s">
        <v>177</v>
      </c>
      <c r="B310" s="18">
        <v>36</v>
      </c>
      <c r="C310" s="19">
        <v>45537</v>
      </c>
      <c r="D310" s="22" t="s">
        <v>213</v>
      </c>
      <c r="E310" s="51" t="s">
        <v>213</v>
      </c>
      <c r="F310" s="51" t="s">
        <v>213</v>
      </c>
      <c r="G310" s="51" t="s">
        <v>213</v>
      </c>
      <c r="H310" s="51" t="s">
        <v>213</v>
      </c>
      <c r="I310" s="51" t="s">
        <v>213</v>
      </c>
      <c r="J310" s="51" t="s">
        <v>213</v>
      </c>
      <c r="K310" s="51" t="s">
        <v>213</v>
      </c>
    </row>
    <row r="311" spans="1:11" x14ac:dyDescent="0.35">
      <c r="A311" s="14" t="s">
        <v>177</v>
      </c>
      <c r="B311" s="18">
        <v>37</v>
      </c>
      <c r="C311" s="19">
        <v>45544</v>
      </c>
      <c r="D311" s="22" t="s">
        <v>213</v>
      </c>
      <c r="E311" s="51" t="s">
        <v>213</v>
      </c>
      <c r="F311" s="51" t="s">
        <v>213</v>
      </c>
      <c r="G311" s="51" t="s">
        <v>213</v>
      </c>
      <c r="H311" s="51" t="s">
        <v>213</v>
      </c>
      <c r="I311" s="51" t="s">
        <v>213</v>
      </c>
      <c r="J311" s="51" t="s">
        <v>213</v>
      </c>
      <c r="K311" s="51" t="s">
        <v>213</v>
      </c>
    </row>
    <row r="312" spans="1:11" x14ac:dyDescent="0.35">
      <c r="A312" s="14" t="s">
        <v>177</v>
      </c>
      <c r="B312" s="18">
        <v>38</v>
      </c>
      <c r="C312" s="19">
        <v>45551</v>
      </c>
      <c r="D312" s="22" t="s">
        <v>213</v>
      </c>
      <c r="E312" s="51" t="s">
        <v>213</v>
      </c>
      <c r="F312" s="51" t="s">
        <v>213</v>
      </c>
      <c r="G312" s="51" t="s">
        <v>213</v>
      </c>
      <c r="H312" s="51" t="s">
        <v>213</v>
      </c>
      <c r="I312" s="51" t="s">
        <v>213</v>
      </c>
      <c r="J312" s="51" t="s">
        <v>213</v>
      </c>
      <c r="K312" s="51" t="s">
        <v>213</v>
      </c>
    </row>
    <row r="313" spans="1:11" x14ac:dyDescent="0.35">
      <c r="A313" s="14" t="s">
        <v>177</v>
      </c>
      <c r="B313" s="18">
        <v>39</v>
      </c>
      <c r="C313" s="19">
        <v>45558</v>
      </c>
      <c r="D313" s="22" t="s">
        <v>213</v>
      </c>
      <c r="E313" s="51" t="s">
        <v>213</v>
      </c>
      <c r="F313" s="51" t="s">
        <v>213</v>
      </c>
      <c r="G313" s="51" t="s">
        <v>213</v>
      </c>
      <c r="H313" s="51" t="s">
        <v>213</v>
      </c>
      <c r="I313" s="51" t="s">
        <v>213</v>
      </c>
      <c r="J313" s="51" t="s">
        <v>213</v>
      </c>
      <c r="K313" s="51" t="s">
        <v>213</v>
      </c>
    </row>
    <row r="314" spans="1:11" x14ac:dyDescent="0.35">
      <c r="A314" s="14" t="s">
        <v>177</v>
      </c>
      <c r="B314" s="18">
        <v>40</v>
      </c>
      <c r="C314" s="19">
        <v>45565</v>
      </c>
      <c r="D314" s="22" t="s">
        <v>213</v>
      </c>
      <c r="E314" s="51" t="s">
        <v>213</v>
      </c>
      <c r="F314" s="51" t="s">
        <v>213</v>
      </c>
      <c r="G314" s="51" t="s">
        <v>213</v>
      </c>
      <c r="H314" s="51" t="s">
        <v>213</v>
      </c>
      <c r="I314" s="51" t="s">
        <v>213</v>
      </c>
      <c r="J314" s="51" t="s">
        <v>213</v>
      </c>
      <c r="K314" s="51" t="s">
        <v>213</v>
      </c>
    </row>
    <row r="315" spans="1:11" x14ac:dyDescent="0.35">
      <c r="A315" s="14" t="s">
        <v>177</v>
      </c>
      <c r="B315" s="18">
        <v>41</v>
      </c>
      <c r="C315" s="19">
        <v>45572</v>
      </c>
      <c r="D315" s="22" t="s">
        <v>213</v>
      </c>
      <c r="E315" s="51" t="s">
        <v>213</v>
      </c>
      <c r="F315" s="51" t="s">
        <v>213</v>
      </c>
      <c r="G315" s="51" t="s">
        <v>213</v>
      </c>
      <c r="H315" s="51" t="s">
        <v>213</v>
      </c>
      <c r="I315" s="51" t="s">
        <v>213</v>
      </c>
      <c r="J315" s="51" t="s">
        <v>213</v>
      </c>
      <c r="K315" s="51" t="s">
        <v>213</v>
      </c>
    </row>
    <row r="316" spans="1:11" x14ac:dyDescent="0.35">
      <c r="A316" s="14" t="s">
        <v>177</v>
      </c>
      <c r="B316" s="18">
        <v>42</v>
      </c>
      <c r="C316" s="19">
        <v>45579</v>
      </c>
      <c r="D316" s="22" t="s">
        <v>213</v>
      </c>
      <c r="E316" s="51" t="s">
        <v>213</v>
      </c>
      <c r="F316" s="51" t="s">
        <v>213</v>
      </c>
      <c r="G316" s="51" t="s">
        <v>213</v>
      </c>
      <c r="H316" s="51" t="s">
        <v>213</v>
      </c>
      <c r="I316" s="51" t="s">
        <v>213</v>
      </c>
      <c r="J316" s="51" t="s">
        <v>213</v>
      </c>
      <c r="K316" s="51" t="s">
        <v>213</v>
      </c>
    </row>
    <row r="317" spans="1:11" x14ac:dyDescent="0.35">
      <c r="A317" s="14" t="s">
        <v>177</v>
      </c>
      <c r="B317" s="18">
        <v>43</v>
      </c>
      <c r="C317" s="19">
        <v>45586</v>
      </c>
      <c r="D317" s="22" t="s">
        <v>213</v>
      </c>
      <c r="E317" s="51" t="s">
        <v>213</v>
      </c>
      <c r="F317" s="51" t="s">
        <v>213</v>
      </c>
      <c r="G317" s="51" t="s">
        <v>213</v>
      </c>
      <c r="H317" s="51" t="s">
        <v>213</v>
      </c>
      <c r="I317" s="51" t="s">
        <v>213</v>
      </c>
      <c r="J317" s="51" t="s">
        <v>213</v>
      </c>
      <c r="K317" s="51" t="s">
        <v>213</v>
      </c>
    </row>
    <row r="318" spans="1:11" x14ac:dyDescent="0.35">
      <c r="A318" s="14" t="s">
        <v>177</v>
      </c>
      <c r="B318" s="18">
        <v>44</v>
      </c>
      <c r="C318" s="19">
        <v>45593</v>
      </c>
      <c r="D318" s="22" t="s">
        <v>213</v>
      </c>
      <c r="E318" s="51" t="s">
        <v>213</v>
      </c>
      <c r="F318" s="51" t="s">
        <v>213</v>
      </c>
      <c r="G318" s="51" t="s">
        <v>213</v>
      </c>
      <c r="H318" s="51" t="s">
        <v>213</v>
      </c>
      <c r="I318" s="51" t="s">
        <v>213</v>
      </c>
      <c r="J318" s="51" t="s">
        <v>213</v>
      </c>
      <c r="K318" s="51" t="s">
        <v>213</v>
      </c>
    </row>
    <row r="319" spans="1:11" x14ac:dyDescent="0.35">
      <c r="A319" s="14" t="s">
        <v>177</v>
      </c>
      <c r="B319" s="18">
        <v>45</v>
      </c>
      <c r="C319" s="19">
        <v>45600</v>
      </c>
      <c r="D319" s="22" t="s">
        <v>213</v>
      </c>
      <c r="E319" s="51" t="s">
        <v>213</v>
      </c>
      <c r="F319" s="51" t="s">
        <v>213</v>
      </c>
      <c r="G319" s="51" t="s">
        <v>213</v>
      </c>
      <c r="H319" s="51" t="s">
        <v>213</v>
      </c>
      <c r="I319" s="51" t="s">
        <v>213</v>
      </c>
      <c r="J319" s="51" t="s">
        <v>213</v>
      </c>
      <c r="K319" s="51" t="s">
        <v>213</v>
      </c>
    </row>
    <row r="320" spans="1:11" x14ac:dyDescent="0.35">
      <c r="A320" s="14" t="s">
        <v>177</v>
      </c>
      <c r="B320" s="18">
        <v>46</v>
      </c>
      <c r="C320" s="19">
        <v>45607</v>
      </c>
      <c r="D320" s="22" t="s">
        <v>213</v>
      </c>
      <c r="E320" s="51" t="s">
        <v>213</v>
      </c>
      <c r="F320" s="51" t="s">
        <v>213</v>
      </c>
      <c r="G320" s="51" t="s">
        <v>213</v>
      </c>
      <c r="H320" s="51" t="s">
        <v>213</v>
      </c>
      <c r="I320" s="51" t="s">
        <v>213</v>
      </c>
      <c r="J320" s="51" t="s">
        <v>213</v>
      </c>
      <c r="K320" s="51" t="s">
        <v>213</v>
      </c>
    </row>
    <row r="321" spans="1:11" x14ac:dyDescent="0.35">
      <c r="A321" s="14" t="s">
        <v>177</v>
      </c>
      <c r="B321" s="18">
        <v>47</v>
      </c>
      <c r="C321" s="19">
        <v>45614</v>
      </c>
      <c r="D321" s="22" t="s">
        <v>213</v>
      </c>
      <c r="E321" s="51" t="s">
        <v>213</v>
      </c>
      <c r="F321" s="51" t="s">
        <v>213</v>
      </c>
      <c r="G321" s="51" t="s">
        <v>213</v>
      </c>
      <c r="H321" s="51" t="s">
        <v>213</v>
      </c>
      <c r="I321" s="51" t="s">
        <v>213</v>
      </c>
      <c r="J321" s="51" t="s">
        <v>213</v>
      </c>
      <c r="K321" s="51" t="s">
        <v>213</v>
      </c>
    </row>
    <row r="322" spans="1:11" x14ac:dyDescent="0.35">
      <c r="A322" s="14" t="s">
        <v>177</v>
      </c>
      <c r="B322" s="18">
        <v>48</v>
      </c>
      <c r="C322" s="19">
        <v>45621</v>
      </c>
      <c r="D322" s="22" t="s">
        <v>213</v>
      </c>
      <c r="E322" s="51" t="s">
        <v>213</v>
      </c>
      <c r="F322" s="51" t="s">
        <v>213</v>
      </c>
      <c r="G322" s="51" t="s">
        <v>213</v>
      </c>
      <c r="H322" s="51" t="s">
        <v>213</v>
      </c>
      <c r="I322" s="51" t="s">
        <v>213</v>
      </c>
      <c r="J322" s="51" t="s">
        <v>213</v>
      </c>
      <c r="K322" s="51" t="s">
        <v>213</v>
      </c>
    </row>
    <row r="323" spans="1:11" x14ac:dyDescent="0.35">
      <c r="A323" s="14" t="s">
        <v>177</v>
      </c>
      <c r="B323" s="18">
        <v>49</v>
      </c>
      <c r="C323" s="19">
        <v>45628</v>
      </c>
      <c r="D323" s="22" t="s">
        <v>213</v>
      </c>
      <c r="E323" s="51" t="s">
        <v>213</v>
      </c>
      <c r="F323" s="51" t="s">
        <v>213</v>
      </c>
      <c r="G323" s="51" t="s">
        <v>213</v>
      </c>
      <c r="H323" s="51" t="s">
        <v>213</v>
      </c>
      <c r="I323" s="51" t="s">
        <v>213</v>
      </c>
      <c r="J323" s="51" t="s">
        <v>213</v>
      </c>
      <c r="K323" s="51" t="s">
        <v>213</v>
      </c>
    </row>
    <row r="324" spans="1:11" x14ac:dyDescent="0.35">
      <c r="A324" s="14" t="s">
        <v>177</v>
      </c>
      <c r="B324" s="18">
        <v>50</v>
      </c>
      <c r="C324" s="19">
        <v>45635</v>
      </c>
      <c r="D324" s="22" t="s">
        <v>213</v>
      </c>
      <c r="E324" s="51" t="s">
        <v>213</v>
      </c>
      <c r="F324" s="51" t="s">
        <v>213</v>
      </c>
      <c r="G324" s="51" t="s">
        <v>213</v>
      </c>
      <c r="H324" s="51" t="s">
        <v>213</v>
      </c>
      <c r="I324" s="51" t="s">
        <v>213</v>
      </c>
      <c r="J324" s="51" t="s">
        <v>213</v>
      </c>
      <c r="K324" s="51" t="s">
        <v>213</v>
      </c>
    </row>
    <row r="325" spans="1:11" x14ac:dyDescent="0.35">
      <c r="A325" s="14" t="s">
        <v>177</v>
      </c>
      <c r="B325" s="18">
        <v>51</v>
      </c>
      <c r="C325" s="19">
        <v>45642</v>
      </c>
      <c r="D325" s="22" t="s">
        <v>213</v>
      </c>
      <c r="E325" s="51" t="s">
        <v>213</v>
      </c>
      <c r="F325" s="51" t="s">
        <v>213</v>
      </c>
      <c r="G325" s="51" t="s">
        <v>213</v>
      </c>
      <c r="H325" s="51" t="s">
        <v>213</v>
      </c>
      <c r="I325" s="51" t="s">
        <v>213</v>
      </c>
      <c r="J325" s="51" t="s">
        <v>213</v>
      </c>
      <c r="K325" s="51" t="s">
        <v>213</v>
      </c>
    </row>
    <row r="326" spans="1:11" x14ac:dyDescent="0.35">
      <c r="A326" s="14" t="s">
        <v>177</v>
      </c>
      <c r="B326" s="18">
        <v>52</v>
      </c>
      <c r="C326" s="19">
        <v>45649</v>
      </c>
      <c r="D326" s="22" t="s">
        <v>213</v>
      </c>
      <c r="E326" s="51" t="s">
        <v>213</v>
      </c>
      <c r="F326" s="51" t="s">
        <v>213</v>
      </c>
      <c r="G326" s="51" t="s">
        <v>213</v>
      </c>
      <c r="H326" s="51" t="s">
        <v>213</v>
      </c>
      <c r="I326" s="51" t="s">
        <v>213</v>
      </c>
      <c r="J326" s="51" t="s">
        <v>213</v>
      </c>
      <c r="K326" s="51" t="s">
        <v>213</v>
      </c>
    </row>
    <row r="327" spans="1:11" x14ac:dyDescent="0.35">
      <c r="A327" s="14">
        <v>2024</v>
      </c>
      <c r="B327" s="18">
        <v>53</v>
      </c>
      <c r="C327" s="19">
        <v>45656</v>
      </c>
      <c r="D327" s="22" t="s">
        <v>213</v>
      </c>
      <c r="E327" s="51" t="s">
        <v>213</v>
      </c>
      <c r="F327" s="51" t="s">
        <v>213</v>
      </c>
      <c r="G327" s="51" t="s">
        <v>213</v>
      </c>
      <c r="H327" s="51" t="s">
        <v>213</v>
      </c>
      <c r="I327" s="51" t="s">
        <v>213</v>
      </c>
      <c r="J327" s="51" t="s">
        <v>213</v>
      </c>
      <c r="K327" s="51" t="s">
        <v>213</v>
      </c>
    </row>
  </sheetData>
  <hyperlinks>
    <hyperlink ref="A4" location="Contents!A1" display="Back to table of contents" xr:uid="{00000000-0004-0000-0600-000000000000}"/>
  </hyperlinks>
  <pageMargins left="0.7" right="0.7" top="0.75" bottom="0.75" header="0.3" footer="0.3"/>
  <tableParts count="3">
    <tablePart r:id="rId1"/>
    <tablePart r:id="rId2"/>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109"/>
  <sheetViews>
    <sheetView zoomScaleNormal="100" workbookViewId="0"/>
  </sheetViews>
  <sheetFormatPr defaultColWidth="9.1796875" defaultRowHeight="15.5" x14ac:dyDescent="0.35"/>
  <cols>
    <col min="1" max="13" width="16.7265625" style="10" customWidth="1"/>
    <col min="14" max="18" width="16.7265625" style="59" customWidth="1"/>
    <col min="19" max="16384" width="9.1796875" style="10"/>
  </cols>
  <sheetData>
    <row r="1" spans="1:18" s="4" customFormat="1" ht="20" x14ac:dyDescent="0.4">
      <c r="A1" s="100" t="s">
        <v>192</v>
      </c>
      <c r="N1" s="20"/>
      <c r="O1" s="20"/>
      <c r="P1" s="20"/>
      <c r="Q1" s="20"/>
      <c r="R1" s="20"/>
    </row>
    <row r="2" spans="1:18" s="4" customFormat="1" x14ac:dyDescent="0.35">
      <c r="A2" s="5" t="s">
        <v>136</v>
      </c>
      <c r="N2" s="20"/>
      <c r="O2" s="20"/>
      <c r="P2" s="20"/>
      <c r="Q2" s="20"/>
      <c r="R2" s="20"/>
    </row>
    <row r="3" spans="1:18" s="4" customFormat="1" x14ac:dyDescent="0.35">
      <c r="A3" s="5" t="s">
        <v>49</v>
      </c>
      <c r="N3" s="20"/>
      <c r="O3" s="20"/>
      <c r="P3" s="20"/>
      <c r="Q3" s="20"/>
      <c r="R3" s="20"/>
    </row>
    <row r="4" spans="1:18" s="4" customFormat="1" ht="30" customHeight="1" x14ac:dyDescent="0.35">
      <c r="A4" s="6" t="s">
        <v>53</v>
      </c>
      <c r="N4" s="20"/>
      <c r="O4" s="20"/>
      <c r="P4" s="20"/>
      <c r="Q4" s="20"/>
      <c r="R4" s="20"/>
    </row>
    <row r="5" spans="1:18" ht="47.25" customHeight="1" thickBot="1" x14ac:dyDescent="0.4">
      <c r="A5" s="15" t="s">
        <v>62</v>
      </c>
      <c r="B5" s="16" t="s">
        <v>57</v>
      </c>
      <c r="C5" s="16" t="s">
        <v>110</v>
      </c>
      <c r="D5" s="8" t="s">
        <v>1</v>
      </c>
      <c r="E5" s="9" t="s">
        <v>70</v>
      </c>
      <c r="F5" s="9" t="s">
        <v>71</v>
      </c>
      <c r="G5" s="9" t="s">
        <v>8</v>
      </c>
      <c r="H5" s="9" t="s">
        <v>15</v>
      </c>
      <c r="I5" s="9" t="s">
        <v>72</v>
      </c>
      <c r="J5" s="9" t="s">
        <v>73</v>
      </c>
      <c r="K5" s="9" t="s">
        <v>74</v>
      </c>
      <c r="L5" s="7" t="s">
        <v>17</v>
      </c>
      <c r="M5" s="7" t="s">
        <v>75</v>
      </c>
      <c r="N5" s="7" t="s">
        <v>76</v>
      </c>
      <c r="O5" s="7" t="s">
        <v>77</v>
      </c>
      <c r="P5" s="7" t="s">
        <v>78</v>
      </c>
      <c r="Q5" s="7" t="s">
        <v>79</v>
      </c>
      <c r="R5" s="7" t="s">
        <v>80</v>
      </c>
    </row>
    <row r="6" spans="1:18" ht="16" customHeight="1" x14ac:dyDescent="0.35">
      <c r="A6" s="14" t="s">
        <v>168</v>
      </c>
      <c r="B6" s="18">
        <v>1</v>
      </c>
      <c r="C6" s="19">
        <v>44928</v>
      </c>
      <c r="D6" s="22">
        <v>1536</v>
      </c>
      <c r="E6" s="51">
        <v>157</v>
      </c>
      <c r="F6" s="51">
        <v>31</v>
      </c>
      <c r="G6" s="51">
        <f>weekly_all_cause_deaths_council_area[[#This Row],[Dumfries and Galloway]]</f>
        <v>53</v>
      </c>
      <c r="H6" s="51">
        <f>weekly_all_cause_deaths_council_area[[#This Row],[Fife]]</f>
        <v>102</v>
      </c>
      <c r="I6" s="51">
        <v>88</v>
      </c>
      <c r="J6" s="51">
        <v>129</v>
      </c>
      <c r="K6" s="51">
        <v>303</v>
      </c>
      <c r="L6" s="51">
        <v>91</v>
      </c>
      <c r="M6" s="26">
        <v>207</v>
      </c>
      <c r="N6" s="26">
        <v>217</v>
      </c>
      <c r="O6" s="2">
        <f>weekly_all_cause_deaths_council_area[[#This Row],[Orkney Islands]]</f>
        <v>14</v>
      </c>
      <c r="P6" s="2">
        <f>weekly_all_cause_deaths_council_area[[#This Row],[Shetland Islands]]</f>
        <v>6</v>
      </c>
      <c r="Q6" s="51">
        <v>121</v>
      </c>
      <c r="R6" s="2">
        <f>weekly_all_cause_deaths_council_area[[#This Row],[Na h-Eileanan Siar]]</f>
        <v>17</v>
      </c>
    </row>
    <row r="7" spans="1:18" ht="16" customHeight="1" x14ac:dyDescent="0.35">
      <c r="A7" s="14" t="s">
        <v>168</v>
      </c>
      <c r="B7" s="18">
        <v>2</v>
      </c>
      <c r="C7" s="19">
        <v>44935</v>
      </c>
      <c r="D7" s="22">
        <v>2052</v>
      </c>
      <c r="E7" s="51">
        <v>162</v>
      </c>
      <c r="F7" s="51">
        <v>53</v>
      </c>
      <c r="G7" s="51">
        <f>weekly_all_cause_deaths_council_area[[#This Row],[Dumfries and Galloway]]</f>
        <v>62</v>
      </c>
      <c r="H7" s="51">
        <f>weekly_all_cause_deaths_council_area[[#This Row],[Fife]]</f>
        <v>135</v>
      </c>
      <c r="I7" s="51">
        <v>104</v>
      </c>
      <c r="J7" s="51">
        <v>176</v>
      </c>
      <c r="K7" s="51">
        <v>459</v>
      </c>
      <c r="L7" s="51">
        <v>101</v>
      </c>
      <c r="M7" s="26">
        <v>311</v>
      </c>
      <c r="N7" s="26">
        <v>311</v>
      </c>
      <c r="O7" s="2">
        <f>weekly_all_cause_deaths_council_area[[#This Row],[Orkney Islands]]</f>
        <v>10</v>
      </c>
      <c r="P7" s="2">
        <f>weekly_all_cause_deaths_council_area[[#This Row],[Shetland Islands]]</f>
        <v>5</v>
      </c>
      <c r="Q7" s="51">
        <v>156</v>
      </c>
      <c r="R7" s="2">
        <f>weekly_all_cause_deaths_council_area[[#This Row],[Na h-Eileanan Siar]]</f>
        <v>7</v>
      </c>
    </row>
    <row r="8" spans="1:18" ht="16" customHeight="1" x14ac:dyDescent="0.35">
      <c r="A8" s="14" t="s">
        <v>168</v>
      </c>
      <c r="B8" s="18">
        <v>3</v>
      </c>
      <c r="C8" s="19">
        <v>44942</v>
      </c>
      <c r="D8" s="22">
        <v>1733</v>
      </c>
      <c r="E8" s="51">
        <v>136</v>
      </c>
      <c r="F8" s="51">
        <v>42</v>
      </c>
      <c r="G8" s="51">
        <f>weekly_all_cause_deaths_council_area[[#This Row],[Dumfries and Galloway]]</f>
        <v>49</v>
      </c>
      <c r="H8" s="51">
        <f>weekly_all_cause_deaths_council_area[[#This Row],[Fife]]</f>
        <v>122</v>
      </c>
      <c r="I8" s="51">
        <v>68</v>
      </c>
      <c r="J8" s="51">
        <v>161</v>
      </c>
      <c r="K8" s="51">
        <v>416</v>
      </c>
      <c r="L8" s="51">
        <v>114</v>
      </c>
      <c r="M8" s="26">
        <v>197</v>
      </c>
      <c r="N8" s="26">
        <v>243</v>
      </c>
      <c r="O8" s="2">
        <f>weekly_all_cause_deaths_council_area[[#This Row],[Orkney Islands]]</f>
        <v>8</v>
      </c>
      <c r="P8" s="2">
        <f>weekly_all_cause_deaths_council_area[[#This Row],[Shetland Islands]]</f>
        <v>6</v>
      </c>
      <c r="Q8" s="51">
        <v>162</v>
      </c>
      <c r="R8" s="2">
        <f>weekly_all_cause_deaths_council_area[[#This Row],[Na h-Eileanan Siar]]</f>
        <v>9</v>
      </c>
    </row>
    <row r="9" spans="1:18" ht="16" customHeight="1" x14ac:dyDescent="0.35">
      <c r="A9" s="14" t="s">
        <v>168</v>
      </c>
      <c r="B9" s="18">
        <v>4</v>
      </c>
      <c r="C9" s="19">
        <v>44949</v>
      </c>
      <c r="D9" s="22">
        <v>1440</v>
      </c>
      <c r="E9" s="51">
        <v>108</v>
      </c>
      <c r="F9" s="51">
        <v>28</v>
      </c>
      <c r="G9" s="51">
        <f>weekly_all_cause_deaths_council_area[[#This Row],[Dumfries and Galloway]]</f>
        <v>37</v>
      </c>
      <c r="H9" s="51">
        <f>weekly_all_cause_deaths_council_area[[#This Row],[Fife]]</f>
        <v>122</v>
      </c>
      <c r="I9" s="51">
        <v>94</v>
      </c>
      <c r="J9" s="51">
        <v>131</v>
      </c>
      <c r="K9" s="51">
        <v>315</v>
      </c>
      <c r="L9" s="51">
        <v>102</v>
      </c>
      <c r="M9" s="26">
        <v>175</v>
      </c>
      <c r="N9" s="26">
        <v>173</v>
      </c>
      <c r="O9" s="2">
        <f>weekly_all_cause_deaths_council_area[[#This Row],[Orkney Islands]]</f>
        <v>11</v>
      </c>
      <c r="P9" s="2">
        <f>weekly_all_cause_deaths_council_area[[#This Row],[Shetland Islands]]</f>
        <v>5</v>
      </c>
      <c r="Q9" s="51">
        <v>128</v>
      </c>
      <c r="R9" s="2">
        <f>weekly_all_cause_deaths_council_area[[#This Row],[Na h-Eileanan Siar]]</f>
        <v>11</v>
      </c>
    </row>
    <row r="10" spans="1:18" ht="16" customHeight="1" x14ac:dyDescent="0.35">
      <c r="A10" s="14" t="s">
        <v>168</v>
      </c>
      <c r="B10" s="18">
        <v>5</v>
      </c>
      <c r="C10" s="19">
        <v>44956</v>
      </c>
      <c r="D10" s="22">
        <v>1351</v>
      </c>
      <c r="E10" s="51">
        <v>110</v>
      </c>
      <c r="F10" s="51">
        <v>29</v>
      </c>
      <c r="G10" s="51">
        <f>weekly_all_cause_deaths_council_area[[#This Row],[Dumfries and Galloway]]</f>
        <v>43</v>
      </c>
      <c r="H10" s="51">
        <f>weekly_all_cause_deaths_council_area[[#This Row],[Fife]]</f>
        <v>105</v>
      </c>
      <c r="I10" s="51">
        <v>79</v>
      </c>
      <c r="J10" s="51">
        <v>126</v>
      </c>
      <c r="K10" s="51">
        <v>259</v>
      </c>
      <c r="L10" s="51">
        <v>86</v>
      </c>
      <c r="M10" s="26">
        <v>167</v>
      </c>
      <c r="N10" s="26">
        <v>210</v>
      </c>
      <c r="O10" s="2">
        <f>weekly_all_cause_deaths_council_area[[#This Row],[Orkney Islands]]</f>
        <v>2</v>
      </c>
      <c r="P10" s="2">
        <f>weekly_all_cause_deaths_council_area[[#This Row],[Shetland Islands]]</f>
        <v>4</v>
      </c>
      <c r="Q10" s="51">
        <v>120</v>
      </c>
      <c r="R10" s="2">
        <f>weekly_all_cause_deaths_council_area[[#This Row],[Na h-Eileanan Siar]]</f>
        <v>11</v>
      </c>
    </row>
    <row r="11" spans="1:18" ht="16" customHeight="1" x14ac:dyDescent="0.35">
      <c r="A11" s="14" t="s">
        <v>168</v>
      </c>
      <c r="B11" s="18">
        <v>6</v>
      </c>
      <c r="C11" s="19">
        <v>44963</v>
      </c>
      <c r="D11" s="22">
        <v>1330</v>
      </c>
      <c r="E11" s="51">
        <v>115</v>
      </c>
      <c r="F11" s="51">
        <v>28</v>
      </c>
      <c r="G11" s="51">
        <f>weekly_all_cause_deaths_council_area[[#This Row],[Dumfries and Galloway]]</f>
        <v>52</v>
      </c>
      <c r="H11" s="51">
        <f>weekly_all_cause_deaths_council_area[[#This Row],[Fife]]</f>
        <v>105</v>
      </c>
      <c r="I11" s="51">
        <v>71</v>
      </c>
      <c r="J11" s="51">
        <v>133</v>
      </c>
      <c r="K11" s="51">
        <v>271</v>
      </c>
      <c r="L11" s="51">
        <v>78</v>
      </c>
      <c r="M11" s="26">
        <v>167</v>
      </c>
      <c r="N11" s="26">
        <v>175</v>
      </c>
      <c r="O11" s="2">
        <f>weekly_all_cause_deaths_council_area[[#This Row],[Orkney Islands]]</f>
        <v>7</v>
      </c>
      <c r="P11" s="2">
        <f>weekly_all_cause_deaths_council_area[[#This Row],[Shetland Islands]]</f>
        <v>4</v>
      </c>
      <c r="Q11" s="51">
        <v>121</v>
      </c>
      <c r="R11" s="2">
        <f>weekly_all_cause_deaths_council_area[[#This Row],[Na h-Eileanan Siar]]</f>
        <v>3</v>
      </c>
    </row>
    <row r="12" spans="1:18" ht="16" customHeight="1" x14ac:dyDescent="0.35">
      <c r="A12" s="14" t="s">
        <v>168</v>
      </c>
      <c r="B12" s="18">
        <v>7</v>
      </c>
      <c r="C12" s="19">
        <v>44970</v>
      </c>
      <c r="D12" s="22">
        <v>1289</v>
      </c>
      <c r="E12" s="51">
        <v>106</v>
      </c>
      <c r="F12" s="51">
        <v>42</v>
      </c>
      <c r="G12" s="51">
        <f>weekly_all_cause_deaths_council_area[[#This Row],[Dumfries and Galloway]]</f>
        <v>36</v>
      </c>
      <c r="H12" s="51">
        <f>weekly_all_cause_deaths_council_area[[#This Row],[Fife]]</f>
        <v>94</v>
      </c>
      <c r="I12" s="51">
        <v>70</v>
      </c>
      <c r="J12" s="51">
        <v>138</v>
      </c>
      <c r="K12" s="51">
        <v>275</v>
      </c>
      <c r="L12" s="51">
        <v>65</v>
      </c>
      <c r="M12" s="26">
        <v>169</v>
      </c>
      <c r="N12" s="26">
        <v>189</v>
      </c>
      <c r="O12" s="2">
        <f>weekly_all_cause_deaths_council_area[[#This Row],[Orkney Islands]]</f>
        <v>2</v>
      </c>
      <c r="P12" s="2">
        <f>weekly_all_cause_deaths_council_area[[#This Row],[Shetland Islands]]</f>
        <v>8</v>
      </c>
      <c r="Q12" s="51">
        <v>92</v>
      </c>
      <c r="R12" s="2">
        <f>weekly_all_cause_deaths_council_area[[#This Row],[Na h-Eileanan Siar]]</f>
        <v>3</v>
      </c>
    </row>
    <row r="13" spans="1:18" ht="16" customHeight="1" x14ac:dyDescent="0.35">
      <c r="A13" s="14" t="s">
        <v>168</v>
      </c>
      <c r="B13" s="18">
        <v>8</v>
      </c>
      <c r="C13" s="19">
        <v>44977</v>
      </c>
      <c r="D13" s="22">
        <v>1314</v>
      </c>
      <c r="E13" s="51">
        <v>127</v>
      </c>
      <c r="F13" s="51">
        <v>35</v>
      </c>
      <c r="G13" s="51">
        <f>weekly_all_cause_deaths_council_area[[#This Row],[Dumfries and Galloway]]</f>
        <v>48</v>
      </c>
      <c r="H13" s="51">
        <f>weekly_all_cause_deaths_council_area[[#This Row],[Fife]]</f>
        <v>91</v>
      </c>
      <c r="I13" s="51">
        <v>63</v>
      </c>
      <c r="J13" s="51">
        <v>136</v>
      </c>
      <c r="K13" s="51">
        <v>289</v>
      </c>
      <c r="L13" s="51">
        <v>72</v>
      </c>
      <c r="M13" s="26">
        <v>145</v>
      </c>
      <c r="N13" s="26">
        <v>180</v>
      </c>
      <c r="O13" s="2">
        <f>weekly_all_cause_deaths_council_area[[#This Row],[Orkney Islands]]</f>
        <v>1</v>
      </c>
      <c r="P13" s="2">
        <f>weekly_all_cause_deaths_council_area[[#This Row],[Shetland Islands]]</f>
        <v>4</v>
      </c>
      <c r="Q13" s="51">
        <v>116</v>
      </c>
      <c r="R13" s="2">
        <f>weekly_all_cause_deaths_council_area[[#This Row],[Na h-Eileanan Siar]]</f>
        <v>7</v>
      </c>
    </row>
    <row r="14" spans="1:18" ht="16" customHeight="1" x14ac:dyDescent="0.35">
      <c r="A14" s="14" t="s">
        <v>168</v>
      </c>
      <c r="B14" s="18">
        <v>9</v>
      </c>
      <c r="C14" s="19">
        <v>44984</v>
      </c>
      <c r="D14" s="22">
        <v>1245</v>
      </c>
      <c r="E14" s="51">
        <v>95</v>
      </c>
      <c r="F14" s="51">
        <v>28</v>
      </c>
      <c r="G14" s="51">
        <f>weekly_all_cause_deaths_council_area[[#This Row],[Dumfries and Galloway]]</f>
        <v>38</v>
      </c>
      <c r="H14" s="51">
        <f>weekly_all_cause_deaths_council_area[[#This Row],[Fife]]</f>
        <v>91</v>
      </c>
      <c r="I14" s="51">
        <v>73</v>
      </c>
      <c r="J14" s="51">
        <v>107</v>
      </c>
      <c r="K14" s="51">
        <v>265</v>
      </c>
      <c r="L14" s="51">
        <v>83</v>
      </c>
      <c r="M14" s="26">
        <v>159</v>
      </c>
      <c r="N14" s="26">
        <v>184</v>
      </c>
      <c r="O14" s="2">
        <f>weekly_all_cause_deaths_council_area[[#This Row],[Orkney Islands]]</f>
        <v>7</v>
      </c>
      <c r="P14" s="2">
        <f>weekly_all_cause_deaths_council_area[[#This Row],[Shetland Islands]]</f>
        <v>3</v>
      </c>
      <c r="Q14" s="51">
        <v>102</v>
      </c>
      <c r="R14" s="2">
        <f>weekly_all_cause_deaths_council_area[[#This Row],[Na h-Eileanan Siar]]</f>
        <v>10</v>
      </c>
    </row>
    <row r="15" spans="1:18" ht="16" customHeight="1" x14ac:dyDescent="0.35">
      <c r="A15" s="14" t="s">
        <v>168</v>
      </c>
      <c r="B15" s="18">
        <v>10</v>
      </c>
      <c r="C15" s="19">
        <v>44991</v>
      </c>
      <c r="D15" s="22">
        <v>1304</v>
      </c>
      <c r="E15" s="51">
        <v>110</v>
      </c>
      <c r="F15" s="51">
        <v>28</v>
      </c>
      <c r="G15" s="51">
        <f>weekly_all_cause_deaths_council_area[[#This Row],[Dumfries and Galloway]]</f>
        <v>38</v>
      </c>
      <c r="H15" s="51">
        <f>weekly_all_cause_deaths_council_area[[#This Row],[Fife]]</f>
        <v>89</v>
      </c>
      <c r="I15" s="51">
        <v>85</v>
      </c>
      <c r="J15" s="51">
        <v>124</v>
      </c>
      <c r="K15" s="51">
        <v>257</v>
      </c>
      <c r="L15" s="51">
        <v>90</v>
      </c>
      <c r="M15" s="26">
        <v>180</v>
      </c>
      <c r="N15" s="26">
        <v>164</v>
      </c>
      <c r="O15" s="2">
        <f>weekly_all_cause_deaths_council_area[[#This Row],[Orkney Islands]]</f>
        <v>3</v>
      </c>
      <c r="P15" s="2">
        <f>weekly_all_cause_deaths_council_area[[#This Row],[Shetland Islands]]</f>
        <v>5</v>
      </c>
      <c r="Q15" s="51">
        <v>117</v>
      </c>
      <c r="R15" s="2">
        <f>weekly_all_cause_deaths_council_area[[#This Row],[Na h-Eileanan Siar]]</f>
        <v>14</v>
      </c>
    </row>
    <row r="16" spans="1:18" ht="16" customHeight="1" x14ac:dyDescent="0.35">
      <c r="A16" s="14" t="s">
        <v>168</v>
      </c>
      <c r="B16" s="18">
        <v>11</v>
      </c>
      <c r="C16" s="19">
        <v>44998</v>
      </c>
      <c r="D16" s="22">
        <v>1311</v>
      </c>
      <c r="E16" s="51">
        <v>120</v>
      </c>
      <c r="F16" s="51">
        <v>33</v>
      </c>
      <c r="G16" s="51">
        <f>weekly_all_cause_deaths_council_area[[#This Row],[Dumfries and Galloway]]</f>
        <v>41</v>
      </c>
      <c r="H16" s="51">
        <f>weekly_all_cause_deaths_council_area[[#This Row],[Fife]]</f>
        <v>93</v>
      </c>
      <c r="I16" s="51">
        <v>66</v>
      </c>
      <c r="J16" s="51">
        <v>117</v>
      </c>
      <c r="K16" s="51">
        <v>287</v>
      </c>
      <c r="L16" s="51">
        <v>78</v>
      </c>
      <c r="M16" s="26">
        <v>172</v>
      </c>
      <c r="N16" s="26">
        <v>183</v>
      </c>
      <c r="O16" s="2">
        <f>weekly_all_cause_deaths_council_area[[#This Row],[Orkney Islands]]</f>
        <v>3</v>
      </c>
      <c r="P16" s="2">
        <f>weekly_all_cause_deaths_council_area[[#This Row],[Shetland Islands]]</f>
        <v>5</v>
      </c>
      <c r="Q16" s="51">
        <v>105</v>
      </c>
      <c r="R16" s="2">
        <f>weekly_all_cause_deaths_council_area[[#This Row],[Na h-Eileanan Siar]]</f>
        <v>8</v>
      </c>
    </row>
    <row r="17" spans="1:18" ht="16" customHeight="1" x14ac:dyDescent="0.35">
      <c r="A17" s="14" t="s">
        <v>168</v>
      </c>
      <c r="B17" s="18">
        <v>12</v>
      </c>
      <c r="C17" s="19">
        <v>45005</v>
      </c>
      <c r="D17" s="22">
        <v>1374</v>
      </c>
      <c r="E17" s="51">
        <v>101</v>
      </c>
      <c r="F17" s="51">
        <v>31</v>
      </c>
      <c r="G17" s="51">
        <f>weekly_all_cause_deaths_council_area[[#This Row],[Dumfries and Galloway]]</f>
        <v>45</v>
      </c>
      <c r="H17" s="51">
        <f>weekly_all_cause_deaths_council_area[[#This Row],[Fife]]</f>
        <v>104</v>
      </c>
      <c r="I17" s="51">
        <v>81</v>
      </c>
      <c r="J17" s="51">
        <v>146</v>
      </c>
      <c r="K17" s="51">
        <v>275</v>
      </c>
      <c r="L17" s="51">
        <v>82</v>
      </c>
      <c r="M17" s="26">
        <v>161</v>
      </c>
      <c r="N17" s="26">
        <v>208</v>
      </c>
      <c r="O17" s="2">
        <f>weekly_all_cause_deaths_council_area[[#This Row],[Orkney Islands]]</f>
        <v>7</v>
      </c>
      <c r="P17" s="2">
        <f>weekly_all_cause_deaths_council_area[[#This Row],[Shetland Islands]]</f>
        <v>10</v>
      </c>
      <c r="Q17" s="51">
        <v>112</v>
      </c>
      <c r="R17" s="2">
        <f>weekly_all_cause_deaths_council_area[[#This Row],[Na h-Eileanan Siar]]</f>
        <v>11</v>
      </c>
    </row>
    <row r="18" spans="1:18" ht="16" customHeight="1" x14ac:dyDescent="0.35">
      <c r="A18" s="14" t="s">
        <v>168</v>
      </c>
      <c r="B18" s="18">
        <v>13</v>
      </c>
      <c r="C18" s="19">
        <v>45012</v>
      </c>
      <c r="D18" s="22">
        <v>1263</v>
      </c>
      <c r="E18" s="51">
        <v>95</v>
      </c>
      <c r="F18" s="51">
        <v>29</v>
      </c>
      <c r="G18" s="51">
        <f>weekly_all_cause_deaths_council_area[[#This Row],[Dumfries and Galloway]]</f>
        <v>45</v>
      </c>
      <c r="H18" s="51">
        <f>weekly_all_cause_deaths_council_area[[#This Row],[Fife]]</f>
        <v>96</v>
      </c>
      <c r="I18" s="51">
        <v>81</v>
      </c>
      <c r="J18" s="51">
        <v>120</v>
      </c>
      <c r="K18" s="51">
        <v>278</v>
      </c>
      <c r="L18" s="51">
        <v>77</v>
      </c>
      <c r="M18" s="26">
        <v>142</v>
      </c>
      <c r="N18" s="26">
        <v>185</v>
      </c>
      <c r="O18" s="2">
        <f>weekly_all_cause_deaths_council_area[[#This Row],[Orkney Islands]]</f>
        <v>8</v>
      </c>
      <c r="P18" s="2">
        <f>weekly_all_cause_deaths_council_area[[#This Row],[Shetland Islands]]</f>
        <v>6</v>
      </c>
      <c r="Q18" s="51">
        <v>96</v>
      </c>
      <c r="R18" s="2">
        <f>weekly_all_cause_deaths_council_area[[#This Row],[Na h-Eileanan Siar]]</f>
        <v>5</v>
      </c>
    </row>
    <row r="19" spans="1:18" ht="16" customHeight="1" x14ac:dyDescent="0.35">
      <c r="A19" s="14" t="s">
        <v>168</v>
      </c>
      <c r="B19" s="18">
        <v>14</v>
      </c>
      <c r="C19" s="19">
        <v>45019</v>
      </c>
      <c r="D19" s="22">
        <v>1125</v>
      </c>
      <c r="E19" s="51">
        <v>84</v>
      </c>
      <c r="F19" s="51">
        <v>32</v>
      </c>
      <c r="G19" s="51">
        <f>weekly_all_cause_deaths_council_area[[#This Row],[Dumfries and Galloway]]</f>
        <v>35</v>
      </c>
      <c r="H19" s="51">
        <f>weekly_all_cause_deaths_council_area[[#This Row],[Fife]]</f>
        <v>87</v>
      </c>
      <c r="I19" s="51">
        <v>58</v>
      </c>
      <c r="J19" s="51">
        <v>114</v>
      </c>
      <c r="K19" s="51">
        <v>202</v>
      </c>
      <c r="L19" s="51">
        <v>86</v>
      </c>
      <c r="M19" s="26">
        <v>134</v>
      </c>
      <c r="N19" s="26">
        <v>179</v>
      </c>
      <c r="O19" s="2">
        <f>weekly_all_cause_deaths_council_area[[#This Row],[Orkney Islands]]</f>
        <v>8</v>
      </c>
      <c r="P19" s="2">
        <f>weekly_all_cause_deaths_council_area[[#This Row],[Shetland Islands]]</f>
        <v>3</v>
      </c>
      <c r="Q19" s="51">
        <v>98</v>
      </c>
      <c r="R19" s="2">
        <f>weekly_all_cause_deaths_council_area[[#This Row],[Na h-Eileanan Siar]]</f>
        <v>5</v>
      </c>
    </row>
    <row r="20" spans="1:18" ht="16" customHeight="1" x14ac:dyDescent="0.35">
      <c r="A20" s="14" t="s">
        <v>168</v>
      </c>
      <c r="B20" s="18">
        <v>15</v>
      </c>
      <c r="C20" s="19">
        <v>45026</v>
      </c>
      <c r="D20" s="22">
        <v>1267</v>
      </c>
      <c r="E20" s="51">
        <v>82</v>
      </c>
      <c r="F20" s="51">
        <v>23</v>
      </c>
      <c r="G20" s="51">
        <f>weekly_all_cause_deaths_council_area[[#This Row],[Dumfries and Galloway]]</f>
        <v>43</v>
      </c>
      <c r="H20" s="51">
        <f>weekly_all_cause_deaths_council_area[[#This Row],[Fife]]</f>
        <v>74</v>
      </c>
      <c r="I20" s="51">
        <v>73</v>
      </c>
      <c r="J20" s="51">
        <v>148</v>
      </c>
      <c r="K20" s="51">
        <v>260</v>
      </c>
      <c r="L20" s="51">
        <v>87</v>
      </c>
      <c r="M20" s="26">
        <v>172</v>
      </c>
      <c r="N20" s="26">
        <v>170</v>
      </c>
      <c r="O20" s="2">
        <f>weekly_all_cause_deaths_council_area[[#This Row],[Orkney Islands]]</f>
        <v>4</v>
      </c>
      <c r="P20" s="2">
        <f>weekly_all_cause_deaths_council_area[[#This Row],[Shetland Islands]]</f>
        <v>5</v>
      </c>
      <c r="Q20" s="51">
        <v>116</v>
      </c>
      <c r="R20" s="2">
        <f>weekly_all_cause_deaths_council_area[[#This Row],[Na h-Eileanan Siar]]</f>
        <v>10</v>
      </c>
    </row>
    <row r="21" spans="1:18" ht="16" customHeight="1" x14ac:dyDescent="0.35">
      <c r="A21" s="14" t="s">
        <v>168</v>
      </c>
      <c r="B21" s="18">
        <v>16</v>
      </c>
      <c r="C21" s="19">
        <v>45033</v>
      </c>
      <c r="D21" s="22">
        <v>1263</v>
      </c>
      <c r="E21" s="51">
        <v>95</v>
      </c>
      <c r="F21" s="51">
        <v>27</v>
      </c>
      <c r="G21" s="51">
        <f>weekly_all_cause_deaths_council_area[[#This Row],[Dumfries and Galloway]]</f>
        <v>44</v>
      </c>
      <c r="H21" s="51">
        <f>weekly_all_cause_deaths_council_area[[#This Row],[Fife]]</f>
        <v>97</v>
      </c>
      <c r="I21" s="51">
        <v>66</v>
      </c>
      <c r="J21" s="51">
        <v>116</v>
      </c>
      <c r="K21" s="51">
        <v>264</v>
      </c>
      <c r="L21" s="51">
        <v>89</v>
      </c>
      <c r="M21" s="26">
        <v>168</v>
      </c>
      <c r="N21" s="26">
        <v>176</v>
      </c>
      <c r="O21" s="2">
        <f>weekly_all_cause_deaths_council_area[[#This Row],[Orkney Islands]]</f>
        <v>1</v>
      </c>
      <c r="P21" s="2">
        <f>weekly_all_cause_deaths_council_area[[#This Row],[Shetland Islands]]</f>
        <v>7</v>
      </c>
      <c r="Q21" s="51">
        <v>107</v>
      </c>
      <c r="R21" s="2">
        <f>weekly_all_cause_deaths_council_area[[#This Row],[Na h-Eileanan Siar]]</f>
        <v>6</v>
      </c>
    </row>
    <row r="22" spans="1:18" ht="16" customHeight="1" x14ac:dyDescent="0.35">
      <c r="A22" s="14" t="s">
        <v>168</v>
      </c>
      <c r="B22" s="18">
        <v>17</v>
      </c>
      <c r="C22" s="19">
        <v>45040</v>
      </c>
      <c r="D22" s="22">
        <v>1205</v>
      </c>
      <c r="E22" s="51">
        <v>95</v>
      </c>
      <c r="F22" s="51">
        <v>25</v>
      </c>
      <c r="G22" s="51">
        <f>weekly_all_cause_deaths_council_area[[#This Row],[Dumfries and Galloway]]</f>
        <v>46</v>
      </c>
      <c r="H22" s="51">
        <f>weekly_all_cause_deaths_council_area[[#This Row],[Fife]]</f>
        <v>94</v>
      </c>
      <c r="I22" s="51">
        <v>80</v>
      </c>
      <c r="J22" s="51">
        <v>120</v>
      </c>
      <c r="K22" s="51">
        <v>239</v>
      </c>
      <c r="L22" s="51">
        <v>83</v>
      </c>
      <c r="M22" s="26">
        <v>151</v>
      </c>
      <c r="N22" s="26">
        <v>160</v>
      </c>
      <c r="O22" s="2">
        <f>weekly_all_cause_deaths_council_area[[#This Row],[Orkney Islands]]</f>
        <v>3</v>
      </c>
      <c r="P22" s="2">
        <f>weekly_all_cause_deaths_council_area[[#This Row],[Shetland Islands]]</f>
        <v>7</v>
      </c>
      <c r="Q22" s="51">
        <v>99</v>
      </c>
      <c r="R22" s="2">
        <f>weekly_all_cause_deaths_council_area[[#This Row],[Na h-Eileanan Siar]]</f>
        <v>3</v>
      </c>
    </row>
    <row r="23" spans="1:18" ht="16" customHeight="1" x14ac:dyDescent="0.35">
      <c r="A23" s="14" t="s">
        <v>168</v>
      </c>
      <c r="B23" s="18">
        <v>18</v>
      </c>
      <c r="C23" s="19">
        <v>45047</v>
      </c>
      <c r="D23" s="22">
        <v>1166</v>
      </c>
      <c r="E23" s="51">
        <v>108</v>
      </c>
      <c r="F23" s="51">
        <v>22</v>
      </c>
      <c r="G23" s="51">
        <f>weekly_all_cause_deaths_council_area[[#This Row],[Dumfries and Galloway]]</f>
        <v>33</v>
      </c>
      <c r="H23" s="51">
        <f>weekly_all_cause_deaths_council_area[[#This Row],[Fife]]</f>
        <v>76</v>
      </c>
      <c r="I23" s="51">
        <v>71</v>
      </c>
      <c r="J23" s="51">
        <v>111</v>
      </c>
      <c r="K23" s="51">
        <v>236</v>
      </c>
      <c r="L23" s="51">
        <v>72</v>
      </c>
      <c r="M23" s="26">
        <v>157</v>
      </c>
      <c r="N23" s="26">
        <v>175</v>
      </c>
      <c r="O23" s="2">
        <f>weekly_all_cause_deaths_council_area[[#This Row],[Orkney Islands]]</f>
        <v>5</v>
      </c>
      <c r="P23" s="2">
        <f>weekly_all_cause_deaths_council_area[[#This Row],[Shetland Islands]]</f>
        <v>5</v>
      </c>
      <c r="Q23" s="51">
        <v>86</v>
      </c>
      <c r="R23" s="2">
        <f>weekly_all_cause_deaths_council_area[[#This Row],[Na h-Eileanan Siar]]</f>
        <v>9</v>
      </c>
    </row>
    <row r="24" spans="1:18" ht="16" customHeight="1" x14ac:dyDescent="0.35">
      <c r="A24" s="14" t="s">
        <v>168</v>
      </c>
      <c r="B24" s="18">
        <v>19</v>
      </c>
      <c r="C24" s="19">
        <v>45054</v>
      </c>
      <c r="D24" s="22">
        <v>1083</v>
      </c>
      <c r="E24" s="51">
        <v>76</v>
      </c>
      <c r="F24" s="51">
        <v>27</v>
      </c>
      <c r="G24" s="51">
        <f>weekly_all_cause_deaths_council_area[[#This Row],[Dumfries and Galloway]]</f>
        <v>42</v>
      </c>
      <c r="H24" s="51">
        <f>weekly_all_cause_deaths_council_area[[#This Row],[Fife]]</f>
        <v>69</v>
      </c>
      <c r="I24" s="51">
        <v>53</v>
      </c>
      <c r="J24" s="51">
        <v>113</v>
      </c>
      <c r="K24" s="51">
        <v>242</v>
      </c>
      <c r="L24" s="51">
        <v>84</v>
      </c>
      <c r="M24" s="26">
        <v>134</v>
      </c>
      <c r="N24" s="26">
        <v>148</v>
      </c>
      <c r="O24" s="2">
        <f>weekly_all_cause_deaths_council_area[[#This Row],[Orkney Islands]]</f>
        <v>3</v>
      </c>
      <c r="P24" s="2">
        <f>weekly_all_cause_deaths_council_area[[#This Row],[Shetland Islands]]</f>
        <v>4</v>
      </c>
      <c r="Q24" s="51">
        <v>80</v>
      </c>
      <c r="R24" s="2">
        <f>weekly_all_cause_deaths_council_area[[#This Row],[Na h-Eileanan Siar]]</f>
        <v>8</v>
      </c>
    </row>
    <row r="25" spans="1:18" ht="16" customHeight="1" x14ac:dyDescent="0.35">
      <c r="A25" s="14" t="s">
        <v>168</v>
      </c>
      <c r="B25" s="18">
        <v>20</v>
      </c>
      <c r="C25" s="19">
        <v>45061</v>
      </c>
      <c r="D25" s="22">
        <v>1228</v>
      </c>
      <c r="E25" s="51">
        <v>81</v>
      </c>
      <c r="F25" s="51">
        <v>34</v>
      </c>
      <c r="G25" s="51">
        <f>weekly_all_cause_deaths_council_area[[#This Row],[Dumfries and Galloway]]</f>
        <v>48</v>
      </c>
      <c r="H25" s="51">
        <f>weekly_all_cause_deaths_council_area[[#This Row],[Fife]]</f>
        <v>87</v>
      </c>
      <c r="I25" s="51">
        <v>69</v>
      </c>
      <c r="J25" s="51">
        <v>126</v>
      </c>
      <c r="K25" s="51">
        <v>279</v>
      </c>
      <c r="L25" s="51">
        <v>72</v>
      </c>
      <c r="M25" s="26">
        <v>146</v>
      </c>
      <c r="N25" s="26">
        <v>178</v>
      </c>
      <c r="O25" s="2">
        <f>weekly_all_cause_deaths_council_area[[#This Row],[Orkney Islands]]</f>
        <v>5</v>
      </c>
      <c r="P25" s="2">
        <f>weekly_all_cause_deaths_council_area[[#This Row],[Shetland Islands]]</f>
        <v>8</v>
      </c>
      <c r="Q25" s="51">
        <v>86</v>
      </c>
      <c r="R25" s="2">
        <f>weekly_all_cause_deaths_council_area[[#This Row],[Na h-Eileanan Siar]]</f>
        <v>9</v>
      </c>
    </row>
    <row r="26" spans="1:18" ht="16" customHeight="1" x14ac:dyDescent="0.35">
      <c r="A26" s="14" t="s">
        <v>168</v>
      </c>
      <c r="B26" s="18">
        <v>21</v>
      </c>
      <c r="C26" s="19">
        <v>45068</v>
      </c>
      <c r="D26" s="22">
        <v>1086</v>
      </c>
      <c r="E26" s="51">
        <v>93</v>
      </c>
      <c r="F26" s="51">
        <v>28</v>
      </c>
      <c r="G26" s="51">
        <f>weekly_all_cause_deaths_council_area[[#This Row],[Dumfries and Galloway]]</f>
        <v>42</v>
      </c>
      <c r="H26" s="51">
        <f>weekly_all_cause_deaths_council_area[[#This Row],[Fife]]</f>
        <v>84</v>
      </c>
      <c r="I26" s="51">
        <v>58</v>
      </c>
      <c r="J26" s="51">
        <v>108</v>
      </c>
      <c r="K26" s="51">
        <v>217</v>
      </c>
      <c r="L26" s="51">
        <v>64</v>
      </c>
      <c r="M26" s="26">
        <v>140</v>
      </c>
      <c r="N26" s="26">
        <v>162</v>
      </c>
      <c r="O26" s="2">
        <f>weekly_all_cause_deaths_council_area[[#This Row],[Orkney Islands]]</f>
        <v>2</v>
      </c>
      <c r="P26" s="2">
        <f>weekly_all_cause_deaths_council_area[[#This Row],[Shetland Islands]]</f>
        <v>5</v>
      </c>
      <c r="Q26" s="51">
        <v>75</v>
      </c>
      <c r="R26" s="2">
        <f>weekly_all_cause_deaths_council_area[[#This Row],[Na h-Eileanan Siar]]</f>
        <v>8</v>
      </c>
    </row>
    <row r="27" spans="1:18" ht="16" customHeight="1" x14ac:dyDescent="0.35">
      <c r="A27" s="14" t="s">
        <v>168</v>
      </c>
      <c r="B27" s="18">
        <v>22</v>
      </c>
      <c r="C27" s="19">
        <v>45075</v>
      </c>
      <c r="D27" s="22">
        <v>1086</v>
      </c>
      <c r="E27" s="51">
        <v>77</v>
      </c>
      <c r="F27" s="51">
        <v>23</v>
      </c>
      <c r="G27" s="51">
        <f>weekly_all_cause_deaths_council_area[[#This Row],[Dumfries and Galloway]]</f>
        <v>36</v>
      </c>
      <c r="H27" s="51">
        <f>weekly_all_cause_deaths_council_area[[#This Row],[Fife]]</f>
        <v>68</v>
      </c>
      <c r="I27" s="51">
        <v>71</v>
      </c>
      <c r="J27" s="51">
        <v>104</v>
      </c>
      <c r="K27" s="51">
        <v>232</v>
      </c>
      <c r="L27" s="51">
        <v>85</v>
      </c>
      <c r="M27" s="26">
        <v>141</v>
      </c>
      <c r="N27" s="26">
        <v>146</v>
      </c>
      <c r="O27" s="2">
        <f>weekly_all_cause_deaths_council_area[[#This Row],[Orkney Islands]]</f>
        <v>5</v>
      </c>
      <c r="P27" s="2">
        <f>weekly_all_cause_deaths_council_area[[#This Row],[Shetland Islands]]</f>
        <v>6</v>
      </c>
      <c r="Q27" s="51">
        <v>86</v>
      </c>
      <c r="R27" s="2">
        <f>weekly_all_cause_deaths_council_area[[#This Row],[Na h-Eileanan Siar]]</f>
        <v>6</v>
      </c>
    </row>
    <row r="28" spans="1:18" ht="16" customHeight="1" x14ac:dyDescent="0.35">
      <c r="A28" s="14" t="s">
        <v>168</v>
      </c>
      <c r="B28" s="18">
        <v>23</v>
      </c>
      <c r="C28" s="19">
        <v>45082</v>
      </c>
      <c r="D28" s="22">
        <v>1145</v>
      </c>
      <c r="E28" s="51">
        <v>95</v>
      </c>
      <c r="F28" s="51">
        <v>30</v>
      </c>
      <c r="G28" s="51">
        <f>weekly_all_cause_deaths_council_area[[#This Row],[Dumfries and Galloway]]</f>
        <v>31</v>
      </c>
      <c r="H28" s="51">
        <f>weekly_all_cause_deaths_council_area[[#This Row],[Fife]]</f>
        <v>87</v>
      </c>
      <c r="I28" s="51">
        <v>53</v>
      </c>
      <c r="J28" s="51">
        <v>125</v>
      </c>
      <c r="K28" s="51">
        <v>253</v>
      </c>
      <c r="L28" s="51">
        <v>72</v>
      </c>
      <c r="M28" s="26">
        <v>137</v>
      </c>
      <c r="N28" s="26">
        <v>153</v>
      </c>
      <c r="O28" s="2">
        <f>weekly_all_cause_deaths_council_area[[#This Row],[Orkney Islands]]</f>
        <v>7</v>
      </c>
      <c r="P28" s="2">
        <f>weekly_all_cause_deaths_council_area[[#This Row],[Shetland Islands]]</f>
        <v>2</v>
      </c>
      <c r="Q28" s="51">
        <v>93</v>
      </c>
      <c r="R28" s="2">
        <f>weekly_all_cause_deaths_council_area[[#This Row],[Na h-Eileanan Siar]]</f>
        <v>7</v>
      </c>
    </row>
    <row r="29" spans="1:18" ht="16" customHeight="1" x14ac:dyDescent="0.35">
      <c r="A29" s="14" t="s">
        <v>168</v>
      </c>
      <c r="B29" s="18">
        <v>24</v>
      </c>
      <c r="C29" s="19">
        <v>45089</v>
      </c>
      <c r="D29" s="22">
        <v>1161</v>
      </c>
      <c r="E29" s="51">
        <v>89</v>
      </c>
      <c r="F29" s="51">
        <v>27</v>
      </c>
      <c r="G29" s="51">
        <f>weekly_all_cause_deaths_council_area[[#This Row],[Dumfries and Galloway]]</f>
        <v>37</v>
      </c>
      <c r="H29" s="51">
        <f>weekly_all_cause_deaths_council_area[[#This Row],[Fife]]</f>
        <v>84</v>
      </c>
      <c r="I29" s="51">
        <v>75</v>
      </c>
      <c r="J29" s="51">
        <v>101</v>
      </c>
      <c r="K29" s="51">
        <v>231</v>
      </c>
      <c r="L29" s="51">
        <v>87</v>
      </c>
      <c r="M29" s="26">
        <v>150</v>
      </c>
      <c r="N29" s="26">
        <v>152</v>
      </c>
      <c r="O29" s="2">
        <f>weekly_all_cause_deaths_council_area[[#This Row],[Orkney Islands]]</f>
        <v>8</v>
      </c>
      <c r="P29" s="2">
        <f>weekly_all_cause_deaths_council_area[[#This Row],[Shetland Islands]]</f>
        <v>6</v>
      </c>
      <c r="Q29" s="51">
        <v>101</v>
      </c>
      <c r="R29" s="2">
        <f>weekly_all_cause_deaths_council_area[[#This Row],[Na h-Eileanan Siar]]</f>
        <v>13</v>
      </c>
    </row>
    <row r="30" spans="1:18" ht="16" customHeight="1" x14ac:dyDescent="0.35">
      <c r="A30" s="14" t="s">
        <v>168</v>
      </c>
      <c r="B30" s="18">
        <v>25</v>
      </c>
      <c r="C30" s="19">
        <v>45096</v>
      </c>
      <c r="D30" s="22">
        <v>1054</v>
      </c>
      <c r="E30" s="51">
        <v>111</v>
      </c>
      <c r="F30" s="51">
        <v>31</v>
      </c>
      <c r="G30" s="51">
        <f>weekly_all_cause_deaths_council_area[[#This Row],[Dumfries and Galloway]]</f>
        <v>37</v>
      </c>
      <c r="H30" s="51">
        <f>weekly_all_cause_deaths_council_area[[#This Row],[Fife]]</f>
        <v>72</v>
      </c>
      <c r="I30" s="51">
        <v>55</v>
      </c>
      <c r="J30" s="51">
        <v>113</v>
      </c>
      <c r="K30" s="51">
        <v>216</v>
      </c>
      <c r="L30" s="51">
        <v>60</v>
      </c>
      <c r="M30" s="26">
        <v>133</v>
      </c>
      <c r="N30" s="26">
        <v>126</v>
      </c>
      <c r="O30" s="2">
        <f>weekly_all_cause_deaths_council_area[[#This Row],[Orkney Islands]]</f>
        <v>6</v>
      </c>
      <c r="P30" s="2">
        <f>weekly_all_cause_deaths_council_area[[#This Row],[Shetland Islands]]</f>
        <v>3</v>
      </c>
      <c r="Q30" s="51">
        <v>82</v>
      </c>
      <c r="R30" s="2">
        <f>weekly_all_cause_deaths_council_area[[#This Row],[Na h-Eileanan Siar]]</f>
        <v>9</v>
      </c>
    </row>
    <row r="31" spans="1:18" ht="16" customHeight="1" x14ac:dyDescent="0.35">
      <c r="A31" s="14" t="s">
        <v>168</v>
      </c>
      <c r="B31" s="18">
        <v>26</v>
      </c>
      <c r="C31" s="19">
        <v>45103</v>
      </c>
      <c r="D31" s="22">
        <v>1128</v>
      </c>
      <c r="E31" s="51">
        <v>92</v>
      </c>
      <c r="F31" s="51">
        <v>26</v>
      </c>
      <c r="G31" s="51">
        <f>weekly_all_cause_deaths_council_area[[#This Row],[Dumfries and Galloway]]</f>
        <v>36</v>
      </c>
      <c r="H31" s="51">
        <f>weekly_all_cause_deaths_council_area[[#This Row],[Fife]]</f>
        <v>76</v>
      </c>
      <c r="I31" s="51">
        <v>62</v>
      </c>
      <c r="J31" s="51">
        <v>112</v>
      </c>
      <c r="K31" s="51">
        <v>241</v>
      </c>
      <c r="L31" s="51">
        <v>80</v>
      </c>
      <c r="M31" s="26">
        <v>138</v>
      </c>
      <c r="N31" s="26">
        <v>168</v>
      </c>
      <c r="O31" s="2">
        <f>weekly_all_cause_deaths_council_area[[#This Row],[Orkney Islands]]</f>
        <v>2</v>
      </c>
      <c r="P31" s="2">
        <f>weekly_all_cause_deaths_council_area[[#This Row],[Shetland Islands]]</f>
        <v>3</v>
      </c>
      <c r="Q31" s="51">
        <v>87</v>
      </c>
      <c r="R31" s="2">
        <f>weekly_all_cause_deaths_council_area[[#This Row],[Na h-Eileanan Siar]]</f>
        <v>5</v>
      </c>
    </row>
    <row r="32" spans="1:18" ht="16" customHeight="1" x14ac:dyDescent="0.35">
      <c r="A32" s="14" t="s">
        <v>168</v>
      </c>
      <c r="B32" s="18">
        <v>27</v>
      </c>
      <c r="C32" s="19">
        <v>45110</v>
      </c>
      <c r="D32" s="22">
        <v>1068</v>
      </c>
      <c r="E32" s="51">
        <v>85</v>
      </c>
      <c r="F32" s="51">
        <v>27</v>
      </c>
      <c r="G32" s="51">
        <f>weekly_all_cause_deaths_council_area[[#This Row],[Dumfries and Galloway]]</f>
        <v>40</v>
      </c>
      <c r="H32" s="51">
        <f>weekly_all_cause_deaths_council_area[[#This Row],[Fife]]</f>
        <v>69</v>
      </c>
      <c r="I32" s="51">
        <v>60</v>
      </c>
      <c r="J32" s="51">
        <v>110</v>
      </c>
      <c r="K32" s="51">
        <v>230</v>
      </c>
      <c r="L32" s="51">
        <v>59</v>
      </c>
      <c r="M32" s="26">
        <v>126</v>
      </c>
      <c r="N32" s="26">
        <v>157</v>
      </c>
      <c r="O32" s="2">
        <f>weekly_all_cause_deaths_council_area[[#This Row],[Orkney Islands]]</f>
        <v>4</v>
      </c>
      <c r="P32" s="2">
        <f>weekly_all_cause_deaths_council_area[[#This Row],[Shetland Islands]]</f>
        <v>6</v>
      </c>
      <c r="Q32" s="51">
        <v>88</v>
      </c>
      <c r="R32" s="2">
        <f>weekly_all_cause_deaths_council_area[[#This Row],[Na h-Eileanan Siar]]</f>
        <v>7</v>
      </c>
    </row>
    <row r="33" spans="1:18" ht="16" customHeight="1" x14ac:dyDescent="0.35">
      <c r="A33" s="14" t="s">
        <v>168</v>
      </c>
      <c r="B33" s="18">
        <v>28</v>
      </c>
      <c r="C33" s="19">
        <v>45117</v>
      </c>
      <c r="D33" s="22">
        <v>1095</v>
      </c>
      <c r="E33" s="51">
        <v>85</v>
      </c>
      <c r="F33" s="51">
        <v>28</v>
      </c>
      <c r="G33" s="51">
        <f>weekly_all_cause_deaths_council_area[[#This Row],[Dumfries and Galloway]]</f>
        <v>43</v>
      </c>
      <c r="H33" s="51">
        <f>weekly_all_cause_deaths_council_area[[#This Row],[Fife]]</f>
        <v>67</v>
      </c>
      <c r="I33" s="51">
        <v>66</v>
      </c>
      <c r="J33" s="51">
        <v>98</v>
      </c>
      <c r="K33" s="51">
        <v>223</v>
      </c>
      <c r="L33" s="51">
        <v>66</v>
      </c>
      <c r="M33" s="26">
        <v>150</v>
      </c>
      <c r="N33" s="26">
        <v>144</v>
      </c>
      <c r="O33" s="2">
        <f>weekly_all_cause_deaths_council_area[[#This Row],[Orkney Islands]]</f>
        <v>3</v>
      </c>
      <c r="P33" s="2">
        <f>weekly_all_cause_deaths_council_area[[#This Row],[Shetland Islands]]</f>
        <v>5</v>
      </c>
      <c r="Q33" s="51">
        <v>108</v>
      </c>
      <c r="R33" s="2">
        <f>weekly_all_cause_deaths_council_area[[#This Row],[Na h-Eileanan Siar]]</f>
        <v>9</v>
      </c>
    </row>
    <row r="34" spans="1:18" ht="16" customHeight="1" x14ac:dyDescent="0.35">
      <c r="A34" s="14" t="s">
        <v>168</v>
      </c>
      <c r="B34" s="18">
        <v>29</v>
      </c>
      <c r="C34" s="19">
        <v>45124</v>
      </c>
      <c r="D34" s="22">
        <v>1033</v>
      </c>
      <c r="E34" s="51">
        <v>77</v>
      </c>
      <c r="F34" s="51">
        <v>21</v>
      </c>
      <c r="G34" s="51">
        <f>weekly_all_cause_deaths_council_area[[#This Row],[Dumfries and Galloway]]</f>
        <v>38</v>
      </c>
      <c r="H34" s="51">
        <f>weekly_all_cause_deaths_council_area[[#This Row],[Fife]]</f>
        <v>80</v>
      </c>
      <c r="I34" s="51">
        <v>47</v>
      </c>
      <c r="J34" s="51">
        <v>106</v>
      </c>
      <c r="K34" s="51">
        <v>205</v>
      </c>
      <c r="L34" s="51">
        <v>68</v>
      </c>
      <c r="M34" s="26">
        <v>155</v>
      </c>
      <c r="N34" s="26">
        <v>138</v>
      </c>
      <c r="O34" s="2">
        <f>weekly_all_cause_deaths_council_area[[#This Row],[Orkney Islands]]</f>
        <v>1</v>
      </c>
      <c r="P34" s="2">
        <f>weekly_all_cause_deaths_council_area[[#This Row],[Shetland Islands]]</f>
        <v>5</v>
      </c>
      <c r="Q34" s="51">
        <v>88</v>
      </c>
      <c r="R34" s="2">
        <f>weekly_all_cause_deaths_council_area[[#This Row],[Na h-Eileanan Siar]]</f>
        <v>4</v>
      </c>
    </row>
    <row r="35" spans="1:18" ht="16" customHeight="1" x14ac:dyDescent="0.35">
      <c r="A35" s="14" t="s">
        <v>168</v>
      </c>
      <c r="B35" s="18">
        <v>30</v>
      </c>
      <c r="C35" s="19">
        <v>45131</v>
      </c>
      <c r="D35" s="22">
        <v>1104</v>
      </c>
      <c r="E35" s="51">
        <v>89</v>
      </c>
      <c r="F35" s="51">
        <v>22</v>
      </c>
      <c r="G35" s="51">
        <f>weekly_all_cause_deaths_council_area[[#This Row],[Dumfries and Galloway]]</f>
        <v>36</v>
      </c>
      <c r="H35" s="51">
        <f>weekly_all_cause_deaths_council_area[[#This Row],[Fife]]</f>
        <v>73</v>
      </c>
      <c r="I35" s="51">
        <v>70</v>
      </c>
      <c r="J35" s="51">
        <v>98</v>
      </c>
      <c r="K35" s="51">
        <v>227</v>
      </c>
      <c r="L35" s="51">
        <v>86</v>
      </c>
      <c r="M35" s="26">
        <v>138</v>
      </c>
      <c r="N35" s="26">
        <v>163</v>
      </c>
      <c r="O35" s="2">
        <f>weekly_all_cause_deaths_council_area[[#This Row],[Orkney Islands]]</f>
        <v>6</v>
      </c>
      <c r="P35" s="2">
        <f>weekly_all_cause_deaths_council_area[[#This Row],[Shetland Islands]]</f>
        <v>2</v>
      </c>
      <c r="Q35" s="51">
        <v>87</v>
      </c>
      <c r="R35" s="2">
        <f>weekly_all_cause_deaths_council_area[[#This Row],[Na h-Eileanan Siar]]</f>
        <v>7</v>
      </c>
    </row>
    <row r="36" spans="1:18" ht="16" customHeight="1" x14ac:dyDescent="0.35">
      <c r="A36" s="14" t="s">
        <v>168</v>
      </c>
      <c r="B36" s="18">
        <v>31</v>
      </c>
      <c r="C36" s="19">
        <v>45138</v>
      </c>
      <c r="D36" s="22">
        <v>1106</v>
      </c>
      <c r="E36" s="51">
        <v>92</v>
      </c>
      <c r="F36" s="51">
        <v>19</v>
      </c>
      <c r="G36" s="51">
        <f>weekly_all_cause_deaths_council_area[[#This Row],[Dumfries and Galloway]]</f>
        <v>31</v>
      </c>
      <c r="H36" s="51">
        <f>weekly_all_cause_deaths_council_area[[#This Row],[Fife]]</f>
        <v>88</v>
      </c>
      <c r="I36" s="51">
        <v>59</v>
      </c>
      <c r="J36" s="51">
        <v>119</v>
      </c>
      <c r="K36" s="51">
        <v>222</v>
      </c>
      <c r="L36" s="51">
        <v>62</v>
      </c>
      <c r="M36" s="26">
        <v>128</v>
      </c>
      <c r="N36" s="26">
        <v>163</v>
      </c>
      <c r="O36" s="2">
        <f>weekly_all_cause_deaths_council_area[[#This Row],[Orkney Islands]]</f>
        <v>7</v>
      </c>
      <c r="P36" s="2">
        <f>weekly_all_cause_deaths_council_area[[#This Row],[Shetland Islands]]</f>
        <v>1</v>
      </c>
      <c r="Q36" s="51">
        <v>107</v>
      </c>
      <c r="R36" s="2">
        <f>weekly_all_cause_deaths_council_area[[#This Row],[Na h-Eileanan Siar]]</f>
        <v>8</v>
      </c>
    </row>
    <row r="37" spans="1:18" ht="16" customHeight="1" x14ac:dyDescent="0.35">
      <c r="A37" s="14" t="s">
        <v>168</v>
      </c>
      <c r="B37" s="18">
        <v>32</v>
      </c>
      <c r="C37" s="19">
        <v>45145</v>
      </c>
      <c r="D37" s="22">
        <v>1122</v>
      </c>
      <c r="E37" s="51">
        <v>97</v>
      </c>
      <c r="F37" s="51">
        <v>34</v>
      </c>
      <c r="G37" s="51">
        <f>weekly_all_cause_deaths_council_area[[#This Row],[Dumfries and Galloway]]</f>
        <v>42</v>
      </c>
      <c r="H37" s="51">
        <f>weekly_all_cause_deaths_council_area[[#This Row],[Fife]]</f>
        <v>75</v>
      </c>
      <c r="I37" s="51">
        <v>54</v>
      </c>
      <c r="J37" s="51">
        <v>111</v>
      </c>
      <c r="K37" s="51">
        <v>245</v>
      </c>
      <c r="L37" s="51">
        <v>79</v>
      </c>
      <c r="M37" s="26">
        <v>126</v>
      </c>
      <c r="N37" s="26">
        <v>158</v>
      </c>
      <c r="O37" s="2">
        <f>weekly_all_cause_deaths_council_area[[#This Row],[Orkney Islands]]</f>
        <v>6</v>
      </c>
      <c r="P37" s="2">
        <f>weekly_all_cause_deaths_council_area[[#This Row],[Shetland Islands]]</f>
        <v>4</v>
      </c>
      <c r="Q37" s="51">
        <v>85</v>
      </c>
      <c r="R37" s="2">
        <f>weekly_all_cause_deaths_council_area[[#This Row],[Na h-Eileanan Siar]]</f>
        <v>6</v>
      </c>
    </row>
    <row r="38" spans="1:18" ht="16" customHeight="1" x14ac:dyDescent="0.35">
      <c r="A38" s="14" t="s">
        <v>168</v>
      </c>
      <c r="B38" s="18">
        <v>33</v>
      </c>
      <c r="C38" s="19">
        <v>45152</v>
      </c>
      <c r="D38" s="22">
        <v>1104</v>
      </c>
      <c r="E38" s="51">
        <v>75</v>
      </c>
      <c r="F38" s="51">
        <v>23</v>
      </c>
      <c r="G38" s="51">
        <f>weekly_all_cause_deaths_council_area[[#This Row],[Dumfries and Galloway]]</f>
        <v>38</v>
      </c>
      <c r="H38" s="51">
        <f>weekly_all_cause_deaths_council_area[[#This Row],[Fife]]</f>
        <v>78</v>
      </c>
      <c r="I38" s="51">
        <v>55</v>
      </c>
      <c r="J38" s="51">
        <v>109</v>
      </c>
      <c r="K38" s="51">
        <v>236</v>
      </c>
      <c r="L38" s="51">
        <v>76</v>
      </c>
      <c r="M38" s="26">
        <v>162</v>
      </c>
      <c r="N38" s="26">
        <v>158</v>
      </c>
      <c r="O38" s="2">
        <f>weekly_all_cause_deaths_council_area[[#This Row],[Orkney Islands]]</f>
        <v>6</v>
      </c>
      <c r="P38" s="2">
        <f>weekly_all_cause_deaths_council_area[[#This Row],[Shetland Islands]]</f>
        <v>6</v>
      </c>
      <c r="Q38" s="51">
        <v>76</v>
      </c>
      <c r="R38" s="2">
        <f>weekly_all_cause_deaths_council_area[[#This Row],[Na h-Eileanan Siar]]</f>
        <v>6</v>
      </c>
    </row>
    <row r="39" spans="1:18" ht="16" customHeight="1" x14ac:dyDescent="0.35">
      <c r="A39" s="14" t="s">
        <v>168</v>
      </c>
      <c r="B39" s="18">
        <v>34</v>
      </c>
      <c r="C39" s="19">
        <v>45159</v>
      </c>
      <c r="D39" s="22">
        <v>1115</v>
      </c>
      <c r="E39" s="51">
        <v>82</v>
      </c>
      <c r="F39" s="51">
        <v>28</v>
      </c>
      <c r="G39" s="51">
        <f>weekly_all_cause_deaths_council_area[[#This Row],[Dumfries and Galloway]]</f>
        <v>42</v>
      </c>
      <c r="H39" s="51">
        <f>weekly_all_cause_deaths_council_area[[#This Row],[Fife]]</f>
        <v>73</v>
      </c>
      <c r="I39" s="51">
        <v>58</v>
      </c>
      <c r="J39" s="51">
        <v>107</v>
      </c>
      <c r="K39" s="51">
        <v>242</v>
      </c>
      <c r="L39" s="51">
        <v>86</v>
      </c>
      <c r="M39" s="26">
        <v>117</v>
      </c>
      <c r="N39" s="26">
        <v>170</v>
      </c>
      <c r="O39" s="2">
        <f>weekly_all_cause_deaths_council_area[[#This Row],[Orkney Islands]]</f>
        <v>5</v>
      </c>
      <c r="P39" s="2">
        <f>weekly_all_cause_deaths_council_area[[#This Row],[Shetland Islands]]</f>
        <v>3</v>
      </c>
      <c r="Q39" s="51">
        <v>95</v>
      </c>
      <c r="R39" s="2">
        <f>weekly_all_cause_deaths_council_area[[#This Row],[Na h-Eileanan Siar]]</f>
        <v>7</v>
      </c>
    </row>
    <row r="40" spans="1:18" ht="16" customHeight="1" x14ac:dyDescent="0.35">
      <c r="A40" s="14" t="s">
        <v>168</v>
      </c>
      <c r="B40" s="18">
        <v>35</v>
      </c>
      <c r="C40" s="19">
        <v>45166</v>
      </c>
      <c r="D40" s="22">
        <v>1060</v>
      </c>
      <c r="E40" s="51">
        <v>96</v>
      </c>
      <c r="F40" s="51">
        <v>22</v>
      </c>
      <c r="G40" s="51">
        <f>weekly_all_cause_deaths_council_area[[#This Row],[Dumfries and Galloway]]</f>
        <v>38</v>
      </c>
      <c r="H40" s="51">
        <f>weekly_all_cause_deaths_council_area[[#This Row],[Fife]]</f>
        <v>74</v>
      </c>
      <c r="I40" s="51">
        <v>71</v>
      </c>
      <c r="J40" s="51">
        <v>113</v>
      </c>
      <c r="K40" s="51">
        <v>219</v>
      </c>
      <c r="L40" s="51">
        <v>59</v>
      </c>
      <c r="M40" s="26">
        <v>128</v>
      </c>
      <c r="N40" s="26">
        <v>144</v>
      </c>
      <c r="O40" s="2">
        <f>weekly_all_cause_deaths_council_area[[#This Row],[Orkney Islands]]</f>
        <v>5</v>
      </c>
      <c r="P40" s="2">
        <f>weekly_all_cause_deaths_council_area[[#This Row],[Shetland Islands]]</f>
        <v>3</v>
      </c>
      <c r="Q40" s="51">
        <v>85</v>
      </c>
      <c r="R40" s="2">
        <f>weekly_all_cause_deaths_council_area[[#This Row],[Na h-Eileanan Siar]]</f>
        <v>3</v>
      </c>
    </row>
    <row r="41" spans="1:18" ht="16" customHeight="1" x14ac:dyDescent="0.35">
      <c r="A41" s="14" t="s">
        <v>168</v>
      </c>
      <c r="B41" s="18">
        <v>36</v>
      </c>
      <c r="C41" s="19">
        <v>45173</v>
      </c>
      <c r="D41" s="22">
        <v>1090</v>
      </c>
      <c r="E41" s="51">
        <v>82</v>
      </c>
      <c r="F41" s="51">
        <v>26</v>
      </c>
      <c r="G41" s="51">
        <f>weekly_all_cause_deaths_council_area[[#This Row],[Dumfries and Galloway]]</f>
        <v>32</v>
      </c>
      <c r="H41" s="51">
        <f>weekly_all_cause_deaths_council_area[[#This Row],[Fife]]</f>
        <v>75</v>
      </c>
      <c r="I41" s="51">
        <v>55</v>
      </c>
      <c r="J41" s="51">
        <v>105</v>
      </c>
      <c r="K41" s="51">
        <v>250</v>
      </c>
      <c r="L41" s="51">
        <v>70</v>
      </c>
      <c r="M41" s="26">
        <v>142</v>
      </c>
      <c r="N41" s="26">
        <v>154</v>
      </c>
      <c r="O41" s="2">
        <f>weekly_all_cause_deaths_council_area[[#This Row],[Orkney Islands]]</f>
        <v>8</v>
      </c>
      <c r="P41" s="2">
        <f>weekly_all_cause_deaths_council_area[[#This Row],[Shetland Islands]]</f>
        <v>5</v>
      </c>
      <c r="Q41" s="51">
        <v>72</v>
      </c>
      <c r="R41" s="2">
        <f>weekly_all_cause_deaths_council_area[[#This Row],[Na h-Eileanan Siar]]</f>
        <v>14</v>
      </c>
    </row>
    <row r="42" spans="1:18" ht="16" customHeight="1" x14ac:dyDescent="0.35">
      <c r="A42" s="14" t="s">
        <v>168</v>
      </c>
      <c r="B42" s="18">
        <v>37</v>
      </c>
      <c r="C42" s="19">
        <v>45180</v>
      </c>
      <c r="D42" s="22">
        <v>1007</v>
      </c>
      <c r="E42" s="51">
        <v>96</v>
      </c>
      <c r="F42" s="51">
        <v>22</v>
      </c>
      <c r="G42" s="51">
        <f>weekly_all_cause_deaths_council_area[[#This Row],[Dumfries and Galloway]]</f>
        <v>30</v>
      </c>
      <c r="H42" s="51">
        <f>weekly_all_cause_deaths_council_area[[#This Row],[Fife]]</f>
        <v>67</v>
      </c>
      <c r="I42" s="51">
        <v>52</v>
      </c>
      <c r="J42" s="51">
        <v>95</v>
      </c>
      <c r="K42" s="51">
        <v>228</v>
      </c>
      <c r="L42" s="51">
        <v>56</v>
      </c>
      <c r="M42" s="26">
        <v>149</v>
      </c>
      <c r="N42" s="26">
        <v>124</v>
      </c>
      <c r="O42" s="2">
        <f>weekly_all_cause_deaths_council_area[[#This Row],[Orkney Islands]]</f>
        <v>5</v>
      </c>
      <c r="P42" s="2">
        <f>weekly_all_cause_deaths_council_area[[#This Row],[Shetland Islands]]</f>
        <v>4</v>
      </c>
      <c r="Q42" s="51">
        <v>75</v>
      </c>
      <c r="R42" s="2">
        <f>weekly_all_cause_deaths_council_area[[#This Row],[Na h-Eileanan Siar]]</f>
        <v>4</v>
      </c>
    </row>
    <row r="43" spans="1:18" ht="16" customHeight="1" x14ac:dyDescent="0.35">
      <c r="A43" s="14" t="s">
        <v>168</v>
      </c>
      <c r="B43" s="18">
        <v>38</v>
      </c>
      <c r="C43" s="19">
        <v>45187</v>
      </c>
      <c r="D43" s="22">
        <v>1120</v>
      </c>
      <c r="E43" s="51">
        <v>94</v>
      </c>
      <c r="F43" s="51">
        <v>29</v>
      </c>
      <c r="G43" s="51">
        <f>weekly_all_cause_deaths_council_area[[#This Row],[Dumfries and Galloway]]</f>
        <v>41</v>
      </c>
      <c r="H43" s="51">
        <f>weekly_all_cause_deaths_council_area[[#This Row],[Fife]]</f>
        <v>81</v>
      </c>
      <c r="I43" s="51">
        <v>69</v>
      </c>
      <c r="J43" s="51">
        <v>128</v>
      </c>
      <c r="K43" s="51">
        <v>224</v>
      </c>
      <c r="L43" s="51">
        <v>62</v>
      </c>
      <c r="M43" s="26">
        <v>135</v>
      </c>
      <c r="N43" s="26">
        <v>154</v>
      </c>
      <c r="O43" s="2">
        <f>weekly_all_cause_deaths_council_area[[#This Row],[Orkney Islands]]</f>
        <v>5</v>
      </c>
      <c r="P43" s="2">
        <f>weekly_all_cause_deaths_council_area[[#This Row],[Shetland Islands]]</f>
        <v>6</v>
      </c>
      <c r="Q43" s="51">
        <v>86</v>
      </c>
      <c r="R43" s="2">
        <f>weekly_all_cause_deaths_council_area[[#This Row],[Na h-Eileanan Siar]]</f>
        <v>6</v>
      </c>
    </row>
    <row r="44" spans="1:18" ht="16" customHeight="1" x14ac:dyDescent="0.35">
      <c r="A44" s="14" t="s">
        <v>168</v>
      </c>
      <c r="B44" s="18">
        <v>39</v>
      </c>
      <c r="C44" s="19">
        <v>45194</v>
      </c>
      <c r="D44" s="22">
        <v>1105</v>
      </c>
      <c r="E44" s="51">
        <v>92</v>
      </c>
      <c r="F44" s="51">
        <v>34</v>
      </c>
      <c r="G44" s="51">
        <f>weekly_all_cause_deaths_council_area[[#This Row],[Dumfries and Galloway]]</f>
        <v>40</v>
      </c>
      <c r="H44" s="51">
        <f>weekly_all_cause_deaths_council_area[[#This Row],[Fife]]</f>
        <v>55</v>
      </c>
      <c r="I44" s="51">
        <v>64</v>
      </c>
      <c r="J44" s="51">
        <v>104</v>
      </c>
      <c r="K44" s="51">
        <v>228</v>
      </c>
      <c r="L44" s="51">
        <v>78</v>
      </c>
      <c r="M44" s="26">
        <v>122</v>
      </c>
      <c r="N44" s="26">
        <v>177</v>
      </c>
      <c r="O44" s="2">
        <f>weekly_all_cause_deaths_council_area[[#This Row],[Orkney Islands]]</f>
        <v>5</v>
      </c>
      <c r="P44" s="2">
        <f>weekly_all_cause_deaths_council_area[[#This Row],[Shetland Islands]]</f>
        <v>3</v>
      </c>
      <c r="Q44" s="51">
        <v>98</v>
      </c>
      <c r="R44" s="2">
        <f>weekly_all_cause_deaths_council_area[[#This Row],[Na h-Eileanan Siar]]</f>
        <v>5</v>
      </c>
    </row>
    <row r="45" spans="1:18" ht="16" customHeight="1" x14ac:dyDescent="0.35">
      <c r="A45" s="14" t="s">
        <v>168</v>
      </c>
      <c r="B45" s="18">
        <v>40</v>
      </c>
      <c r="C45" s="19">
        <v>45201</v>
      </c>
      <c r="D45" s="22">
        <v>1145</v>
      </c>
      <c r="E45" s="51">
        <v>113</v>
      </c>
      <c r="F45" s="51">
        <v>26</v>
      </c>
      <c r="G45" s="51">
        <f>weekly_all_cause_deaths_council_area[[#This Row],[Dumfries and Galloway]]</f>
        <v>45</v>
      </c>
      <c r="H45" s="51">
        <f>weekly_all_cause_deaths_council_area[[#This Row],[Fife]]</f>
        <v>81</v>
      </c>
      <c r="I45" s="51">
        <v>60</v>
      </c>
      <c r="J45" s="51">
        <v>93</v>
      </c>
      <c r="K45" s="51">
        <v>244</v>
      </c>
      <c r="L45" s="51">
        <v>70</v>
      </c>
      <c r="M45" s="26">
        <v>144</v>
      </c>
      <c r="N45" s="26">
        <v>163</v>
      </c>
      <c r="O45" s="2">
        <f>weekly_all_cause_deaths_council_area[[#This Row],[Orkney Islands]]</f>
        <v>8</v>
      </c>
      <c r="P45" s="2">
        <f>weekly_all_cause_deaths_council_area[[#This Row],[Shetland Islands]]</f>
        <v>9</v>
      </c>
      <c r="Q45" s="51">
        <v>84</v>
      </c>
      <c r="R45" s="2">
        <f>weekly_all_cause_deaths_council_area[[#This Row],[Na h-Eileanan Siar]]</f>
        <v>5</v>
      </c>
    </row>
    <row r="46" spans="1:18" ht="16" customHeight="1" x14ac:dyDescent="0.35">
      <c r="A46" s="14" t="s">
        <v>168</v>
      </c>
      <c r="B46" s="18">
        <v>41</v>
      </c>
      <c r="C46" s="19">
        <v>45208</v>
      </c>
      <c r="D46" s="22">
        <v>1184</v>
      </c>
      <c r="E46" s="51">
        <v>82</v>
      </c>
      <c r="F46" s="51">
        <v>28</v>
      </c>
      <c r="G46" s="51">
        <f>weekly_all_cause_deaths_council_area[[#This Row],[Dumfries and Galloway]]</f>
        <v>43</v>
      </c>
      <c r="H46" s="51">
        <f>weekly_all_cause_deaths_council_area[[#This Row],[Fife]]</f>
        <v>106</v>
      </c>
      <c r="I46" s="51">
        <v>59</v>
      </c>
      <c r="J46" s="51">
        <v>120</v>
      </c>
      <c r="K46" s="51">
        <v>247</v>
      </c>
      <c r="L46" s="51">
        <v>85</v>
      </c>
      <c r="M46" s="26">
        <v>145</v>
      </c>
      <c r="N46" s="26">
        <v>153</v>
      </c>
      <c r="O46" s="2">
        <f>weekly_all_cause_deaths_council_area[[#This Row],[Orkney Islands]]</f>
        <v>2</v>
      </c>
      <c r="P46" s="2">
        <f>weekly_all_cause_deaths_council_area[[#This Row],[Shetland Islands]]</f>
        <v>6</v>
      </c>
      <c r="Q46" s="51">
        <v>101</v>
      </c>
      <c r="R46" s="2">
        <f>weekly_all_cause_deaths_council_area[[#This Row],[Na h-Eileanan Siar]]</f>
        <v>7</v>
      </c>
    </row>
    <row r="47" spans="1:18" ht="16" customHeight="1" x14ac:dyDescent="0.35">
      <c r="A47" s="14" t="s">
        <v>168</v>
      </c>
      <c r="B47" s="18">
        <v>42</v>
      </c>
      <c r="C47" s="19">
        <v>45215</v>
      </c>
      <c r="D47" s="22">
        <v>1190</v>
      </c>
      <c r="E47" s="51">
        <v>103</v>
      </c>
      <c r="F47" s="51">
        <v>25</v>
      </c>
      <c r="G47" s="51">
        <f>weekly_all_cause_deaths_council_area[[#This Row],[Dumfries and Galloway]]</f>
        <v>48</v>
      </c>
      <c r="H47" s="51">
        <f>weekly_all_cause_deaths_council_area[[#This Row],[Fife]]</f>
        <v>96</v>
      </c>
      <c r="I47" s="51">
        <v>61</v>
      </c>
      <c r="J47" s="51">
        <v>115</v>
      </c>
      <c r="K47" s="51">
        <v>219</v>
      </c>
      <c r="L47" s="51">
        <v>67</v>
      </c>
      <c r="M47" s="26">
        <v>159</v>
      </c>
      <c r="N47" s="26">
        <v>167</v>
      </c>
      <c r="O47" s="2">
        <f>weekly_all_cause_deaths_council_area[[#This Row],[Orkney Islands]]</f>
        <v>12</v>
      </c>
      <c r="P47" s="2">
        <f>weekly_all_cause_deaths_council_area[[#This Row],[Shetland Islands]]</f>
        <v>4</v>
      </c>
      <c r="Q47" s="51">
        <v>104</v>
      </c>
      <c r="R47" s="2">
        <f>weekly_all_cause_deaths_council_area[[#This Row],[Na h-Eileanan Siar]]</f>
        <v>10</v>
      </c>
    </row>
    <row r="48" spans="1:18" ht="16" customHeight="1" x14ac:dyDescent="0.35">
      <c r="A48" s="14" t="s">
        <v>168</v>
      </c>
      <c r="B48" s="18">
        <v>43</v>
      </c>
      <c r="C48" s="19">
        <v>45222</v>
      </c>
      <c r="D48" s="22">
        <v>1139</v>
      </c>
      <c r="E48" s="51">
        <v>98</v>
      </c>
      <c r="F48" s="51">
        <v>31</v>
      </c>
      <c r="G48" s="51">
        <f>weekly_all_cause_deaths_council_area[[#This Row],[Dumfries and Galloway]]</f>
        <v>44</v>
      </c>
      <c r="H48" s="51">
        <f>weekly_all_cause_deaths_council_area[[#This Row],[Fife]]</f>
        <v>78</v>
      </c>
      <c r="I48" s="51">
        <v>79</v>
      </c>
      <c r="J48" s="51">
        <v>103</v>
      </c>
      <c r="K48" s="51">
        <v>226</v>
      </c>
      <c r="L48" s="51">
        <v>80</v>
      </c>
      <c r="M48" s="26">
        <v>148</v>
      </c>
      <c r="N48" s="26">
        <v>155</v>
      </c>
      <c r="O48" s="2">
        <f>weekly_all_cause_deaths_council_area[[#This Row],[Orkney Islands]]</f>
        <v>2</v>
      </c>
      <c r="P48" s="2">
        <f>weekly_all_cause_deaths_council_area[[#This Row],[Shetland Islands]]</f>
        <v>3</v>
      </c>
      <c r="Q48" s="51">
        <v>87</v>
      </c>
      <c r="R48" s="2">
        <f>weekly_all_cause_deaths_council_area[[#This Row],[Na h-Eileanan Siar]]</f>
        <v>5</v>
      </c>
    </row>
    <row r="49" spans="1:18" ht="16" customHeight="1" x14ac:dyDescent="0.35">
      <c r="A49" s="14" t="s">
        <v>168</v>
      </c>
      <c r="B49" s="18">
        <v>44</v>
      </c>
      <c r="C49" s="19">
        <v>45229</v>
      </c>
      <c r="D49" s="22">
        <v>1188</v>
      </c>
      <c r="E49" s="51">
        <v>99</v>
      </c>
      <c r="F49" s="51">
        <v>28</v>
      </c>
      <c r="G49" s="51">
        <f>weekly_all_cause_deaths_council_area[[#This Row],[Dumfries and Galloway]]</f>
        <v>37</v>
      </c>
      <c r="H49" s="51">
        <f>weekly_all_cause_deaths_council_area[[#This Row],[Fife]]</f>
        <v>103</v>
      </c>
      <c r="I49" s="51">
        <v>68</v>
      </c>
      <c r="J49" s="51">
        <v>128</v>
      </c>
      <c r="K49" s="51">
        <v>234</v>
      </c>
      <c r="L49" s="51">
        <v>69</v>
      </c>
      <c r="M49" s="26">
        <v>145</v>
      </c>
      <c r="N49" s="26">
        <v>151</v>
      </c>
      <c r="O49" s="2">
        <f>weekly_all_cause_deaths_council_area[[#This Row],[Orkney Islands]]</f>
        <v>5</v>
      </c>
      <c r="P49" s="2">
        <f>weekly_all_cause_deaths_council_area[[#This Row],[Shetland Islands]]</f>
        <v>4</v>
      </c>
      <c r="Q49" s="51">
        <v>107</v>
      </c>
      <c r="R49" s="2">
        <f>weekly_all_cause_deaths_council_area[[#This Row],[Na h-Eileanan Siar]]</f>
        <v>10</v>
      </c>
    </row>
    <row r="50" spans="1:18" ht="16" customHeight="1" x14ac:dyDescent="0.35">
      <c r="A50" s="14" t="s">
        <v>168</v>
      </c>
      <c r="B50" s="18">
        <v>45</v>
      </c>
      <c r="C50" s="19">
        <v>45236</v>
      </c>
      <c r="D50" s="22">
        <v>1243</v>
      </c>
      <c r="E50" s="51">
        <v>105</v>
      </c>
      <c r="F50" s="51">
        <v>24</v>
      </c>
      <c r="G50" s="51">
        <f>weekly_all_cause_deaths_council_area[[#This Row],[Dumfries and Galloway]]</f>
        <v>34</v>
      </c>
      <c r="H50" s="51">
        <f>weekly_all_cause_deaths_council_area[[#This Row],[Fife]]</f>
        <v>108</v>
      </c>
      <c r="I50" s="51">
        <v>62</v>
      </c>
      <c r="J50" s="51">
        <v>102</v>
      </c>
      <c r="K50" s="51">
        <v>273</v>
      </c>
      <c r="L50" s="51">
        <v>70</v>
      </c>
      <c r="M50" s="26">
        <v>168</v>
      </c>
      <c r="N50" s="26">
        <v>174</v>
      </c>
      <c r="O50" s="2">
        <f>weekly_all_cause_deaths_council_area[[#This Row],[Orkney Islands]]</f>
        <v>8</v>
      </c>
      <c r="P50" s="2">
        <f>weekly_all_cause_deaths_council_area[[#This Row],[Shetland Islands]]</f>
        <v>4</v>
      </c>
      <c r="Q50" s="51">
        <v>102</v>
      </c>
      <c r="R50" s="2">
        <f>weekly_all_cause_deaths_council_area[[#This Row],[Na h-Eileanan Siar]]</f>
        <v>9</v>
      </c>
    </row>
    <row r="51" spans="1:18" ht="16" customHeight="1" x14ac:dyDescent="0.35">
      <c r="A51" s="14" t="s">
        <v>168</v>
      </c>
      <c r="B51" s="18">
        <v>46</v>
      </c>
      <c r="C51" s="19">
        <v>45243</v>
      </c>
      <c r="D51" s="22">
        <v>1256</v>
      </c>
      <c r="E51" s="51">
        <v>99</v>
      </c>
      <c r="F51" s="51">
        <v>38</v>
      </c>
      <c r="G51" s="51">
        <f>weekly_all_cause_deaths_council_area[[#This Row],[Dumfries and Galloway]]</f>
        <v>36</v>
      </c>
      <c r="H51" s="51">
        <f>weekly_all_cause_deaths_council_area[[#This Row],[Fife]]</f>
        <v>112</v>
      </c>
      <c r="I51" s="51">
        <v>62</v>
      </c>
      <c r="J51" s="51">
        <v>141</v>
      </c>
      <c r="K51" s="51">
        <v>243</v>
      </c>
      <c r="L51" s="51">
        <v>76</v>
      </c>
      <c r="M51" s="26">
        <v>162</v>
      </c>
      <c r="N51" s="26">
        <v>178</v>
      </c>
      <c r="O51" s="2">
        <f>weekly_all_cause_deaths_council_area[[#This Row],[Orkney Islands]]</f>
        <v>3</v>
      </c>
      <c r="P51" s="2">
        <f>weekly_all_cause_deaths_council_area[[#This Row],[Shetland Islands]]</f>
        <v>4</v>
      </c>
      <c r="Q51" s="51">
        <v>91</v>
      </c>
      <c r="R51" s="2">
        <f>weekly_all_cause_deaths_council_area[[#This Row],[Na h-Eileanan Siar]]</f>
        <v>11</v>
      </c>
    </row>
    <row r="52" spans="1:18" ht="16" customHeight="1" x14ac:dyDescent="0.35">
      <c r="A52" s="14" t="s">
        <v>168</v>
      </c>
      <c r="B52" s="18">
        <v>47</v>
      </c>
      <c r="C52" s="19">
        <v>45250</v>
      </c>
      <c r="D52" s="22">
        <v>1238</v>
      </c>
      <c r="E52" s="51">
        <v>98</v>
      </c>
      <c r="F52" s="51">
        <v>33</v>
      </c>
      <c r="G52" s="51">
        <f>weekly_all_cause_deaths_council_area[[#This Row],[Dumfries and Galloway]]</f>
        <v>42</v>
      </c>
      <c r="H52" s="51">
        <f>weekly_all_cause_deaths_council_area[[#This Row],[Fife]]</f>
        <v>89</v>
      </c>
      <c r="I52" s="51">
        <v>67</v>
      </c>
      <c r="J52" s="51">
        <v>114</v>
      </c>
      <c r="K52" s="51">
        <v>261</v>
      </c>
      <c r="L52" s="51">
        <v>92</v>
      </c>
      <c r="M52" s="26">
        <v>157</v>
      </c>
      <c r="N52" s="26">
        <v>165</v>
      </c>
      <c r="O52" s="2">
        <f>weekly_all_cause_deaths_council_area[[#This Row],[Orkney Islands]]</f>
        <v>4</v>
      </c>
      <c r="P52" s="2">
        <f>weekly_all_cause_deaths_council_area[[#This Row],[Shetland Islands]]</f>
        <v>5</v>
      </c>
      <c r="Q52" s="51">
        <v>106</v>
      </c>
      <c r="R52" s="2">
        <f>weekly_all_cause_deaths_council_area[[#This Row],[Na h-Eileanan Siar]]</f>
        <v>5</v>
      </c>
    </row>
    <row r="53" spans="1:18" ht="16" customHeight="1" x14ac:dyDescent="0.35">
      <c r="A53" s="14" t="s">
        <v>168</v>
      </c>
      <c r="B53" s="18">
        <v>48</v>
      </c>
      <c r="C53" s="19">
        <v>45257</v>
      </c>
      <c r="D53" s="22">
        <v>1211</v>
      </c>
      <c r="E53" s="51">
        <v>104</v>
      </c>
      <c r="F53" s="51">
        <v>23</v>
      </c>
      <c r="G53" s="51">
        <f>weekly_all_cause_deaths_council_area[[#This Row],[Dumfries and Galloway]]</f>
        <v>44</v>
      </c>
      <c r="H53" s="51">
        <f>weekly_all_cause_deaths_council_area[[#This Row],[Fife]]</f>
        <v>88</v>
      </c>
      <c r="I53" s="51">
        <v>70</v>
      </c>
      <c r="J53" s="51">
        <v>115</v>
      </c>
      <c r="K53" s="51">
        <v>248</v>
      </c>
      <c r="L53" s="51">
        <v>75</v>
      </c>
      <c r="M53" s="26">
        <v>164</v>
      </c>
      <c r="N53" s="26">
        <v>150</v>
      </c>
      <c r="O53" s="2">
        <f>weekly_all_cause_deaths_council_area[[#This Row],[Orkney Islands]]</f>
        <v>6</v>
      </c>
      <c r="P53" s="2">
        <f>weekly_all_cause_deaths_council_area[[#This Row],[Shetland Islands]]</f>
        <v>7</v>
      </c>
      <c r="Q53" s="51">
        <v>108</v>
      </c>
      <c r="R53" s="2">
        <f>weekly_all_cause_deaths_council_area[[#This Row],[Na h-Eileanan Siar]]</f>
        <v>9</v>
      </c>
    </row>
    <row r="54" spans="1:18" ht="16" customHeight="1" x14ac:dyDescent="0.35">
      <c r="A54" s="14" t="s">
        <v>168</v>
      </c>
      <c r="B54" s="18">
        <v>49</v>
      </c>
      <c r="C54" s="19">
        <v>45264</v>
      </c>
      <c r="D54" s="22">
        <v>1232</v>
      </c>
      <c r="E54" s="51">
        <v>112</v>
      </c>
      <c r="F54" s="51">
        <v>28</v>
      </c>
      <c r="G54" s="51">
        <f>weekly_all_cause_deaths_council_area[[#This Row],[Dumfries and Galloway]]</f>
        <v>49</v>
      </c>
      <c r="H54" s="51">
        <f>weekly_all_cause_deaths_council_area[[#This Row],[Fife]]</f>
        <v>97</v>
      </c>
      <c r="I54" s="51">
        <v>67</v>
      </c>
      <c r="J54" s="51">
        <v>124</v>
      </c>
      <c r="K54" s="51">
        <v>260</v>
      </c>
      <c r="L54" s="51">
        <v>72</v>
      </c>
      <c r="M54" s="26">
        <v>146</v>
      </c>
      <c r="N54" s="26">
        <v>163</v>
      </c>
      <c r="O54" s="2">
        <f>weekly_all_cause_deaths_council_area[[#This Row],[Orkney Islands]]</f>
        <v>5</v>
      </c>
      <c r="P54" s="2">
        <f>weekly_all_cause_deaths_council_area[[#This Row],[Shetland Islands]]</f>
        <v>5</v>
      </c>
      <c r="Q54" s="51">
        <v>95</v>
      </c>
      <c r="R54" s="2">
        <f>weekly_all_cause_deaths_council_area[[#This Row],[Na h-Eileanan Siar]]</f>
        <v>9</v>
      </c>
    </row>
    <row r="55" spans="1:18" ht="16" customHeight="1" x14ac:dyDescent="0.35">
      <c r="A55" s="14" t="s">
        <v>168</v>
      </c>
      <c r="B55" s="18">
        <v>50</v>
      </c>
      <c r="C55" s="19">
        <v>45271</v>
      </c>
      <c r="D55" s="22">
        <v>1292</v>
      </c>
      <c r="E55" s="51">
        <v>113</v>
      </c>
      <c r="F55" s="51">
        <v>30</v>
      </c>
      <c r="G55" s="51">
        <f>weekly_all_cause_deaths_council_area[[#This Row],[Dumfries and Galloway]]</f>
        <v>42</v>
      </c>
      <c r="H55" s="51">
        <f>weekly_all_cause_deaths_council_area[[#This Row],[Fife]]</f>
        <v>103</v>
      </c>
      <c r="I55" s="51">
        <v>83</v>
      </c>
      <c r="J55" s="51">
        <v>123</v>
      </c>
      <c r="K55" s="51">
        <v>243</v>
      </c>
      <c r="L55" s="51">
        <v>79</v>
      </c>
      <c r="M55" s="26">
        <v>186</v>
      </c>
      <c r="N55" s="26">
        <v>165</v>
      </c>
      <c r="O55" s="2">
        <f>weekly_all_cause_deaths_council_area[[#This Row],[Orkney Islands]]</f>
        <v>7</v>
      </c>
      <c r="P55" s="2">
        <f>weekly_all_cause_deaths_council_area[[#This Row],[Shetland Islands]]</f>
        <v>3</v>
      </c>
      <c r="Q55" s="51">
        <v>105</v>
      </c>
      <c r="R55" s="2">
        <f>weekly_all_cause_deaths_council_area[[#This Row],[Na h-Eileanan Siar]]</f>
        <v>10</v>
      </c>
    </row>
    <row r="56" spans="1:18" ht="16" customHeight="1" x14ac:dyDescent="0.35">
      <c r="A56" s="14" t="s">
        <v>168</v>
      </c>
      <c r="B56" s="18">
        <v>51</v>
      </c>
      <c r="C56" s="19">
        <v>45278</v>
      </c>
      <c r="D56" s="22">
        <v>1406</v>
      </c>
      <c r="E56" s="51">
        <v>143</v>
      </c>
      <c r="F56" s="51">
        <v>35</v>
      </c>
      <c r="G56" s="51">
        <f>weekly_all_cause_deaths_council_area[[#This Row],[Dumfries and Galloway]]</f>
        <v>52</v>
      </c>
      <c r="H56" s="51">
        <f>weekly_all_cause_deaths_council_area[[#This Row],[Fife]]</f>
        <v>97</v>
      </c>
      <c r="I56" s="51">
        <v>93</v>
      </c>
      <c r="J56" s="51">
        <v>134</v>
      </c>
      <c r="K56" s="51">
        <v>259</v>
      </c>
      <c r="L56" s="51">
        <v>83</v>
      </c>
      <c r="M56" s="26">
        <v>182</v>
      </c>
      <c r="N56" s="26">
        <v>192</v>
      </c>
      <c r="O56" s="2">
        <f>weekly_all_cause_deaths_council_area[[#This Row],[Orkney Islands]]</f>
        <v>3</v>
      </c>
      <c r="P56" s="2">
        <f>weekly_all_cause_deaths_council_area[[#This Row],[Shetland Islands]]</f>
        <v>7</v>
      </c>
      <c r="Q56" s="51">
        <v>116</v>
      </c>
      <c r="R56" s="2">
        <f>weekly_all_cause_deaths_council_area[[#This Row],[Na h-Eileanan Siar]]</f>
        <v>10</v>
      </c>
    </row>
    <row r="57" spans="1:18" ht="16" customHeight="1" x14ac:dyDescent="0.35">
      <c r="A57" s="14" t="s">
        <v>168</v>
      </c>
      <c r="B57" s="18">
        <v>52</v>
      </c>
      <c r="C57" s="19">
        <v>45285</v>
      </c>
      <c r="D57" s="22">
        <v>1061</v>
      </c>
      <c r="E57" s="51">
        <v>87</v>
      </c>
      <c r="F57" s="51">
        <v>28</v>
      </c>
      <c r="G57" s="51">
        <f>weekly_all_cause_deaths_council_area[[#This Row],[Dumfries and Galloway]]</f>
        <v>42</v>
      </c>
      <c r="H57" s="51">
        <f>weekly_all_cause_deaths_council_area[[#This Row],[Fife]]</f>
        <v>67</v>
      </c>
      <c r="I57" s="51">
        <v>50</v>
      </c>
      <c r="J57" s="51">
        <v>109</v>
      </c>
      <c r="K57" s="51">
        <v>191</v>
      </c>
      <c r="L57" s="51">
        <v>72</v>
      </c>
      <c r="M57" s="26">
        <v>148</v>
      </c>
      <c r="N57" s="26">
        <v>157</v>
      </c>
      <c r="O57" s="2">
        <f>weekly_all_cause_deaths_council_area[[#This Row],[Orkney Islands]]</f>
        <v>4</v>
      </c>
      <c r="P57" s="2">
        <f>weekly_all_cause_deaths_council_area[[#This Row],[Shetland Islands]]</f>
        <v>3</v>
      </c>
      <c r="Q57" s="51">
        <v>94</v>
      </c>
      <c r="R57" s="2">
        <f>weekly_all_cause_deaths_council_area[[#This Row],[Na h-Eileanan Siar]]</f>
        <v>9</v>
      </c>
    </row>
    <row r="58" spans="1:18" x14ac:dyDescent="0.35">
      <c r="A58" s="14" t="s">
        <v>177</v>
      </c>
      <c r="B58" s="18">
        <v>1</v>
      </c>
      <c r="C58" s="84">
        <v>45292</v>
      </c>
      <c r="D58" s="22">
        <v>1326</v>
      </c>
      <c r="E58" s="51">
        <v>110</v>
      </c>
      <c r="F58" s="51">
        <v>34</v>
      </c>
      <c r="G58" s="51">
        <f>weekly_all_cause_deaths_council_area[[#This Row],[Dumfries and Galloway]]</f>
        <v>38</v>
      </c>
      <c r="H58" s="51">
        <f>weekly_all_cause_deaths_council_area[[#This Row],[Fife]]</f>
        <v>76</v>
      </c>
      <c r="I58" s="51">
        <v>79</v>
      </c>
      <c r="J58" s="51">
        <v>154</v>
      </c>
      <c r="K58" s="51">
        <v>268</v>
      </c>
      <c r="L58" s="51">
        <v>78</v>
      </c>
      <c r="M58" s="51">
        <v>174</v>
      </c>
      <c r="N58" s="26">
        <v>172</v>
      </c>
      <c r="O58" s="26">
        <f>weekly_all_cause_deaths_council_area[[#This Row],[Orkney Islands]]</f>
        <v>4</v>
      </c>
      <c r="P58" s="67">
        <f>weekly_all_cause_deaths_council_area[[#This Row],[Shetland Islands]]</f>
        <v>5</v>
      </c>
      <c r="Q58" s="26">
        <v>123</v>
      </c>
      <c r="R58" s="26">
        <f>weekly_all_cause_deaths_council_area[[#This Row],[Na h-Eileanan Siar]]</f>
        <v>11</v>
      </c>
    </row>
    <row r="59" spans="1:18" x14ac:dyDescent="0.35">
      <c r="A59" s="14" t="s">
        <v>177</v>
      </c>
      <c r="B59" s="18">
        <v>2</v>
      </c>
      <c r="C59" s="84">
        <v>45299</v>
      </c>
      <c r="D59" s="22">
        <v>1497</v>
      </c>
      <c r="E59" s="51">
        <v>135</v>
      </c>
      <c r="F59" s="51">
        <v>27</v>
      </c>
      <c r="G59" s="51">
        <f>weekly_all_cause_deaths_council_area[[#This Row],[Dumfries and Galloway]]</f>
        <v>33</v>
      </c>
      <c r="H59" s="51">
        <f>weekly_all_cause_deaths_council_area[[#This Row],[Fife]]</f>
        <v>128</v>
      </c>
      <c r="I59" s="51">
        <v>84</v>
      </c>
      <c r="J59" s="51">
        <v>152</v>
      </c>
      <c r="K59" s="51">
        <v>339</v>
      </c>
      <c r="L59" s="51">
        <v>89</v>
      </c>
      <c r="M59" s="51">
        <v>161</v>
      </c>
      <c r="N59" s="26">
        <v>208</v>
      </c>
      <c r="O59" s="26">
        <f>weekly_all_cause_deaths_council_area[[#This Row],[Orkney Islands]]</f>
        <v>2</v>
      </c>
      <c r="P59" s="67">
        <f>weekly_all_cause_deaths_council_area[[#This Row],[Shetland Islands]]</f>
        <v>5</v>
      </c>
      <c r="Q59" s="26">
        <v>119</v>
      </c>
      <c r="R59" s="26">
        <f>weekly_all_cause_deaths_council_area[[#This Row],[Na h-Eileanan Siar]]</f>
        <v>15</v>
      </c>
    </row>
    <row r="60" spans="1:18" x14ac:dyDescent="0.35">
      <c r="A60" s="14" t="s">
        <v>177</v>
      </c>
      <c r="B60" s="18">
        <v>3</v>
      </c>
      <c r="C60" s="84">
        <v>45306</v>
      </c>
      <c r="D60" s="22">
        <v>1305</v>
      </c>
      <c r="E60" s="51">
        <v>113</v>
      </c>
      <c r="F60" s="51">
        <v>30</v>
      </c>
      <c r="G60" s="51">
        <f>weekly_all_cause_deaths_council_area[[#This Row],[Dumfries and Galloway]]</f>
        <v>41</v>
      </c>
      <c r="H60" s="51">
        <f>weekly_all_cause_deaths_council_area[[#This Row],[Fife]]</f>
        <v>111</v>
      </c>
      <c r="I60" s="51">
        <v>77</v>
      </c>
      <c r="J60" s="51">
        <v>112</v>
      </c>
      <c r="K60" s="51">
        <v>261</v>
      </c>
      <c r="L60" s="51">
        <v>79</v>
      </c>
      <c r="M60" s="51">
        <v>162</v>
      </c>
      <c r="N60" s="26">
        <v>178</v>
      </c>
      <c r="O60" s="26">
        <f>weekly_all_cause_deaths_council_area[[#This Row],[Orkney Islands]]</f>
        <v>5</v>
      </c>
      <c r="P60" s="67">
        <f>weekly_all_cause_deaths_council_area[[#This Row],[Shetland Islands]]</f>
        <v>9</v>
      </c>
      <c r="Q60" s="26">
        <v>119</v>
      </c>
      <c r="R60" s="26">
        <f>weekly_all_cause_deaths_council_area[[#This Row],[Na h-Eileanan Siar]]</f>
        <v>8</v>
      </c>
    </row>
    <row r="61" spans="1:18" x14ac:dyDescent="0.35">
      <c r="A61" s="14" t="s">
        <v>177</v>
      </c>
      <c r="B61" s="18">
        <v>4</v>
      </c>
      <c r="C61" s="84">
        <v>45313</v>
      </c>
      <c r="D61" s="22">
        <v>1373</v>
      </c>
      <c r="E61" s="51">
        <v>116</v>
      </c>
      <c r="F61" s="51">
        <v>35</v>
      </c>
      <c r="G61" s="51">
        <f>weekly_all_cause_deaths_council_area[[#This Row],[Dumfries and Galloway]]</f>
        <v>49</v>
      </c>
      <c r="H61" s="51">
        <f>weekly_all_cause_deaths_council_area[[#This Row],[Fife]]</f>
        <v>91</v>
      </c>
      <c r="I61" s="51">
        <v>66</v>
      </c>
      <c r="J61" s="51">
        <v>126</v>
      </c>
      <c r="K61" s="51">
        <v>293</v>
      </c>
      <c r="L61" s="51">
        <v>92</v>
      </c>
      <c r="M61" s="51">
        <v>178</v>
      </c>
      <c r="N61" s="26">
        <v>180</v>
      </c>
      <c r="O61" s="26">
        <f>weekly_all_cause_deaths_council_area[[#This Row],[Orkney Islands]]</f>
        <v>8</v>
      </c>
      <c r="P61" s="67">
        <f>weekly_all_cause_deaths_council_area[[#This Row],[Shetland Islands]]</f>
        <v>2</v>
      </c>
      <c r="Q61" s="26">
        <v>130</v>
      </c>
      <c r="R61" s="26">
        <f>weekly_all_cause_deaths_council_area[[#This Row],[Na h-Eileanan Siar]]</f>
        <v>7</v>
      </c>
    </row>
    <row r="62" spans="1:18" x14ac:dyDescent="0.35">
      <c r="A62" s="14" t="s">
        <v>177</v>
      </c>
      <c r="B62" s="18">
        <v>5</v>
      </c>
      <c r="C62" s="84">
        <v>45320</v>
      </c>
      <c r="D62" s="22">
        <v>1429</v>
      </c>
      <c r="E62" s="51">
        <v>116</v>
      </c>
      <c r="F62" s="51">
        <v>28</v>
      </c>
      <c r="G62" s="51">
        <f>weekly_all_cause_deaths_council_area[[#This Row],[Dumfries and Galloway]]</f>
        <v>43</v>
      </c>
      <c r="H62" s="51">
        <f>weekly_all_cause_deaths_council_area[[#This Row],[Fife]]</f>
        <v>97</v>
      </c>
      <c r="I62" s="51">
        <v>89</v>
      </c>
      <c r="J62" s="51">
        <v>147</v>
      </c>
      <c r="K62" s="51">
        <v>301</v>
      </c>
      <c r="L62" s="51">
        <v>105</v>
      </c>
      <c r="M62" s="51">
        <v>174</v>
      </c>
      <c r="N62" s="26">
        <v>188</v>
      </c>
      <c r="O62" s="26">
        <f>weekly_all_cause_deaths_council_area[[#This Row],[Orkney Islands]]</f>
        <v>3</v>
      </c>
      <c r="P62" s="67">
        <f>weekly_all_cause_deaths_council_area[[#This Row],[Shetland Islands]]</f>
        <v>6</v>
      </c>
      <c r="Q62" s="26">
        <v>123</v>
      </c>
      <c r="R62" s="26">
        <f>weekly_all_cause_deaths_council_area[[#This Row],[Na h-Eileanan Siar]]</f>
        <v>9</v>
      </c>
    </row>
    <row r="63" spans="1:18" x14ac:dyDescent="0.35">
      <c r="A63" s="14" t="s">
        <v>177</v>
      </c>
      <c r="B63" s="18">
        <v>6</v>
      </c>
      <c r="C63" s="84">
        <v>45327</v>
      </c>
      <c r="D63" s="22">
        <v>1268</v>
      </c>
      <c r="E63" s="51">
        <v>70</v>
      </c>
      <c r="F63" s="51">
        <v>32</v>
      </c>
      <c r="G63" s="51">
        <f>weekly_all_cause_deaths_council_area[[#This Row],[Dumfries and Galloway]]</f>
        <v>35</v>
      </c>
      <c r="H63" s="51">
        <f>weekly_all_cause_deaths_council_area[[#This Row],[Fife]]</f>
        <v>94</v>
      </c>
      <c r="I63" s="51">
        <v>85</v>
      </c>
      <c r="J63" s="51">
        <v>131</v>
      </c>
      <c r="K63" s="51">
        <v>281</v>
      </c>
      <c r="L63" s="51">
        <v>79</v>
      </c>
      <c r="M63" s="51">
        <v>148</v>
      </c>
      <c r="N63" s="26">
        <v>172</v>
      </c>
      <c r="O63" s="26">
        <f>weekly_all_cause_deaths_council_area[[#This Row],[Orkney Islands]]</f>
        <v>6</v>
      </c>
      <c r="P63" s="67">
        <f>weekly_all_cause_deaths_council_area[[#This Row],[Shetland Islands]]</f>
        <v>4</v>
      </c>
      <c r="Q63" s="26">
        <v>123</v>
      </c>
      <c r="R63" s="26">
        <f>weekly_all_cause_deaths_council_area[[#This Row],[Na h-Eileanan Siar]]</f>
        <v>8</v>
      </c>
    </row>
    <row r="64" spans="1:18" x14ac:dyDescent="0.35">
      <c r="A64" s="14" t="s">
        <v>177</v>
      </c>
      <c r="B64" s="18">
        <v>7</v>
      </c>
      <c r="C64" s="84">
        <v>45334</v>
      </c>
      <c r="D64" s="22">
        <v>1298</v>
      </c>
      <c r="E64" s="51">
        <v>107</v>
      </c>
      <c r="F64" s="51">
        <v>39</v>
      </c>
      <c r="G64" s="51">
        <f>weekly_all_cause_deaths_council_area[[#This Row],[Dumfries and Galloway]]</f>
        <v>40</v>
      </c>
      <c r="H64" s="51">
        <f>weekly_all_cause_deaths_council_area[[#This Row],[Fife]]</f>
        <v>99</v>
      </c>
      <c r="I64" s="51">
        <v>73</v>
      </c>
      <c r="J64" s="51">
        <v>130</v>
      </c>
      <c r="K64" s="51">
        <v>281</v>
      </c>
      <c r="L64" s="51">
        <v>77</v>
      </c>
      <c r="M64" s="51">
        <v>163</v>
      </c>
      <c r="N64" s="26">
        <v>161</v>
      </c>
      <c r="O64" s="26">
        <f>weekly_all_cause_deaths_council_area[[#This Row],[Orkney Islands]]</f>
        <v>9</v>
      </c>
      <c r="P64" s="67">
        <f>weekly_all_cause_deaths_council_area[[#This Row],[Shetland Islands]]</f>
        <v>6</v>
      </c>
      <c r="Q64" s="26">
        <v>108</v>
      </c>
      <c r="R64" s="26">
        <f>weekly_all_cause_deaths_council_area[[#This Row],[Na h-Eileanan Siar]]</f>
        <v>5</v>
      </c>
    </row>
    <row r="65" spans="1:18" x14ac:dyDescent="0.35">
      <c r="A65" s="14" t="s">
        <v>177</v>
      </c>
      <c r="B65" s="18">
        <v>8</v>
      </c>
      <c r="C65" s="84">
        <v>45341</v>
      </c>
      <c r="D65" s="22">
        <v>1248</v>
      </c>
      <c r="E65" s="51">
        <v>110</v>
      </c>
      <c r="F65" s="51">
        <v>34</v>
      </c>
      <c r="G65" s="51">
        <f>weekly_all_cause_deaths_council_area[[#This Row],[Dumfries and Galloway]]</f>
        <v>28</v>
      </c>
      <c r="H65" s="51">
        <f>weekly_all_cause_deaths_council_area[[#This Row],[Fife]]</f>
        <v>96</v>
      </c>
      <c r="I65" s="51">
        <v>59</v>
      </c>
      <c r="J65" s="51">
        <v>112</v>
      </c>
      <c r="K65" s="51">
        <v>253</v>
      </c>
      <c r="L65" s="51">
        <v>75</v>
      </c>
      <c r="M65" s="51">
        <v>151</v>
      </c>
      <c r="N65" s="26">
        <v>190</v>
      </c>
      <c r="O65" s="26">
        <f>weekly_all_cause_deaths_council_area[[#This Row],[Orkney Islands]]</f>
        <v>7</v>
      </c>
      <c r="P65" s="67">
        <f>weekly_all_cause_deaths_council_area[[#This Row],[Shetland Islands]]</f>
        <v>7</v>
      </c>
      <c r="Q65" s="26">
        <v>120</v>
      </c>
      <c r="R65" s="26">
        <f>weekly_all_cause_deaths_council_area[[#This Row],[Na h-Eileanan Siar]]</f>
        <v>6</v>
      </c>
    </row>
    <row r="66" spans="1:18" x14ac:dyDescent="0.35">
      <c r="A66" s="14" t="s">
        <v>177</v>
      </c>
      <c r="B66" s="18">
        <v>9</v>
      </c>
      <c r="C66" s="84">
        <v>45348</v>
      </c>
      <c r="D66" s="22">
        <v>1196</v>
      </c>
      <c r="E66" s="51">
        <v>96</v>
      </c>
      <c r="F66" s="51">
        <v>29</v>
      </c>
      <c r="G66" s="51">
        <f>weekly_all_cause_deaths_council_area[[#This Row],[Dumfries and Galloway]]</f>
        <v>33</v>
      </c>
      <c r="H66" s="51">
        <f>weekly_all_cause_deaths_council_area[[#This Row],[Fife]]</f>
        <v>82</v>
      </c>
      <c r="I66" s="51">
        <v>60</v>
      </c>
      <c r="J66" s="51">
        <v>122</v>
      </c>
      <c r="K66" s="51">
        <v>251</v>
      </c>
      <c r="L66" s="51">
        <v>86</v>
      </c>
      <c r="M66" s="51">
        <v>175</v>
      </c>
      <c r="N66" s="26">
        <v>159</v>
      </c>
      <c r="O66" s="26">
        <f>weekly_all_cause_deaths_council_area[[#This Row],[Orkney Islands]]</f>
        <v>2</v>
      </c>
      <c r="P66" s="67">
        <f>weekly_all_cause_deaths_council_area[[#This Row],[Shetland Islands]]</f>
        <v>10</v>
      </c>
      <c r="Q66" s="26">
        <v>87</v>
      </c>
      <c r="R66" s="26">
        <f>weekly_all_cause_deaths_council_area[[#This Row],[Na h-Eileanan Siar]]</f>
        <v>4</v>
      </c>
    </row>
    <row r="67" spans="1:18" x14ac:dyDescent="0.35">
      <c r="A67" s="14" t="s">
        <v>177</v>
      </c>
      <c r="B67" s="18">
        <v>10</v>
      </c>
      <c r="C67" s="84">
        <v>45355</v>
      </c>
      <c r="D67" s="22">
        <v>1212</v>
      </c>
      <c r="E67" s="51">
        <v>93</v>
      </c>
      <c r="F67" s="51">
        <v>33</v>
      </c>
      <c r="G67" s="51">
        <f>weekly_all_cause_deaths_council_area[[#This Row],[Dumfries and Galloway]]</f>
        <v>42</v>
      </c>
      <c r="H67" s="51">
        <f>weekly_all_cause_deaths_council_area[[#This Row],[Fife]]</f>
        <v>78</v>
      </c>
      <c r="I67" s="51">
        <v>69</v>
      </c>
      <c r="J67" s="51">
        <v>107</v>
      </c>
      <c r="K67" s="51">
        <v>245</v>
      </c>
      <c r="L67" s="51">
        <v>85</v>
      </c>
      <c r="M67" s="51">
        <v>156</v>
      </c>
      <c r="N67" s="26">
        <v>177</v>
      </c>
      <c r="O67" s="26">
        <f>weekly_all_cause_deaths_council_area[[#This Row],[Orkney Islands]]</f>
        <v>3</v>
      </c>
      <c r="P67" s="67">
        <f>weekly_all_cause_deaths_council_area[[#This Row],[Shetland Islands]]</f>
        <v>4</v>
      </c>
      <c r="Q67" s="26">
        <v>111</v>
      </c>
      <c r="R67" s="26">
        <f>weekly_all_cause_deaths_council_area[[#This Row],[Na h-Eileanan Siar]]</f>
        <v>9</v>
      </c>
    </row>
    <row r="68" spans="1:18" x14ac:dyDescent="0.35">
      <c r="A68" s="14" t="s">
        <v>177</v>
      </c>
      <c r="B68" s="18">
        <v>11</v>
      </c>
      <c r="C68" s="84">
        <v>45362</v>
      </c>
      <c r="D68" s="22">
        <v>1250</v>
      </c>
      <c r="E68" s="51">
        <v>95</v>
      </c>
      <c r="F68" s="51">
        <v>31</v>
      </c>
      <c r="G68" s="51">
        <f>weekly_all_cause_deaths_council_area[[#This Row],[Dumfries and Galloway]]</f>
        <v>49</v>
      </c>
      <c r="H68" s="51">
        <f>weekly_all_cause_deaths_council_area[[#This Row],[Fife]]</f>
        <v>95</v>
      </c>
      <c r="I68" s="51">
        <v>84</v>
      </c>
      <c r="J68" s="51">
        <v>116</v>
      </c>
      <c r="K68" s="51">
        <v>260</v>
      </c>
      <c r="L68" s="51">
        <v>68</v>
      </c>
      <c r="M68" s="51">
        <v>168</v>
      </c>
      <c r="N68" s="26">
        <v>177</v>
      </c>
      <c r="O68" s="26">
        <f>weekly_all_cause_deaths_council_area[[#This Row],[Orkney Islands]]</f>
        <v>7</v>
      </c>
      <c r="P68" s="67">
        <f>weekly_all_cause_deaths_council_area[[#This Row],[Shetland Islands]]</f>
        <v>2</v>
      </c>
      <c r="Q68" s="26">
        <v>90</v>
      </c>
      <c r="R68" s="26">
        <f>weekly_all_cause_deaths_council_area[[#This Row],[Na h-Eileanan Siar]]</f>
        <v>8</v>
      </c>
    </row>
    <row r="69" spans="1:18" x14ac:dyDescent="0.35">
      <c r="A69" s="14" t="s">
        <v>177</v>
      </c>
      <c r="B69" s="18">
        <v>12</v>
      </c>
      <c r="C69" s="84">
        <v>45369</v>
      </c>
      <c r="D69" s="22">
        <v>1268</v>
      </c>
      <c r="E69" s="51">
        <v>102</v>
      </c>
      <c r="F69" s="51">
        <v>33</v>
      </c>
      <c r="G69" s="51">
        <f>weekly_all_cause_deaths_council_area[[#This Row],[Dumfries and Galloway]]</f>
        <v>44</v>
      </c>
      <c r="H69" s="51">
        <f>weekly_all_cause_deaths_council_area[[#This Row],[Fife]]</f>
        <v>87</v>
      </c>
      <c r="I69" s="51">
        <v>80</v>
      </c>
      <c r="J69" s="51">
        <v>112</v>
      </c>
      <c r="K69" s="51">
        <v>270</v>
      </c>
      <c r="L69" s="51">
        <v>89</v>
      </c>
      <c r="M69" s="51">
        <v>182</v>
      </c>
      <c r="N69" s="26">
        <v>157</v>
      </c>
      <c r="O69" s="26">
        <f>weekly_all_cause_deaths_council_area[[#This Row],[Orkney Islands]]</f>
        <v>5</v>
      </c>
      <c r="P69" s="67">
        <f>weekly_all_cause_deaths_council_area[[#This Row],[Shetland Islands]]</f>
        <v>6</v>
      </c>
      <c r="Q69" s="26">
        <v>94</v>
      </c>
      <c r="R69" s="26">
        <f>weekly_all_cause_deaths_council_area[[#This Row],[Na h-Eileanan Siar]]</f>
        <v>7</v>
      </c>
    </row>
    <row r="70" spans="1:18" x14ac:dyDescent="0.35">
      <c r="A70" s="14" t="s">
        <v>177</v>
      </c>
      <c r="B70" s="18">
        <v>13</v>
      </c>
      <c r="C70" s="84">
        <v>45376</v>
      </c>
      <c r="D70" s="22">
        <v>1089</v>
      </c>
      <c r="E70" s="51">
        <v>92</v>
      </c>
      <c r="F70" s="51">
        <v>31</v>
      </c>
      <c r="G70" s="51">
        <f>weekly_all_cause_deaths_council_area[[#This Row],[Dumfries and Galloway]]</f>
        <v>39</v>
      </c>
      <c r="H70" s="51">
        <f>weekly_all_cause_deaths_council_area[[#This Row],[Fife]]</f>
        <v>86</v>
      </c>
      <c r="I70" s="51">
        <v>53</v>
      </c>
      <c r="J70" s="51">
        <v>113</v>
      </c>
      <c r="K70" s="51">
        <v>241</v>
      </c>
      <c r="L70" s="51">
        <v>69</v>
      </c>
      <c r="M70" s="51">
        <v>133</v>
      </c>
      <c r="N70" s="26">
        <v>131</v>
      </c>
      <c r="O70" s="26">
        <f>weekly_all_cause_deaths_council_area[[#This Row],[Orkney Islands]]</f>
        <v>3</v>
      </c>
      <c r="P70" s="67">
        <f>weekly_all_cause_deaths_council_area[[#This Row],[Shetland Islands]]</f>
        <v>4</v>
      </c>
      <c r="Q70" s="26">
        <v>87</v>
      </c>
      <c r="R70" s="26">
        <f>weekly_all_cause_deaths_council_area[[#This Row],[Na h-Eileanan Siar]]</f>
        <v>7</v>
      </c>
    </row>
    <row r="71" spans="1:18" x14ac:dyDescent="0.35">
      <c r="A71" s="14" t="s">
        <v>177</v>
      </c>
      <c r="B71" s="18">
        <v>14</v>
      </c>
      <c r="C71" s="84">
        <v>45383</v>
      </c>
      <c r="D71" s="22">
        <v>1143</v>
      </c>
      <c r="E71" s="51">
        <v>97</v>
      </c>
      <c r="F71" s="51">
        <v>30</v>
      </c>
      <c r="G71" s="51">
        <f>weekly_all_cause_deaths_council_area[[#This Row],[Dumfries and Galloway]]</f>
        <v>38</v>
      </c>
      <c r="H71" s="51">
        <f>weekly_all_cause_deaths_council_area[[#This Row],[Fife]]</f>
        <v>87</v>
      </c>
      <c r="I71" s="51">
        <v>81</v>
      </c>
      <c r="J71" s="51">
        <v>118</v>
      </c>
      <c r="K71" s="51">
        <v>246</v>
      </c>
      <c r="L71" s="51">
        <v>73</v>
      </c>
      <c r="M71" s="51">
        <v>150</v>
      </c>
      <c r="N71" s="26">
        <v>129</v>
      </c>
      <c r="O71" s="26">
        <f>weekly_all_cause_deaths_council_area[[#This Row],[Orkney Islands]]</f>
        <v>5</v>
      </c>
      <c r="P71" s="67">
        <f>weekly_all_cause_deaths_council_area[[#This Row],[Shetland Islands]]</f>
        <v>6</v>
      </c>
      <c r="Q71" s="26">
        <v>78</v>
      </c>
      <c r="R71" s="26">
        <f>weekly_all_cause_deaths_council_area[[#This Row],[Na h-Eileanan Siar]]</f>
        <v>5</v>
      </c>
    </row>
    <row r="72" spans="1:18" x14ac:dyDescent="0.35">
      <c r="A72" s="14" t="s">
        <v>177</v>
      </c>
      <c r="B72" s="18">
        <v>15</v>
      </c>
      <c r="C72" s="84">
        <v>45390</v>
      </c>
      <c r="D72" s="22">
        <v>1284</v>
      </c>
      <c r="E72" s="51">
        <v>113</v>
      </c>
      <c r="F72" s="51">
        <v>28</v>
      </c>
      <c r="G72" s="51">
        <f>weekly_all_cause_deaths_council_area[[#This Row],[Dumfries and Galloway]]</f>
        <v>54</v>
      </c>
      <c r="H72" s="51">
        <f>weekly_all_cause_deaths_council_area[[#This Row],[Fife]]</f>
        <v>86</v>
      </c>
      <c r="I72" s="51">
        <v>51</v>
      </c>
      <c r="J72" s="51">
        <v>124</v>
      </c>
      <c r="K72" s="51">
        <v>292</v>
      </c>
      <c r="L72" s="51">
        <v>86</v>
      </c>
      <c r="M72" s="51">
        <v>152</v>
      </c>
      <c r="N72" s="26">
        <v>183</v>
      </c>
      <c r="O72" s="26">
        <f>weekly_all_cause_deaths_council_area[[#This Row],[Orkney Islands]]</f>
        <v>6</v>
      </c>
      <c r="P72" s="67">
        <f>weekly_all_cause_deaths_council_area[[#This Row],[Shetland Islands]]</f>
        <v>3</v>
      </c>
      <c r="Q72" s="26">
        <v>98</v>
      </c>
      <c r="R72" s="26">
        <f>weekly_all_cause_deaths_council_area[[#This Row],[Na h-Eileanan Siar]]</f>
        <v>8</v>
      </c>
    </row>
    <row r="73" spans="1:18" x14ac:dyDescent="0.35">
      <c r="A73" s="14" t="s">
        <v>177</v>
      </c>
      <c r="B73" s="18">
        <v>16</v>
      </c>
      <c r="C73" s="84">
        <v>45397</v>
      </c>
      <c r="D73" s="22">
        <v>1275</v>
      </c>
      <c r="E73" s="51">
        <v>109</v>
      </c>
      <c r="F73" s="51">
        <v>29</v>
      </c>
      <c r="G73" s="51">
        <f>weekly_all_cause_deaths_council_area[[#This Row],[Dumfries and Galloway]]</f>
        <v>49</v>
      </c>
      <c r="H73" s="51">
        <f>weekly_all_cause_deaths_council_area[[#This Row],[Fife]]</f>
        <v>82</v>
      </c>
      <c r="I73" s="51">
        <v>67</v>
      </c>
      <c r="J73" s="51">
        <v>119</v>
      </c>
      <c r="K73" s="51">
        <v>259</v>
      </c>
      <c r="L73" s="51">
        <v>93</v>
      </c>
      <c r="M73" s="51">
        <v>147</v>
      </c>
      <c r="N73" s="26">
        <v>188</v>
      </c>
      <c r="O73" s="26">
        <f>weekly_all_cause_deaths_council_area[[#This Row],[Orkney Islands]]</f>
        <v>6</v>
      </c>
      <c r="P73" s="67">
        <f>weekly_all_cause_deaths_council_area[[#This Row],[Shetland Islands]]</f>
        <v>8</v>
      </c>
      <c r="Q73" s="26">
        <v>114</v>
      </c>
      <c r="R73" s="26">
        <f>weekly_all_cause_deaths_council_area[[#This Row],[Na h-Eileanan Siar]]</f>
        <v>5</v>
      </c>
    </row>
    <row r="74" spans="1:18" x14ac:dyDescent="0.35">
      <c r="A74" s="14" t="s">
        <v>177</v>
      </c>
      <c r="B74" s="18">
        <v>17</v>
      </c>
      <c r="C74" s="84">
        <v>45404</v>
      </c>
      <c r="D74" s="22" t="s">
        <v>213</v>
      </c>
      <c r="E74" s="51" t="s">
        <v>213</v>
      </c>
      <c r="F74" s="51" t="s">
        <v>213</v>
      </c>
      <c r="G74" s="51" t="str">
        <f>weekly_all_cause_deaths_council_area[[#This Row],[Dumfries and Galloway]]</f>
        <v/>
      </c>
      <c r="H74" s="51" t="str">
        <f>weekly_all_cause_deaths_council_area[[#This Row],[Fife]]</f>
        <v/>
      </c>
      <c r="I74" s="51" t="s">
        <v>213</v>
      </c>
      <c r="J74" s="51" t="s">
        <v>213</v>
      </c>
      <c r="K74" s="51" t="s">
        <v>213</v>
      </c>
      <c r="L74" s="51" t="s">
        <v>213</v>
      </c>
      <c r="M74" s="51" t="s">
        <v>213</v>
      </c>
      <c r="N74" s="26" t="s">
        <v>213</v>
      </c>
      <c r="O74" s="26" t="str">
        <f>weekly_all_cause_deaths_council_area[[#This Row],[Orkney Islands]]</f>
        <v/>
      </c>
      <c r="P74" s="67" t="str">
        <f>weekly_all_cause_deaths_council_area[[#This Row],[Shetland Islands]]</f>
        <v/>
      </c>
      <c r="Q74" s="26" t="s">
        <v>213</v>
      </c>
      <c r="R74" s="26" t="str">
        <f>weekly_all_cause_deaths_council_area[[#This Row],[Na h-Eileanan Siar]]</f>
        <v/>
      </c>
    </row>
    <row r="75" spans="1:18" x14ac:dyDescent="0.35">
      <c r="A75" s="14" t="s">
        <v>177</v>
      </c>
      <c r="B75" s="18">
        <v>18</v>
      </c>
      <c r="C75" s="84">
        <v>45411</v>
      </c>
      <c r="D75" s="22" t="s">
        <v>213</v>
      </c>
      <c r="E75" s="51" t="s">
        <v>213</v>
      </c>
      <c r="F75" s="51" t="s">
        <v>213</v>
      </c>
      <c r="G75" s="51" t="str">
        <f>weekly_all_cause_deaths_council_area[[#This Row],[Dumfries and Galloway]]</f>
        <v/>
      </c>
      <c r="H75" s="51" t="str">
        <f>weekly_all_cause_deaths_council_area[[#This Row],[Fife]]</f>
        <v/>
      </c>
      <c r="I75" s="51" t="s">
        <v>213</v>
      </c>
      <c r="J75" s="51" t="s">
        <v>213</v>
      </c>
      <c r="K75" s="51" t="s">
        <v>213</v>
      </c>
      <c r="L75" s="51" t="s">
        <v>213</v>
      </c>
      <c r="M75" s="51" t="s">
        <v>213</v>
      </c>
      <c r="N75" s="26" t="s">
        <v>213</v>
      </c>
      <c r="O75" s="26" t="str">
        <f>weekly_all_cause_deaths_council_area[[#This Row],[Orkney Islands]]</f>
        <v/>
      </c>
      <c r="P75" s="67" t="str">
        <f>weekly_all_cause_deaths_council_area[[#This Row],[Shetland Islands]]</f>
        <v/>
      </c>
      <c r="Q75" s="26" t="s">
        <v>213</v>
      </c>
      <c r="R75" s="26" t="str">
        <f>weekly_all_cause_deaths_council_area[[#This Row],[Na h-Eileanan Siar]]</f>
        <v/>
      </c>
    </row>
    <row r="76" spans="1:18" x14ac:dyDescent="0.35">
      <c r="A76" s="14" t="s">
        <v>177</v>
      </c>
      <c r="B76" s="18">
        <v>19</v>
      </c>
      <c r="C76" s="84">
        <v>45418</v>
      </c>
      <c r="D76" s="22" t="s">
        <v>213</v>
      </c>
      <c r="E76" s="51" t="s">
        <v>213</v>
      </c>
      <c r="F76" s="51" t="s">
        <v>213</v>
      </c>
      <c r="G76" s="51" t="str">
        <f>weekly_all_cause_deaths_council_area[[#This Row],[Dumfries and Galloway]]</f>
        <v/>
      </c>
      <c r="H76" s="51" t="str">
        <f>weekly_all_cause_deaths_council_area[[#This Row],[Fife]]</f>
        <v/>
      </c>
      <c r="I76" s="51" t="s">
        <v>213</v>
      </c>
      <c r="J76" s="51" t="s">
        <v>213</v>
      </c>
      <c r="K76" s="51" t="s">
        <v>213</v>
      </c>
      <c r="L76" s="51" t="s">
        <v>213</v>
      </c>
      <c r="M76" s="51" t="s">
        <v>213</v>
      </c>
      <c r="N76" s="26" t="s">
        <v>213</v>
      </c>
      <c r="O76" s="26" t="str">
        <f>weekly_all_cause_deaths_council_area[[#This Row],[Orkney Islands]]</f>
        <v/>
      </c>
      <c r="P76" s="67" t="str">
        <f>weekly_all_cause_deaths_council_area[[#This Row],[Shetland Islands]]</f>
        <v/>
      </c>
      <c r="Q76" s="26" t="s">
        <v>213</v>
      </c>
      <c r="R76" s="26" t="str">
        <f>weekly_all_cause_deaths_council_area[[#This Row],[Na h-Eileanan Siar]]</f>
        <v/>
      </c>
    </row>
    <row r="77" spans="1:18" x14ac:dyDescent="0.35">
      <c r="A77" s="14" t="s">
        <v>177</v>
      </c>
      <c r="B77" s="18">
        <v>20</v>
      </c>
      <c r="C77" s="84">
        <v>45425</v>
      </c>
      <c r="D77" s="22" t="s">
        <v>213</v>
      </c>
      <c r="E77" s="51" t="s">
        <v>213</v>
      </c>
      <c r="F77" s="51" t="s">
        <v>213</v>
      </c>
      <c r="G77" s="51" t="str">
        <f>weekly_all_cause_deaths_council_area[[#This Row],[Dumfries and Galloway]]</f>
        <v/>
      </c>
      <c r="H77" s="51" t="str">
        <f>weekly_all_cause_deaths_council_area[[#This Row],[Fife]]</f>
        <v/>
      </c>
      <c r="I77" s="51" t="s">
        <v>213</v>
      </c>
      <c r="J77" s="51" t="s">
        <v>213</v>
      </c>
      <c r="K77" s="51" t="s">
        <v>213</v>
      </c>
      <c r="L77" s="51" t="s">
        <v>213</v>
      </c>
      <c r="M77" s="51" t="s">
        <v>213</v>
      </c>
      <c r="N77" s="26" t="s">
        <v>213</v>
      </c>
      <c r="O77" s="26" t="str">
        <f>weekly_all_cause_deaths_council_area[[#This Row],[Orkney Islands]]</f>
        <v/>
      </c>
      <c r="P77" s="67" t="str">
        <f>weekly_all_cause_deaths_council_area[[#This Row],[Shetland Islands]]</f>
        <v/>
      </c>
      <c r="Q77" s="26" t="s">
        <v>213</v>
      </c>
      <c r="R77" s="26" t="str">
        <f>weekly_all_cause_deaths_council_area[[#This Row],[Na h-Eileanan Siar]]</f>
        <v/>
      </c>
    </row>
    <row r="78" spans="1:18" x14ac:dyDescent="0.35">
      <c r="A78" s="14" t="s">
        <v>177</v>
      </c>
      <c r="B78" s="18">
        <v>21</v>
      </c>
      <c r="C78" s="84">
        <v>45432</v>
      </c>
      <c r="D78" s="22" t="s">
        <v>213</v>
      </c>
      <c r="E78" s="51" t="s">
        <v>213</v>
      </c>
      <c r="F78" s="51" t="s">
        <v>213</v>
      </c>
      <c r="G78" s="51" t="str">
        <f>weekly_all_cause_deaths_council_area[[#This Row],[Dumfries and Galloway]]</f>
        <v/>
      </c>
      <c r="H78" s="51" t="str">
        <f>weekly_all_cause_deaths_council_area[[#This Row],[Fife]]</f>
        <v/>
      </c>
      <c r="I78" s="51" t="s">
        <v>213</v>
      </c>
      <c r="J78" s="51" t="s">
        <v>213</v>
      </c>
      <c r="K78" s="51" t="s">
        <v>213</v>
      </c>
      <c r="L78" s="51" t="s">
        <v>213</v>
      </c>
      <c r="M78" s="51" t="s">
        <v>213</v>
      </c>
      <c r="N78" s="26" t="s">
        <v>213</v>
      </c>
      <c r="O78" s="26" t="str">
        <f>weekly_all_cause_deaths_council_area[[#This Row],[Orkney Islands]]</f>
        <v/>
      </c>
      <c r="P78" s="67" t="str">
        <f>weekly_all_cause_deaths_council_area[[#This Row],[Shetland Islands]]</f>
        <v/>
      </c>
      <c r="Q78" s="26" t="s">
        <v>213</v>
      </c>
      <c r="R78" s="26" t="str">
        <f>weekly_all_cause_deaths_council_area[[#This Row],[Na h-Eileanan Siar]]</f>
        <v/>
      </c>
    </row>
    <row r="79" spans="1:18" x14ac:dyDescent="0.35">
      <c r="A79" s="14" t="s">
        <v>177</v>
      </c>
      <c r="B79" s="18">
        <v>22</v>
      </c>
      <c r="C79" s="84">
        <v>45439</v>
      </c>
      <c r="D79" s="22" t="s">
        <v>213</v>
      </c>
      <c r="E79" s="51" t="s">
        <v>213</v>
      </c>
      <c r="F79" s="51" t="s">
        <v>213</v>
      </c>
      <c r="G79" s="51" t="str">
        <f>weekly_all_cause_deaths_council_area[[#This Row],[Dumfries and Galloway]]</f>
        <v/>
      </c>
      <c r="H79" s="51" t="str">
        <f>weekly_all_cause_deaths_council_area[[#This Row],[Fife]]</f>
        <v/>
      </c>
      <c r="I79" s="51" t="s">
        <v>213</v>
      </c>
      <c r="J79" s="51" t="s">
        <v>213</v>
      </c>
      <c r="K79" s="51" t="s">
        <v>213</v>
      </c>
      <c r="L79" s="51" t="s">
        <v>213</v>
      </c>
      <c r="M79" s="51" t="s">
        <v>213</v>
      </c>
      <c r="N79" s="26" t="s">
        <v>213</v>
      </c>
      <c r="O79" s="26" t="str">
        <f>weekly_all_cause_deaths_council_area[[#This Row],[Orkney Islands]]</f>
        <v/>
      </c>
      <c r="P79" s="67" t="str">
        <f>weekly_all_cause_deaths_council_area[[#This Row],[Shetland Islands]]</f>
        <v/>
      </c>
      <c r="Q79" s="26" t="s">
        <v>213</v>
      </c>
      <c r="R79" s="26" t="str">
        <f>weekly_all_cause_deaths_council_area[[#This Row],[Na h-Eileanan Siar]]</f>
        <v/>
      </c>
    </row>
    <row r="80" spans="1:18" x14ac:dyDescent="0.35">
      <c r="A80" s="14" t="s">
        <v>177</v>
      </c>
      <c r="B80" s="18">
        <v>23</v>
      </c>
      <c r="C80" s="84">
        <v>45446</v>
      </c>
      <c r="D80" s="22" t="s">
        <v>213</v>
      </c>
      <c r="E80" s="51" t="s">
        <v>213</v>
      </c>
      <c r="F80" s="51" t="s">
        <v>213</v>
      </c>
      <c r="G80" s="51" t="str">
        <f>weekly_all_cause_deaths_council_area[[#This Row],[Dumfries and Galloway]]</f>
        <v/>
      </c>
      <c r="H80" s="51" t="str">
        <f>weekly_all_cause_deaths_council_area[[#This Row],[Fife]]</f>
        <v/>
      </c>
      <c r="I80" s="51" t="s">
        <v>213</v>
      </c>
      <c r="J80" s="51" t="s">
        <v>213</v>
      </c>
      <c r="K80" s="51" t="s">
        <v>213</v>
      </c>
      <c r="L80" s="51" t="s">
        <v>213</v>
      </c>
      <c r="M80" s="51" t="s">
        <v>213</v>
      </c>
      <c r="N80" s="26" t="s">
        <v>213</v>
      </c>
      <c r="O80" s="26" t="str">
        <f>weekly_all_cause_deaths_council_area[[#This Row],[Orkney Islands]]</f>
        <v/>
      </c>
      <c r="P80" s="67" t="str">
        <f>weekly_all_cause_deaths_council_area[[#This Row],[Shetland Islands]]</f>
        <v/>
      </c>
      <c r="Q80" s="26" t="s">
        <v>213</v>
      </c>
      <c r="R80" s="26" t="str">
        <f>weekly_all_cause_deaths_council_area[[#This Row],[Na h-Eileanan Siar]]</f>
        <v/>
      </c>
    </row>
    <row r="81" spans="1:18" x14ac:dyDescent="0.35">
      <c r="A81" s="14" t="s">
        <v>177</v>
      </c>
      <c r="B81" s="18">
        <v>24</v>
      </c>
      <c r="C81" s="84">
        <v>45453</v>
      </c>
      <c r="D81" s="22" t="s">
        <v>213</v>
      </c>
      <c r="E81" s="51" t="s">
        <v>213</v>
      </c>
      <c r="F81" s="51" t="s">
        <v>213</v>
      </c>
      <c r="G81" s="51" t="str">
        <f>weekly_all_cause_deaths_council_area[[#This Row],[Dumfries and Galloway]]</f>
        <v/>
      </c>
      <c r="H81" s="51" t="str">
        <f>weekly_all_cause_deaths_council_area[[#This Row],[Fife]]</f>
        <v/>
      </c>
      <c r="I81" s="51" t="s">
        <v>213</v>
      </c>
      <c r="J81" s="51" t="s">
        <v>213</v>
      </c>
      <c r="K81" s="51" t="s">
        <v>213</v>
      </c>
      <c r="L81" s="51" t="s">
        <v>213</v>
      </c>
      <c r="M81" s="51" t="s">
        <v>213</v>
      </c>
      <c r="N81" s="26" t="s">
        <v>213</v>
      </c>
      <c r="O81" s="26" t="str">
        <f>weekly_all_cause_deaths_council_area[[#This Row],[Orkney Islands]]</f>
        <v/>
      </c>
      <c r="P81" s="67" t="str">
        <f>weekly_all_cause_deaths_council_area[[#This Row],[Shetland Islands]]</f>
        <v/>
      </c>
      <c r="Q81" s="26" t="s">
        <v>213</v>
      </c>
      <c r="R81" s="26" t="str">
        <f>weekly_all_cause_deaths_council_area[[#This Row],[Na h-Eileanan Siar]]</f>
        <v/>
      </c>
    </row>
    <row r="82" spans="1:18" x14ac:dyDescent="0.35">
      <c r="A82" s="14" t="s">
        <v>177</v>
      </c>
      <c r="B82" s="18">
        <v>25</v>
      </c>
      <c r="C82" s="84">
        <v>45460</v>
      </c>
      <c r="D82" s="22" t="s">
        <v>213</v>
      </c>
      <c r="E82" s="51" t="s">
        <v>213</v>
      </c>
      <c r="F82" s="51" t="s">
        <v>213</v>
      </c>
      <c r="G82" s="51" t="str">
        <f>weekly_all_cause_deaths_council_area[[#This Row],[Dumfries and Galloway]]</f>
        <v/>
      </c>
      <c r="H82" s="51" t="str">
        <f>weekly_all_cause_deaths_council_area[[#This Row],[Fife]]</f>
        <v/>
      </c>
      <c r="I82" s="51" t="s">
        <v>213</v>
      </c>
      <c r="J82" s="51" t="s">
        <v>213</v>
      </c>
      <c r="K82" s="51" t="s">
        <v>213</v>
      </c>
      <c r="L82" s="51" t="s">
        <v>213</v>
      </c>
      <c r="M82" s="51" t="s">
        <v>213</v>
      </c>
      <c r="N82" s="26" t="s">
        <v>213</v>
      </c>
      <c r="O82" s="26" t="str">
        <f>weekly_all_cause_deaths_council_area[[#This Row],[Orkney Islands]]</f>
        <v/>
      </c>
      <c r="P82" s="67" t="str">
        <f>weekly_all_cause_deaths_council_area[[#This Row],[Shetland Islands]]</f>
        <v/>
      </c>
      <c r="Q82" s="26" t="s">
        <v>213</v>
      </c>
      <c r="R82" s="26" t="str">
        <f>weekly_all_cause_deaths_council_area[[#This Row],[Na h-Eileanan Siar]]</f>
        <v/>
      </c>
    </row>
    <row r="83" spans="1:18" x14ac:dyDescent="0.35">
      <c r="A83" s="14" t="s">
        <v>177</v>
      </c>
      <c r="B83" s="18">
        <v>26</v>
      </c>
      <c r="C83" s="84">
        <v>45467</v>
      </c>
      <c r="D83" s="22" t="s">
        <v>213</v>
      </c>
      <c r="E83" s="51" t="s">
        <v>213</v>
      </c>
      <c r="F83" s="51" t="s">
        <v>213</v>
      </c>
      <c r="G83" s="51" t="str">
        <f>weekly_all_cause_deaths_council_area[[#This Row],[Dumfries and Galloway]]</f>
        <v/>
      </c>
      <c r="H83" s="51" t="str">
        <f>weekly_all_cause_deaths_council_area[[#This Row],[Fife]]</f>
        <v/>
      </c>
      <c r="I83" s="51" t="s">
        <v>213</v>
      </c>
      <c r="J83" s="51" t="s">
        <v>213</v>
      </c>
      <c r="K83" s="51" t="s">
        <v>213</v>
      </c>
      <c r="L83" s="51" t="s">
        <v>213</v>
      </c>
      <c r="M83" s="51" t="s">
        <v>213</v>
      </c>
      <c r="N83" s="26" t="s">
        <v>213</v>
      </c>
      <c r="O83" s="26" t="str">
        <f>weekly_all_cause_deaths_council_area[[#This Row],[Orkney Islands]]</f>
        <v/>
      </c>
      <c r="P83" s="67" t="str">
        <f>weekly_all_cause_deaths_council_area[[#This Row],[Shetland Islands]]</f>
        <v/>
      </c>
      <c r="Q83" s="26" t="s">
        <v>213</v>
      </c>
      <c r="R83" s="26" t="str">
        <f>weekly_all_cause_deaths_council_area[[#This Row],[Na h-Eileanan Siar]]</f>
        <v/>
      </c>
    </row>
    <row r="84" spans="1:18" x14ac:dyDescent="0.35">
      <c r="A84" s="14" t="s">
        <v>177</v>
      </c>
      <c r="B84" s="18">
        <v>27</v>
      </c>
      <c r="C84" s="84">
        <v>45474</v>
      </c>
      <c r="D84" s="22" t="s">
        <v>213</v>
      </c>
      <c r="E84" s="51" t="s">
        <v>213</v>
      </c>
      <c r="F84" s="51" t="s">
        <v>213</v>
      </c>
      <c r="G84" s="51" t="str">
        <f>weekly_all_cause_deaths_council_area[[#This Row],[Dumfries and Galloway]]</f>
        <v/>
      </c>
      <c r="H84" s="51" t="str">
        <f>weekly_all_cause_deaths_council_area[[#This Row],[Fife]]</f>
        <v/>
      </c>
      <c r="I84" s="51" t="s">
        <v>213</v>
      </c>
      <c r="J84" s="51" t="s">
        <v>213</v>
      </c>
      <c r="K84" s="51" t="s">
        <v>213</v>
      </c>
      <c r="L84" s="51" t="s">
        <v>213</v>
      </c>
      <c r="M84" s="51" t="s">
        <v>213</v>
      </c>
      <c r="N84" s="26" t="s">
        <v>213</v>
      </c>
      <c r="O84" s="26" t="str">
        <f>weekly_all_cause_deaths_council_area[[#This Row],[Orkney Islands]]</f>
        <v/>
      </c>
      <c r="P84" s="67" t="str">
        <f>weekly_all_cause_deaths_council_area[[#This Row],[Shetland Islands]]</f>
        <v/>
      </c>
      <c r="Q84" s="26" t="s">
        <v>213</v>
      </c>
      <c r="R84" s="26" t="str">
        <f>weekly_all_cause_deaths_council_area[[#This Row],[Na h-Eileanan Siar]]</f>
        <v/>
      </c>
    </row>
    <row r="85" spans="1:18" x14ac:dyDescent="0.35">
      <c r="A85" s="14" t="s">
        <v>177</v>
      </c>
      <c r="B85" s="18">
        <v>28</v>
      </c>
      <c r="C85" s="84">
        <v>45481</v>
      </c>
      <c r="D85" s="22" t="s">
        <v>213</v>
      </c>
      <c r="E85" s="51" t="s">
        <v>213</v>
      </c>
      <c r="F85" s="51" t="s">
        <v>213</v>
      </c>
      <c r="G85" s="51" t="str">
        <f>weekly_all_cause_deaths_council_area[[#This Row],[Dumfries and Galloway]]</f>
        <v/>
      </c>
      <c r="H85" s="51" t="str">
        <f>weekly_all_cause_deaths_council_area[[#This Row],[Fife]]</f>
        <v/>
      </c>
      <c r="I85" s="51" t="s">
        <v>213</v>
      </c>
      <c r="J85" s="51" t="s">
        <v>213</v>
      </c>
      <c r="K85" s="51" t="s">
        <v>213</v>
      </c>
      <c r="L85" s="51" t="s">
        <v>213</v>
      </c>
      <c r="M85" s="51" t="s">
        <v>213</v>
      </c>
      <c r="N85" s="26" t="s">
        <v>213</v>
      </c>
      <c r="O85" s="26" t="str">
        <f>weekly_all_cause_deaths_council_area[[#This Row],[Orkney Islands]]</f>
        <v/>
      </c>
      <c r="P85" s="67" t="str">
        <f>weekly_all_cause_deaths_council_area[[#This Row],[Shetland Islands]]</f>
        <v/>
      </c>
      <c r="Q85" s="26" t="s">
        <v>213</v>
      </c>
      <c r="R85" s="26" t="str">
        <f>weekly_all_cause_deaths_council_area[[#This Row],[Na h-Eileanan Siar]]</f>
        <v/>
      </c>
    </row>
    <row r="86" spans="1:18" x14ac:dyDescent="0.35">
      <c r="A86" s="14" t="s">
        <v>177</v>
      </c>
      <c r="B86" s="18">
        <v>29</v>
      </c>
      <c r="C86" s="84">
        <v>45488</v>
      </c>
      <c r="D86" s="22" t="s">
        <v>213</v>
      </c>
      <c r="E86" s="51" t="s">
        <v>213</v>
      </c>
      <c r="F86" s="51" t="s">
        <v>213</v>
      </c>
      <c r="G86" s="51" t="str">
        <f>weekly_all_cause_deaths_council_area[[#This Row],[Dumfries and Galloway]]</f>
        <v/>
      </c>
      <c r="H86" s="51" t="str">
        <f>weekly_all_cause_deaths_council_area[[#This Row],[Fife]]</f>
        <v/>
      </c>
      <c r="I86" s="51" t="s">
        <v>213</v>
      </c>
      <c r="J86" s="51" t="s">
        <v>213</v>
      </c>
      <c r="K86" s="51" t="s">
        <v>213</v>
      </c>
      <c r="L86" s="51" t="s">
        <v>213</v>
      </c>
      <c r="M86" s="51" t="s">
        <v>213</v>
      </c>
      <c r="N86" s="26" t="s">
        <v>213</v>
      </c>
      <c r="O86" s="26" t="str">
        <f>weekly_all_cause_deaths_council_area[[#This Row],[Orkney Islands]]</f>
        <v/>
      </c>
      <c r="P86" s="67" t="str">
        <f>weekly_all_cause_deaths_council_area[[#This Row],[Shetland Islands]]</f>
        <v/>
      </c>
      <c r="Q86" s="26" t="s">
        <v>213</v>
      </c>
      <c r="R86" s="26" t="str">
        <f>weekly_all_cause_deaths_council_area[[#This Row],[Na h-Eileanan Siar]]</f>
        <v/>
      </c>
    </row>
    <row r="87" spans="1:18" x14ac:dyDescent="0.35">
      <c r="A87" s="14" t="s">
        <v>177</v>
      </c>
      <c r="B87" s="18">
        <v>30</v>
      </c>
      <c r="C87" s="84">
        <v>45495</v>
      </c>
      <c r="D87" s="22" t="s">
        <v>213</v>
      </c>
      <c r="E87" s="51" t="s">
        <v>213</v>
      </c>
      <c r="F87" s="51" t="s">
        <v>213</v>
      </c>
      <c r="G87" s="51" t="str">
        <f>weekly_all_cause_deaths_council_area[[#This Row],[Dumfries and Galloway]]</f>
        <v/>
      </c>
      <c r="H87" s="51" t="str">
        <f>weekly_all_cause_deaths_council_area[[#This Row],[Fife]]</f>
        <v/>
      </c>
      <c r="I87" s="51" t="s">
        <v>213</v>
      </c>
      <c r="J87" s="51" t="s">
        <v>213</v>
      </c>
      <c r="K87" s="51" t="s">
        <v>213</v>
      </c>
      <c r="L87" s="51" t="s">
        <v>213</v>
      </c>
      <c r="M87" s="51" t="s">
        <v>213</v>
      </c>
      <c r="N87" s="26" t="s">
        <v>213</v>
      </c>
      <c r="O87" s="26" t="str">
        <f>weekly_all_cause_deaths_council_area[[#This Row],[Orkney Islands]]</f>
        <v/>
      </c>
      <c r="P87" s="67" t="str">
        <f>weekly_all_cause_deaths_council_area[[#This Row],[Shetland Islands]]</f>
        <v/>
      </c>
      <c r="Q87" s="26" t="s">
        <v>213</v>
      </c>
      <c r="R87" s="26" t="str">
        <f>weekly_all_cause_deaths_council_area[[#This Row],[Na h-Eileanan Siar]]</f>
        <v/>
      </c>
    </row>
    <row r="88" spans="1:18" x14ac:dyDescent="0.35">
      <c r="A88" s="14" t="s">
        <v>177</v>
      </c>
      <c r="B88" s="18">
        <v>31</v>
      </c>
      <c r="C88" s="84">
        <v>45502</v>
      </c>
      <c r="D88" s="22" t="s">
        <v>213</v>
      </c>
      <c r="E88" s="51" t="s">
        <v>213</v>
      </c>
      <c r="F88" s="51" t="s">
        <v>213</v>
      </c>
      <c r="G88" s="51" t="str">
        <f>weekly_all_cause_deaths_council_area[[#This Row],[Dumfries and Galloway]]</f>
        <v/>
      </c>
      <c r="H88" s="51" t="str">
        <f>weekly_all_cause_deaths_council_area[[#This Row],[Fife]]</f>
        <v/>
      </c>
      <c r="I88" s="51" t="s">
        <v>213</v>
      </c>
      <c r="J88" s="51" t="s">
        <v>213</v>
      </c>
      <c r="K88" s="51" t="s">
        <v>213</v>
      </c>
      <c r="L88" s="51" t="s">
        <v>213</v>
      </c>
      <c r="M88" s="51" t="s">
        <v>213</v>
      </c>
      <c r="N88" s="26" t="s">
        <v>213</v>
      </c>
      <c r="O88" s="26" t="str">
        <f>weekly_all_cause_deaths_council_area[[#This Row],[Orkney Islands]]</f>
        <v/>
      </c>
      <c r="P88" s="67" t="str">
        <f>weekly_all_cause_deaths_council_area[[#This Row],[Shetland Islands]]</f>
        <v/>
      </c>
      <c r="Q88" s="26" t="s">
        <v>213</v>
      </c>
      <c r="R88" s="26" t="str">
        <f>weekly_all_cause_deaths_council_area[[#This Row],[Na h-Eileanan Siar]]</f>
        <v/>
      </c>
    </row>
    <row r="89" spans="1:18" x14ac:dyDescent="0.35">
      <c r="A89" s="14" t="s">
        <v>177</v>
      </c>
      <c r="B89" s="18">
        <v>32</v>
      </c>
      <c r="C89" s="84">
        <v>45509</v>
      </c>
      <c r="D89" s="22" t="s">
        <v>213</v>
      </c>
      <c r="E89" s="51" t="s">
        <v>213</v>
      </c>
      <c r="F89" s="51" t="s">
        <v>213</v>
      </c>
      <c r="G89" s="51" t="str">
        <f>weekly_all_cause_deaths_council_area[[#This Row],[Dumfries and Galloway]]</f>
        <v/>
      </c>
      <c r="H89" s="51" t="str">
        <f>weekly_all_cause_deaths_council_area[[#This Row],[Fife]]</f>
        <v/>
      </c>
      <c r="I89" s="51" t="s">
        <v>213</v>
      </c>
      <c r="J89" s="51" t="s">
        <v>213</v>
      </c>
      <c r="K89" s="51" t="s">
        <v>213</v>
      </c>
      <c r="L89" s="51" t="s">
        <v>213</v>
      </c>
      <c r="M89" s="51" t="s">
        <v>213</v>
      </c>
      <c r="N89" s="26" t="s">
        <v>213</v>
      </c>
      <c r="O89" s="26" t="str">
        <f>weekly_all_cause_deaths_council_area[[#This Row],[Orkney Islands]]</f>
        <v/>
      </c>
      <c r="P89" s="67" t="str">
        <f>weekly_all_cause_deaths_council_area[[#This Row],[Shetland Islands]]</f>
        <v/>
      </c>
      <c r="Q89" s="26" t="s">
        <v>213</v>
      </c>
      <c r="R89" s="26" t="str">
        <f>weekly_all_cause_deaths_council_area[[#This Row],[Na h-Eileanan Siar]]</f>
        <v/>
      </c>
    </row>
    <row r="90" spans="1:18" x14ac:dyDescent="0.35">
      <c r="A90" s="14" t="s">
        <v>177</v>
      </c>
      <c r="B90" s="18">
        <v>33</v>
      </c>
      <c r="C90" s="84">
        <v>45516</v>
      </c>
      <c r="D90" s="22" t="s">
        <v>213</v>
      </c>
      <c r="E90" s="51" t="s">
        <v>213</v>
      </c>
      <c r="F90" s="51" t="s">
        <v>213</v>
      </c>
      <c r="G90" s="51" t="str">
        <f>weekly_all_cause_deaths_council_area[[#This Row],[Dumfries and Galloway]]</f>
        <v/>
      </c>
      <c r="H90" s="51" t="str">
        <f>weekly_all_cause_deaths_council_area[[#This Row],[Fife]]</f>
        <v/>
      </c>
      <c r="I90" s="51" t="s">
        <v>213</v>
      </c>
      <c r="J90" s="51" t="s">
        <v>213</v>
      </c>
      <c r="K90" s="51" t="s">
        <v>213</v>
      </c>
      <c r="L90" s="51" t="s">
        <v>213</v>
      </c>
      <c r="M90" s="51" t="s">
        <v>213</v>
      </c>
      <c r="N90" s="26" t="s">
        <v>213</v>
      </c>
      <c r="O90" s="26" t="str">
        <f>weekly_all_cause_deaths_council_area[[#This Row],[Orkney Islands]]</f>
        <v/>
      </c>
      <c r="P90" s="67" t="str">
        <f>weekly_all_cause_deaths_council_area[[#This Row],[Shetland Islands]]</f>
        <v/>
      </c>
      <c r="Q90" s="26" t="s">
        <v>213</v>
      </c>
      <c r="R90" s="26" t="str">
        <f>weekly_all_cause_deaths_council_area[[#This Row],[Na h-Eileanan Siar]]</f>
        <v/>
      </c>
    </row>
    <row r="91" spans="1:18" x14ac:dyDescent="0.35">
      <c r="A91" s="14" t="s">
        <v>177</v>
      </c>
      <c r="B91" s="18">
        <v>34</v>
      </c>
      <c r="C91" s="84">
        <v>45523</v>
      </c>
      <c r="D91" s="22" t="s">
        <v>213</v>
      </c>
      <c r="E91" s="51" t="s">
        <v>213</v>
      </c>
      <c r="F91" s="51" t="s">
        <v>213</v>
      </c>
      <c r="G91" s="51" t="str">
        <f>weekly_all_cause_deaths_council_area[[#This Row],[Dumfries and Galloway]]</f>
        <v/>
      </c>
      <c r="H91" s="51" t="str">
        <f>weekly_all_cause_deaths_council_area[[#This Row],[Fife]]</f>
        <v/>
      </c>
      <c r="I91" s="51" t="s">
        <v>213</v>
      </c>
      <c r="J91" s="51" t="s">
        <v>213</v>
      </c>
      <c r="K91" s="51" t="s">
        <v>213</v>
      </c>
      <c r="L91" s="51" t="s">
        <v>213</v>
      </c>
      <c r="M91" s="51" t="s">
        <v>213</v>
      </c>
      <c r="N91" s="26" t="s">
        <v>213</v>
      </c>
      <c r="O91" s="26" t="str">
        <f>weekly_all_cause_deaths_council_area[[#This Row],[Orkney Islands]]</f>
        <v/>
      </c>
      <c r="P91" s="67" t="str">
        <f>weekly_all_cause_deaths_council_area[[#This Row],[Shetland Islands]]</f>
        <v/>
      </c>
      <c r="Q91" s="26" t="s">
        <v>213</v>
      </c>
      <c r="R91" s="26" t="str">
        <f>weekly_all_cause_deaths_council_area[[#This Row],[Na h-Eileanan Siar]]</f>
        <v/>
      </c>
    </row>
    <row r="92" spans="1:18" x14ac:dyDescent="0.35">
      <c r="A92" s="14" t="s">
        <v>177</v>
      </c>
      <c r="B92" s="18">
        <v>35</v>
      </c>
      <c r="C92" s="84">
        <v>45530</v>
      </c>
      <c r="D92" s="22" t="s">
        <v>213</v>
      </c>
      <c r="E92" s="51" t="s">
        <v>213</v>
      </c>
      <c r="F92" s="51" t="s">
        <v>213</v>
      </c>
      <c r="G92" s="51" t="str">
        <f>weekly_all_cause_deaths_council_area[[#This Row],[Dumfries and Galloway]]</f>
        <v/>
      </c>
      <c r="H92" s="51" t="str">
        <f>weekly_all_cause_deaths_council_area[[#This Row],[Fife]]</f>
        <v/>
      </c>
      <c r="I92" s="51" t="s">
        <v>213</v>
      </c>
      <c r="J92" s="51" t="s">
        <v>213</v>
      </c>
      <c r="K92" s="51" t="s">
        <v>213</v>
      </c>
      <c r="L92" s="51" t="s">
        <v>213</v>
      </c>
      <c r="M92" s="51" t="s">
        <v>213</v>
      </c>
      <c r="N92" s="26" t="s">
        <v>213</v>
      </c>
      <c r="O92" s="26" t="str">
        <f>weekly_all_cause_deaths_council_area[[#This Row],[Orkney Islands]]</f>
        <v/>
      </c>
      <c r="P92" s="67" t="str">
        <f>weekly_all_cause_deaths_council_area[[#This Row],[Shetland Islands]]</f>
        <v/>
      </c>
      <c r="Q92" s="26" t="s">
        <v>213</v>
      </c>
      <c r="R92" s="26" t="str">
        <f>weekly_all_cause_deaths_council_area[[#This Row],[Na h-Eileanan Siar]]</f>
        <v/>
      </c>
    </row>
    <row r="93" spans="1:18" x14ac:dyDescent="0.35">
      <c r="A93" s="14" t="s">
        <v>177</v>
      </c>
      <c r="B93" s="18">
        <v>36</v>
      </c>
      <c r="C93" s="84">
        <v>45537</v>
      </c>
      <c r="D93" s="22" t="s">
        <v>213</v>
      </c>
      <c r="E93" s="51" t="s">
        <v>213</v>
      </c>
      <c r="F93" s="51" t="s">
        <v>213</v>
      </c>
      <c r="G93" s="51" t="str">
        <f>weekly_all_cause_deaths_council_area[[#This Row],[Dumfries and Galloway]]</f>
        <v/>
      </c>
      <c r="H93" s="51" t="str">
        <f>weekly_all_cause_deaths_council_area[[#This Row],[Fife]]</f>
        <v/>
      </c>
      <c r="I93" s="51" t="s">
        <v>213</v>
      </c>
      <c r="J93" s="51" t="s">
        <v>213</v>
      </c>
      <c r="K93" s="51" t="s">
        <v>213</v>
      </c>
      <c r="L93" s="51" t="s">
        <v>213</v>
      </c>
      <c r="M93" s="51" t="s">
        <v>213</v>
      </c>
      <c r="N93" s="26" t="s">
        <v>213</v>
      </c>
      <c r="O93" s="26" t="str">
        <f>weekly_all_cause_deaths_council_area[[#This Row],[Orkney Islands]]</f>
        <v/>
      </c>
      <c r="P93" s="67" t="str">
        <f>weekly_all_cause_deaths_council_area[[#This Row],[Shetland Islands]]</f>
        <v/>
      </c>
      <c r="Q93" s="26" t="s">
        <v>213</v>
      </c>
      <c r="R93" s="26" t="str">
        <f>weekly_all_cause_deaths_council_area[[#This Row],[Na h-Eileanan Siar]]</f>
        <v/>
      </c>
    </row>
    <row r="94" spans="1:18" x14ac:dyDescent="0.35">
      <c r="A94" s="14" t="s">
        <v>177</v>
      </c>
      <c r="B94" s="18">
        <v>37</v>
      </c>
      <c r="C94" s="84">
        <v>45544</v>
      </c>
      <c r="D94" s="22" t="s">
        <v>213</v>
      </c>
      <c r="E94" s="51" t="s">
        <v>213</v>
      </c>
      <c r="F94" s="51" t="s">
        <v>213</v>
      </c>
      <c r="G94" s="51" t="str">
        <f>weekly_all_cause_deaths_council_area[[#This Row],[Dumfries and Galloway]]</f>
        <v/>
      </c>
      <c r="H94" s="51" t="str">
        <f>weekly_all_cause_deaths_council_area[[#This Row],[Fife]]</f>
        <v/>
      </c>
      <c r="I94" s="51" t="s">
        <v>213</v>
      </c>
      <c r="J94" s="51" t="s">
        <v>213</v>
      </c>
      <c r="K94" s="51" t="s">
        <v>213</v>
      </c>
      <c r="L94" s="51" t="s">
        <v>213</v>
      </c>
      <c r="M94" s="51" t="s">
        <v>213</v>
      </c>
      <c r="N94" s="26" t="s">
        <v>213</v>
      </c>
      <c r="O94" s="26" t="str">
        <f>weekly_all_cause_deaths_council_area[[#This Row],[Orkney Islands]]</f>
        <v/>
      </c>
      <c r="P94" s="67" t="str">
        <f>weekly_all_cause_deaths_council_area[[#This Row],[Shetland Islands]]</f>
        <v/>
      </c>
      <c r="Q94" s="26" t="s">
        <v>213</v>
      </c>
      <c r="R94" s="26" t="str">
        <f>weekly_all_cause_deaths_council_area[[#This Row],[Na h-Eileanan Siar]]</f>
        <v/>
      </c>
    </row>
    <row r="95" spans="1:18" x14ac:dyDescent="0.35">
      <c r="A95" s="14" t="s">
        <v>177</v>
      </c>
      <c r="B95" s="18">
        <v>38</v>
      </c>
      <c r="C95" s="84">
        <v>45551</v>
      </c>
      <c r="D95" s="22" t="s">
        <v>213</v>
      </c>
      <c r="E95" s="51" t="s">
        <v>213</v>
      </c>
      <c r="F95" s="51" t="s">
        <v>213</v>
      </c>
      <c r="G95" s="51" t="str">
        <f>weekly_all_cause_deaths_council_area[[#This Row],[Dumfries and Galloway]]</f>
        <v/>
      </c>
      <c r="H95" s="51" t="str">
        <f>weekly_all_cause_deaths_council_area[[#This Row],[Fife]]</f>
        <v/>
      </c>
      <c r="I95" s="51" t="s">
        <v>213</v>
      </c>
      <c r="J95" s="51" t="s">
        <v>213</v>
      </c>
      <c r="K95" s="51" t="s">
        <v>213</v>
      </c>
      <c r="L95" s="51" t="s">
        <v>213</v>
      </c>
      <c r="M95" s="51" t="s">
        <v>213</v>
      </c>
      <c r="N95" s="26" t="s">
        <v>213</v>
      </c>
      <c r="O95" s="26" t="str">
        <f>weekly_all_cause_deaths_council_area[[#This Row],[Orkney Islands]]</f>
        <v/>
      </c>
      <c r="P95" s="67" t="str">
        <f>weekly_all_cause_deaths_council_area[[#This Row],[Shetland Islands]]</f>
        <v/>
      </c>
      <c r="Q95" s="26" t="s">
        <v>213</v>
      </c>
      <c r="R95" s="26" t="str">
        <f>weekly_all_cause_deaths_council_area[[#This Row],[Na h-Eileanan Siar]]</f>
        <v/>
      </c>
    </row>
    <row r="96" spans="1:18" x14ac:dyDescent="0.35">
      <c r="A96" s="14" t="s">
        <v>177</v>
      </c>
      <c r="B96" s="18">
        <v>39</v>
      </c>
      <c r="C96" s="84">
        <v>45558</v>
      </c>
      <c r="D96" s="22" t="s">
        <v>213</v>
      </c>
      <c r="E96" s="51" t="s">
        <v>213</v>
      </c>
      <c r="F96" s="51" t="s">
        <v>213</v>
      </c>
      <c r="G96" s="51" t="str">
        <f>weekly_all_cause_deaths_council_area[[#This Row],[Dumfries and Galloway]]</f>
        <v/>
      </c>
      <c r="H96" s="51" t="str">
        <f>weekly_all_cause_deaths_council_area[[#This Row],[Fife]]</f>
        <v/>
      </c>
      <c r="I96" s="51" t="s">
        <v>213</v>
      </c>
      <c r="J96" s="51" t="s">
        <v>213</v>
      </c>
      <c r="K96" s="51" t="s">
        <v>213</v>
      </c>
      <c r="L96" s="51" t="s">
        <v>213</v>
      </c>
      <c r="M96" s="51" t="s">
        <v>213</v>
      </c>
      <c r="N96" s="26" t="s">
        <v>213</v>
      </c>
      <c r="O96" s="26" t="str">
        <f>weekly_all_cause_deaths_council_area[[#This Row],[Orkney Islands]]</f>
        <v/>
      </c>
      <c r="P96" s="67" t="str">
        <f>weekly_all_cause_deaths_council_area[[#This Row],[Shetland Islands]]</f>
        <v/>
      </c>
      <c r="Q96" s="26" t="s">
        <v>213</v>
      </c>
      <c r="R96" s="26" t="str">
        <f>weekly_all_cause_deaths_council_area[[#This Row],[Na h-Eileanan Siar]]</f>
        <v/>
      </c>
    </row>
    <row r="97" spans="1:18" x14ac:dyDescent="0.35">
      <c r="A97" s="14" t="s">
        <v>177</v>
      </c>
      <c r="B97" s="18">
        <v>40</v>
      </c>
      <c r="C97" s="84">
        <v>45565</v>
      </c>
      <c r="D97" s="22" t="s">
        <v>213</v>
      </c>
      <c r="E97" s="51" t="s">
        <v>213</v>
      </c>
      <c r="F97" s="51" t="s">
        <v>213</v>
      </c>
      <c r="G97" s="51" t="str">
        <f>weekly_all_cause_deaths_council_area[[#This Row],[Dumfries and Galloway]]</f>
        <v/>
      </c>
      <c r="H97" s="51" t="str">
        <f>weekly_all_cause_deaths_council_area[[#This Row],[Fife]]</f>
        <v/>
      </c>
      <c r="I97" s="51" t="s">
        <v>213</v>
      </c>
      <c r="J97" s="51" t="s">
        <v>213</v>
      </c>
      <c r="K97" s="51" t="s">
        <v>213</v>
      </c>
      <c r="L97" s="51" t="s">
        <v>213</v>
      </c>
      <c r="M97" s="51" t="s">
        <v>213</v>
      </c>
      <c r="N97" s="26" t="s">
        <v>213</v>
      </c>
      <c r="O97" s="26" t="str">
        <f>weekly_all_cause_deaths_council_area[[#This Row],[Orkney Islands]]</f>
        <v/>
      </c>
      <c r="P97" s="67" t="str">
        <f>weekly_all_cause_deaths_council_area[[#This Row],[Shetland Islands]]</f>
        <v/>
      </c>
      <c r="Q97" s="26" t="s">
        <v>213</v>
      </c>
      <c r="R97" s="26" t="str">
        <f>weekly_all_cause_deaths_council_area[[#This Row],[Na h-Eileanan Siar]]</f>
        <v/>
      </c>
    </row>
    <row r="98" spans="1:18" x14ac:dyDescent="0.35">
      <c r="A98" s="14" t="s">
        <v>177</v>
      </c>
      <c r="B98" s="18">
        <v>41</v>
      </c>
      <c r="C98" s="84">
        <v>45572</v>
      </c>
      <c r="D98" s="22" t="s">
        <v>213</v>
      </c>
      <c r="E98" s="51" t="s">
        <v>213</v>
      </c>
      <c r="F98" s="51" t="s">
        <v>213</v>
      </c>
      <c r="G98" s="51" t="str">
        <f>weekly_all_cause_deaths_council_area[[#This Row],[Dumfries and Galloway]]</f>
        <v/>
      </c>
      <c r="H98" s="51" t="str">
        <f>weekly_all_cause_deaths_council_area[[#This Row],[Fife]]</f>
        <v/>
      </c>
      <c r="I98" s="51" t="s">
        <v>213</v>
      </c>
      <c r="J98" s="51" t="s">
        <v>213</v>
      </c>
      <c r="K98" s="51" t="s">
        <v>213</v>
      </c>
      <c r="L98" s="51" t="s">
        <v>213</v>
      </c>
      <c r="M98" s="51" t="s">
        <v>213</v>
      </c>
      <c r="N98" s="26" t="s">
        <v>213</v>
      </c>
      <c r="O98" s="26" t="str">
        <f>weekly_all_cause_deaths_council_area[[#This Row],[Orkney Islands]]</f>
        <v/>
      </c>
      <c r="P98" s="67" t="str">
        <f>weekly_all_cause_deaths_council_area[[#This Row],[Shetland Islands]]</f>
        <v/>
      </c>
      <c r="Q98" s="26" t="s">
        <v>213</v>
      </c>
      <c r="R98" s="26" t="str">
        <f>weekly_all_cause_deaths_council_area[[#This Row],[Na h-Eileanan Siar]]</f>
        <v/>
      </c>
    </row>
    <row r="99" spans="1:18" x14ac:dyDescent="0.35">
      <c r="A99" s="14" t="s">
        <v>177</v>
      </c>
      <c r="B99" s="18">
        <v>42</v>
      </c>
      <c r="C99" s="84">
        <v>45579</v>
      </c>
      <c r="D99" s="22" t="s">
        <v>213</v>
      </c>
      <c r="E99" s="51" t="s">
        <v>213</v>
      </c>
      <c r="F99" s="51" t="s">
        <v>213</v>
      </c>
      <c r="G99" s="51" t="str">
        <f>weekly_all_cause_deaths_council_area[[#This Row],[Dumfries and Galloway]]</f>
        <v/>
      </c>
      <c r="H99" s="51" t="str">
        <f>weekly_all_cause_deaths_council_area[[#This Row],[Fife]]</f>
        <v/>
      </c>
      <c r="I99" s="51" t="s">
        <v>213</v>
      </c>
      <c r="J99" s="51" t="s">
        <v>213</v>
      </c>
      <c r="K99" s="51" t="s">
        <v>213</v>
      </c>
      <c r="L99" s="51" t="s">
        <v>213</v>
      </c>
      <c r="M99" s="51" t="s">
        <v>213</v>
      </c>
      <c r="N99" s="26" t="s">
        <v>213</v>
      </c>
      <c r="O99" s="26" t="str">
        <f>weekly_all_cause_deaths_council_area[[#This Row],[Orkney Islands]]</f>
        <v/>
      </c>
      <c r="P99" s="67" t="str">
        <f>weekly_all_cause_deaths_council_area[[#This Row],[Shetland Islands]]</f>
        <v/>
      </c>
      <c r="Q99" s="26" t="s">
        <v>213</v>
      </c>
      <c r="R99" s="26" t="str">
        <f>weekly_all_cause_deaths_council_area[[#This Row],[Na h-Eileanan Siar]]</f>
        <v/>
      </c>
    </row>
    <row r="100" spans="1:18" x14ac:dyDescent="0.35">
      <c r="A100" s="14" t="s">
        <v>177</v>
      </c>
      <c r="B100" s="18">
        <v>43</v>
      </c>
      <c r="C100" s="84">
        <v>45586</v>
      </c>
      <c r="D100" s="22" t="s">
        <v>213</v>
      </c>
      <c r="E100" s="51" t="s">
        <v>213</v>
      </c>
      <c r="F100" s="51" t="s">
        <v>213</v>
      </c>
      <c r="G100" s="51" t="str">
        <f>weekly_all_cause_deaths_council_area[[#This Row],[Dumfries and Galloway]]</f>
        <v/>
      </c>
      <c r="H100" s="51" t="str">
        <f>weekly_all_cause_deaths_council_area[[#This Row],[Fife]]</f>
        <v/>
      </c>
      <c r="I100" s="51" t="s">
        <v>213</v>
      </c>
      <c r="J100" s="51" t="s">
        <v>213</v>
      </c>
      <c r="K100" s="51" t="s">
        <v>213</v>
      </c>
      <c r="L100" s="51" t="s">
        <v>213</v>
      </c>
      <c r="M100" s="51" t="s">
        <v>213</v>
      </c>
      <c r="N100" s="26" t="s">
        <v>213</v>
      </c>
      <c r="O100" s="26" t="str">
        <f>weekly_all_cause_deaths_council_area[[#This Row],[Orkney Islands]]</f>
        <v/>
      </c>
      <c r="P100" s="67" t="str">
        <f>weekly_all_cause_deaths_council_area[[#This Row],[Shetland Islands]]</f>
        <v/>
      </c>
      <c r="Q100" s="26" t="s">
        <v>213</v>
      </c>
      <c r="R100" s="26" t="str">
        <f>weekly_all_cause_deaths_council_area[[#This Row],[Na h-Eileanan Siar]]</f>
        <v/>
      </c>
    </row>
    <row r="101" spans="1:18" x14ac:dyDescent="0.35">
      <c r="A101" s="14" t="s">
        <v>177</v>
      </c>
      <c r="B101" s="18">
        <v>44</v>
      </c>
      <c r="C101" s="84">
        <v>45593</v>
      </c>
      <c r="D101" s="22" t="s">
        <v>213</v>
      </c>
      <c r="E101" s="51" t="s">
        <v>213</v>
      </c>
      <c r="F101" s="51" t="s">
        <v>213</v>
      </c>
      <c r="G101" s="51" t="str">
        <f>weekly_all_cause_deaths_council_area[[#This Row],[Dumfries and Galloway]]</f>
        <v/>
      </c>
      <c r="H101" s="51" t="str">
        <f>weekly_all_cause_deaths_council_area[[#This Row],[Fife]]</f>
        <v/>
      </c>
      <c r="I101" s="51" t="s">
        <v>213</v>
      </c>
      <c r="J101" s="51" t="s">
        <v>213</v>
      </c>
      <c r="K101" s="51" t="s">
        <v>213</v>
      </c>
      <c r="L101" s="51" t="s">
        <v>213</v>
      </c>
      <c r="M101" s="51" t="s">
        <v>213</v>
      </c>
      <c r="N101" s="26" t="s">
        <v>213</v>
      </c>
      <c r="O101" s="26" t="str">
        <f>weekly_all_cause_deaths_council_area[[#This Row],[Orkney Islands]]</f>
        <v/>
      </c>
      <c r="P101" s="67" t="str">
        <f>weekly_all_cause_deaths_council_area[[#This Row],[Shetland Islands]]</f>
        <v/>
      </c>
      <c r="Q101" s="26" t="s">
        <v>213</v>
      </c>
      <c r="R101" s="26" t="str">
        <f>weekly_all_cause_deaths_council_area[[#This Row],[Na h-Eileanan Siar]]</f>
        <v/>
      </c>
    </row>
    <row r="102" spans="1:18" x14ac:dyDescent="0.35">
      <c r="A102" s="14" t="s">
        <v>177</v>
      </c>
      <c r="B102" s="18">
        <v>45</v>
      </c>
      <c r="C102" s="84">
        <v>45600</v>
      </c>
      <c r="D102" s="22" t="s">
        <v>213</v>
      </c>
      <c r="E102" s="51" t="s">
        <v>213</v>
      </c>
      <c r="F102" s="51" t="s">
        <v>213</v>
      </c>
      <c r="G102" s="51" t="str">
        <f>weekly_all_cause_deaths_council_area[[#This Row],[Dumfries and Galloway]]</f>
        <v/>
      </c>
      <c r="H102" s="51" t="str">
        <f>weekly_all_cause_deaths_council_area[[#This Row],[Fife]]</f>
        <v/>
      </c>
      <c r="I102" s="51" t="s">
        <v>213</v>
      </c>
      <c r="J102" s="51" t="s">
        <v>213</v>
      </c>
      <c r="K102" s="51" t="s">
        <v>213</v>
      </c>
      <c r="L102" s="51" t="s">
        <v>213</v>
      </c>
      <c r="M102" s="51" t="s">
        <v>213</v>
      </c>
      <c r="N102" s="26" t="s">
        <v>213</v>
      </c>
      <c r="O102" s="26" t="str">
        <f>weekly_all_cause_deaths_council_area[[#This Row],[Orkney Islands]]</f>
        <v/>
      </c>
      <c r="P102" s="67" t="str">
        <f>weekly_all_cause_deaths_council_area[[#This Row],[Shetland Islands]]</f>
        <v/>
      </c>
      <c r="Q102" s="26" t="s">
        <v>213</v>
      </c>
      <c r="R102" s="26" t="str">
        <f>weekly_all_cause_deaths_council_area[[#This Row],[Na h-Eileanan Siar]]</f>
        <v/>
      </c>
    </row>
    <row r="103" spans="1:18" x14ac:dyDescent="0.35">
      <c r="A103" s="14" t="s">
        <v>177</v>
      </c>
      <c r="B103" s="18">
        <v>46</v>
      </c>
      <c r="C103" s="84">
        <v>45607</v>
      </c>
      <c r="D103" s="22" t="s">
        <v>213</v>
      </c>
      <c r="E103" s="51" t="s">
        <v>213</v>
      </c>
      <c r="F103" s="51" t="s">
        <v>213</v>
      </c>
      <c r="G103" s="51" t="str">
        <f>weekly_all_cause_deaths_council_area[[#This Row],[Dumfries and Galloway]]</f>
        <v/>
      </c>
      <c r="H103" s="51" t="str">
        <f>weekly_all_cause_deaths_council_area[[#This Row],[Fife]]</f>
        <v/>
      </c>
      <c r="I103" s="51" t="s">
        <v>213</v>
      </c>
      <c r="J103" s="51" t="s">
        <v>213</v>
      </c>
      <c r="K103" s="51" t="s">
        <v>213</v>
      </c>
      <c r="L103" s="51" t="s">
        <v>213</v>
      </c>
      <c r="M103" s="51" t="s">
        <v>213</v>
      </c>
      <c r="N103" s="26" t="s">
        <v>213</v>
      </c>
      <c r="O103" s="26" t="str">
        <f>weekly_all_cause_deaths_council_area[[#This Row],[Orkney Islands]]</f>
        <v/>
      </c>
      <c r="P103" s="67" t="str">
        <f>weekly_all_cause_deaths_council_area[[#This Row],[Shetland Islands]]</f>
        <v/>
      </c>
      <c r="Q103" s="26" t="s">
        <v>213</v>
      </c>
      <c r="R103" s="26" t="str">
        <f>weekly_all_cause_deaths_council_area[[#This Row],[Na h-Eileanan Siar]]</f>
        <v/>
      </c>
    </row>
    <row r="104" spans="1:18" x14ac:dyDescent="0.35">
      <c r="A104" s="14" t="s">
        <v>177</v>
      </c>
      <c r="B104" s="18">
        <v>47</v>
      </c>
      <c r="C104" s="84">
        <v>45614</v>
      </c>
      <c r="D104" s="22" t="s">
        <v>213</v>
      </c>
      <c r="E104" s="51" t="s">
        <v>213</v>
      </c>
      <c r="F104" s="51" t="s">
        <v>213</v>
      </c>
      <c r="G104" s="51" t="str">
        <f>weekly_all_cause_deaths_council_area[[#This Row],[Dumfries and Galloway]]</f>
        <v/>
      </c>
      <c r="H104" s="51" t="str">
        <f>weekly_all_cause_deaths_council_area[[#This Row],[Fife]]</f>
        <v/>
      </c>
      <c r="I104" s="51" t="s">
        <v>213</v>
      </c>
      <c r="J104" s="51" t="s">
        <v>213</v>
      </c>
      <c r="K104" s="51" t="s">
        <v>213</v>
      </c>
      <c r="L104" s="51" t="s">
        <v>213</v>
      </c>
      <c r="M104" s="51" t="s">
        <v>213</v>
      </c>
      <c r="N104" s="26" t="s">
        <v>213</v>
      </c>
      <c r="O104" s="26" t="str">
        <f>weekly_all_cause_deaths_council_area[[#This Row],[Orkney Islands]]</f>
        <v/>
      </c>
      <c r="P104" s="67" t="str">
        <f>weekly_all_cause_deaths_council_area[[#This Row],[Shetland Islands]]</f>
        <v/>
      </c>
      <c r="Q104" s="26" t="s">
        <v>213</v>
      </c>
      <c r="R104" s="26" t="str">
        <f>weekly_all_cause_deaths_council_area[[#This Row],[Na h-Eileanan Siar]]</f>
        <v/>
      </c>
    </row>
    <row r="105" spans="1:18" x14ac:dyDescent="0.35">
      <c r="A105" s="14" t="s">
        <v>177</v>
      </c>
      <c r="B105" s="18">
        <v>48</v>
      </c>
      <c r="C105" s="84">
        <v>45621</v>
      </c>
      <c r="D105" s="22" t="s">
        <v>213</v>
      </c>
      <c r="E105" s="51" t="s">
        <v>213</v>
      </c>
      <c r="F105" s="51" t="s">
        <v>213</v>
      </c>
      <c r="G105" s="51" t="str">
        <f>weekly_all_cause_deaths_council_area[[#This Row],[Dumfries and Galloway]]</f>
        <v/>
      </c>
      <c r="H105" s="51" t="str">
        <f>weekly_all_cause_deaths_council_area[[#This Row],[Fife]]</f>
        <v/>
      </c>
      <c r="I105" s="51" t="s">
        <v>213</v>
      </c>
      <c r="J105" s="51" t="s">
        <v>213</v>
      </c>
      <c r="K105" s="51" t="s">
        <v>213</v>
      </c>
      <c r="L105" s="51" t="s">
        <v>213</v>
      </c>
      <c r="M105" s="51" t="s">
        <v>213</v>
      </c>
      <c r="N105" s="26" t="s">
        <v>213</v>
      </c>
      <c r="O105" s="26" t="str">
        <f>weekly_all_cause_deaths_council_area[[#This Row],[Orkney Islands]]</f>
        <v/>
      </c>
      <c r="P105" s="67" t="str">
        <f>weekly_all_cause_deaths_council_area[[#This Row],[Shetland Islands]]</f>
        <v/>
      </c>
      <c r="Q105" s="26" t="s">
        <v>213</v>
      </c>
      <c r="R105" s="26" t="str">
        <f>weekly_all_cause_deaths_council_area[[#This Row],[Na h-Eileanan Siar]]</f>
        <v/>
      </c>
    </row>
    <row r="106" spans="1:18" x14ac:dyDescent="0.35">
      <c r="A106" s="14" t="s">
        <v>177</v>
      </c>
      <c r="B106" s="18">
        <v>49</v>
      </c>
      <c r="C106" s="84">
        <v>45628</v>
      </c>
      <c r="D106" s="22" t="s">
        <v>213</v>
      </c>
      <c r="E106" s="51" t="s">
        <v>213</v>
      </c>
      <c r="F106" s="51" t="s">
        <v>213</v>
      </c>
      <c r="G106" s="51" t="str">
        <f>weekly_all_cause_deaths_council_area[[#This Row],[Dumfries and Galloway]]</f>
        <v/>
      </c>
      <c r="H106" s="51" t="str">
        <f>weekly_all_cause_deaths_council_area[[#This Row],[Fife]]</f>
        <v/>
      </c>
      <c r="I106" s="51" t="s">
        <v>213</v>
      </c>
      <c r="J106" s="51" t="s">
        <v>213</v>
      </c>
      <c r="K106" s="51" t="s">
        <v>213</v>
      </c>
      <c r="L106" s="51" t="s">
        <v>213</v>
      </c>
      <c r="M106" s="51" t="s">
        <v>213</v>
      </c>
      <c r="N106" s="26" t="s">
        <v>213</v>
      </c>
      <c r="O106" s="26" t="str">
        <f>weekly_all_cause_deaths_council_area[[#This Row],[Orkney Islands]]</f>
        <v/>
      </c>
      <c r="P106" s="67" t="str">
        <f>weekly_all_cause_deaths_council_area[[#This Row],[Shetland Islands]]</f>
        <v/>
      </c>
      <c r="Q106" s="26" t="s">
        <v>213</v>
      </c>
      <c r="R106" s="26" t="str">
        <f>weekly_all_cause_deaths_council_area[[#This Row],[Na h-Eileanan Siar]]</f>
        <v/>
      </c>
    </row>
    <row r="107" spans="1:18" x14ac:dyDescent="0.35">
      <c r="A107" s="14" t="s">
        <v>177</v>
      </c>
      <c r="B107" s="18">
        <v>50</v>
      </c>
      <c r="C107" s="84">
        <v>45635</v>
      </c>
      <c r="D107" s="22" t="s">
        <v>213</v>
      </c>
      <c r="E107" s="51" t="s">
        <v>213</v>
      </c>
      <c r="F107" s="51" t="s">
        <v>213</v>
      </c>
      <c r="G107" s="51" t="str">
        <f>weekly_all_cause_deaths_council_area[[#This Row],[Dumfries and Galloway]]</f>
        <v/>
      </c>
      <c r="H107" s="51" t="str">
        <f>weekly_all_cause_deaths_council_area[[#This Row],[Fife]]</f>
        <v/>
      </c>
      <c r="I107" s="51" t="s">
        <v>213</v>
      </c>
      <c r="J107" s="51" t="s">
        <v>213</v>
      </c>
      <c r="K107" s="51" t="s">
        <v>213</v>
      </c>
      <c r="L107" s="51" t="s">
        <v>213</v>
      </c>
      <c r="M107" s="51" t="s">
        <v>213</v>
      </c>
      <c r="N107" s="26" t="s">
        <v>213</v>
      </c>
      <c r="O107" s="26" t="str">
        <f>weekly_all_cause_deaths_council_area[[#This Row],[Orkney Islands]]</f>
        <v/>
      </c>
      <c r="P107" s="67" t="str">
        <f>weekly_all_cause_deaths_council_area[[#This Row],[Shetland Islands]]</f>
        <v/>
      </c>
      <c r="Q107" s="26" t="s">
        <v>213</v>
      </c>
      <c r="R107" s="26" t="str">
        <f>weekly_all_cause_deaths_council_area[[#This Row],[Na h-Eileanan Siar]]</f>
        <v/>
      </c>
    </row>
    <row r="108" spans="1:18" x14ac:dyDescent="0.35">
      <c r="A108" s="14" t="s">
        <v>177</v>
      </c>
      <c r="B108" s="18">
        <v>51</v>
      </c>
      <c r="C108" s="84">
        <v>45642</v>
      </c>
      <c r="D108" s="22" t="s">
        <v>213</v>
      </c>
      <c r="E108" s="51" t="s">
        <v>213</v>
      </c>
      <c r="F108" s="51" t="s">
        <v>213</v>
      </c>
      <c r="G108" s="51" t="str">
        <f>weekly_all_cause_deaths_council_area[[#This Row],[Dumfries and Galloway]]</f>
        <v/>
      </c>
      <c r="H108" s="51" t="str">
        <f>weekly_all_cause_deaths_council_area[[#This Row],[Fife]]</f>
        <v/>
      </c>
      <c r="I108" s="51" t="s">
        <v>213</v>
      </c>
      <c r="J108" s="51" t="s">
        <v>213</v>
      </c>
      <c r="K108" s="51" t="s">
        <v>213</v>
      </c>
      <c r="L108" s="51" t="s">
        <v>213</v>
      </c>
      <c r="M108" s="51" t="s">
        <v>213</v>
      </c>
      <c r="N108" s="26" t="s">
        <v>213</v>
      </c>
      <c r="O108" s="26" t="str">
        <f>weekly_all_cause_deaths_council_area[[#This Row],[Orkney Islands]]</f>
        <v/>
      </c>
      <c r="P108" s="67" t="str">
        <f>weekly_all_cause_deaths_council_area[[#This Row],[Shetland Islands]]</f>
        <v/>
      </c>
      <c r="Q108" s="26" t="s">
        <v>213</v>
      </c>
      <c r="R108" s="26" t="str">
        <f>weekly_all_cause_deaths_council_area[[#This Row],[Na h-Eileanan Siar]]</f>
        <v/>
      </c>
    </row>
    <row r="109" spans="1:18" x14ac:dyDescent="0.35">
      <c r="A109" s="14" t="s">
        <v>177</v>
      </c>
      <c r="B109" s="18">
        <v>52</v>
      </c>
      <c r="C109" s="84">
        <v>45649</v>
      </c>
      <c r="D109" s="22" t="s">
        <v>213</v>
      </c>
      <c r="E109" s="51" t="s">
        <v>213</v>
      </c>
      <c r="F109" s="51" t="s">
        <v>213</v>
      </c>
      <c r="G109" s="51" t="str">
        <f>weekly_all_cause_deaths_council_area[[#This Row],[Dumfries and Galloway]]</f>
        <v/>
      </c>
      <c r="H109" s="51" t="str">
        <f>weekly_all_cause_deaths_council_area[[#This Row],[Fife]]</f>
        <v/>
      </c>
      <c r="I109" s="51" t="s">
        <v>213</v>
      </c>
      <c r="J109" s="51" t="s">
        <v>213</v>
      </c>
      <c r="K109" s="51" t="s">
        <v>213</v>
      </c>
      <c r="L109" s="51" t="s">
        <v>213</v>
      </c>
      <c r="M109" s="51" t="s">
        <v>213</v>
      </c>
      <c r="N109" s="26" t="s">
        <v>213</v>
      </c>
      <c r="O109" s="26" t="str">
        <f>weekly_all_cause_deaths_council_area[[#This Row],[Orkney Islands]]</f>
        <v/>
      </c>
      <c r="P109" s="67" t="str">
        <f>weekly_all_cause_deaths_council_area[[#This Row],[Shetland Islands]]</f>
        <v/>
      </c>
      <c r="Q109" s="26" t="s">
        <v>213</v>
      </c>
      <c r="R109" s="26" t="str">
        <f>weekly_all_cause_deaths_council_area[[#This Row],[Na h-Eileanan Siar]]</f>
        <v/>
      </c>
    </row>
  </sheetData>
  <hyperlinks>
    <hyperlink ref="A4" location="Contents!A1" display="Back to table of contents" xr:uid="{00000000-0004-0000-0700-000000000000}"/>
  </hyperlinks>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J109"/>
  <sheetViews>
    <sheetView zoomScaleNormal="100" workbookViewId="0"/>
  </sheetViews>
  <sheetFormatPr defaultColWidth="9.1796875" defaultRowHeight="15.5" x14ac:dyDescent="0.35"/>
  <cols>
    <col min="1" max="3" width="16.7265625" style="10" customWidth="1"/>
    <col min="4" max="36" width="21.7265625" style="10" customWidth="1"/>
    <col min="37" max="16384" width="9.1796875" style="10"/>
  </cols>
  <sheetData>
    <row r="1" spans="1:36" s="4" customFormat="1" ht="20" x14ac:dyDescent="0.4">
      <c r="A1" s="100" t="s">
        <v>193</v>
      </c>
    </row>
    <row r="2" spans="1:36" s="4" customFormat="1" x14ac:dyDescent="0.35">
      <c r="A2" s="5" t="s">
        <v>130</v>
      </c>
    </row>
    <row r="3" spans="1:36" s="4" customFormat="1" x14ac:dyDescent="0.35">
      <c r="A3" s="5" t="s">
        <v>49</v>
      </c>
    </row>
    <row r="4" spans="1:36" s="4" customFormat="1" ht="30" customHeight="1" x14ac:dyDescent="0.35">
      <c r="A4" s="6" t="s">
        <v>53</v>
      </c>
    </row>
    <row r="5" spans="1:36" ht="47.25" customHeight="1" thickBot="1" x14ac:dyDescent="0.4">
      <c r="A5" s="15" t="s">
        <v>62</v>
      </c>
      <c r="B5" s="16" t="s">
        <v>57</v>
      </c>
      <c r="C5" s="16" t="s">
        <v>110</v>
      </c>
      <c r="D5" s="8" t="s">
        <v>1</v>
      </c>
      <c r="E5" s="27" t="s">
        <v>2</v>
      </c>
      <c r="F5" s="27" t="s">
        <v>3</v>
      </c>
      <c r="G5" s="27" t="s">
        <v>4</v>
      </c>
      <c r="H5" s="27" t="s">
        <v>5</v>
      </c>
      <c r="I5" s="27" t="s">
        <v>6</v>
      </c>
      <c r="J5" s="27" t="s">
        <v>7</v>
      </c>
      <c r="K5" s="27" t="s">
        <v>8</v>
      </c>
      <c r="L5" s="27" t="s">
        <v>9</v>
      </c>
      <c r="M5" s="27" t="s">
        <v>10</v>
      </c>
      <c r="N5" s="27" t="s">
        <v>11</v>
      </c>
      <c r="O5" s="27" t="s">
        <v>12</v>
      </c>
      <c r="P5" s="27" t="s">
        <v>13</v>
      </c>
      <c r="Q5" s="27" t="s">
        <v>14</v>
      </c>
      <c r="R5" s="27" t="s">
        <v>15</v>
      </c>
      <c r="S5" s="27" t="s">
        <v>16</v>
      </c>
      <c r="T5" s="27" t="s">
        <v>17</v>
      </c>
      <c r="U5" s="27" t="s">
        <v>18</v>
      </c>
      <c r="V5" s="27" t="s">
        <v>19</v>
      </c>
      <c r="W5" s="27" t="s">
        <v>20</v>
      </c>
      <c r="X5" s="27" t="s">
        <v>21</v>
      </c>
      <c r="Y5" s="27" t="s">
        <v>22</v>
      </c>
      <c r="Z5" s="27" t="s">
        <v>23</v>
      </c>
      <c r="AA5" s="27" t="s">
        <v>24</v>
      </c>
      <c r="AB5" s="27" t="s">
        <v>25</v>
      </c>
      <c r="AC5" s="27" t="s">
        <v>26</v>
      </c>
      <c r="AD5" s="27" t="s">
        <v>27</v>
      </c>
      <c r="AE5" s="27" t="s">
        <v>28</v>
      </c>
      <c r="AF5" s="27" t="s">
        <v>29</v>
      </c>
      <c r="AG5" s="27" t="s">
        <v>30</v>
      </c>
      <c r="AH5" s="27" t="s">
        <v>31</v>
      </c>
      <c r="AI5" s="27" t="s">
        <v>32</v>
      </c>
      <c r="AJ5" s="27" t="s">
        <v>33</v>
      </c>
    </row>
    <row r="6" spans="1:36" ht="16" customHeight="1" x14ac:dyDescent="0.35">
      <c r="A6" s="14" t="s">
        <v>168</v>
      </c>
      <c r="B6" s="18">
        <v>1</v>
      </c>
      <c r="C6" s="19">
        <v>44928</v>
      </c>
      <c r="D6" s="22">
        <v>1536</v>
      </c>
      <c r="E6" s="26">
        <v>45</v>
      </c>
      <c r="F6" s="26">
        <v>55</v>
      </c>
      <c r="G6" s="26">
        <v>25</v>
      </c>
      <c r="H6" s="26">
        <v>29</v>
      </c>
      <c r="I6" s="26">
        <v>116</v>
      </c>
      <c r="J6" s="26">
        <v>19</v>
      </c>
      <c r="K6" s="26">
        <v>53</v>
      </c>
      <c r="L6" s="26">
        <v>42</v>
      </c>
      <c r="M6" s="26">
        <v>54</v>
      </c>
      <c r="N6" s="26">
        <v>25</v>
      </c>
      <c r="O6" s="26">
        <v>25</v>
      </c>
      <c r="P6" s="26">
        <v>18</v>
      </c>
      <c r="Q6" s="26">
        <v>48</v>
      </c>
      <c r="R6" s="26">
        <v>102</v>
      </c>
      <c r="S6" s="26">
        <v>130</v>
      </c>
      <c r="T6" s="26">
        <v>62</v>
      </c>
      <c r="U6" s="26">
        <v>35</v>
      </c>
      <c r="V6" s="26">
        <v>25</v>
      </c>
      <c r="W6" s="26">
        <v>29</v>
      </c>
      <c r="X6" s="26">
        <v>17</v>
      </c>
      <c r="Y6" s="26">
        <v>61</v>
      </c>
      <c r="Z6" s="26">
        <v>132</v>
      </c>
      <c r="AA6" s="26">
        <v>14</v>
      </c>
      <c r="AB6" s="26">
        <v>54</v>
      </c>
      <c r="AC6" s="26">
        <v>69</v>
      </c>
      <c r="AD6" s="26">
        <v>31</v>
      </c>
      <c r="AE6" s="26">
        <v>6</v>
      </c>
      <c r="AF6" s="26">
        <v>42</v>
      </c>
      <c r="AG6" s="26">
        <v>75</v>
      </c>
      <c r="AH6" s="26">
        <v>21</v>
      </c>
      <c r="AI6" s="26">
        <v>26</v>
      </c>
      <c r="AJ6" s="26">
        <v>51</v>
      </c>
    </row>
    <row r="7" spans="1:36" ht="16" customHeight="1" x14ac:dyDescent="0.35">
      <c r="A7" s="14" t="s">
        <v>168</v>
      </c>
      <c r="B7" s="18">
        <v>2</v>
      </c>
      <c r="C7" s="19">
        <v>44935</v>
      </c>
      <c r="D7" s="22">
        <v>2052</v>
      </c>
      <c r="E7" s="26">
        <v>59</v>
      </c>
      <c r="F7" s="26">
        <v>79</v>
      </c>
      <c r="G7" s="26">
        <v>39</v>
      </c>
      <c r="H7" s="26">
        <v>26</v>
      </c>
      <c r="I7" s="26">
        <v>144</v>
      </c>
      <c r="J7" s="26">
        <v>22</v>
      </c>
      <c r="K7" s="26">
        <v>62</v>
      </c>
      <c r="L7" s="26">
        <v>69</v>
      </c>
      <c r="M7" s="26">
        <v>40</v>
      </c>
      <c r="N7" s="26">
        <v>45</v>
      </c>
      <c r="O7" s="26">
        <v>56</v>
      </c>
      <c r="P7" s="26">
        <v>37</v>
      </c>
      <c r="Q7" s="26">
        <v>55</v>
      </c>
      <c r="R7" s="26">
        <v>135</v>
      </c>
      <c r="S7" s="26">
        <v>226</v>
      </c>
      <c r="T7" s="26">
        <v>75</v>
      </c>
      <c r="U7" s="26">
        <v>38</v>
      </c>
      <c r="V7" s="26">
        <v>30</v>
      </c>
      <c r="W7" s="26">
        <v>38</v>
      </c>
      <c r="X7" s="26">
        <v>7</v>
      </c>
      <c r="Y7" s="26">
        <v>67</v>
      </c>
      <c r="Z7" s="26">
        <v>141</v>
      </c>
      <c r="AA7" s="26">
        <v>10</v>
      </c>
      <c r="AB7" s="26">
        <v>48</v>
      </c>
      <c r="AC7" s="26">
        <v>82</v>
      </c>
      <c r="AD7" s="26">
        <v>53</v>
      </c>
      <c r="AE7" s="26">
        <v>5</v>
      </c>
      <c r="AF7" s="26">
        <v>55</v>
      </c>
      <c r="AG7" s="26">
        <v>170</v>
      </c>
      <c r="AH7" s="26">
        <v>27</v>
      </c>
      <c r="AI7" s="26">
        <v>31</v>
      </c>
      <c r="AJ7" s="26">
        <v>81</v>
      </c>
    </row>
    <row r="8" spans="1:36" ht="16" customHeight="1" x14ac:dyDescent="0.35">
      <c r="A8" s="14" t="s">
        <v>168</v>
      </c>
      <c r="B8" s="18">
        <v>3</v>
      </c>
      <c r="C8" s="19">
        <v>44942</v>
      </c>
      <c r="D8" s="22">
        <v>1733</v>
      </c>
      <c r="E8" s="26">
        <v>62</v>
      </c>
      <c r="F8" s="26">
        <v>61</v>
      </c>
      <c r="G8" s="26">
        <v>36</v>
      </c>
      <c r="H8" s="26">
        <v>26</v>
      </c>
      <c r="I8" s="26">
        <v>146</v>
      </c>
      <c r="J8" s="26">
        <v>15</v>
      </c>
      <c r="K8" s="26">
        <v>49</v>
      </c>
      <c r="L8" s="26">
        <v>65</v>
      </c>
      <c r="M8" s="26">
        <v>44</v>
      </c>
      <c r="N8" s="26">
        <v>29</v>
      </c>
      <c r="O8" s="26">
        <v>33</v>
      </c>
      <c r="P8" s="26">
        <v>25</v>
      </c>
      <c r="Q8" s="26">
        <v>39</v>
      </c>
      <c r="R8" s="26">
        <v>122</v>
      </c>
      <c r="S8" s="26">
        <v>233</v>
      </c>
      <c r="T8" s="26">
        <v>88</v>
      </c>
      <c r="U8" s="26">
        <v>40</v>
      </c>
      <c r="V8" s="26">
        <v>20</v>
      </c>
      <c r="W8" s="26">
        <v>38</v>
      </c>
      <c r="X8" s="26">
        <v>9</v>
      </c>
      <c r="Y8" s="26">
        <v>57</v>
      </c>
      <c r="Z8" s="26">
        <v>95</v>
      </c>
      <c r="AA8" s="26">
        <v>8</v>
      </c>
      <c r="AB8" s="26">
        <v>61</v>
      </c>
      <c r="AC8" s="26">
        <v>63</v>
      </c>
      <c r="AD8" s="26">
        <v>42</v>
      </c>
      <c r="AE8" s="26">
        <v>6</v>
      </c>
      <c r="AF8" s="26">
        <v>35</v>
      </c>
      <c r="AG8" s="26">
        <v>102</v>
      </c>
      <c r="AH8" s="26">
        <v>14</v>
      </c>
      <c r="AI8" s="26">
        <v>26</v>
      </c>
      <c r="AJ8" s="26">
        <v>44</v>
      </c>
    </row>
    <row r="9" spans="1:36" ht="16" customHeight="1" x14ac:dyDescent="0.35">
      <c r="A9" s="14" t="s">
        <v>168</v>
      </c>
      <c r="B9" s="18">
        <v>4</v>
      </c>
      <c r="C9" s="19">
        <v>44949</v>
      </c>
      <c r="D9" s="22">
        <v>1440</v>
      </c>
      <c r="E9" s="26">
        <v>49</v>
      </c>
      <c r="F9" s="26">
        <v>50</v>
      </c>
      <c r="G9" s="26">
        <v>37</v>
      </c>
      <c r="H9" s="26">
        <v>33</v>
      </c>
      <c r="I9" s="26">
        <v>81</v>
      </c>
      <c r="J9" s="26">
        <v>12</v>
      </c>
      <c r="K9" s="26">
        <v>37</v>
      </c>
      <c r="L9" s="26">
        <v>49</v>
      </c>
      <c r="M9" s="26">
        <v>35</v>
      </c>
      <c r="N9" s="26">
        <v>25</v>
      </c>
      <c r="O9" s="26">
        <v>30</v>
      </c>
      <c r="P9" s="26">
        <v>24</v>
      </c>
      <c r="Q9" s="26">
        <v>54</v>
      </c>
      <c r="R9" s="26">
        <v>122</v>
      </c>
      <c r="S9" s="26">
        <v>152</v>
      </c>
      <c r="T9" s="26">
        <v>69</v>
      </c>
      <c r="U9" s="26">
        <v>30</v>
      </c>
      <c r="V9" s="26">
        <v>23</v>
      </c>
      <c r="W9" s="26">
        <v>32</v>
      </c>
      <c r="X9" s="26">
        <v>11</v>
      </c>
      <c r="Y9" s="26">
        <v>37</v>
      </c>
      <c r="Z9" s="26">
        <v>92</v>
      </c>
      <c r="AA9" s="26">
        <v>11</v>
      </c>
      <c r="AB9" s="26">
        <v>42</v>
      </c>
      <c r="AC9" s="26">
        <v>52</v>
      </c>
      <c r="AD9" s="26">
        <v>28</v>
      </c>
      <c r="AE9" s="26">
        <v>5</v>
      </c>
      <c r="AF9" s="26">
        <v>36</v>
      </c>
      <c r="AG9" s="26">
        <v>83</v>
      </c>
      <c r="AH9" s="26">
        <v>28</v>
      </c>
      <c r="AI9" s="26">
        <v>32</v>
      </c>
      <c r="AJ9" s="26">
        <v>39</v>
      </c>
    </row>
    <row r="10" spans="1:36" ht="16" customHeight="1" x14ac:dyDescent="0.35">
      <c r="A10" s="14" t="s">
        <v>168</v>
      </c>
      <c r="B10" s="18">
        <v>5</v>
      </c>
      <c r="C10" s="19">
        <v>44956</v>
      </c>
      <c r="D10" s="22">
        <v>1351</v>
      </c>
      <c r="E10" s="26">
        <v>45</v>
      </c>
      <c r="F10" s="26">
        <v>48</v>
      </c>
      <c r="G10" s="26">
        <v>39</v>
      </c>
      <c r="H10" s="26">
        <v>28</v>
      </c>
      <c r="I10" s="26">
        <v>112</v>
      </c>
      <c r="J10" s="26">
        <v>17</v>
      </c>
      <c r="K10" s="26">
        <v>43</v>
      </c>
      <c r="L10" s="26">
        <v>41</v>
      </c>
      <c r="M10" s="26">
        <v>32</v>
      </c>
      <c r="N10" s="26">
        <v>22</v>
      </c>
      <c r="O10" s="26">
        <v>30</v>
      </c>
      <c r="P10" s="26">
        <v>19</v>
      </c>
      <c r="Q10" s="26">
        <v>41</v>
      </c>
      <c r="R10" s="26">
        <v>105</v>
      </c>
      <c r="S10" s="26">
        <v>136</v>
      </c>
      <c r="T10" s="26">
        <v>58</v>
      </c>
      <c r="U10" s="26">
        <v>18</v>
      </c>
      <c r="V10" s="26">
        <v>29</v>
      </c>
      <c r="W10" s="26">
        <v>33</v>
      </c>
      <c r="X10" s="26">
        <v>11</v>
      </c>
      <c r="Y10" s="26">
        <v>33</v>
      </c>
      <c r="Z10" s="26">
        <v>78</v>
      </c>
      <c r="AA10" s="26">
        <v>2</v>
      </c>
      <c r="AB10" s="26">
        <v>40</v>
      </c>
      <c r="AC10" s="26">
        <v>49</v>
      </c>
      <c r="AD10" s="26">
        <v>29</v>
      </c>
      <c r="AE10" s="26">
        <v>4</v>
      </c>
      <c r="AF10" s="26">
        <v>45</v>
      </c>
      <c r="AG10" s="26">
        <v>89</v>
      </c>
      <c r="AH10" s="26">
        <v>21</v>
      </c>
      <c r="AI10" s="26">
        <v>15</v>
      </c>
      <c r="AJ10" s="26">
        <v>39</v>
      </c>
    </row>
    <row r="11" spans="1:36" ht="16" customHeight="1" x14ac:dyDescent="0.35">
      <c r="A11" s="14" t="s">
        <v>168</v>
      </c>
      <c r="B11" s="18">
        <v>6</v>
      </c>
      <c r="C11" s="19">
        <v>44963</v>
      </c>
      <c r="D11" s="22">
        <v>1330</v>
      </c>
      <c r="E11" s="26">
        <v>40</v>
      </c>
      <c r="F11" s="26">
        <v>61</v>
      </c>
      <c r="G11" s="26">
        <v>37</v>
      </c>
      <c r="H11" s="26">
        <v>23</v>
      </c>
      <c r="I11" s="26">
        <v>99</v>
      </c>
      <c r="J11" s="26">
        <v>17</v>
      </c>
      <c r="K11" s="26">
        <v>52</v>
      </c>
      <c r="L11" s="26">
        <v>45</v>
      </c>
      <c r="M11" s="26">
        <v>35</v>
      </c>
      <c r="N11" s="26">
        <v>19</v>
      </c>
      <c r="O11" s="26">
        <v>21</v>
      </c>
      <c r="P11" s="26">
        <v>25</v>
      </c>
      <c r="Q11" s="26">
        <v>36</v>
      </c>
      <c r="R11" s="26">
        <v>105</v>
      </c>
      <c r="S11" s="26">
        <v>146</v>
      </c>
      <c r="T11" s="26">
        <v>55</v>
      </c>
      <c r="U11" s="26">
        <v>22</v>
      </c>
      <c r="V11" s="26">
        <v>16</v>
      </c>
      <c r="W11" s="26">
        <v>32</v>
      </c>
      <c r="X11" s="26">
        <v>3</v>
      </c>
      <c r="Y11" s="26">
        <v>42</v>
      </c>
      <c r="Z11" s="26">
        <v>78</v>
      </c>
      <c r="AA11" s="26">
        <v>7</v>
      </c>
      <c r="AB11" s="26">
        <v>39</v>
      </c>
      <c r="AC11" s="26">
        <v>46</v>
      </c>
      <c r="AD11" s="26">
        <v>28</v>
      </c>
      <c r="AE11" s="26">
        <v>4</v>
      </c>
      <c r="AF11" s="26">
        <v>38</v>
      </c>
      <c r="AG11" s="26">
        <v>89</v>
      </c>
      <c r="AH11" s="26">
        <v>18</v>
      </c>
      <c r="AI11" s="26">
        <v>13</v>
      </c>
      <c r="AJ11" s="26">
        <v>39</v>
      </c>
    </row>
    <row r="12" spans="1:36" ht="16" customHeight="1" x14ac:dyDescent="0.35">
      <c r="A12" s="14" t="s">
        <v>168</v>
      </c>
      <c r="B12" s="18">
        <v>7</v>
      </c>
      <c r="C12" s="19">
        <v>44970</v>
      </c>
      <c r="D12" s="22">
        <v>1289</v>
      </c>
      <c r="E12" s="26">
        <v>55</v>
      </c>
      <c r="F12" s="26">
        <v>59</v>
      </c>
      <c r="G12" s="26">
        <v>28</v>
      </c>
      <c r="H12" s="26">
        <v>29</v>
      </c>
      <c r="I12" s="26">
        <v>97</v>
      </c>
      <c r="J12" s="26">
        <v>16</v>
      </c>
      <c r="K12" s="26">
        <v>36</v>
      </c>
      <c r="L12" s="26">
        <v>32</v>
      </c>
      <c r="M12" s="26">
        <v>36</v>
      </c>
      <c r="N12" s="26">
        <v>21</v>
      </c>
      <c r="O12" s="26">
        <v>23</v>
      </c>
      <c r="P12" s="26">
        <v>21</v>
      </c>
      <c r="Q12" s="26">
        <v>36</v>
      </c>
      <c r="R12" s="26">
        <v>94</v>
      </c>
      <c r="S12" s="26">
        <v>140</v>
      </c>
      <c r="T12" s="26">
        <v>36</v>
      </c>
      <c r="U12" s="26">
        <v>21</v>
      </c>
      <c r="V12" s="26">
        <v>27</v>
      </c>
      <c r="W12" s="26">
        <v>24</v>
      </c>
      <c r="X12" s="26">
        <v>3</v>
      </c>
      <c r="Y12" s="26">
        <v>38</v>
      </c>
      <c r="Z12" s="26">
        <v>95</v>
      </c>
      <c r="AA12" s="26">
        <v>2</v>
      </c>
      <c r="AB12" s="26">
        <v>32</v>
      </c>
      <c r="AC12" s="26">
        <v>47</v>
      </c>
      <c r="AD12" s="26">
        <v>42</v>
      </c>
      <c r="AE12" s="26">
        <v>8</v>
      </c>
      <c r="AF12" s="26">
        <v>32</v>
      </c>
      <c r="AG12" s="26">
        <v>74</v>
      </c>
      <c r="AH12" s="26">
        <v>18</v>
      </c>
      <c r="AI12" s="26">
        <v>25</v>
      </c>
      <c r="AJ12" s="26">
        <v>42</v>
      </c>
    </row>
    <row r="13" spans="1:36" ht="16" customHeight="1" x14ac:dyDescent="0.35">
      <c r="A13" s="14" t="s">
        <v>168</v>
      </c>
      <c r="B13" s="18">
        <v>8</v>
      </c>
      <c r="C13" s="19">
        <v>44977</v>
      </c>
      <c r="D13" s="22">
        <v>1314</v>
      </c>
      <c r="E13" s="26">
        <v>59</v>
      </c>
      <c r="F13" s="26">
        <v>50</v>
      </c>
      <c r="G13" s="26">
        <v>40</v>
      </c>
      <c r="H13" s="26">
        <v>23</v>
      </c>
      <c r="I13" s="26">
        <v>109</v>
      </c>
      <c r="J13" s="26">
        <v>10</v>
      </c>
      <c r="K13" s="26">
        <v>48</v>
      </c>
      <c r="L13" s="26">
        <v>45</v>
      </c>
      <c r="M13" s="26">
        <v>33</v>
      </c>
      <c r="N13" s="26">
        <v>19</v>
      </c>
      <c r="O13" s="26">
        <v>24</v>
      </c>
      <c r="P13" s="26">
        <v>18</v>
      </c>
      <c r="Q13" s="26">
        <v>38</v>
      </c>
      <c r="R13" s="26">
        <v>91</v>
      </c>
      <c r="S13" s="26">
        <v>148</v>
      </c>
      <c r="T13" s="26">
        <v>49</v>
      </c>
      <c r="U13" s="26">
        <v>27</v>
      </c>
      <c r="V13" s="26">
        <v>17</v>
      </c>
      <c r="W13" s="26">
        <v>27</v>
      </c>
      <c r="X13" s="26">
        <v>7</v>
      </c>
      <c r="Y13" s="26">
        <v>48</v>
      </c>
      <c r="Z13" s="26">
        <v>71</v>
      </c>
      <c r="AA13" s="26">
        <v>1</v>
      </c>
      <c r="AB13" s="26">
        <v>31</v>
      </c>
      <c r="AC13" s="26">
        <v>50</v>
      </c>
      <c r="AD13" s="26">
        <v>35</v>
      </c>
      <c r="AE13" s="26">
        <v>4</v>
      </c>
      <c r="AF13" s="26">
        <v>46</v>
      </c>
      <c r="AG13" s="26">
        <v>74</v>
      </c>
      <c r="AH13" s="26">
        <v>15</v>
      </c>
      <c r="AI13" s="26">
        <v>27</v>
      </c>
      <c r="AJ13" s="26">
        <v>30</v>
      </c>
    </row>
    <row r="14" spans="1:36" ht="16" customHeight="1" x14ac:dyDescent="0.35">
      <c r="A14" s="14" t="s">
        <v>168</v>
      </c>
      <c r="B14" s="18">
        <v>9</v>
      </c>
      <c r="C14" s="19">
        <v>44984</v>
      </c>
      <c r="D14" s="22">
        <v>1245</v>
      </c>
      <c r="E14" s="26">
        <v>31</v>
      </c>
      <c r="F14" s="26">
        <v>53</v>
      </c>
      <c r="G14" s="26">
        <v>28</v>
      </c>
      <c r="H14" s="26">
        <v>19</v>
      </c>
      <c r="I14" s="26">
        <v>97</v>
      </c>
      <c r="J14" s="26">
        <v>15</v>
      </c>
      <c r="K14" s="26">
        <v>38</v>
      </c>
      <c r="L14" s="26">
        <v>29</v>
      </c>
      <c r="M14" s="26">
        <v>37</v>
      </c>
      <c r="N14" s="26">
        <v>29</v>
      </c>
      <c r="O14" s="26">
        <v>36</v>
      </c>
      <c r="P14" s="26">
        <v>23</v>
      </c>
      <c r="Q14" s="26">
        <v>37</v>
      </c>
      <c r="R14" s="26">
        <v>91</v>
      </c>
      <c r="S14" s="26">
        <v>114</v>
      </c>
      <c r="T14" s="26">
        <v>64</v>
      </c>
      <c r="U14" s="26">
        <v>25</v>
      </c>
      <c r="V14" s="26">
        <v>15</v>
      </c>
      <c r="W14" s="26">
        <v>23</v>
      </c>
      <c r="X14" s="26">
        <v>10</v>
      </c>
      <c r="Y14" s="26">
        <v>33</v>
      </c>
      <c r="Z14" s="26">
        <v>79</v>
      </c>
      <c r="AA14" s="26">
        <v>7</v>
      </c>
      <c r="AB14" s="26">
        <v>45</v>
      </c>
      <c r="AC14" s="26">
        <v>42</v>
      </c>
      <c r="AD14" s="26">
        <v>28</v>
      </c>
      <c r="AE14" s="26">
        <v>3</v>
      </c>
      <c r="AF14" s="26">
        <v>25</v>
      </c>
      <c r="AG14" s="26">
        <v>80</v>
      </c>
      <c r="AH14" s="26">
        <v>21</v>
      </c>
      <c r="AI14" s="26">
        <v>32</v>
      </c>
      <c r="AJ14" s="26">
        <v>36</v>
      </c>
    </row>
    <row r="15" spans="1:36" ht="16" customHeight="1" x14ac:dyDescent="0.35">
      <c r="A15" s="14" t="s">
        <v>168</v>
      </c>
      <c r="B15" s="18">
        <v>10</v>
      </c>
      <c r="C15" s="19">
        <v>44991</v>
      </c>
      <c r="D15" s="22">
        <v>1304</v>
      </c>
      <c r="E15" s="26">
        <v>50</v>
      </c>
      <c r="F15" s="26">
        <v>53</v>
      </c>
      <c r="G15" s="26">
        <v>31</v>
      </c>
      <c r="H15" s="26">
        <v>20</v>
      </c>
      <c r="I15" s="26">
        <v>93</v>
      </c>
      <c r="J15" s="26">
        <v>17</v>
      </c>
      <c r="K15" s="26">
        <v>38</v>
      </c>
      <c r="L15" s="26">
        <v>43</v>
      </c>
      <c r="M15" s="26">
        <v>41</v>
      </c>
      <c r="N15" s="26">
        <v>23</v>
      </c>
      <c r="O15" s="26">
        <v>18</v>
      </c>
      <c r="P15" s="26">
        <v>23</v>
      </c>
      <c r="Q15" s="26">
        <v>41</v>
      </c>
      <c r="R15" s="26">
        <v>89</v>
      </c>
      <c r="S15" s="26">
        <v>127</v>
      </c>
      <c r="T15" s="26">
        <v>70</v>
      </c>
      <c r="U15" s="26">
        <v>19</v>
      </c>
      <c r="V15" s="26">
        <v>13</v>
      </c>
      <c r="W15" s="26">
        <v>21</v>
      </c>
      <c r="X15" s="26">
        <v>14</v>
      </c>
      <c r="Y15" s="26">
        <v>33</v>
      </c>
      <c r="Z15" s="26">
        <v>103</v>
      </c>
      <c r="AA15" s="26">
        <v>3</v>
      </c>
      <c r="AB15" s="26">
        <v>43</v>
      </c>
      <c r="AC15" s="26">
        <v>43</v>
      </c>
      <c r="AD15" s="26">
        <v>28</v>
      </c>
      <c r="AE15" s="26">
        <v>5</v>
      </c>
      <c r="AF15" s="26">
        <v>36</v>
      </c>
      <c r="AG15" s="26">
        <v>77</v>
      </c>
      <c r="AH15" s="26">
        <v>27</v>
      </c>
      <c r="AI15" s="26">
        <v>22</v>
      </c>
      <c r="AJ15" s="26">
        <v>40</v>
      </c>
    </row>
    <row r="16" spans="1:36" ht="16" customHeight="1" x14ac:dyDescent="0.35">
      <c r="A16" s="14" t="s">
        <v>168</v>
      </c>
      <c r="B16" s="18">
        <v>11</v>
      </c>
      <c r="C16" s="19">
        <v>44998</v>
      </c>
      <c r="D16" s="22">
        <v>1311</v>
      </c>
      <c r="E16" s="26">
        <v>35</v>
      </c>
      <c r="F16" s="26">
        <v>49</v>
      </c>
      <c r="G16" s="26">
        <v>31</v>
      </c>
      <c r="H16" s="26">
        <v>23</v>
      </c>
      <c r="I16" s="26">
        <v>109</v>
      </c>
      <c r="J16" s="26">
        <v>12</v>
      </c>
      <c r="K16" s="26">
        <v>41</v>
      </c>
      <c r="L16" s="26">
        <v>44</v>
      </c>
      <c r="M16" s="26">
        <v>42</v>
      </c>
      <c r="N16" s="26">
        <v>24</v>
      </c>
      <c r="O16" s="26">
        <v>25</v>
      </c>
      <c r="P16" s="26">
        <v>19</v>
      </c>
      <c r="Q16" s="26">
        <v>34</v>
      </c>
      <c r="R16" s="26">
        <v>93</v>
      </c>
      <c r="S16" s="26">
        <v>138</v>
      </c>
      <c r="T16" s="26">
        <v>55</v>
      </c>
      <c r="U16" s="26">
        <v>36</v>
      </c>
      <c r="V16" s="26">
        <v>20</v>
      </c>
      <c r="W16" s="26">
        <v>33</v>
      </c>
      <c r="X16" s="26">
        <v>8</v>
      </c>
      <c r="Y16" s="26">
        <v>39</v>
      </c>
      <c r="Z16" s="26">
        <v>97</v>
      </c>
      <c r="AA16" s="26">
        <v>3</v>
      </c>
      <c r="AB16" s="26">
        <v>30</v>
      </c>
      <c r="AC16" s="26">
        <v>42</v>
      </c>
      <c r="AD16" s="26">
        <v>33</v>
      </c>
      <c r="AE16" s="26">
        <v>5</v>
      </c>
      <c r="AF16" s="26">
        <v>39</v>
      </c>
      <c r="AG16" s="26">
        <v>75</v>
      </c>
      <c r="AH16" s="26">
        <v>20</v>
      </c>
      <c r="AI16" s="26">
        <v>28</v>
      </c>
      <c r="AJ16" s="26">
        <v>29</v>
      </c>
    </row>
    <row r="17" spans="1:36" ht="16" customHeight="1" x14ac:dyDescent="0.35">
      <c r="A17" s="14" t="s">
        <v>168</v>
      </c>
      <c r="B17" s="18">
        <v>12</v>
      </c>
      <c r="C17" s="19">
        <v>45005</v>
      </c>
      <c r="D17" s="22">
        <v>1374</v>
      </c>
      <c r="E17" s="26">
        <v>49</v>
      </c>
      <c r="F17" s="26">
        <v>64</v>
      </c>
      <c r="G17" s="26">
        <v>36</v>
      </c>
      <c r="H17" s="26">
        <v>22</v>
      </c>
      <c r="I17" s="26">
        <v>116</v>
      </c>
      <c r="J17" s="26">
        <v>15</v>
      </c>
      <c r="K17" s="26">
        <v>45</v>
      </c>
      <c r="L17" s="26">
        <v>43</v>
      </c>
      <c r="M17" s="26">
        <v>30</v>
      </c>
      <c r="N17" s="26">
        <v>32</v>
      </c>
      <c r="O17" s="26">
        <v>22</v>
      </c>
      <c r="P17" s="26">
        <v>17</v>
      </c>
      <c r="Q17" s="26">
        <v>39</v>
      </c>
      <c r="R17" s="26">
        <v>104</v>
      </c>
      <c r="S17" s="26">
        <v>129</v>
      </c>
      <c r="T17" s="26">
        <v>60</v>
      </c>
      <c r="U17" s="26">
        <v>20</v>
      </c>
      <c r="V17" s="26">
        <v>29</v>
      </c>
      <c r="W17" s="26">
        <v>33</v>
      </c>
      <c r="X17" s="26">
        <v>11</v>
      </c>
      <c r="Y17" s="26">
        <v>37</v>
      </c>
      <c r="Z17" s="26">
        <v>78</v>
      </c>
      <c r="AA17" s="26">
        <v>7</v>
      </c>
      <c r="AB17" s="26">
        <v>33</v>
      </c>
      <c r="AC17" s="26">
        <v>53</v>
      </c>
      <c r="AD17" s="26">
        <v>31</v>
      </c>
      <c r="AE17" s="26">
        <v>10</v>
      </c>
      <c r="AF17" s="26">
        <v>34</v>
      </c>
      <c r="AG17" s="26">
        <v>83</v>
      </c>
      <c r="AH17" s="26">
        <v>27</v>
      </c>
      <c r="AI17" s="26">
        <v>24</v>
      </c>
      <c r="AJ17" s="26">
        <v>41</v>
      </c>
    </row>
    <row r="18" spans="1:36" ht="16" customHeight="1" x14ac:dyDescent="0.35">
      <c r="A18" s="14" t="s">
        <v>168</v>
      </c>
      <c r="B18" s="18">
        <v>13</v>
      </c>
      <c r="C18" s="19">
        <v>45012</v>
      </c>
      <c r="D18" s="22">
        <v>1263</v>
      </c>
      <c r="E18" s="26">
        <v>42</v>
      </c>
      <c r="F18" s="26">
        <v>59</v>
      </c>
      <c r="G18" s="26">
        <v>27</v>
      </c>
      <c r="H18" s="26">
        <v>28</v>
      </c>
      <c r="I18" s="26">
        <v>107</v>
      </c>
      <c r="J18" s="26">
        <v>14</v>
      </c>
      <c r="K18" s="26">
        <v>45</v>
      </c>
      <c r="L18" s="26">
        <v>32</v>
      </c>
      <c r="M18" s="26">
        <v>29</v>
      </c>
      <c r="N18" s="26">
        <v>25</v>
      </c>
      <c r="O18" s="26">
        <v>24</v>
      </c>
      <c r="P18" s="26">
        <v>11</v>
      </c>
      <c r="Q18" s="26">
        <v>44</v>
      </c>
      <c r="R18" s="26">
        <v>96</v>
      </c>
      <c r="S18" s="26">
        <v>142</v>
      </c>
      <c r="T18" s="26">
        <v>49</v>
      </c>
      <c r="U18" s="26">
        <v>25</v>
      </c>
      <c r="V18" s="26">
        <v>17</v>
      </c>
      <c r="W18" s="26">
        <v>19</v>
      </c>
      <c r="X18" s="26">
        <v>5</v>
      </c>
      <c r="Y18" s="26">
        <v>42</v>
      </c>
      <c r="Z18" s="26">
        <v>79</v>
      </c>
      <c r="AA18" s="26">
        <v>8</v>
      </c>
      <c r="AB18" s="26">
        <v>37</v>
      </c>
      <c r="AC18" s="26">
        <v>46</v>
      </c>
      <c r="AD18" s="26">
        <v>29</v>
      </c>
      <c r="AE18" s="26">
        <v>6</v>
      </c>
      <c r="AF18" s="26">
        <v>24</v>
      </c>
      <c r="AG18" s="26">
        <v>63</v>
      </c>
      <c r="AH18" s="26">
        <v>23</v>
      </c>
      <c r="AI18" s="26">
        <v>29</v>
      </c>
      <c r="AJ18" s="26">
        <v>37</v>
      </c>
    </row>
    <row r="19" spans="1:36" ht="16" customHeight="1" x14ac:dyDescent="0.35">
      <c r="A19" s="14" t="s">
        <v>168</v>
      </c>
      <c r="B19" s="18">
        <v>14</v>
      </c>
      <c r="C19" s="19">
        <v>45019</v>
      </c>
      <c r="D19" s="22">
        <v>1125</v>
      </c>
      <c r="E19" s="26">
        <v>44</v>
      </c>
      <c r="F19" s="26">
        <v>48</v>
      </c>
      <c r="G19" s="26">
        <v>24</v>
      </c>
      <c r="H19" s="26">
        <v>24</v>
      </c>
      <c r="I19" s="26">
        <v>97</v>
      </c>
      <c r="J19" s="26">
        <v>4</v>
      </c>
      <c r="K19" s="26">
        <v>35</v>
      </c>
      <c r="L19" s="26">
        <v>36</v>
      </c>
      <c r="M19" s="26">
        <v>31</v>
      </c>
      <c r="N19" s="26">
        <v>22</v>
      </c>
      <c r="O19" s="26">
        <v>21</v>
      </c>
      <c r="P19" s="26">
        <v>19</v>
      </c>
      <c r="Q19" s="26">
        <v>34</v>
      </c>
      <c r="R19" s="26">
        <v>87</v>
      </c>
      <c r="S19" s="26">
        <v>102</v>
      </c>
      <c r="T19" s="26">
        <v>62</v>
      </c>
      <c r="U19" s="26">
        <v>11</v>
      </c>
      <c r="V19" s="26">
        <v>18</v>
      </c>
      <c r="W19" s="26">
        <v>22</v>
      </c>
      <c r="X19" s="26">
        <v>5</v>
      </c>
      <c r="Y19" s="26">
        <v>26</v>
      </c>
      <c r="Z19" s="26">
        <v>56</v>
      </c>
      <c r="AA19" s="26">
        <v>8</v>
      </c>
      <c r="AB19" s="26">
        <v>38</v>
      </c>
      <c r="AC19" s="26">
        <v>28</v>
      </c>
      <c r="AD19" s="26">
        <v>32</v>
      </c>
      <c r="AE19" s="26">
        <v>3</v>
      </c>
      <c r="AF19" s="26">
        <v>27</v>
      </c>
      <c r="AG19" s="26">
        <v>78</v>
      </c>
      <c r="AH19" s="26">
        <v>20</v>
      </c>
      <c r="AI19" s="26">
        <v>20</v>
      </c>
      <c r="AJ19" s="26">
        <v>43</v>
      </c>
    </row>
    <row r="20" spans="1:36" ht="16" customHeight="1" x14ac:dyDescent="0.35">
      <c r="A20" s="14" t="s">
        <v>168</v>
      </c>
      <c r="B20" s="18">
        <v>15</v>
      </c>
      <c r="C20" s="19">
        <v>45026</v>
      </c>
      <c r="D20" s="22">
        <v>1267</v>
      </c>
      <c r="E20" s="26">
        <v>48</v>
      </c>
      <c r="F20" s="26">
        <v>67</v>
      </c>
      <c r="G20" s="26">
        <v>31</v>
      </c>
      <c r="H20" s="26">
        <v>30</v>
      </c>
      <c r="I20" s="26">
        <v>93</v>
      </c>
      <c r="J20" s="26">
        <v>17</v>
      </c>
      <c r="K20" s="26">
        <v>43</v>
      </c>
      <c r="L20" s="26">
        <v>41</v>
      </c>
      <c r="M20" s="26">
        <v>23</v>
      </c>
      <c r="N20" s="26">
        <v>20</v>
      </c>
      <c r="O20" s="26">
        <v>24</v>
      </c>
      <c r="P20" s="26">
        <v>24</v>
      </c>
      <c r="Q20" s="26">
        <v>41</v>
      </c>
      <c r="R20" s="26">
        <v>74</v>
      </c>
      <c r="S20" s="26">
        <v>119</v>
      </c>
      <c r="T20" s="26">
        <v>57</v>
      </c>
      <c r="U20" s="26">
        <v>30</v>
      </c>
      <c r="V20" s="26">
        <v>19</v>
      </c>
      <c r="W20" s="26">
        <v>33</v>
      </c>
      <c r="X20" s="26">
        <v>10</v>
      </c>
      <c r="Y20" s="26">
        <v>30</v>
      </c>
      <c r="Z20" s="26">
        <v>76</v>
      </c>
      <c r="AA20" s="26">
        <v>4</v>
      </c>
      <c r="AB20" s="26">
        <v>44</v>
      </c>
      <c r="AC20" s="26">
        <v>39</v>
      </c>
      <c r="AD20" s="26">
        <v>23</v>
      </c>
      <c r="AE20" s="26">
        <v>5</v>
      </c>
      <c r="AF20" s="26">
        <v>29</v>
      </c>
      <c r="AG20" s="26">
        <v>96</v>
      </c>
      <c r="AH20" s="26">
        <v>15</v>
      </c>
      <c r="AI20" s="26">
        <v>28</v>
      </c>
      <c r="AJ20" s="26">
        <v>34</v>
      </c>
    </row>
    <row r="21" spans="1:36" ht="16" customHeight="1" x14ac:dyDescent="0.35">
      <c r="A21" s="14" t="s">
        <v>168</v>
      </c>
      <c r="B21" s="18">
        <v>16</v>
      </c>
      <c r="C21" s="19">
        <v>45033</v>
      </c>
      <c r="D21" s="22">
        <v>1263</v>
      </c>
      <c r="E21" s="26">
        <v>35</v>
      </c>
      <c r="F21" s="26">
        <v>62</v>
      </c>
      <c r="G21" s="26">
        <v>33</v>
      </c>
      <c r="H21" s="26">
        <v>28</v>
      </c>
      <c r="I21" s="26">
        <v>91</v>
      </c>
      <c r="J21" s="26">
        <v>15</v>
      </c>
      <c r="K21" s="26">
        <v>44</v>
      </c>
      <c r="L21" s="26">
        <v>37</v>
      </c>
      <c r="M21" s="26">
        <v>25</v>
      </c>
      <c r="N21" s="26">
        <v>19</v>
      </c>
      <c r="O21" s="26">
        <v>28</v>
      </c>
      <c r="P21" s="26">
        <v>19</v>
      </c>
      <c r="Q21" s="26">
        <v>32</v>
      </c>
      <c r="R21" s="26">
        <v>97</v>
      </c>
      <c r="S21" s="26">
        <v>119</v>
      </c>
      <c r="T21" s="26">
        <v>61</v>
      </c>
      <c r="U21" s="26">
        <v>26</v>
      </c>
      <c r="V21" s="26">
        <v>17</v>
      </c>
      <c r="W21" s="26">
        <v>19</v>
      </c>
      <c r="X21" s="26">
        <v>6</v>
      </c>
      <c r="Y21" s="26">
        <v>42</v>
      </c>
      <c r="Z21" s="26">
        <v>91</v>
      </c>
      <c r="AA21" s="26">
        <v>1</v>
      </c>
      <c r="AB21" s="26">
        <v>37</v>
      </c>
      <c r="AC21" s="26">
        <v>57</v>
      </c>
      <c r="AD21" s="26">
        <v>27</v>
      </c>
      <c r="AE21" s="26">
        <v>7</v>
      </c>
      <c r="AF21" s="26">
        <v>28</v>
      </c>
      <c r="AG21" s="26">
        <v>77</v>
      </c>
      <c r="AH21" s="26">
        <v>19</v>
      </c>
      <c r="AI21" s="26">
        <v>24</v>
      </c>
      <c r="AJ21" s="26">
        <v>40</v>
      </c>
    </row>
    <row r="22" spans="1:36" ht="16" customHeight="1" x14ac:dyDescent="0.35">
      <c r="A22" s="14" t="s">
        <v>168</v>
      </c>
      <c r="B22" s="18">
        <v>17</v>
      </c>
      <c r="C22" s="19">
        <v>45040</v>
      </c>
      <c r="D22" s="22">
        <v>1205</v>
      </c>
      <c r="E22" s="26">
        <v>41</v>
      </c>
      <c r="F22" s="26">
        <v>57</v>
      </c>
      <c r="G22" s="26">
        <v>30</v>
      </c>
      <c r="H22" s="26">
        <v>25</v>
      </c>
      <c r="I22" s="26">
        <v>84</v>
      </c>
      <c r="J22" s="26">
        <v>13</v>
      </c>
      <c r="K22" s="26">
        <v>46</v>
      </c>
      <c r="L22" s="26">
        <v>35</v>
      </c>
      <c r="M22" s="26">
        <v>32</v>
      </c>
      <c r="N22" s="26">
        <v>26</v>
      </c>
      <c r="O22" s="26">
        <v>39</v>
      </c>
      <c r="P22" s="26">
        <v>19</v>
      </c>
      <c r="Q22" s="26">
        <v>37</v>
      </c>
      <c r="R22" s="26">
        <v>94</v>
      </c>
      <c r="S22" s="26">
        <v>124</v>
      </c>
      <c r="T22" s="26">
        <v>58</v>
      </c>
      <c r="U22" s="26">
        <v>18</v>
      </c>
      <c r="V22" s="26">
        <v>11</v>
      </c>
      <c r="W22" s="26">
        <v>22</v>
      </c>
      <c r="X22" s="26">
        <v>3</v>
      </c>
      <c r="Y22" s="26">
        <v>24</v>
      </c>
      <c r="Z22" s="26">
        <v>76</v>
      </c>
      <c r="AA22" s="26">
        <v>3</v>
      </c>
      <c r="AB22" s="26">
        <v>34</v>
      </c>
      <c r="AC22" s="26">
        <v>35</v>
      </c>
      <c r="AD22" s="26">
        <v>25</v>
      </c>
      <c r="AE22" s="26">
        <v>7</v>
      </c>
      <c r="AF22" s="26">
        <v>39</v>
      </c>
      <c r="AG22" s="26">
        <v>75</v>
      </c>
      <c r="AH22" s="26">
        <v>30</v>
      </c>
      <c r="AI22" s="26">
        <v>17</v>
      </c>
      <c r="AJ22" s="26">
        <v>26</v>
      </c>
    </row>
    <row r="23" spans="1:36" ht="16" customHeight="1" x14ac:dyDescent="0.35">
      <c r="A23" s="14" t="s">
        <v>168</v>
      </c>
      <c r="B23" s="18">
        <v>18</v>
      </c>
      <c r="C23" s="19">
        <v>45047</v>
      </c>
      <c r="D23" s="22">
        <v>1166</v>
      </c>
      <c r="E23" s="26">
        <v>45</v>
      </c>
      <c r="F23" s="26">
        <v>49</v>
      </c>
      <c r="G23" s="26">
        <v>17</v>
      </c>
      <c r="H23" s="26">
        <v>26</v>
      </c>
      <c r="I23" s="26">
        <v>87</v>
      </c>
      <c r="J23" s="26">
        <v>12</v>
      </c>
      <c r="K23" s="26">
        <v>33</v>
      </c>
      <c r="L23" s="26">
        <v>32</v>
      </c>
      <c r="M23" s="26">
        <v>39</v>
      </c>
      <c r="N23" s="26">
        <v>25</v>
      </c>
      <c r="O23" s="26">
        <v>26</v>
      </c>
      <c r="P23" s="26">
        <v>24</v>
      </c>
      <c r="Q23" s="26">
        <v>39</v>
      </c>
      <c r="R23" s="26">
        <v>76</v>
      </c>
      <c r="S23" s="26">
        <v>119</v>
      </c>
      <c r="T23" s="26">
        <v>46</v>
      </c>
      <c r="U23" s="26">
        <v>14</v>
      </c>
      <c r="V23" s="26">
        <v>24</v>
      </c>
      <c r="W23" s="26">
        <v>17</v>
      </c>
      <c r="X23" s="26">
        <v>9</v>
      </c>
      <c r="Y23" s="26">
        <v>34</v>
      </c>
      <c r="Z23" s="26">
        <v>78</v>
      </c>
      <c r="AA23" s="26">
        <v>5</v>
      </c>
      <c r="AB23" s="26">
        <v>37</v>
      </c>
      <c r="AC23" s="26">
        <v>38</v>
      </c>
      <c r="AD23" s="26">
        <v>22</v>
      </c>
      <c r="AE23" s="26">
        <v>5</v>
      </c>
      <c r="AF23" s="26">
        <v>35</v>
      </c>
      <c r="AG23" s="26">
        <v>79</v>
      </c>
      <c r="AH23" s="26">
        <v>20</v>
      </c>
      <c r="AI23" s="26">
        <v>16</v>
      </c>
      <c r="AJ23" s="26">
        <v>38</v>
      </c>
    </row>
    <row r="24" spans="1:36" ht="16" customHeight="1" x14ac:dyDescent="0.35">
      <c r="A24" s="14" t="s">
        <v>168</v>
      </c>
      <c r="B24" s="18">
        <v>19</v>
      </c>
      <c r="C24" s="19">
        <v>45054</v>
      </c>
      <c r="D24" s="22">
        <v>1083</v>
      </c>
      <c r="E24" s="26">
        <v>37</v>
      </c>
      <c r="F24" s="26">
        <v>63</v>
      </c>
      <c r="G24" s="26">
        <v>19</v>
      </c>
      <c r="H24" s="26">
        <v>19</v>
      </c>
      <c r="I24" s="26">
        <v>79</v>
      </c>
      <c r="J24" s="26">
        <v>8</v>
      </c>
      <c r="K24" s="26">
        <v>42</v>
      </c>
      <c r="L24" s="26">
        <v>28</v>
      </c>
      <c r="M24" s="26">
        <v>18</v>
      </c>
      <c r="N24" s="26">
        <v>25</v>
      </c>
      <c r="O24" s="26">
        <v>15</v>
      </c>
      <c r="P24" s="26">
        <v>19</v>
      </c>
      <c r="Q24" s="26">
        <v>30</v>
      </c>
      <c r="R24" s="26">
        <v>69</v>
      </c>
      <c r="S24" s="26">
        <v>109</v>
      </c>
      <c r="T24" s="26">
        <v>65</v>
      </c>
      <c r="U24" s="26">
        <v>24</v>
      </c>
      <c r="V24" s="26">
        <v>21</v>
      </c>
      <c r="W24" s="26">
        <v>13</v>
      </c>
      <c r="X24" s="26">
        <v>8</v>
      </c>
      <c r="Y24" s="26">
        <v>33</v>
      </c>
      <c r="Z24" s="26">
        <v>64</v>
      </c>
      <c r="AA24" s="26">
        <v>3</v>
      </c>
      <c r="AB24" s="26">
        <v>33</v>
      </c>
      <c r="AC24" s="26">
        <v>39</v>
      </c>
      <c r="AD24" s="26">
        <v>27</v>
      </c>
      <c r="AE24" s="26">
        <v>4</v>
      </c>
      <c r="AF24" s="26">
        <v>25</v>
      </c>
      <c r="AG24" s="26">
        <v>70</v>
      </c>
      <c r="AH24" s="26">
        <v>15</v>
      </c>
      <c r="AI24" s="26">
        <v>26</v>
      </c>
      <c r="AJ24" s="26">
        <v>33</v>
      </c>
    </row>
    <row r="25" spans="1:36" ht="16" customHeight="1" x14ac:dyDescent="0.35">
      <c r="A25" s="14" t="s">
        <v>168</v>
      </c>
      <c r="B25" s="18">
        <v>20</v>
      </c>
      <c r="C25" s="19">
        <v>45061</v>
      </c>
      <c r="D25" s="22">
        <v>1228</v>
      </c>
      <c r="E25" s="26">
        <v>43</v>
      </c>
      <c r="F25" s="26">
        <v>52</v>
      </c>
      <c r="G25" s="26">
        <v>28</v>
      </c>
      <c r="H25" s="26">
        <v>30</v>
      </c>
      <c r="I25" s="26">
        <v>93</v>
      </c>
      <c r="J25" s="26">
        <v>12</v>
      </c>
      <c r="K25" s="26">
        <v>48</v>
      </c>
      <c r="L25" s="26">
        <v>27</v>
      </c>
      <c r="M25" s="26">
        <v>23</v>
      </c>
      <c r="N25" s="26">
        <v>29</v>
      </c>
      <c r="O25" s="26">
        <v>25</v>
      </c>
      <c r="P25" s="26">
        <v>14</v>
      </c>
      <c r="Q25" s="26">
        <v>41</v>
      </c>
      <c r="R25" s="26">
        <v>87</v>
      </c>
      <c r="S25" s="26">
        <v>134</v>
      </c>
      <c r="T25" s="26">
        <v>42</v>
      </c>
      <c r="U25" s="26">
        <v>24</v>
      </c>
      <c r="V25" s="26">
        <v>17</v>
      </c>
      <c r="W25" s="26">
        <v>31</v>
      </c>
      <c r="X25" s="26">
        <v>9</v>
      </c>
      <c r="Y25" s="26">
        <v>35</v>
      </c>
      <c r="Z25" s="26">
        <v>72</v>
      </c>
      <c r="AA25" s="26">
        <v>5</v>
      </c>
      <c r="AB25" s="26">
        <v>31</v>
      </c>
      <c r="AC25" s="26">
        <v>61</v>
      </c>
      <c r="AD25" s="26">
        <v>34</v>
      </c>
      <c r="AE25" s="26">
        <v>8</v>
      </c>
      <c r="AF25" s="26">
        <v>23</v>
      </c>
      <c r="AG25" s="26">
        <v>74</v>
      </c>
      <c r="AH25" s="26">
        <v>16</v>
      </c>
      <c r="AI25" s="26">
        <v>17</v>
      </c>
      <c r="AJ25" s="26">
        <v>43</v>
      </c>
    </row>
    <row r="26" spans="1:36" ht="16" customHeight="1" x14ac:dyDescent="0.35">
      <c r="A26" s="14" t="s">
        <v>168</v>
      </c>
      <c r="B26" s="18">
        <v>21</v>
      </c>
      <c r="C26" s="19">
        <v>45068</v>
      </c>
      <c r="D26" s="22">
        <v>1086</v>
      </c>
      <c r="E26" s="26">
        <v>46</v>
      </c>
      <c r="F26" s="26">
        <v>37</v>
      </c>
      <c r="G26" s="26">
        <v>26</v>
      </c>
      <c r="H26" s="26">
        <v>19</v>
      </c>
      <c r="I26" s="26">
        <v>80</v>
      </c>
      <c r="J26" s="26">
        <v>11</v>
      </c>
      <c r="K26" s="26">
        <v>42</v>
      </c>
      <c r="L26" s="26">
        <v>23</v>
      </c>
      <c r="M26" s="26">
        <v>23</v>
      </c>
      <c r="N26" s="26">
        <v>18</v>
      </c>
      <c r="O26" s="26">
        <v>32</v>
      </c>
      <c r="P26" s="26">
        <v>15</v>
      </c>
      <c r="Q26" s="26">
        <v>28</v>
      </c>
      <c r="R26" s="26">
        <v>84</v>
      </c>
      <c r="S26" s="26">
        <v>115</v>
      </c>
      <c r="T26" s="26">
        <v>45</v>
      </c>
      <c r="U26" s="26">
        <v>24</v>
      </c>
      <c r="V26" s="26">
        <v>16</v>
      </c>
      <c r="W26" s="26">
        <v>25</v>
      </c>
      <c r="X26" s="26">
        <v>8</v>
      </c>
      <c r="Y26" s="26">
        <v>38</v>
      </c>
      <c r="Z26" s="26">
        <v>66</v>
      </c>
      <c r="AA26" s="26">
        <v>2</v>
      </c>
      <c r="AB26" s="26">
        <v>26</v>
      </c>
      <c r="AC26" s="26">
        <v>30</v>
      </c>
      <c r="AD26" s="26">
        <v>28</v>
      </c>
      <c r="AE26" s="26">
        <v>5</v>
      </c>
      <c r="AF26" s="26">
        <v>32</v>
      </c>
      <c r="AG26" s="26">
        <v>74</v>
      </c>
      <c r="AH26" s="26">
        <v>19</v>
      </c>
      <c r="AI26" s="26">
        <v>15</v>
      </c>
      <c r="AJ26" s="26">
        <v>34</v>
      </c>
    </row>
    <row r="27" spans="1:36" ht="16" customHeight="1" x14ac:dyDescent="0.35">
      <c r="A27" s="14" t="s">
        <v>168</v>
      </c>
      <c r="B27" s="18">
        <v>22</v>
      </c>
      <c r="C27" s="19">
        <v>45075</v>
      </c>
      <c r="D27" s="22">
        <v>1086</v>
      </c>
      <c r="E27" s="26">
        <v>36</v>
      </c>
      <c r="F27" s="26">
        <v>53</v>
      </c>
      <c r="G27" s="26">
        <v>27</v>
      </c>
      <c r="H27" s="26">
        <v>28</v>
      </c>
      <c r="I27" s="26">
        <v>83</v>
      </c>
      <c r="J27" s="26">
        <v>15</v>
      </c>
      <c r="K27" s="26">
        <v>36</v>
      </c>
      <c r="L27" s="26">
        <v>25</v>
      </c>
      <c r="M27" s="26">
        <v>29</v>
      </c>
      <c r="N27" s="26">
        <v>26</v>
      </c>
      <c r="O27" s="26">
        <v>21</v>
      </c>
      <c r="P27" s="26">
        <v>15</v>
      </c>
      <c r="Q27" s="26">
        <v>41</v>
      </c>
      <c r="R27" s="26">
        <v>68</v>
      </c>
      <c r="S27" s="26">
        <v>119</v>
      </c>
      <c r="T27" s="26">
        <v>57</v>
      </c>
      <c r="U27" s="26">
        <v>17</v>
      </c>
      <c r="V27" s="26">
        <v>15</v>
      </c>
      <c r="W27" s="26">
        <v>15</v>
      </c>
      <c r="X27" s="26">
        <v>6</v>
      </c>
      <c r="Y27" s="26">
        <v>32</v>
      </c>
      <c r="Z27" s="26">
        <v>65</v>
      </c>
      <c r="AA27" s="26">
        <v>5</v>
      </c>
      <c r="AB27" s="26">
        <v>34</v>
      </c>
      <c r="AC27" s="26">
        <v>37</v>
      </c>
      <c r="AD27" s="26">
        <v>23</v>
      </c>
      <c r="AE27" s="26">
        <v>6</v>
      </c>
      <c r="AF27" s="26">
        <v>16</v>
      </c>
      <c r="AG27" s="26">
        <v>76</v>
      </c>
      <c r="AH27" s="26">
        <v>15</v>
      </c>
      <c r="AI27" s="26">
        <v>18</v>
      </c>
      <c r="AJ27" s="26">
        <v>27</v>
      </c>
    </row>
    <row r="28" spans="1:36" ht="16" customHeight="1" x14ac:dyDescent="0.35">
      <c r="A28" s="14" t="s">
        <v>168</v>
      </c>
      <c r="B28" s="18">
        <v>23</v>
      </c>
      <c r="C28" s="19">
        <v>45082</v>
      </c>
      <c r="D28" s="22">
        <v>1145</v>
      </c>
      <c r="E28" s="26">
        <v>48</v>
      </c>
      <c r="F28" s="26">
        <v>52</v>
      </c>
      <c r="G28" s="26">
        <v>23</v>
      </c>
      <c r="H28" s="26">
        <v>19</v>
      </c>
      <c r="I28" s="26">
        <v>87</v>
      </c>
      <c r="J28" s="26">
        <v>10</v>
      </c>
      <c r="K28" s="26">
        <v>31</v>
      </c>
      <c r="L28" s="26">
        <v>31</v>
      </c>
      <c r="M28" s="26">
        <v>26</v>
      </c>
      <c r="N28" s="26">
        <v>25</v>
      </c>
      <c r="O28" s="26">
        <v>18</v>
      </c>
      <c r="P28" s="26">
        <v>17</v>
      </c>
      <c r="Q28" s="26">
        <v>28</v>
      </c>
      <c r="R28" s="26">
        <v>87</v>
      </c>
      <c r="S28" s="26">
        <v>121</v>
      </c>
      <c r="T28" s="26">
        <v>53</v>
      </c>
      <c r="U28" s="26">
        <v>23</v>
      </c>
      <c r="V28" s="26">
        <v>10</v>
      </c>
      <c r="W28" s="26">
        <v>25</v>
      </c>
      <c r="X28" s="26">
        <v>7</v>
      </c>
      <c r="Y28" s="26">
        <v>37</v>
      </c>
      <c r="Z28" s="26">
        <v>71</v>
      </c>
      <c r="AA28" s="26">
        <v>7</v>
      </c>
      <c r="AB28" s="26">
        <v>39</v>
      </c>
      <c r="AC28" s="26">
        <v>45</v>
      </c>
      <c r="AD28" s="26">
        <v>30</v>
      </c>
      <c r="AE28" s="26">
        <v>2</v>
      </c>
      <c r="AF28" s="26">
        <v>32</v>
      </c>
      <c r="AG28" s="26">
        <v>66</v>
      </c>
      <c r="AH28" s="26">
        <v>15</v>
      </c>
      <c r="AI28" s="26">
        <v>22</v>
      </c>
      <c r="AJ28" s="26">
        <v>38</v>
      </c>
    </row>
    <row r="29" spans="1:36" ht="16" customHeight="1" x14ac:dyDescent="0.35">
      <c r="A29" s="14" t="s">
        <v>168</v>
      </c>
      <c r="B29" s="18">
        <v>24</v>
      </c>
      <c r="C29" s="19">
        <v>45089</v>
      </c>
      <c r="D29" s="22">
        <v>1161</v>
      </c>
      <c r="E29" s="26">
        <v>39</v>
      </c>
      <c r="F29" s="26">
        <v>46</v>
      </c>
      <c r="G29" s="26">
        <v>29</v>
      </c>
      <c r="H29" s="26">
        <v>24</v>
      </c>
      <c r="I29" s="26">
        <v>82</v>
      </c>
      <c r="J29" s="26">
        <v>12</v>
      </c>
      <c r="K29" s="26">
        <v>37</v>
      </c>
      <c r="L29" s="26">
        <v>34</v>
      </c>
      <c r="M29" s="26">
        <v>34</v>
      </c>
      <c r="N29" s="26">
        <v>19</v>
      </c>
      <c r="O29" s="26">
        <v>15</v>
      </c>
      <c r="P29" s="26">
        <v>19</v>
      </c>
      <c r="Q29" s="26">
        <v>37</v>
      </c>
      <c r="R29" s="26">
        <v>84</v>
      </c>
      <c r="S29" s="26">
        <v>128</v>
      </c>
      <c r="T29" s="26">
        <v>63</v>
      </c>
      <c r="U29" s="26">
        <v>16</v>
      </c>
      <c r="V29" s="26">
        <v>20</v>
      </c>
      <c r="W29" s="26">
        <v>16</v>
      </c>
      <c r="X29" s="26">
        <v>13</v>
      </c>
      <c r="Y29" s="26">
        <v>27</v>
      </c>
      <c r="Z29" s="26">
        <v>73</v>
      </c>
      <c r="AA29" s="26">
        <v>8</v>
      </c>
      <c r="AB29" s="26">
        <v>38</v>
      </c>
      <c r="AC29" s="26">
        <v>33</v>
      </c>
      <c r="AD29" s="26">
        <v>27</v>
      </c>
      <c r="AE29" s="26">
        <v>6</v>
      </c>
      <c r="AF29" s="26">
        <v>28</v>
      </c>
      <c r="AG29" s="26">
        <v>77</v>
      </c>
      <c r="AH29" s="26">
        <v>26</v>
      </c>
      <c r="AI29" s="26">
        <v>16</v>
      </c>
      <c r="AJ29" s="26">
        <v>35</v>
      </c>
    </row>
    <row r="30" spans="1:36" ht="16" customHeight="1" x14ac:dyDescent="0.35">
      <c r="A30" s="14" t="s">
        <v>168</v>
      </c>
      <c r="B30" s="18">
        <v>25</v>
      </c>
      <c r="C30" s="19">
        <v>45096</v>
      </c>
      <c r="D30" s="22">
        <v>1054</v>
      </c>
      <c r="E30" s="26">
        <v>37</v>
      </c>
      <c r="F30" s="26">
        <v>53</v>
      </c>
      <c r="G30" s="26">
        <v>22</v>
      </c>
      <c r="H30" s="26">
        <v>14</v>
      </c>
      <c r="I30" s="26">
        <v>67</v>
      </c>
      <c r="J30" s="26">
        <v>9</v>
      </c>
      <c r="K30" s="26">
        <v>37</v>
      </c>
      <c r="L30" s="26">
        <v>35</v>
      </c>
      <c r="M30" s="26">
        <v>42</v>
      </c>
      <c r="N30" s="26">
        <v>27</v>
      </c>
      <c r="O30" s="26">
        <v>23</v>
      </c>
      <c r="P30" s="26">
        <v>9</v>
      </c>
      <c r="Q30" s="26">
        <v>34</v>
      </c>
      <c r="R30" s="26">
        <v>72</v>
      </c>
      <c r="S30" s="26">
        <v>110</v>
      </c>
      <c r="T30" s="26">
        <v>46</v>
      </c>
      <c r="U30" s="26">
        <v>24</v>
      </c>
      <c r="V30" s="26">
        <v>13</v>
      </c>
      <c r="W30" s="26">
        <v>23</v>
      </c>
      <c r="X30" s="26">
        <v>9</v>
      </c>
      <c r="Y30" s="26">
        <v>35</v>
      </c>
      <c r="Z30" s="26">
        <v>65</v>
      </c>
      <c r="AA30" s="26">
        <v>6</v>
      </c>
      <c r="AB30" s="26">
        <v>25</v>
      </c>
      <c r="AC30" s="26">
        <v>28</v>
      </c>
      <c r="AD30" s="26">
        <v>31</v>
      </c>
      <c r="AE30" s="26">
        <v>3</v>
      </c>
      <c r="AF30" s="26">
        <v>34</v>
      </c>
      <c r="AG30" s="26">
        <v>68</v>
      </c>
      <c r="AH30" s="26">
        <v>12</v>
      </c>
      <c r="AI30" s="26">
        <v>18</v>
      </c>
      <c r="AJ30" s="26">
        <v>23</v>
      </c>
    </row>
    <row r="31" spans="1:36" ht="16" customHeight="1" x14ac:dyDescent="0.35">
      <c r="A31" s="14" t="s">
        <v>168</v>
      </c>
      <c r="B31" s="18">
        <v>26</v>
      </c>
      <c r="C31" s="19">
        <v>45103</v>
      </c>
      <c r="D31" s="22">
        <v>1128</v>
      </c>
      <c r="E31" s="26">
        <v>33</v>
      </c>
      <c r="F31" s="26">
        <v>64</v>
      </c>
      <c r="G31" s="26">
        <v>29</v>
      </c>
      <c r="H31" s="26">
        <v>26</v>
      </c>
      <c r="I31" s="26">
        <v>78</v>
      </c>
      <c r="J31" s="26">
        <v>11</v>
      </c>
      <c r="K31" s="26">
        <v>36</v>
      </c>
      <c r="L31" s="26">
        <v>30</v>
      </c>
      <c r="M31" s="26">
        <v>29</v>
      </c>
      <c r="N31" s="26">
        <v>27</v>
      </c>
      <c r="O31" s="26">
        <v>30</v>
      </c>
      <c r="P31" s="26">
        <v>27</v>
      </c>
      <c r="Q31" s="26">
        <v>30</v>
      </c>
      <c r="R31" s="26">
        <v>76</v>
      </c>
      <c r="S31" s="26">
        <v>122</v>
      </c>
      <c r="T31" s="26">
        <v>54</v>
      </c>
      <c r="U31" s="26">
        <v>15</v>
      </c>
      <c r="V31" s="26">
        <v>20</v>
      </c>
      <c r="W31" s="26">
        <v>15</v>
      </c>
      <c r="X31" s="26">
        <v>5</v>
      </c>
      <c r="Y31" s="26">
        <v>31</v>
      </c>
      <c r="Z31" s="26">
        <v>67</v>
      </c>
      <c r="AA31" s="26">
        <v>2</v>
      </c>
      <c r="AB31" s="26">
        <v>28</v>
      </c>
      <c r="AC31" s="26">
        <v>38</v>
      </c>
      <c r="AD31" s="26">
        <v>26</v>
      </c>
      <c r="AE31" s="26">
        <v>3</v>
      </c>
      <c r="AF31" s="26">
        <v>32</v>
      </c>
      <c r="AG31" s="26">
        <v>71</v>
      </c>
      <c r="AH31" s="26">
        <v>21</v>
      </c>
      <c r="AI31" s="26">
        <v>12</v>
      </c>
      <c r="AJ31" s="26">
        <v>40</v>
      </c>
    </row>
    <row r="32" spans="1:36" ht="16" customHeight="1" x14ac:dyDescent="0.35">
      <c r="A32" s="14" t="s">
        <v>168</v>
      </c>
      <c r="B32" s="18">
        <v>27</v>
      </c>
      <c r="C32" s="19">
        <v>45110</v>
      </c>
      <c r="D32" s="22">
        <v>1068</v>
      </c>
      <c r="E32" s="26">
        <v>53</v>
      </c>
      <c r="F32" s="26">
        <v>41</v>
      </c>
      <c r="G32" s="26">
        <v>29</v>
      </c>
      <c r="H32" s="26">
        <v>17</v>
      </c>
      <c r="I32" s="26">
        <v>91</v>
      </c>
      <c r="J32" s="26">
        <v>9</v>
      </c>
      <c r="K32" s="26">
        <v>40</v>
      </c>
      <c r="L32" s="26">
        <v>31</v>
      </c>
      <c r="M32" s="26">
        <v>29</v>
      </c>
      <c r="N32" s="26">
        <v>21</v>
      </c>
      <c r="O32" s="26">
        <v>17</v>
      </c>
      <c r="P32" s="26">
        <v>17</v>
      </c>
      <c r="Q32" s="26">
        <v>35</v>
      </c>
      <c r="R32" s="26">
        <v>69</v>
      </c>
      <c r="S32" s="26">
        <v>124</v>
      </c>
      <c r="T32" s="26">
        <v>42</v>
      </c>
      <c r="U32" s="26">
        <v>17</v>
      </c>
      <c r="V32" s="26">
        <v>16</v>
      </c>
      <c r="W32" s="26">
        <v>16</v>
      </c>
      <c r="X32" s="26">
        <v>7</v>
      </c>
      <c r="Y32" s="26">
        <v>30</v>
      </c>
      <c r="Z32" s="26">
        <v>57</v>
      </c>
      <c r="AA32" s="26">
        <v>4</v>
      </c>
      <c r="AB32" s="26">
        <v>28</v>
      </c>
      <c r="AC32" s="26">
        <v>36</v>
      </c>
      <c r="AD32" s="26">
        <v>27</v>
      </c>
      <c r="AE32" s="26">
        <v>6</v>
      </c>
      <c r="AF32" s="26">
        <v>26</v>
      </c>
      <c r="AG32" s="26">
        <v>69</v>
      </c>
      <c r="AH32" s="26">
        <v>16</v>
      </c>
      <c r="AI32" s="26">
        <v>15</v>
      </c>
      <c r="AJ32" s="26">
        <v>33</v>
      </c>
    </row>
    <row r="33" spans="1:36" ht="16" customHeight="1" x14ac:dyDescent="0.35">
      <c r="A33" s="14" t="s">
        <v>168</v>
      </c>
      <c r="B33" s="18">
        <v>28</v>
      </c>
      <c r="C33" s="19">
        <v>45117</v>
      </c>
      <c r="D33" s="22">
        <v>1095</v>
      </c>
      <c r="E33" s="26">
        <v>33</v>
      </c>
      <c r="F33" s="26">
        <v>46</v>
      </c>
      <c r="G33" s="26">
        <v>36</v>
      </c>
      <c r="H33" s="26">
        <v>19</v>
      </c>
      <c r="I33" s="26">
        <v>73</v>
      </c>
      <c r="J33" s="26">
        <v>8</v>
      </c>
      <c r="K33" s="26">
        <v>43</v>
      </c>
      <c r="L33" s="26">
        <v>36</v>
      </c>
      <c r="M33" s="26">
        <v>20</v>
      </c>
      <c r="N33" s="26">
        <v>30</v>
      </c>
      <c r="O33" s="26">
        <v>21</v>
      </c>
      <c r="P33" s="26">
        <v>17</v>
      </c>
      <c r="Q33" s="26">
        <v>41</v>
      </c>
      <c r="R33" s="26">
        <v>67</v>
      </c>
      <c r="S33" s="26">
        <v>98</v>
      </c>
      <c r="T33" s="26">
        <v>47</v>
      </c>
      <c r="U33" s="26">
        <v>14</v>
      </c>
      <c r="V33" s="26">
        <v>15</v>
      </c>
      <c r="W33" s="26">
        <v>19</v>
      </c>
      <c r="X33" s="26">
        <v>9</v>
      </c>
      <c r="Y33" s="26">
        <v>35</v>
      </c>
      <c r="Z33" s="26">
        <v>67</v>
      </c>
      <c r="AA33" s="26">
        <v>3</v>
      </c>
      <c r="AB33" s="26">
        <v>36</v>
      </c>
      <c r="AC33" s="26">
        <v>42</v>
      </c>
      <c r="AD33" s="26">
        <v>28</v>
      </c>
      <c r="AE33" s="26">
        <v>5</v>
      </c>
      <c r="AF33" s="26">
        <v>30</v>
      </c>
      <c r="AG33" s="26">
        <v>83</v>
      </c>
      <c r="AH33" s="26">
        <v>17</v>
      </c>
      <c r="AI33" s="26">
        <v>22</v>
      </c>
      <c r="AJ33" s="26">
        <v>35</v>
      </c>
    </row>
    <row r="34" spans="1:36" ht="16" customHeight="1" x14ac:dyDescent="0.35">
      <c r="A34" s="14" t="s">
        <v>168</v>
      </c>
      <c r="B34" s="18">
        <v>29</v>
      </c>
      <c r="C34" s="19">
        <v>45124</v>
      </c>
      <c r="D34" s="22">
        <v>1033</v>
      </c>
      <c r="E34" s="26">
        <v>43</v>
      </c>
      <c r="F34" s="26">
        <v>48</v>
      </c>
      <c r="G34" s="26">
        <v>27</v>
      </c>
      <c r="H34" s="26">
        <v>13</v>
      </c>
      <c r="I34" s="26">
        <v>74</v>
      </c>
      <c r="J34" s="26">
        <v>15</v>
      </c>
      <c r="K34" s="26">
        <v>38</v>
      </c>
      <c r="L34" s="26">
        <v>27</v>
      </c>
      <c r="M34" s="26">
        <v>24</v>
      </c>
      <c r="N34" s="26">
        <v>18</v>
      </c>
      <c r="O34" s="26">
        <v>17</v>
      </c>
      <c r="P34" s="26">
        <v>12</v>
      </c>
      <c r="Q34" s="26">
        <v>21</v>
      </c>
      <c r="R34" s="26">
        <v>80</v>
      </c>
      <c r="S34" s="26">
        <v>88</v>
      </c>
      <c r="T34" s="26">
        <v>55</v>
      </c>
      <c r="U34" s="26">
        <v>20</v>
      </c>
      <c r="V34" s="26">
        <v>19</v>
      </c>
      <c r="W34" s="26">
        <v>15</v>
      </c>
      <c r="X34" s="26">
        <v>4</v>
      </c>
      <c r="Y34" s="26">
        <v>29</v>
      </c>
      <c r="Z34" s="26">
        <v>90</v>
      </c>
      <c r="AA34" s="26">
        <v>1</v>
      </c>
      <c r="AB34" s="26">
        <v>34</v>
      </c>
      <c r="AC34" s="26">
        <v>39</v>
      </c>
      <c r="AD34" s="26">
        <v>21</v>
      </c>
      <c r="AE34" s="26">
        <v>5</v>
      </c>
      <c r="AF34" s="26">
        <v>24</v>
      </c>
      <c r="AG34" s="26">
        <v>65</v>
      </c>
      <c r="AH34" s="26">
        <v>11</v>
      </c>
      <c r="AI34" s="26">
        <v>28</v>
      </c>
      <c r="AJ34" s="26">
        <v>28</v>
      </c>
    </row>
    <row r="35" spans="1:36" ht="16" customHeight="1" x14ac:dyDescent="0.35">
      <c r="A35" s="14" t="s">
        <v>168</v>
      </c>
      <c r="B35" s="18">
        <v>30</v>
      </c>
      <c r="C35" s="19">
        <v>45131</v>
      </c>
      <c r="D35" s="22">
        <v>1104</v>
      </c>
      <c r="E35" s="26">
        <v>31</v>
      </c>
      <c r="F35" s="26">
        <v>47</v>
      </c>
      <c r="G35" s="26">
        <v>36</v>
      </c>
      <c r="H35" s="26">
        <v>21</v>
      </c>
      <c r="I35" s="26">
        <v>96</v>
      </c>
      <c r="J35" s="26">
        <v>19</v>
      </c>
      <c r="K35" s="26">
        <v>36</v>
      </c>
      <c r="L35" s="26">
        <v>26</v>
      </c>
      <c r="M35" s="26">
        <v>30</v>
      </c>
      <c r="N35" s="26">
        <v>15</v>
      </c>
      <c r="O35" s="26">
        <v>13</v>
      </c>
      <c r="P35" s="26">
        <v>16</v>
      </c>
      <c r="Q35" s="26">
        <v>32</v>
      </c>
      <c r="R35" s="26">
        <v>73</v>
      </c>
      <c r="S35" s="26">
        <v>111</v>
      </c>
      <c r="T35" s="26">
        <v>65</v>
      </c>
      <c r="U35" s="26">
        <v>17</v>
      </c>
      <c r="V35" s="26">
        <v>20</v>
      </c>
      <c r="W35" s="26">
        <v>20</v>
      </c>
      <c r="X35" s="26">
        <v>7</v>
      </c>
      <c r="Y35" s="26">
        <v>32</v>
      </c>
      <c r="Z35" s="26">
        <v>80</v>
      </c>
      <c r="AA35" s="26">
        <v>6</v>
      </c>
      <c r="AB35" s="26">
        <v>25</v>
      </c>
      <c r="AC35" s="26">
        <v>37</v>
      </c>
      <c r="AD35" s="26">
        <v>22</v>
      </c>
      <c r="AE35" s="26">
        <v>2</v>
      </c>
      <c r="AF35" s="26">
        <v>27</v>
      </c>
      <c r="AG35" s="26">
        <v>58</v>
      </c>
      <c r="AH35" s="26">
        <v>19</v>
      </c>
      <c r="AI35" s="26">
        <v>31</v>
      </c>
      <c r="AJ35" s="26">
        <v>34</v>
      </c>
    </row>
    <row r="36" spans="1:36" ht="16" customHeight="1" x14ac:dyDescent="0.35">
      <c r="A36" s="14" t="s">
        <v>168</v>
      </c>
      <c r="B36" s="18">
        <v>31</v>
      </c>
      <c r="C36" s="19">
        <v>45138</v>
      </c>
      <c r="D36" s="22">
        <v>1106</v>
      </c>
      <c r="E36" s="26">
        <v>43</v>
      </c>
      <c r="F36" s="26">
        <v>61</v>
      </c>
      <c r="G36" s="26">
        <v>32</v>
      </c>
      <c r="H36" s="26">
        <v>22</v>
      </c>
      <c r="I36" s="26">
        <v>81</v>
      </c>
      <c r="J36" s="26">
        <v>8</v>
      </c>
      <c r="K36" s="26">
        <v>31</v>
      </c>
      <c r="L36" s="26">
        <v>31</v>
      </c>
      <c r="M36" s="26">
        <v>27</v>
      </c>
      <c r="N36" s="26">
        <v>17</v>
      </c>
      <c r="O36" s="26">
        <v>30</v>
      </c>
      <c r="P36" s="26">
        <v>14</v>
      </c>
      <c r="Q36" s="26">
        <v>26</v>
      </c>
      <c r="R36" s="26">
        <v>88</v>
      </c>
      <c r="S36" s="26">
        <v>117</v>
      </c>
      <c r="T36" s="26">
        <v>40</v>
      </c>
      <c r="U36" s="26">
        <v>15</v>
      </c>
      <c r="V36" s="26">
        <v>15</v>
      </c>
      <c r="W36" s="26">
        <v>15</v>
      </c>
      <c r="X36" s="26">
        <v>8</v>
      </c>
      <c r="Y36" s="26">
        <v>39</v>
      </c>
      <c r="Z36" s="26">
        <v>67</v>
      </c>
      <c r="AA36" s="26">
        <v>7</v>
      </c>
      <c r="AB36" s="26">
        <v>44</v>
      </c>
      <c r="AC36" s="26">
        <v>42</v>
      </c>
      <c r="AD36" s="26">
        <v>19</v>
      </c>
      <c r="AE36" s="26">
        <v>1</v>
      </c>
      <c r="AF36" s="26">
        <v>26</v>
      </c>
      <c r="AG36" s="26">
        <v>61</v>
      </c>
      <c r="AH36" s="26">
        <v>25</v>
      </c>
      <c r="AI36" s="26">
        <v>17</v>
      </c>
      <c r="AJ36" s="26">
        <v>37</v>
      </c>
    </row>
    <row r="37" spans="1:36" ht="16" customHeight="1" x14ac:dyDescent="0.35">
      <c r="A37" s="14" t="s">
        <v>168</v>
      </c>
      <c r="B37" s="18">
        <v>32</v>
      </c>
      <c r="C37" s="19">
        <v>45145</v>
      </c>
      <c r="D37" s="22">
        <v>1122</v>
      </c>
      <c r="E37" s="26">
        <v>40</v>
      </c>
      <c r="F37" s="26">
        <v>46</v>
      </c>
      <c r="G37" s="26">
        <v>29</v>
      </c>
      <c r="H37" s="26">
        <v>21</v>
      </c>
      <c r="I37" s="26">
        <v>92</v>
      </c>
      <c r="J37" s="26">
        <v>9</v>
      </c>
      <c r="K37" s="26">
        <v>42</v>
      </c>
      <c r="L37" s="26">
        <v>28</v>
      </c>
      <c r="M37" s="26">
        <v>26</v>
      </c>
      <c r="N37" s="26">
        <v>32</v>
      </c>
      <c r="O37" s="26">
        <v>27</v>
      </c>
      <c r="P37" s="26">
        <v>17</v>
      </c>
      <c r="Q37" s="26">
        <v>30</v>
      </c>
      <c r="R37" s="26">
        <v>75</v>
      </c>
      <c r="S37" s="26">
        <v>109</v>
      </c>
      <c r="T37" s="26">
        <v>58</v>
      </c>
      <c r="U37" s="26">
        <v>25</v>
      </c>
      <c r="V37" s="26">
        <v>16</v>
      </c>
      <c r="W37" s="26">
        <v>25</v>
      </c>
      <c r="X37" s="26">
        <v>6</v>
      </c>
      <c r="Y37" s="26">
        <v>37</v>
      </c>
      <c r="Z37" s="26">
        <v>64</v>
      </c>
      <c r="AA37" s="26">
        <v>6</v>
      </c>
      <c r="AB37" s="26">
        <v>28</v>
      </c>
      <c r="AC37" s="26">
        <v>40</v>
      </c>
      <c r="AD37" s="26">
        <v>34</v>
      </c>
      <c r="AE37" s="26">
        <v>4</v>
      </c>
      <c r="AF37" s="26">
        <v>34</v>
      </c>
      <c r="AG37" s="26">
        <v>62</v>
      </c>
      <c r="AH37" s="26">
        <v>15</v>
      </c>
      <c r="AI37" s="26">
        <v>22</v>
      </c>
      <c r="AJ37" s="26">
        <v>23</v>
      </c>
    </row>
    <row r="38" spans="1:36" ht="16" customHeight="1" x14ac:dyDescent="0.35">
      <c r="A38" s="14" t="s">
        <v>168</v>
      </c>
      <c r="B38" s="18">
        <v>33</v>
      </c>
      <c r="C38" s="19">
        <v>45152</v>
      </c>
      <c r="D38" s="22">
        <v>1104</v>
      </c>
      <c r="E38" s="26">
        <v>42</v>
      </c>
      <c r="F38" s="26">
        <v>45</v>
      </c>
      <c r="G38" s="26">
        <v>19</v>
      </c>
      <c r="H38" s="26">
        <v>17</v>
      </c>
      <c r="I38" s="26">
        <v>77</v>
      </c>
      <c r="J38" s="26">
        <v>3</v>
      </c>
      <c r="K38" s="26">
        <v>38</v>
      </c>
      <c r="L38" s="26">
        <v>23</v>
      </c>
      <c r="M38" s="26">
        <v>28</v>
      </c>
      <c r="N38" s="26">
        <v>21</v>
      </c>
      <c r="O38" s="26">
        <v>22</v>
      </c>
      <c r="P38" s="26">
        <v>13</v>
      </c>
      <c r="Q38" s="26">
        <v>29</v>
      </c>
      <c r="R38" s="26">
        <v>78</v>
      </c>
      <c r="S38" s="26">
        <v>113</v>
      </c>
      <c r="T38" s="26">
        <v>59</v>
      </c>
      <c r="U38" s="26">
        <v>27</v>
      </c>
      <c r="V38" s="26">
        <v>21</v>
      </c>
      <c r="W38" s="26">
        <v>22</v>
      </c>
      <c r="X38" s="26">
        <v>6</v>
      </c>
      <c r="Y38" s="26">
        <v>25</v>
      </c>
      <c r="Z38" s="26">
        <v>86</v>
      </c>
      <c r="AA38" s="26">
        <v>6</v>
      </c>
      <c r="AB38" s="26">
        <v>34</v>
      </c>
      <c r="AC38" s="26">
        <v>41</v>
      </c>
      <c r="AD38" s="26">
        <v>23</v>
      </c>
      <c r="AE38" s="26">
        <v>6</v>
      </c>
      <c r="AF38" s="26">
        <v>22</v>
      </c>
      <c r="AG38" s="26">
        <v>76</v>
      </c>
      <c r="AH38" s="26">
        <v>23</v>
      </c>
      <c r="AI38" s="26">
        <v>21</v>
      </c>
      <c r="AJ38" s="26">
        <v>38</v>
      </c>
    </row>
    <row r="39" spans="1:36" ht="16" customHeight="1" x14ac:dyDescent="0.35">
      <c r="A39" s="14" t="s">
        <v>168</v>
      </c>
      <c r="B39" s="18">
        <v>34</v>
      </c>
      <c r="C39" s="19">
        <v>45159</v>
      </c>
      <c r="D39" s="22">
        <v>1115</v>
      </c>
      <c r="E39" s="26">
        <v>42</v>
      </c>
      <c r="F39" s="26">
        <v>43</v>
      </c>
      <c r="G39" s="26">
        <v>30</v>
      </c>
      <c r="H39" s="26">
        <v>22</v>
      </c>
      <c r="I39" s="26">
        <v>95</v>
      </c>
      <c r="J39" s="26">
        <v>9</v>
      </c>
      <c r="K39" s="26">
        <v>42</v>
      </c>
      <c r="L39" s="26">
        <v>27</v>
      </c>
      <c r="M39" s="26">
        <v>23</v>
      </c>
      <c r="N39" s="26">
        <v>33</v>
      </c>
      <c r="O39" s="26">
        <v>20</v>
      </c>
      <c r="P39" s="26">
        <v>10</v>
      </c>
      <c r="Q39" s="26">
        <v>33</v>
      </c>
      <c r="R39" s="26">
        <v>73</v>
      </c>
      <c r="S39" s="26">
        <v>119</v>
      </c>
      <c r="T39" s="26">
        <v>64</v>
      </c>
      <c r="U39" s="26">
        <v>17</v>
      </c>
      <c r="V39" s="26">
        <v>12</v>
      </c>
      <c r="W39" s="26">
        <v>22</v>
      </c>
      <c r="X39" s="26">
        <v>7</v>
      </c>
      <c r="Y39" s="26">
        <v>37</v>
      </c>
      <c r="Z39" s="26">
        <v>55</v>
      </c>
      <c r="AA39" s="26">
        <v>5</v>
      </c>
      <c r="AB39" s="26">
        <v>38</v>
      </c>
      <c r="AC39" s="26">
        <v>40</v>
      </c>
      <c r="AD39" s="26">
        <v>28</v>
      </c>
      <c r="AE39" s="26">
        <v>3</v>
      </c>
      <c r="AF39" s="26">
        <v>22</v>
      </c>
      <c r="AG39" s="26">
        <v>62</v>
      </c>
      <c r="AH39" s="26">
        <v>16</v>
      </c>
      <c r="AI39" s="26">
        <v>23</v>
      </c>
      <c r="AJ39" s="26">
        <v>43</v>
      </c>
    </row>
    <row r="40" spans="1:36" ht="16" customHeight="1" x14ac:dyDescent="0.35">
      <c r="A40" s="14" t="s">
        <v>168</v>
      </c>
      <c r="B40" s="18">
        <v>35</v>
      </c>
      <c r="C40" s="19">
        <v>45166</v>
      </c>
      <c r="D40" s="22">
        <v>1060</v>
      </c>
      <c r="E40" s="26">
        <v>44</v>
      </c>
      <c r="F40" s="26">
        <v>40</v>
      </c>
      <c r="G40" s="26">
        <v>22</v>
      </c>
      <c r="H40" s="26">
        <v>20</v>
      </c>
      <c r="I40" s="26">
        <v>87</v>
      </c>
      <c r="J40" s="26">
        <v>20</v>
      </c>
      <c r="K40" s="26">
        <v>38</v>
      </c>
      <c r="L40" s="26">
        <v>29</v>
      </c>
      <c r="M40" s="26">
        <v>38</v>
      </c>
      <c r="N40" s="26">
        <v>16</v>
      </c>
      <c r="O40" s="26">
        <v>23</v>
      </c>
      <c r="P40" s="26">
        <v>11</v>
      </c>
      <c r="Q40" s="26">
        <v>31</v>
      </c>
      <c r="R40" s="26">
        <v>74</v>
      </c>
      <c r="S40" s="26">
        <v>113</v>
      </c>
      <c r="T40" s="26">
        <v>39</v>
      </c>
      <c r="U40" s="26">
        <v>27</v>
      </c>
      <c r="V40" s="26">
        <v>14</v>
      </c>
      <c r="W40" s="26">
        <v>29</v>
      </c>
      <c r="X40" s="26">
        <v>3</v>
      </c>
      <c r="Y40" s="26">
        <v>33</v>
      </c>
      <c r="Z40" s="26">
        <v>61</v>
      </c>
      <c r="AA40" s="26">
        <v>5</v>
      </c>
      <c r="AB40" s="26">
        <v>34</v>
      </c>
      <c r="AC40" s="26">
        <v>35</v>
      </c>
      <c r="AD40" s="26">
        <v>22</v>
      </c>
      <c r="AE40" s="26">
        <v>3</v>
      </c>
      <c r="AF40" s="26">
        <v>25</v>
      </c>
      <c r="AG40" s="26">
        <v>67</v>
      </c>
      <c r="AH40" s="26">
        <v>20</v>
      </c>
      <c r="AI40" s="26">
        <v>17</v>
      </c>
      <c r="AJ40" s="26">
        <v>20</v>
      </c>
    </row>
    <row r="41" spans="1:36" ht="16" customHeight="1" x14ac:dyDescent="0.35">
      <c r="A41" s="14" t="s">
        <v>168</v>
      </c>
      <c r="B41" s="18">
        <v>36</v>
      </c>
      <c r="C41" s="19">
        <v>45173</v>
      </c>
      <c r="D41" s="22">
        <v>1090</v>
      </c>
      <c r="E41" s="26">
        <v>37</v>
      </c>
      <c r="F41" s="26">
        <v>49</v>
      </c>
      <c r="G41" s="26">
        <v>18</v>
      </c>
      <c r="H41" s="26">
        <v>28</v>
      </c>
      <c r="I41" s="26">
        <v>87</v>
      </c>
      <c r="J41" s="26">
        <v>7</v>
      </c>
      <c r="K41" s="26">
        <v>32</v>
      </c>
      <c r="L41" s="26">
        <v>23</v>
      </c>
      <c r="M41" s="26">
        <v>26</v>
      </c>
      <c r="N41" s="26">
        <v>27</v>
      </c>
      <c r="O41" s="26">
        <v>16</v>
      </c>
      <c r="P41" s="26">
        <v>23</v>
      </c>
      <c r="Q41" s="26">
        <v>29</v>
      </c>
      <c r="R41" s="26">
        <v>75</v>
      </c>
      <c r="S41" s="26">
        <v>122</v>
      </c>
      <c r="T41" s="26">
        <v>42</v>
      </c>
      <c r="U41" s="26">
        <v>24</v>
      </c>
      <c r="V41" s="26">
        <v>18</v>
      </c>
      <c r="W41" s="26">
        <v>19</v>
      </c>
      <c r="X41" s="26">
        <v>14</v>
      </c>
      <c r="Y41" s="26">
        <v>27</v>
      </c>
      <c r="Z41" s="26">
        <v>78</v>
      </c>
      <c r="AA41" s="26">
        <v>8</v>
      </c>
      <c r="AB41" s="26">
        <v>31</v>
      </c>
      <c r="AC41" s="26">
        <v>31</v>
      </c>
      <c r="AD41" s="26">
        <v>26</v>
      </c>
      <c r="AE41" s="26">
        <v>5</v>
      </c>
      <c r="AF41" s="26">
        <v>29</v>
      </c>
      <c r="AG41" s="26">
        <v>64</v>
      </c>
      <c r="AH41" s="26">
        <v>19</v>
      </c>
      <c r="AI41" s="26">
        <v>23</v>
      </c>
      <c r="AJ41" s="26">
        <v>33</v>
      </c>
    </row>
    <row r="42" spans="1:36" ht="16" customHeight="1" x14ac:dyDescent="0.35">
      <c r="A42" s="14" t="s">
        <v>168</v>
      </c>
      <c r="B42" s="18">
        <v>37</v>
      </c>
      <c r="C42" s="19">
        <v>45180</v>
      </c>
      <c r="D42" s="22">
        <v>1007</v>
      </c>
      <c r="E42" s="26">
        <v>34</v>
      </c>
      <c r="F42" s="26">
        <v>44</v>
      </c>
      <c r="G42" s="26">
        <v>20</v>
      </c>
      <c r="H42" s="26">
        <v>16</v>
      </c>
      <c r="I42" s="26">
        <v>72</v>
      </c>
      <c r="J42" s="26">
        <v>10</v>
      </c>
      <c r="K42" s="26">
        <v>30</v>
      </c>
      <c r="L42" s="26">
        <v>28</v>
      </c>
      <c r="M42" s="26">
        <v>32</v>
      </c>
      <c r="N42" s="26">
        <v>22</v>
      </c>
      <c r="O42" s="26">
        <v>13</v>
      </c>
      <c r="P42" s="26">
        <v>17</v>
      </c>
      <c r="Q42" s="26">
        <v>28</v>
      </c>
      <c r="R42" s="26">
        <v>67</v>
      </c>
      <c r="S42" s="26">
        <v>109</v>
      </c>
      <c r="T42" s="26">
        <v>40</v>
      </c>
      <c r="U42" s="26">
        <v>20</v>
      </c>
      <c r="V42" s="26">
        <v>11</v>
      </c>
      <c r="W42" s="26">
        <v>17</v>
      </c>
      <c r="X42" s="26">
        <v>4</v>
      </c>
      <c r="Y42" s="26">
        <v>35</v>
      </c>
      <c r="Z42" s="26">
        <v>80</v>
      </c>
      <c r="AA42" s="26">
        <v>5</v>
      </c>
      <c r="AB42" s="26">
        <v>27</v>
      </c>
      <c r="AC42" s="26">
        <v>40</v>
      </c>
      <c r="AD42" s="26">
        <v>22</v>
      </c>
      <c r="AE42" s="26">
        <v>4</v>
      </c>
      <c r="AF42" s="26">
        <v>29</v>
      </c>
      <c r="AG42" s="26">
        <v>69</v>
      </c>
      <c r="AH42" s="26">
        <v>14</v>
      </c>
      <c r="AI42" s="26">
        <v>20</v>
      </c>
      <c r="AJ42" s="26">
        <v>28</v>
      </c>
    </row>
    <row r="43" spans="1:36" ht="16" customHeight="1" x14ac:dyDescent="0.35">
      <c r="A43" s="14" t="s">
        <v>168</v>
      </c>
      <c r="B43" s="18">
        <v>38</v>
      </c>
      <c r="C43" s="19">
        <v>45187</v>
      </c>
      <c r="D43" s="22">
        <v>1120</v>
      </c>
      <c r="E43" s="26">
        <v>48</v>
      </c>
      <c r="F43" s="26">
        <v>53</v>
      </c>
      <c r="G43" s="26">
        <v>26</v>
      </c>
      <c r="H43" s="26">
        <v>21</v>
      </c>
      <c r="I43" s="26">
        <v>75</v>
      </c>
      <c r="J43" s="26">
        <v>11</v>
      </c>
      <c r="K43" s="26">
        <v>41</v>
      </c>
      <c r="L43" s="26">
        <v>31</v>
      </c>
      <c r="M43" s="26">
        <v>23</v>
      </c>
      <c r="N43" s="26">
        <v>22</v>
      </c>
      <c r="O43" s="26">
        <v>23</v>
      </c>
      <c r="P43" s="26">
        <v>19</v>
      </c>
      <c r="Q43" s="26">
        <v>36</v>
      </c>
      <c r="R43" s="26">
        <v>81</v>
      </c>
      <c r="S43" s="26">
        <v>114</v>
      </c>
      <c r="T43" s="26">
        <v>41</v>
      </c>
      <c r="U43" s="26">
        <v>21</v>
      </c>
      <c r="V43" s="26">
        <v>11</v>
      </c>
      <c r="W43" s="26">
        <v>27</v>
      </c>
      <c r="X43" s="26">
        <v>6</v>
      </c>
      <c r="Y43" s="26">
        <v>37</v>
      </c>
      <c r="Z43" s="26">
        <v>63</v>
      </c>
      <c r="AA43" s="26">
        <v>5</v>
      </c>
      <c r="AB43" s="26">
        <v>29</v>
      </c>
      <c r="AC43" s="26">
        <v>30</v>
      </c>
      <c r="AD43" s="26">
        <v>29</v>
      </c>
      <c r="AE43" s="26">
        <v>6</v>
      </c>
      <c r="AF43" s="26">
        <v>34</v>
      </c>
      <c r="AG43" s="26">
        <v>72</v>
      </c>
      <c r="AH43" s="26">
        <v>22</v>
      </c>
      <c r="AI43" s="26">
        <v>18</v>
      </c>
      <c r="AJ43" s="26">
        <v>45</v>
      </c>
    </row>
    <row r="44" spans="1:36" ht="16" customHeight="1" x14ac:dyDescent="0.35">
      <c r="A44" s="14" t="s">
        <v>168</v>
      </c>
      <c r="B44" s="18">
        <v>39</v>
      </c>
      <c r="C44" s="19">
        <v>45194</v>
      </c>
      <c r="D44" s="22">
        <v>1105</v>
      </c>
      <c r="E44" s="26">
        <v>42</v>
      </c>
      <c r="F44" s="26">
        <v>40</v>
      </c>
      <c r="G44" s="26">
        <v>22</v>
      </c>
      <c r="H44" s="26">
        <v>14</v>
      </c>
      <c r="I44" s="26">
        <v>103</v>
      </c>
      <c r="J44" s="26">
        <v>16</v>
      </c>
      <c r="K44" s="26">
        <v>40</v>
      </c>
      <c r="L44" s="26">
        <v>42</v>
      </c>
      <c r="M44" s="26">
        <v>31</v>
      </c>
      <c r="N44" s="26">
        <v>24</v>
      </c>
      <c r="O44" s="26">
        <v>20</v>
      </c>
      <c r="P44" s="26">
        <v>18</v>
      </c>
      <c r="Q44" s="26">
        <v>37</v>
      </c>
      <c r="R44" s="26">
        <v>55</v>
      </c>
      <c r="S44" s="26">
        <v>103</v>
      </c>
      <c r="T44" s="26">
        <v>64</v>
      </c>
      <c r="U44" s="26">
        <v>10</v>
      </c>
      <c r="V44" s="26">
        <v>15</v>
      </c>
      <c r="W44" s="26">
        <v>22</v>
      </c>
      <c r="X44" s="26">
        <v>5</v>
      </c>
      <c r="Y44" s="26">
        <v>28</v>
      </c>
      <c r="Z44" s="26">
        <v>70</v>
      </c>
      <c r="AA44" s="26">
        <v>5</v>
      </c>
      <c r="AB44" s="26">
        <v>34</v>
      </c>
      <c r="AC44" s="26">
        <v>53</v>
      </c>
      <c r="AD44" s="26">
        <v>34</v>
      </c>
      <c r="AE44" s="26">
        <v>3</v>
      </c>
      <c r="AF44" s="26">
        <v>33</v>
      </c>
      <c r="AG44" s="26">
        <v>52</v>
      </c>
      <c r="AH44" s="26">
        <v>11</v>
      </c>
      <c r="AI44" s="26">
        <v>20</v>
      </c>
      <c r="AJ44" s="26">
        <v>39</v>
      </c>
    </row>
    <row r="45" spans="1:36" ht="16" customHeight="1" x14ac:dyDescent="0.35">
      <c r="A45" s="14" t="s">
        <v>168</v>
      </c>
      <c r="B45" s="18">
        <v>40</v>
      </c>
      <c r="C45" s="19">
        <v>45201</v>
      </c>
      <c r="D45" s="22">
        <v>1145</v>
      </c>
      <c r="E45" s="26">
        <v>32</v>
      </c>
      <c r="F45" s="26">
        <v>41</v>
      </c>
      <c r="G45" s="26">
        <v>19</v>
      </c>
      <c r="H45" s="26">
        <v>18</v>
      </c>
      <c r="I45" s="26">
        <v>91</v>
      </c>
      <c r="J45" s="26">
        <v>12</v>
      </c>
      <c r="K45" s="26">
        <v>45</v>
      </c>
      <c r="L45" s="26">
        <v>30</v>
      </c>
      <c r="M45" s="26">
        <v>32</v>
      </c>
      <c r="N45" s="26">
        <v>33</v>
      </c>
      <c r="O45" s="26">
        <v>27</v>
      </c>
      <c r="P45" s="26">
        <v>13</v>
      </c>
      <c r="Q45" s="26">
        <v>33</v>
      </c>
      <c r="R45" s="26">
        <v>81</v>
      </c>
      <c r="S45" s="26">
        <v>120</v>
      </c>
      <c r="T45" s="26">
        <v>52</v>
      </c>
      <c r="U45" s="26">
        <v>15</v>
      </c>
      <c r="V45" s="26">
        <v>14</v>
      </c>
      <c r="W45" s="26">
        <v>20</v>
      </c>
      <c r="X45" s="26">
        <v>5</v>
      </c>
      <c r="Y45" s="26">
        <v>44</v>
      </c>
      <c r="Z45" s="26">
        <v>65</v>
      </c>
      <c r="AA45" s="26">
        <v>8</v>
      </c>
      <c r="AB45" s="26">
        <v>35</v>
      </c>
      <c r="AC45" s="26">
        <v>40</v>
      </c>
      <c r="AD45" s="26">
        <v>26</v>
      </c>
      <c r="AE45" s="26">
        <v>9</v>
      </c>
      <c r="AF45" s="26">
        <v>37</v>
      </c>
      <c r="AG45" s="26">
        <v>79</v>
      </c>
      <c r="AH45" s="26">
        <v>15</v>
      </c>
      <c r="AI45" s="26">
        <v>23</v>
      </c>
      <c r="AJ45" s="26">
        <v>31</v>
      </c>
    </row>
    <row r="46" spans="1:36" ht="16" customHeight="1" x14ac:dyDescent="0.35">
      <c r="A46" s="14" t="s">
        <v>168</v>
      </c>
      <c r="B46" s="18">
        <v>41</v>
      </c>
      <c r="C46" s="19">
        <v>45208</v>
      </c>
      <c r="D46" s="22">
        <v>1184</v>
      </c>
      <c r="E46" s="26">
        <v>46</v>
      </c>
      <c r="F46" s="26">
        <v>51</v>
      </c>
      <c r="G46" s="26">
        <v>32</v>
      </c>
      <c r="H46" s="26">
        <v>31</v>
      </c>
      <c r="I46" s="26">
        <v>73</v>
      </c>
      <c r="J46" s="26">
        <v>12</v>
      </c>
      <c r="K46" s="26">
        <v>43</v>
      </c>
      <c r="L46" s="26">
        <v>34</v>
      </c>
      <c r="M46" s="26">
        <v>32</v>
      </c>
      <c r="N46" s="26">
        <v>25</v>
      </c>
      <c r="O46" s="26">
        <v>24</v>
      </c>
      <c r="P46" s="26">
        <v>27</v>
      </c>
      <c r="Q46" s="26">
        <v>32</v>
      </c>
      <c r="R46" s="26">
        <v>106</v>
      </c>
      <c r="S46" s="26">
        <v>108</v>
      </c>
      <c r="T46" s="26">
        <v>54</v>
      </c>
      <c r="U46" s="26">
        <v>32</v>
      </c>
      <c r="V46" s="26">
        <v>22</v>
      </c>
      <c r="W46" s="26">
        <v>23</v>
      </c>
      <c r="X46" s="26">
        <v>7</v>
      </c>
      <c r="Y46" s="26">
        <v>21</v>
      </c>
      <c r="Z46" s="26">
        <v>60</v>
      </c>
      <c r="AA46" s="26">
        <v>2</v>
      </c>
      <c r="AB46" s="26">
        <v>35</v>
      </c>
      <c r="AC46" s="26">
        <v>36</v>
      </c>
      <c r="AD46" s="26">
        <v>28</v>
      </c>
      <c r="AE46" s="26">
        <v>6</v>
      </c>
      <c r="AF46" s="26">
        <v>29</v>
      </c>
      <c r="AG46" s="26">
        <v>85</v>
      </c>
      <c r="AH46" s="26">
        <v>15</v>
      </c>
      <c r="AI46" s="26">
        <v>19</v>
      </c>
      <c r="AJ46" s="26">
        <v>34</v>
      </c>
    </row>
    <row r="47" spans="1:36" ht="16" customHeight="1" x14ac:dyDescent="0.35">
      <c r="A47" s="14" t="s">
        <v>168</v>
      </c>
      <c r="B47" s="18">
        <v>42</v>
      </c>
      <c r="C47" s="19">
        <v>45215</v>
      </c>
      <c r="D47" s="22">
        <v>1190</v>
      </c>
      <c r="E47" s="26">
        <v>42</v>
      </c>
      <c r="F47" s="26">
        <v>54</v>
      </c>
      <c r="G47" s="26">
        <v>35</v>
      </c>
      <c r="H47" s="26">
        <v>19</v>
      </c>
      <c r="I47" s="26">
        <v>89</v>
      </c>
      <c r="J47" s="26">
        <v>12</v>
      </c>
      <c r="K47" s="26">
        <v>48</v>
      </c>
      <c r="L47" s="26">
        <v>33</v>
      </c>
      <c r="M47" s="26">
        <v>29</v>
      </c>
      <c r="N47" s="26">
        <v>17</v>
      </c>
      <c r="O47" s="26">
        <v>22</v>
      </c>
      <c r="P47" s="26">
        <v>17</v>
      </c>
      <c r="Q47" s="26">
        <v>31</v>
      </c>
      <c r="R47" s="26">
        <v>96</v>
      </c>
      <c r="S47" s="26">
        <v>106</v>
      </c>
      <c r="T47" s="26">
        <v>48</v>
      </c>
      <c r="U47" s="26">
        <v>19</v>
      </c>
      <c r="V47" s="26">
        <v>12</v>
      </c>
      <c r="W47" s="26">
        <v>19</v>
      </c>
      <c r="X47" s="26">
        <v>10</v>
      </c>
      <c r="Y47" s="26">
        <v>38</v>
      </c>
      <c r="Z47" s="26">
        <v>77</v>
      </c>
      <c r="AA47" s="26">
        <v>12</v>
      </c>
      <c r="AB47" s="26">
        <v>36</v>
      </c>
      <c r="AC47" s="26">
        <v>37</v>
      </c>
      <c r="AD47" s="26">
        <v>25</v>
      </c>
      <c r="AE47" s="26">
        <v>4</v>
      </c>
      <c r="AF47" s="26">
        <v>36</v>
      </c>
      <c r="AG47" s="26">
        <v>82</v>
      </c>
      <c r="AH47" s="26">
        <v>18</v>
      </c>
      <c r="AI47" s="26">
        <v>23</v>
      </c>
      <c r="AJ47" s="26">
        <v>44</v>
      </c>
    </row>
    <row r="48" spans="1:36" ht="16" customHeight="1" x14ac:dyDescent="0.35">
      <c r="A48" s="14" t="s">
        <v>168</v>
      </c>
      <c r="B48" s="18">
        <v>43</v>
      </c>
      <c r="C48" s="19">
        <v>45222</v>
      </c>
      <c r="D48" s="22">
        <v>1139</v>
      </c>
      <c r="E48" s="26">
        <v>43</v>
      </c>
      <c r="F48" s="26">
        <v>41</v>
      </c>
      <c r="G48" s="26">
        <v>35</v>
      </c>
      <c r="H48" s="26">
        <v>29</v>
      </c>
      <c r="I48" s="26">
        <v>91</v>
      </c>
      <c r="J48" s="26">
        <v>13</v>
      </c>
      <c r="K48" s="26">
        <v>44</v>
      </c>
      <c r="L48" s="26">
        <v>31</v>
      </c>
      <c r="M48" s="26">
        <v>35</v>
      </c>
      <c r="N48" s="26">
        <v>23</v>
      </c>
      <c r="O48" s="26">
        <v>21</v>
      </c>
      <c r="P48" s="26">
        <v>14</v>
      </c>
      <c r="Q48" s="26">
        <v>40</v>
      </c>
      <c r="R48" s="26">
        <v>78</v>
      </c>
      <c r="S48" s="26">
        <v>106</v>
      </c>
      <c r="T48" s="26">
        <v>51</v>
      </c>
      <c r="U48" s="26">
        <v>22</v>
      </c>
      <c r="V48" s="26">
        <v>15</v>
      </c>
      <c r="W48" s="26">
        <v>19</v>
      </c>
      <c r="X48" s="26">
        <v>5</v>
      </c>
      <c r="Y48" s="26">
        <v>33</v>
      </c>
      <c r="Z48" s="26">
        <v>67</v>
      </c>
      <c r="AA48" s="26">
        <v>2</v>
      </c>
      <c r="AB48" s="26">
        <v>21</v>
      </c>
      <c r="AC48" s="26">
        <v>42</v>
      </c>
      <c r="AD48" s="26">
        <v>31</v>
      </c>
      <c r="AE48" s="26">
        <v>3</v>
      </c>
      <c r="AF48" s="26">
        <v>30</v>
      </c>
      <c r="AG48" s="26">
        <v>81</v>
      </c>
      <c r="AH48" s="26">
        <v>26</v>
      </c>
      <c r="AI48" s="26">
        <v>19</v>
      </c>
      <c r="AJ48" s="26">
        <v>28</v>
      </c>
    </row>
    <row r="49" spans="1:36" ht="16" customHeight="1" x14ac:dyDescent="0.35">
      <c r="A49" s="14" t="s">
        <v>168</v>
      </c>
      <c r="B49" s="18">
        <v>44</v>
      </c>
      <c r="C49" s="19">
        <v>45229</v>
      </c>
      <c r="D49" s="22">
        <v>1188</v>
      </c>
      <c r="E49" s="26">
        <v>48</v>
      </c>
      <c r="F49" s="26">
        <v>58</v>
      </c>
      <c r="G49" s="26">
        <v>31</v>
      </c>
      <c r="H49" s="26">
        <v>19</v>
      </c>
      <c r="I49" s="26">
        <v>76</v>
      </c>
      <c r="J49" s="26">
        <v>18</v>
      </c>
      <c r="K49" s="26">
        <v>37</v>
      </c>
      <c r="L49" s="26">
        <v>37</v>
      </c>
      <c r="M49" s="26">
        <v>25</v>
      </c>
      <c r="N49" s="26">
        <v>22</v>
      </c>
      <c r="O49" s="26">
        <v>24</v>
      </c>
      <c r="P49" s="26">
        <v>21</v>
      </c>
      <c r="Q49" s="26">
        <v>38</v>
      </c>
      <c r="R49" s="26">
        <v>103</v>
      </c>
      <c r="S49" s="26">
        <v>111</v>
      </c>
      <c r="T49" s="26">
        <v>50</v>
      </c>
      <c r="U49" s="26">
        <v>24</v>
      </c>
      <c r="V49" s="26">
        <v>23</v>
      </c>
      <c r="W49" s="26">
        <v>22</v>
      </c>
      <c r="X49" s="26">
        <v>10</v>
      </c>
      <c r="Y49" s="26">
        <v>38</v>
      </c>
      <c r="Z49" s="26">
        <v>74</v>
      </c>
      <c r="AA49" s="26">
        <v>5</v>
      </c>
      <c r="AB49" s="26">
        <v>39</v>
      </c>
      <c r="AC49" s="26">
        <v>34</v>
      </c>
      <c r="AD49" s="26">
        <v>28</v>
      </c>
      <c r="AE49" s="26">
        <v>4</v>
      </c>
      <c r="AF49" s="26">
        <v>36</v>
      </c>
      <c r="AG49" s="26">
        <v>71</v>
      </c>
      <c r="AH49" s="26">
        <v>12</v>
      </c>
      <c r="AI49" s="26">
        <v>22</v>
      </c>
      <c r="AJ49" s="26">
        <v>28</v>
      </c>
    </row>
    <row r="50" spans="1:36" ht="16" customHeight="1" x14ac:dyDescent="0.35">
      <c r="A50" s="14" t="s">
        <v>168</v>
      </c>
      <c r="B50" s="18">
        <v>45</v>
      </c>
      <c r="C50" s="19">
        <v>45236</v>
      </c>
      <c r="D50" s="22">
        <v>1243</v>
      </c>
      <c r="E50" s="26">
        <v>40</v>
      </c>
      <c r="F50" s="26">
        <v>45</v>
      </c>
      <c r="G50" s="26">
        <v>33</v>
      </c>
      <c r="H50" s="26">
        <v>21</v>
      </c>
      <c r="I50" s="26">
        <v>87</v>
      </c>
      <c r="J50" s="26">
        <v>9</v>
      </c>
      <c r="K50" s="26">
        <v>34</v>
      </c>
      <c r="L50" s="26">
        <v>26</v>
      </c>
      <c r="M50" s="26">
        <v>31</v>
      </c>
      <c r="N50" s="26">
        <v>25</v>
      </c>
      <c r="O50" s="26">
        <v>22</v>
      </c>
      <c r="P50" s="26">
        <v>18</v>
      </c>
      <c r="Q50" s="26">
        <v>36</v>
      </c>
      <c r="R50" s="26">
        <v>108</v>
      </c>
      <c r="S50" s="26">
        <v>140</v>
      </c>
      <c r="T50" s="26">
        <v>49</v>
      </c>
      <c r="U50" s="26">
        <v>28</v>
      </c>
      <c r="V50" s="26">
        <v>21</v>
      </c>
      <c r="W50" s="26">
        <v>17</v>
      </c>
      <c r="X50" s="26">
        <v>9</v>
      </c>
      <c r="Y50" s="26">
        <v>39</v>
      </c>
      <c r="Z50" s="26">
        <v>83</v>
      </c>
      <c r="AA50" s="26">
        <v>8</v>
      </c>
      <c r="AB50" s="26">
        <v>43</v>
      </c>
      <c r="AC50" s="26">
        <v>46</v>
      </c>
      <c r="AD50" s="26">
        <v>24</v>
      </c>
      <c r="AE50" s="26">
        <v>4</v>
      </c>
      <c r="AF50" s="26">
        <v>35</v>
      </c>
      <c r="AG50" s="26">
        <v>85</v>
      </c>
      <c r="AH50" s="26">
        <v>17</v>
      </c>
      <c r="AI50" s="26">
        <v>16</v>
      </c>
      <c r="AJ50" s="26">
        <v>44</v>
      </c>
    </row>
    <row r="51" spans="1:36" ht="16" customHeight="1" x14ac:dyDescent="0.35">
      <c r="A51" s="14" t="s">
        <v>168</v>
      </c>
      <c r="B51" s="18">
        <v>46</v>
      </c>
      <c r="C51" s="19">
        <v>45243</v>
      </c>
      <c r="D51" s="22">
        <v>1256</v>
      </c>
      <c r="E51" s="26">
        <v>54</v>
      </c>
      <c r="F51" s="26">
        <v>62</v>
      </c>
      <c r="G51" s="26">
        <v>29</v>
      </c>
      <c r="H51" s="26">
        <v>22</v>
      </c>
      <c r="I51" s="26">
        <v>93</v>
      </c>
      <c r="J51" s="26">
        <v>12</v>
      </c>
      <c r="K51" s="26">
        <v>36</v>
      </c>
      <c r="L51" s="26">
        <v>29</v>
      </c>
      <c r="M51" s="26">
        <v>23</v>
      </c>
      <c r="N51" s="26">
        <v>30</v>
      </c>
      <c r="O51" s="26">
        <v>40</v>
      </c>
      <c r="P51" s="26">
        <v>18</v>
      </c>
      <c r="Q51" s="26">
        <v>32</v>
      </c>
      <c r="R51" s="26">
        <v>112</v>
      </c>
      <c r="S51" s="26">
        <v>118</v>
      </c>
      <c r="T51" s="26">
        <v>54</v>
      </c>
      <c r="U51" s="26">
        <v>18</v>
      </c>
      <c r="V51" s="26">
        <v>18</v>
      </c>
      <c r="W51" s="26">
        <v>25</v>
      </c>
      <c r="X51" s="26">
        <v>11</v>
      </c>
      <c r="Y51" s="26">
        <v>36</v>
      </c>
      <c r="Z51" s="26">
        <v>79</v>
      </c>
      <c r="AA51" s="26">
        <v>3</v>
      </c>
      <c r="AB51" s="26">
        <v>33</v>
      </c>
      <c r="AC51" s="26">
        <v>41</v>
      </c>
      <c r="AD51" s="26">
        <v>38</v>
      </c>
      <c r="AE51" s="26">
        <v>4</v>
      </c>
      <c r="AF51" s="26">
        <v>40</v>
      </c>
      <c r="AG51" s="26">
        <v>83</v>
      </c>
      <c r="AH51" s="26">
        <v>18</v>
      </c>
      <c r="AI51" s="26">
        <v>18</v>
      </c>
      <c r="AJ51" s="26">
        <v>27</v>
      </c>
    </row>
    <row r="52" spans="1:36" ht="16" customHeight="1" x14ac:dyDescent="0.35">
      <c r="A52" s="14" t="s">
        <v>168</v>
      </c>
      <c r="B52" s="18">
        <v>47</v>
      </c>
      <c r="C52" s="19">
        <v>45250</v>
      </c>
      <c r="D52" s="22">
        <v>1238</v>
      </c>
      <c r="E52" s="26">
        <v>45</v>
      </c>
      <c r="F52" s="26">
        <v>43</v>
      </c>
      <c r="G52" s="26">
        <v>31</v>
      </c>
      <c r="H52" s="26">
        <v>30</v>
      </c>
      <c r="I52" s="26">
        <v>100</v>
      </c>
      <c r="J52" s="26">
        <v>12</v>
      </c>
      <c r="K52" s="26">
        <v>42</v>
      </c>
      <c r="L52" s="26">
        <v>29</v>
      </c>
      <c r="M52" s="26">
        <v>29</v>
      </c>
      <c r="N52" s="26">
        <v>24</v>
      </c>
      <c r="O52" s="26">
        <v>16</v>
      </c>
      <c r="P52" s="26">
        <v>19</v>
      </c>
      <c r="Q52" s="26">
        <v>37</v>
      </c>
      <c r="R52" s="26">
        <v>89</v>
      </c>
      <c r="S52" s="26">
        <v>137</v>
      </c>
      <c r="T52" s="26">
        <v>62</v>
      </c>
      <c r="U52" s="26">
        <v>25</v>
      </c>
      <c r="V52" s="26">
        <v>11</v>
      </c>
      <c r="W52" s="26">
        <v>26</v>
      </c>
      <c r="X52" s="26">
        <v>5</v>
      </c>
      <c r="Y52" s="26">
        <v>37</v>
      </c>
      <c r="Z52" s="26">
        <v>77</v>
      </c>
      <c r="AA52" s="26">
        <v>4</v>
      </c>
      <c r="AB52" s="26">
        <v>46</v>
      </c>
      <c r="AC52" s="26">
        <v>34</v>
      </c>
      <c r="AD52" s="26">
        <v>33</v>
      </c>
      <c r="AE52" s="26">
        <v>5</v>
      </c>
      <c r="AF52" s="26">
        <v>32</v>
      </c>
      <c r="AG52" s="26">
        <v>80</v>
      </c>
      <c r="AH52" s="26">
        <v>18</v>
      </c>
      <c r="AI52" s="26">
        <v>22</v>
      </c>
      <c r="AJ52" s="26">
        <v>38</v>
      </c>
    </row>
    <row r="53" spans="1:36" ht="16" customHeight="1" x14ac:dyDescent="0.35">
      <c r="A53" s="14" t="s">
        <v>168</v>
      </c>
      <c r="B53" s="18">
        <v>48</v>
      </c>
      <c r="C53" s="19">
        <v>45257</v>
      </c>
      <c r="D53" s="22">
        <v>1211</v>
      </c>
      <c r="E53" s="26">
        <v>41</v>
      </c>
      <c r="F53" s="26">
        <v>55</v>
      </c>
      <c r="G53" s="26">
        <v>25</v>
      </c>
      <c r="H53" s="26">
        <v>18</v>
      </c>
      <c r="I53" s="26">
        <v>79</v>
      </c>
      <c r="J53" s="26">
        <v>9</v>
      </c>
      <c r="K53" s="26">
        <v>44</v>
      </c>
      <c r="L53" s="26">
        <v>46</v>
      </c>
      <c r="M53" s="26">
        <v>36</v>
      </c>
      <c r="N53" s="26">
        <v>20</v>
      </c>
      <c r="O53" s="26">
        <v>22</v>
      </c>
      <c r="P53" s="26">
        <v>21</v>
      </c>
      <c r="Q53" s="26">
        <v>39</v>
      </c>
      <c r="R53" s="26">
        <v>88</v>
      </c>
      <c r="S53" s="26">
        <v>115</v>
      </c>
      <c r="T53" s="26">
        <v>57</v>
      </c>
      <c r="U53" s="26">
        <v>23</v>
      </c>
      <c r="V53" s="26">
        <v>18</v>
      </c>
      <c r="W53" s="26">
        <v>19</v>
      </c>
      <c r="X53" s="26">
        <v>9</v>
      </c>
      <c r="Y53" s="26">
        <v>42</v>
      </c>
      <c r="Z53" s="26">
        <v>86</v>
      </c>
      <c r="AA53" s="26">
        <v>6</v>
      </c>
      <c r="AB53" s="26">
        <v>37</v>
      </c>
      <c r="AC53" s="26">
        <v>41</v>
      </c>
      <c r="AD53" s="26">
        <v>23</v>
      </c>
      <c r="AE53" s="26">
        <v>7</v>
      </c>
      <c r="AF53" s="26">
        <v>26</v>
      </c>
      <c r="AG53" s="26">
        <v>78</v>
      </c>
      <c r="AH53" s="26">
        <v>22</v>
      </c>
      <c r="AI53" s="26">
        <v>28</v>
      </c>
      <c r="AJ53" s="26">
        <v>31</v>
      </c>
    </row>
    <row r="54" spans="1:36" ht="16" customHeight="1" x14ac:dyDescent="0.35">
      <c r="A54" s="14" t="s">
        <v>168</v>
      </c>
      <c r="B54" s="18">
        <v>49</v>
      </c>
      <c r="C54" s="19">
        <v>45264</v>
      </c>
      <c r="D54" s="22">
        <v>1232</v>
      </c>
      <c r="E54" s="26">
        <v>52</v>
      </c>
      <c r="F54" s="26">
        <v>47</v>
      </c>
      <c r="G54" s="26">
        <v>27</v>
      </c>
      <c r="H54" s="26">
        <v>24</v>
      </c>
      <c r="I54" s="26">
        <v>87</v>
      </c>
      <c r="J54" s="26">
        <v>4</v>
      </c>
      <c r="K54" s="26">
        <v>49</v>
      </c>
      <c r="L54" s="26">
        <v>31</v>
      </c>
      <c r="M54" s="26">
        <v>32</v>
      </c>
      <c r="N54" s="26">
        <v>22</v>
      </c>
      <c r="O54" s="26">
        <v>27</v>
      </c>
      <c r="P54" s="26">
        <v>23</v>
      </c>
      <c r="Q54" s="26">
        <v>47</v>
      </c>
      <c r="R54" s="26">
        <v>97</v>
      </c>
      <c r="S54" s="26">
        <v>129</v>
      </c>
      <c r="T54" s="26">
        <v>48</v>
      </c>
      <c r="U54" s="26">
        <v>28</v>
      </c>
      <c r="V54" s="26">
        <v>19</v>
      </c>
      <c r="W54" s="26">
        <v>25</v>
      </c>
      <c r="X54" s="26">
        <v>9</v>
      </c>
      <c r="Y54" s="26">
        <v>39</v>
      </c>
      <c r="Z54" s="26">
        <v>78</v>
      </c>
      <c r="AA54" s="26">
        <v>5</v>
      </c>
      <c r="AB54" s="26">
        <v>37</v>
      </c>
      <c r="AC54" s="26">
        <v>42</v>
      </c>
      <c r="AD54" s="26">
        <v>28</v>
      </c>
      <c r="AE54" s="26">
        <v>5</v>
      </c>
      <c r="AF54" s="26">
        <v>41</v>
      </c>
      <c r="AG54" s="26">
        <v>68</v>
      </c>
      <c r="AH54" s="26">
        <v>16</v>
      </c>
      <c r="AI54" s="26">
        <v>16</v>
      </c>
      <c r="AJ54" s="26">
        <v>30</v>
      </c>
    </row>
    <row r="55" spans="1:36" ht="16" customHeight="1" x14ac:dyDescent="0.35">
      <c r="A55" s="14" t="s">
        <v>168</v>
      </c>
      <c r="B55" s="18">
        <v>50</v>
      </c>
      <c r="C55" s="19">
        <v>45271</v>
      </c>
      <c r="D55" s="22">
        <v>1292</v>
      </c>
      <c r="E55" s="26">
        <v>44</v>
      </c>
      <c r="F55" s="26">
        <v>61</v>
      </c>
      <c r="G55" s="26">
        <v>28</v>
      </c>
      <c r="H55" s="26">
        <v>27</v>
      </c>
      <c r="I55" s="26">
        <v>92</v>
      </c>
      <c r="J55" s="26">
        <v>9</v>
      </c>
      <c r="K55" s="26">
        <v>42</v>
      </c>
      <c r="L55" s="26">
        <v>39</v>
      </c>
      <c r="M55" s="26">
        <v>28</v>
      </c>
      <c r="N55" s="26">
        <v>27</v>
      </c>
      <c r="O55" s="26">
        <v>21</v>
      </c>
      <c r="P55" s="26">
        <v>11</v>
      </c>
      <c r="Q55" s="26">
        <v>56</v>
      </c>
      <c r="R55" s="26">
        <v>103</v>
      </c>
      <c r="S55" s="26">
        <v>120</v>
      </c>
      <c r="T55" s="26">
        <v>52</v>
      </c>
      <c r="U55" s="26">
        <v>23</v>
      </c>
      <c r="V55" s="26">
        <v>14</v>
      </c>
      <c r="W55" s="26">
        <v>18</v>
      </c>
      <c r="X55" s="26">
        <v>10</v>
      </c>
      <c r="Y55" s="26">
        <v>36</v>
      </c>
      <c r="Z55" s="26">
        <v>105</v>
      </c>
      <c r="AA55" s="26">
        <v>7</v>
      </c>
      <c r="AB55" s="26">
        <v>38</v>
      </c>
      <c r="AC55" s="26">
        <v>46</v>
      </c>
      <c r="AD55" s="26">
        <v>30</v>
      </c>
      <c r="AE55" s="26">
        <v>3</v>
      </c>
      <c r="AF55" s="26">
        <v>49</v>
      </c>
      <c r="AG55" s="26">
        <v>81</v>
      </c>
      <c r="AH55" s="26">
        <v>18</v>
      </c>
      <c r="AI55" s="26">
        <v>16</v>
      </c>
      <c r="AJ55" s="26">
        <v>38</v>
      </c>
    </row>
    <row r="56" spans="1:36" ht="16" customHeight="1" x14ac:dyDescent="0.35">
      <c r="A56" s="14" t="s">
        <v>168</v>
      </c>
      <c r="B56" s="18">
        <v>51</v>
      </c>
      <c r="C56" s="19">
        <v>45278</v>
      </c>
      <c r="D56" s="22">
        <v>1406</v>
      </c>
      <c r="E56" s="26">
        <v>53</v>
      </c>
      <c r="F56" s="26">
        <v>64</v>
      </c>
      <c r="G56" s="26">
        <v>41</v>
      </c>
      <c r="H56" s="26">
        <v>32</v>
      </c>
      <c r="I56" s="26">
        <v>101</v>
      </c>
      <c r="J56" s="26">
        <v>10</v>
      </c>
      <c r="K56" s="26">
        <v>52</v>
      </c>
      <c r="L56" s="26">
        <v>33</v>
      </c>
      <c r="M56" s="26">
        <v>28</v>
      </c>
      <c r="N56" s="26">
        <v>33</v>
      </c>
      <c r="O56" s="26">
        <v>29</v>
      </c>
      <c r="P56" s="26">
        <v>19</v>
      </c>
      <c r="Q56" s="26">
        <v>50</v>
      </c>
      <c r="R56" s="26">
        <v>97</v>
      </c>
      <c r="S56" s="26">
        <v>129</v>
      </c>
      <c r="T56" s="26">
        <v>51</v>
      </c>
      <c r="U56" s="26">
        <v>25</v>
      </c>
      <c r="V56" s="26">
        <v>22</v>
      </c>
      <c r="W56" s="26">
        <v>17</v>
      </c>
      <c r="X56" s="26">
        <v>10</v>
      </c>
      <c r="Y56" s="26">
        <v>58</v>
      </c>
      <c r="Z56" s="26">
        <v>97</v>
      </c>
      <c r="AA56" s="26">
        <v>3</v>
      </c>
      <c r="AB56" s="26">
        <v>42</v>
      </c>
      <c r="AC56" s="26">
        <v>32</v>
      </c>
      <c r="AD56" s="26">
        <v>35</v>
      </c>
      <c r="AE56" s="26">
        <v>7</v>
      </c>
      <c r="AF56" s="26">
        <v>57</v>
      </c>
      <c r="AG56" s="26">
        <v>85</v>
      </c>
      <c r="AH56" s="26">
        <v>33</v>
      </c>
      <c r="AI56" s="26">
        <v>21</v>
      </c>
      <c r="AJ56" s="26">
        <v>40</v>
      </c>
    </row>
    <row r="57" spans="1:36" ht="16" customHeight="1" x14ac:dyDescent="0.35">
      <c r="A57" s="14" t="s">
        <v>168</v>
      </c>
      <c r="B57" s="18">
        <v>52</v>
      </c>
      <c r="C57" s="19">
        <v>45285</v>
      </c>
      <c r="D57" s="22">
        <v>1061</v>
      </c>
      <c r="E57" s="26">
        <v>32</v>
      </c>
      <c r="F57" s="26">
        <v>53</v>
      </c>
      <c r="G57" s="26">
        <v>27</v>
      </c>
      <c r="H57" s="26">
        <v>15</v>
      </c>
      <c r="I57" s="26">
        <v>90</v>
      </c>
      <c r="J57" s="26">
        <v>11</v>
      </c>
      <c r="K57" s="26">
        <v>42</v>
      </c>
      <c r="L57" s="26">
        <v>39</v>
      </c>
      <c r="M57" s="26">
        <v>39</v>
      </c>
      <c r="N57" s="26">
        <v>18</v>
      </c>
      <c r="O57" s="26">
        <v>16</v>
      </c>
      <c r="P57" s="26">
        <v>22</v>
      </c>
      <c r="Q57" s="26">
        <v>21</v>
      </c>
      <c r="R57" s="26">
        <v>67</v>
      </c>
      <c r="S57" s="26">
        <v>96</v>
      </c>
      <c r="T57" s="26">
        <v>57</v>
      </c>
      <c r="U57" s="26">
        <v>15</v>
      </c>
      <c r="V57" s="26">
        <v>18</v>
      </c>
      <c r="W57" s="26">
        <v>24</v>
      </c>
      <c r="X57" s="26">
        <v>9</v>
      </c>
      <c r="Y57" s="26">
        <v>24</v>
      </c>
      <c r="Z57" s="26">
        <v>67</v>
      </c>
      <c r="AA57" s="26">
        <v>4</v>
      </c>
      <c r="AB57" s="26">
        <v>28</v>
      </c>
      <c r="AC57" s="26">
        <v>25</v>
      </c>
      <c r="AD57" s="26">
        <v>28</v>
      </c>
      <c r="AE57" s="26">
        <v>3</v>
      </c>
      <c r="AF57" s="26">
        <v>24</v>
      </c>
      <c r="AG57" s="26">
        <v>81</v>
      </c>
      <c r="AH57" s="26">
        <v>18</v>
      </c>
      <c r="AI57" s="26">
        <v>15</v>
      </c>
      <c r="AJ57" s="26">
        <v>33</v>
      </c>
    </row>
    <row r="58" spans="1:36" x14ac:dyDescent="0.35">
      <c r="A58" s="17" t="s">
        <v>177</v>
      </c>
      <c r="B58" s="18">
        <v>1</v>
      </c>
      <c r="C58" s="19">
        <v>45292</v>
      </c>
      <c r="D58" s="22">
        <v>1326</v>
      </c>
      <c r="E58" s="26">
        <v>57</v>
      </c>
      <c r="F58" s="26">
        <v>64</v>
      </c>
      <c r="G58" s="26">
        <v>27</v>
      </c>
      <c r="H58" s="26">
        <v>23</v>
      </c>
      <c r="I58" s="26">
        <v>101</v>
      </c>
      <c r="J58" s="26">
        <v>14</v>
      </c>
      <c r="K58" s="26">
        <v>38</v>
      </c>
      <c r="L58" s="26">
        <v>45</v>
      </c>
      <c r="M58" s="26">
        <v>42</v>
      </c>
      <c r="N58" s="26">
        <v>27</v>
      </c>
      <c r="O58" s="26">
        <v>27</v>
      </c>
      <c r="P58" s="26">
        <v>21</v>
      </c>
      <c r="Q58" s="26">
        <v>44</v>
      </c>
      <c r="R58" s="26">
        <v>76</v>
      </c>
      <c r="S58" s="26">
        <v>119</v>
      </c>
      <c r="T58" s="26">
        <v>55</v>
      </c>
      <c r="U58" s="26">
        <v>19</v>
      </c>
      <c r="V58" s="26">
        <v>11</v>
      </c>
      <c r="W58" s="26">
        <v>33</v>
      </c>
      <c r="X58" s="26">
        <v>11</v>
      </c>
      <c r="Y58" s="26">
        <v>36</v>
      </c>
      <c r="Z58" s="26">
        <v>98</v>
      </c>
      <c r="AA58" s="26">
        <v>4</v>
      </c>
      <c r="AB58" s="26">
        <v>51</v>
      </c>
      <c r="AC58" s="26">
        <v>54</v>
      </c>
      <c r="AD58" s="26">
        <v>34</v>
      </c>
      <c r="AE58" s="26">
        <v>5</v>
      </c>
      <c r="AF58" s="26">
        <v>32</v>
      </c>
      <c r="AG58" s="26">
        <v>76</v>
      </c>
      <c r="AH58" s="26">
        <v>21</v>
      </c>
      <c r="AI58" s="26">
        <v>28</v>
      </c>
      <c r="AJ58" s="26">
        <v>33</v>
      </c>
    </row>
    <row r="59" spans="1:36" x14ac:dyDescent="0.35">
      <c r="A59" s="17" t="s">
        <v>177</v>
      </c>
      <c r="B59" s="18">
        <v>2</v>
      </c>
      <c r="C59" s="19">
        <v>45299</v>
      </c>
      <c r="D59" s="22">
        <v>1497</v>
      </c>
      <c r="E59" s="26">
        <v>57</v>
      </c>
      <c r="F59" s="26">
        <v>64</v>
      </c>
      <c r="G59" s="26">
        <v>37</v>
      </c>
      <c r="H59" s="26">
        <v>26</v>
      </c>
      <c r="I59" s="26">
        <v>104</v>
      </c>
      <c r="J59" s="26">
        <v>16</v>
      </c>
      <c r="K59" s="26">
        <v>33</v>
      </c>
      <c r="L59" s="26">
        <v>41</v>
      </c>
      <c r="M59" s="26">
        <v>25</v>
      </c>
      <c r="N59" s="26">
        <v>22</v>
      </c>
      <c r="O59" s="26">
        <v>42</v>
      </c>
      <c r="P59" s="26">
        <v>22</v>
      </c>
      <c r="Q59" s="26">
        <v>49</v>
      </c>
      <c r="R59" s="26">
        <v>128</v>
      </c>
      <c r="S59" s="26">
        <v>170</v>
      </c>
      <c r="T59" s="26">
        <v>63</v>
      </c>
      <c r="U59" s="26">
        <v>35</v>
      </c>
      <c r="V59" s="26">
        <v>24</v>
      </c>
      <c r="W59" s="26">
        <v>31</v>
      </c>
      <c r="X59" s="26">
        <v>15</v>
      </c>
      <c r="Y59" s="26">
        <v>52</v>
      </c>
      <c r="Z59" s="26">
        <v>78</v>
      </c>
      <c r="AA59" s="26">
        <v>2</v>
      </c>
      <c r="AB59" s="26">
        <v>41</v>
      </c>
      <c r="AC59" s="26">
        <v>59</v>
      </c>
      <c r="AD59" s="26">
        <v>27</v>
      </c>
      <c r="AE59" s="26">
        <v>5</v>
      </c>
      <c r="AF59" s="26">
        <v>58</v>
      </c>
      <c r="AG59" s="26">
        <v>83</v>
      </c>
      <c r="AH59" s="26">
        <v>19</v>
      </c>
      <c r="AI59" s="26">
        <v>31</v>
      </c>
      <c r="AJ59" s="26">
        <v>38</v>
      </c>
    </row>
    <row r="60" spans="1:36" x14ac:dyDescent="0.35">
      <c r="A60" s="17" t="s">
        <v>177</v>
      </c>
      <c r="B60" s="18">
        <v>3</v>
      </c>
      <c r="C60" s="19">
        <v>45306</v>
      </c>
      <c r="D60" s="22">
        <v>1305</v>
      </c>
      <c r="E60" s="26">
        <v>49</v>
      </c>
      <c r="F60" s="26">
        <v>44</v>
      </c>
      <c r="G60" s="26">
        <v>43</v>
      </c>
      <c r="H60" s="26">
        <v>22</v>
      </c>
      <c r="I60" s="26">
        <v>89</v>
      </c>
      <c r="J60" s="26">
        <v>13</v>
      </c>
      <c r="K60" s="26">
        <v>41</v>
      </c>
      <c r="L60" s="26">
        <v>34</v>
      </c>
      <c r="M60" s="26">
        <v>36</v>
      </c>
      <c r="N60" s="26">
        <v>32</v>
      </c>
      <c r="O60" s="26">
        <v>21</v>
      </c>
      <c r="P60" s="26">
        <v>19</v>
      </c>
      <c r="Q60" s="26">
        <v>46</v>
      </c>
      <c r="R60" s="26">
        <v>111</v>
      </c>
      <c r="S60" s="26">
        <v>122</v>
      </c>
      <c r="T60" s="26">
        <v>57</v>
      </c>
      <c r="U60" s="26">
        <v>34</v>
      </c>
      <c r="V60" s="26">
        <v>25</v>
      </c>
      <c r="W60" s="26">
        <v>19</v>
      </c>
      <c r="X60" s="26">
        <v>8</v>
      </c>
      <c r="Y60" s="26">
        <v>48</v>
      </c>
      <c r="Z60" s="26">
        <v>90</v>
      </c>
      <c r="AA60" s="26">
        <v>5</v>
      </c>
      <c r="AB60" s="26">
        <v>42</v>
      </c>
      <c r="AC60" s="26">
        <v>38</v>
      </c>
      <c r="AD60" s="26">
        <v>30</v>
      </c>
      <c r="AE60" s="26">
        <v>9</v>
      </c>
      <c r="AF60" s="26">
        <v>29</v>
      </c>
      <c r="AG60" s="26">
        <v>72</v>
      </c>
      <c r="AH60" s="26">
        <v>18</v>
      </c>
      <c r="AI60" s="26">
        <v>16</v>
      </c>
      <c r="AJ60" s="26">
        <v>43</v>
      </c>
    </row>
    <row r="61" spans="1:36" x14ac:dyDescent="0.35">
      <c r="A61" s="17" t="s">
        <v>177</v>
      </c>
      <c r="B61" s="18">
        <v>4</v>
      </c>
      <c r="C61" s="19">
        <v>45313</v>
      </c>
      <c r="D61" s="22">
        <v>1373</v>
      </c>
      <c r="E61" s="26">
        <v>48</v>
      </c>
      <c r="F61" s="26">
        <v>52</v>
      </c>
      <c r="G61" s="26">
        <v>36</v>
      </c>
      <c r="H61" s="26">
        <v>24</v>
      </c>
      <c r="I61" s="26">
        <v>96</v>
      </c>
      <c r="J61" s="26">
        <v>14</v>
      </c>
      <c r="K61" s="26">
        <v>49</v>
      </c>
      <c r="L61" s="26">
        <v>48</v>
      </c>
      <c r="M61" s="26">
        <v>35</v>
      </c>
      <c r="N61" s="26">
        <v>29</v>
      </c>
      <c r="O61" s="26">
        <v>26</v>
      </c>
      <c r="P61" s="26">
        <v>18</v>
      </c>
      <c r="Q61" s="26">
        <v>35</v>
      </c>
      <c r="R61" s="26">
        <v>91</v>
      </c>
      <c r="S61" s="26">
        <v>133</v>
      </c>
      <c r="T61" s="26">
        <v>68</v>
      </c>
      <c r="U61" s="26">
        <v>27</v>
      </c>
      <c r="V61" s="26">
        <v>22</v>
      </c>
      <c r="W61" s="26">
        <v>26</v>
      </c>
      <c r="X61" s="26">
        <v>7</v>
      </c>
      <c r="Y61" s="26">
        <v>51</v>
      </c>
      <c r="Z61" s="26">
        <v>101</v>
      </c>
      <c r="AA61" s="26">
        <v>8</v>
      </c>
      <c r="AB61" s="26">
        <v>46</v>
      </c>
      <c r="AC61" s="26">
        <v>58</v>
      </c>
      <c r="AD61" s="26">
        <v>35</v>
      </c>
      <c r="AE61" s="26">
        <v>2</v>
      </c>
      <c r="AF61" s="26">
        <v>30</v>
      </c>
      <c r="AG61" s="26">
        <v>77</v>
      </c>
      <c r="AH61" s="26">
        <v>17</v>
      </c>
      <c r="AI61" s="26">
        <v>28</v>
      </c>
      <c r="AJ61" s="26">
        <v>36</v>
      </c>
    </row>
    <row r="62" spans="1:36" x14ac:dyDescent="0.35">
      <c r="A62" s="17" t="s">
        <v>177</v>
      </c>
      <c r="B62" s="18">
        <v>5</v>
      </c>
      <c r="C62" s="19">
        <v>45320</v>
      </c>
      <c r="D62" s="22">
        <v>1429</v>
      </c>
      <c r="E62" s="26">
        <v>64</v>
      </c>
      <c r="F62" s="26">
        <v>59</v>
      </c>
      <c r="G62" s="26">
        <v>36</v>
      </c>
      <c r="H62" s="26">
        <v>28</v>
      </c>
      <c r="I62" s="26">
        <v>104</v>
      </c>
      <c r="J62" s="26">
        <v>13</v>
      </c>
      <c r="K62" s="26">
        <v>43</v>
      </c>
      <c r="L62" s="26">
        <v>45</v>
      </c>
      <c r="M62" s="26">
        <v>31</v>
      </c>
      <c r="N62" s="26">
        <v>24</v>
      </c>
      <c r="O62" s="26">
        <v>26</v>
      </c>
      <c r="P62" s="26">
        <v>25</v>
      </c>
      <c r="Q62" s="26">
        <v>49</v>
      </c>
      <c r="R62" s="26">
        <v>97</v>
      </c>
      <c r="S62" s="26">
        <v>159</v>
      </c>
      <c r="T62" s="26">
        <v>77</v>
      </c>
      <c r="U62" s="26">
        <v>18</v>
      </c>
      <c r="V62" s="26">
        <v>19</v>
      </c>
      <c r="W62" s="26">
        <v>24</v>
      </c>
      <c r="X62" s="26">
        <v>9</v>
      </c>
      <c r="Y62" s="26">
        <v>39</v>
      </c>
      <c r="Z62" s="26">
        <v>101</v>
      </c>
      <c r="AA62" s="26">
        <v>3</v>
      </c>
      <c r="AB62" s="26">
        <v>42</v>
      </c>
      <c r="AC62" s="26">
        <v>48</v>
      </c>
      <c r="AD62" s="26">
        <v>28</v>
      </c>
      <c r="AE62" s="26">
        <v>6</v>
      </c>
      <c r="AF62" s="26">
        <v>46</v>
      </c>
      <c r="AG62" s="26">
        <v>73</v>
      </c>
      <c r="AH62" s="26">
        <v>27</v>
      </c>
      <c r="AI62" s="26">
        <v>27</v>
      </c>
      <c r="AJ62" s="26">
        <v>39</v>
      </c>
    </row>
    <row r="63" spans="1:36" x14ac:dyDescent="0.35">
      <c r="A63" s="17" t="s">
        <v>177</v>
      </c>
      <c r="B63" s="18">
        <v>6</v>
      </c>
      <c r="C63" s="19">
        <v>45327</v>
      </c>
      <c r="D63" s="22">
        <v>1268</v>
      </c>
      <c r="E63" s="26">
        <v>55</v>
      </c>
      <c r="F63" s="26">
        <v>54</v>
      </c>
      <c r="G63" s="26">
        <v>37</v>
      </c>
      <c r="H63" s="26">
        <v>25</v>
      </c>
      <c r="I63" s="26">
        <v>85</v>
      </c>
      <c r="J63" s="26">
        <v>13</v>
      </c>
      <c r="K63" s="26">
        <v>35</v>
      </c>
      <c r="L63" s="26">
        <v>38</v>
      </c>
      <c r="M63" s="26">
        <v>25</v>
      </c>
      <c r="N63" s="26">
        <v>21</v>
      </c>
      <c r="O63" s="26">
        <v>30</v>
      </c>
      <c r="P63" s="26">
        <v>17</v>
      </c>
      <c r="Q63" s="26">
        <v>49</v>
      </c>
      <c r="R63" s="26">
        <v>94</v>
      </c>
      <c r="S63" s="26">
        <v>139</v>
      </c>
      <c r="T63" s="26">
        <v>54</v>
      </c>
      <c r="U63" s="26">
        <v>27</v>
      </c>
      <c r="V63" s="26">
        <v>15</v>
      </c>
      <c r="W63" s="26">
        <v>22</v>
      </c>
      <c r="X63" s="26">
        <v>8</v>
      </c>
      <c r="Y63" s="26">
        <v>28</v>
      </c>
      <c r="Z63" s="26">
        <v>71</v>
      </c>
      <c r="AA63" s="26">
        <v>6</v>
      </c>
      <c r="AB63" s="26">
        <v>48</v>
      </c>
      <c r="AC63" s="26">
        <v>50</v>
      </c>
      <c r="AD63" s="26">
        <v>32</v>
      </c>
      <c r="AE63" s="26">
        <v>4</v>
      </c>
      <c r="AF63" s="26">
        <v>17</v>
      </c>
      <c r="AG63" s="26">
        <v>77</v>
      </c>
      <c r="AH63" s="26">
        <v>23</v>
      </c>
      <c r="AI63" s="26">
        <v>27</v>
      </c>
      <c r="AJ63" s="26">
        <v>42</v>
      </c>
    </row>
    <row r="64" spans="1:36" x14ac:dyDescent="0.35">
      <c r="A64" s="17" t="s">
        <v>177</v>
      </c>
      <c r="B64" s="18">
        <v>7</v>
      </c>
      <c r="C64" s="19">
        <v>45334</v>
      </c>
      <c r="D64" s="22">
        <v>1298</v>
      </c>
      <c r="E64" s="26">
        <v>47</v>
      </c>
      <c r="F64" s="26">
        <v>63</v>
      </c>
      <c r="G64" s="26">
        <v>29</v>
      </c>
      <c r="H64" s="26">
        <v>25</v>
      </c>
      <c r="I64" s="26">
        <v>83</v>
      </c>
      <c r="J64" s="26">
        <v>11</v>
      </c>
      <c r="K64" s="26">
        <v>40</v>
      </c>
      <c r="L64" s="26">
        <v>38</v>
      </c>
      <c r="M64" s="26">
        <v>33</v>
      </c>
      <c r="N64" s="26">
        <v>29</v>
      </c>
      <c r="O64" s="26">
        <v>23</v>
      </c>
      <c r="P64" s="26">
        <v>18</v>
      </c>
      <c r="Q64" s="26">
        <v>36</v>
      </c>
      <c r="R64" s="26">
        <v>99</v>
      </c>
      <c r="S64" s="26">
        <v>148</v>
      </c>
      <c r="T64" s="26">
        <v>52</v>
      </c>
      <c r="U64" s="26">
        <v>21</v>
      </c>
      <c r="V64" s="26">
        <v>17</v>
      </c>
      <c r="W64" s="26">
        <v>20</v>
      </c>
      <c r="X64" s="26">
        <v>5</v>
      </c>
      <c r="Y64" s="26">
        <v>43</v>
      </c>
      <c r="Z64" s="26">
        <v>79</v>
      </c>
      <c r="AA64" s="26">
        <v>9</v>
      </c>
      <c r="AB64" s="26">
        <v>41</v>
      </c>
      <c r="AC64" s="26">
        <v>42</v>
      </c>
      <c r="AD64" s="26">
        <v>39</v>
      </c>
      <c r="AE64" s="26">
        <v>6</v>
      </c>
      <c r="AF64" s="26">
        <v>31</v>
      </c>
      <c r="AG64" s="26">
        <v>84</v>
      </c>
      <c r="AH64" s="26">
        <v>26</v>
      </c>
      <c r="AI64" s="26">
        <v>23</v>
      </c>
      <c r="AJ64" s="26">
        <v>38</v>
      </c>
    </row>
    <row r="65" spans="1:36" x14ac:dyDescent="0.35">
      <c r="A65" s="17" t="s">
        <v>177</v>
      </c>
      <c r="B65" s="18">
        <v>8</v>
      </c>
      <c r="C65" s="19">
        <v>45341</v>
      </c>
      <c r="D65" s="22">
        <v>1248</v>
      </c>
      <c r="E65" s="26">
        <v>43</v>
      </c>
      <c r="F65" s="26">
        <v>49</v>
      </c>
      <c r="G65" s="26">
        <v>32</v>
      </c>
      <c r="H65" s="26">
        <v>26</v>
      </c>
      <c r="I65" s="26">
        <v>103</v>
      </c>
      <c r="J65" s="26">
        <v>11</v>
      </c>
      <c r="K65" s="26">
        <v>28</v>
      </c>
      <c r="L65" s="26">
        <v>43</v>
      </c>
      <c r="M65" s="26">
        <v>32</v>
      </c>
      <c r="N65" s="26">
        <v>16</v>
      </c>
      <c r="O65" s="26">
        <v>33</v>
      </c>
      <c r="P65" s="26">
        <v>18</v>
      </c>
      <c r="Q65" s="26">
        <v>30</v>
      </c>
      <c r="R65" s="26">
        <v>96</v>
      </c>
      <c r="S65" s="26">
        <v>129</v>
      </c>
      <c r="T65" s="26">
        <v>49</v>
      </c>
      <c r="U65" s="26">
        <v>26</v>
      </c>
      <c r="V65" s="26">
        <v>15</v>
      </c>
      <c r="W65" s="26">
        <v>20</v>
      </c>
      <c r="X65" s="26">
        <v>6</v>
      </c>
      <c r="Y65" s="26">
        <v>48</v>
      </c>
      <c r="Z65" s="26">
        <v>76</v>
      </c>
      <c r="AA65" s="26">
        <v>7</v>
      </c>
      <c r="AB65" s="26">
        <v>45</v>
      </c>
      <c r="AC65" s="26">
        <v>39</v>
      </c>
      <c r="AD65" s="26">
        <v>34</v>
      </c>
      <c r="AE65" s="26">
        <v>7</v>
      </c>
      <c r="AF65" s="26">
        <v>30</v>
      </c>
      <c r="AG65" s="26">
        <v>75</v>
      </c>
      <c r="AH65" s="26">
        <v>18</v>
      </c>
      <c r="AI65" s="26">
        <v>25</v>
      </c>
      <c r="AJ65" s="26">
        <v>39</v>
      </c>
    </row>
    <row r="66" spans="1:36" x14ac:dyDescent="0.35">
      <c r="A66" s="17" t="s">
        <v>177</v>
      </c>
      <c r="B66" s="18">
        <v>9</v>
      </c>
      <c r="C66" s="19">
        <v>45348</v>
      </c>
      <c r="D66" s="22">
        <v>1196</v>
      </c>
      <c r="E66" s="26">
        <v>49</v>
      </c>
      <c r="F66" s="26">
        <v>53</v>
      </c>
      <c r="G66" s="26">
        <v>26</v>
      </c>
      <c r="H66" s="26">
        <v>25</v>
      </c>
      <c r="I66" s="26">
        <v>94</v>
      </c>
      <c r="J66" s="26">
        <v>13</v>
      </c>
      <c r="K66" s="26">
        <v>33</v>
      </c>
      <c r="L66" s="26">
        <v>32</v>
      </c>
      <c r="M66" s="26">
        <v>31</v>
      </c>
      <c r="N66" s="26">
        <v>25</v>
      </c>
      <c r="O66" s="26">
        <v>24</v>
      </c>
      <c r="P66" s="26">
        <v>22</v>
      </c>
      <c r="Q66" s="26">
        <v>30</v>
      </c>
      <c r="R66" s="26">
        <v>82</v>
      </c>
      <c r="S66" s="26">
        <v>112</v>
      </c>
      <c r="T66" s="26">
        <v>61</v>
      </c>
      <c r="U66" s="26">
        <v>23</v>
      </c>
      <c r="V66" s="26">
        <v>13</v>
      </c>
      <c r="W66" s="26">
        <v>20</v>
      </c>
      <c r="X66" s="26">
        <v>4</v>
      </c>
      <c r="Y66" s="26">
        <v>32</v>
      </c>
      <c r="Z66" s="26">
        <v>84</v>
      </c>
      <c r="AA66" s="26">
        <v>2</v>
      </c>
      <c r="AB66" s="26">
        <v>29</v>
      </c>
      <c r="AC66" s="26">
        <v>39</v>
      </c>
      <c r="AD66" s="26">
        <v>29</v>
      </c>
      <c r="AE66" s="26">
        <v>10</v>
      </c>
      <c r="AF66" s="26">
        <v>33</v>
      </c>
      <c r="AG66" s="26">
        <v>91</v>
      </c>
      <c r="AH66" s="26">
        <v>17</v>
      </c>
      <c r="AI66" s="26">
        <v>30</v>
      </c>
      <c r="AJ66" s="26">
        <v>28</v>
      </c>
    </row>
    <row r="67" spans="1:36" x14ac:dyDescent="0.35">
      <c r="A67" s="17" t="s">
        <v>177</v>
      </c>
      <c r="B67" s="18">
        <v>10</v>
      </c>
      <c r="C67" s="19">
        <v>45355</v>
      </c>
      <c r="D67" s="22">
        <v>1212</v>
      </c>
      <c r="E67" s="26">
        <v>36</v>
      </c>
      <c r="F67" s="26">
        <v>53</v>
      </c>
      <c r="G67" s="26">
        <v>33</v>
      </c>
      <c r="H67" s="26">
        <v>31</v>
      </c>
      <c r="I67" s="26">
        <v>85</v>
      </c>
      <c r="J67" s="26">
        <v>8</v>
      </c>
      <c r="K67" s="26">
        <v>42</v>
      </c>
      <c r="L67" s="26">
        <v>34</v>
      </c>
      <c r="M67" s="26">
        <v>34</v>
      </c>
      <c r="N67" s="26">
        <v>21</v>
      </c>
      <c r="O67" s="26">
        <v>31</v>
      </c>
      <c r="P67" s="26">
        <v>23</v>
      </c>
      <c r="Q67" s="26">
        <v>45</v>
      </c>
      <c r="R67" s="26">
        <v>78</v>
      </c>
      <c r="S67" s="26">
        <v>119</v>
      </c>
      <c r="T67" s="26">
        <v>54</v>
      </c>
      <c r="U67" s="26">
        <v>23</v>
      </c>
      <c r="V67" s="26">
        <v>21</v>
      </c>
      <c r="W67" s="26">
        <v>18</v>
      </c>
      <c r="X67" s="26">
        <v>9</v>
      </c>
      <c r="Y67" s="26">
        <v>33</v>
      </c>
      <c r="Z67" s="26">
        <v>78</v>
      </c>
      <c r="AA67" s="26">
        <v>3</v>
      </c>
      <c r="AB67" s="26">
        <v>44</v>
      </c>
      <c r="AC67" s="26">
        <v>41</v>
      </c>
      <c r="AD67" s="26">
        <v>33</v>
      </c>
      <c r="AE67" s="26">
        <v>4</v>
      </c>
      <c r="AF67" s="26">
        <v>26</v>
      </c>
      <c r="AG67" s="26">
        <v>78</v>
      </c>
      <c r="AH67" s="26">
        <v>16</v>
      </c>
      <c r="AI67" s="26">
        <v>18</v>
      </c>
      <c r="AJ67" s="26">
        <v>40</v>
      </c>
    </row>
    <row r="68" spans="1:36" x14ac:dyDescent="0.35">
      <c r="A68" s="17" t="s">
        <v>177</v>
      </c>
      <c r="B68" s="18">
        <v>11</v>
      </c>
      <c r="C68" s="19">
        <v>45362</v>
      </c>
      <c r="D68" s="22">
        <v>1250</v>
      </c>
      <c r="E68" s="26">
        <v>44</v>
      </c>
      <c r="F68" s="26">
        <v>49</v>
      </c>
      <c r="G68" s="26">
        <v>23</v>
      </c>
      <c r="H68" s="26">
        <v>19</v>
      </c>
      <c r="I68" s="26">
        <v>99</v>
      </c>
      <c r="J68" s="26">
        <v>10</v>
      </c>
      <c r="K68" s="26">
        <v>49</v>
      </c>
      <c r="L68" s="26">
        <v>25</v>
      </c>
      <c r="M68" s="26">
        <v>35</v>
      </c>
      <c r="N68" s="26">
        <v>19</v>
      </c>
      <c r="O68" s="26">
        <v>21</v>
      </c>
      <c r="P68" s="26">
        <v>13</v>
      </c>
      <c r="Q68" s="26">
        <v>51</v>
      </c>
      <c r="R68" s="26">
        <v>95</v>
      </c>
      <c r="S68" s="26">
        <v>126</v>
      </c>
      <c r="T68" s="26">
        <v>49</v>
      </c>
      <c r="U68" s="26">
        <v>26</v>
      </c>
      <c r="V68" s="26">
        <v>15</v>
      </c>
      <c r="W68" s="26">
        <v>23</v>
      </c>
      <c r="X68" s="26">
        <v>8</v>
      </c>
      <c r="Y68" s="26">
        <v>31</v>
      </c>
      <c r="Z68" s="26">
        <v>89</v>
      </c>
      <c r="AA68" s="26">
        <v>7</v>
      </c>
      <c r="AB68" s="26">
        <v>42</v>
      </c>
      <c r="AC68" s="26">
        <v>49</v>
      </c>
      <c r="AD68" s="26">
        <v>31</v>
      </c>
      <c r="AE68" s="26">
        <v>2</v>
      </c>
      <c r="AF68" s="26">
        <v>29</v>
      </c>
      <c r="AG68" s="26">
        <v>79</v>
      </c>
      <c r="AH68" s="26">
        <v>23</v>
      </c>
      <c r="AI68" s="26">
        <v>27</v>
      </c>
      <c r="AJ68" s="26">
        <v>42</v>
      </c>
    </row>
    <row r="69" spans="1:36" x14ac:dyDescent="0.35">
      <c r="A69" s="17" t="s">
        <v>177</v>
      </c>
      <c r="B69" s="18">
        <v>12</v>
      </c>
      <c r="C69" s="19">
        <v>45369</v>
      </c>
      <c r="D69" s="22">
        <v>1268</v>
      </c>
      <c r="E69" s="26">
        <v>36</v>
      </c>
      <c r="F69" s="26">
        <v>55</v>
      </c>
      <c r="G69" s="26">
        <v>34</v>
      </c>
      <c r="H69" s="26">
        <v>30</v>
      </c>
      <c r="I69" s="26">
        <v>85</v>
      </c>
      <c r="J69" s="26">
        <v>15</v>
      </c>
      <c r="K69" s="26">
        <v>44</v>
      </c>
      <c r="L69" s="26">
        <v>27</v>
      </c>
      <c r="M69" s="26">
        <v>33</v>
      </c>
      <c r="N69" s="26">
        <v>19</v>
      </c>
      <c r="O69" s="26">
        <v>20</v>
      </c>
      <c r="P69" s="26">
        <v>26</v>
      </c>
      <c r="Q69" s="26">
        <v>46</v>
      </c>
      <c r="R69" s="26">
        <v>87</v>
      </c>
      <c r="S69" s="26">
        <v>129</v>
      </c>
      <c r="T69" s="26">
        <v>59</v>
      </c>
      <c r="U69" s="26">
        <v>21</v>
      </c>
      <c r="V69" s="26">
        <v>15</v>
      </c>
      <c r="W69" s="26">
        <v>21</v>
      </c>
      <c r="X69" s="26">
        <v>7</v>
      </c>
      <c r="Y69" s="26">
        <v>41</v>
      </c>
      <c r="Z69" s="26">
        <v>89</v>
      </c>
      <c r="AA69" s="26">
        <v>5</v>
      </c>
      <c r="AB69" s="26">
        <v>33</v>
      </c>
      <c r="AC69" s="26">
        <v>40</v>
      </c>
      <c r="AD69" s="26">
        <v>33</v>
      </c>
      <c r="AE69" s="26">
        <v>6</v>
      </c>
      <c r="AF69" s="26">
        <v>28</v>
      </c>
      <c r="AG69" s="26">
        <v>93</v>
      </c>
      <c r="AH69" s="26">
        <v>19</v>
      </c>
      <c r="AI69" s="26">
        <v>35</v>
      </c>
      <c r="AJ69" s="26">
        <v>37</v>
      </c>
    </row>
    <row r="70" spans="1:36" x14ac:dyDescent="0.35">
      <c r="A70" s="17" t="s">
        <v>177</v>
      </c>
      <c r="B70" s="18">
        <v>13</v>
      </c>
      <c r="C70" s="19">
        <v>45376</v>
      </c>
      <c r="D70" s="22">
        <v>1089</v>
      </c>
      <c r="E70" s="26">
        <v>43</v>
      </c>
      <c r="F70" s="26">
        <v>43</v>
      </c>
      <c r="G70" s="26">
        <v>25</v>
      </c>
      <c r="H70" s="26">
        <v>24</v>
      </c>
      <c r="I70" s="26">
        <v>81</v>
      </c>
      <c r="J70" s="26">
        <v>9</v>
      </c>
      <c r="K70" s="26">
        <v>39</v>
      </c>
      <c r="L70" s="26">
        <v>38</v>
      </c>
      <c r="M70" s="26">
        <v>27</v>
      </c>
      <c r="N70" s="26">
        <v>18</v>
      </c>
      <c r="O70" s="26">
        <v>17</v>
      </c>
      <c r="P70" s="26">
        <v>14</v>
      </c>
      <c r="Q70" s="26">
        <v>25</v>
      </c>
      <c r="R70" s="26">
        <v>86</v>
      </c>
      <c r="S70" s="26">
        <v>116</v>
      </c>
      <c r="T70" s="26">
        <v>45</v>
      </c>
      <c r="U70" s="26">
        <v>22</v>
      </c>
      <c r="V70" s="26">
        <v>9</v>
      </c>
      <c r="W70" s="26">
        <v>27</v>
      </c>
      <c r="X70" s="26">
        <v>7</v>
      </c>
      <c r="Y70" s="26">
        <v>41</v>
      </c>
      <c r="Z70" s="26">
        <v>70</v>
      </c>
      <c r="AA70" s="26">
        <v>3</v>
      </c>
      <c r="AB70" s="26">
        <v>24</v>
      </c>
      <c r="AC70" s="26">
        <v>59</v>
      </c>
      <c r="AD70" s="26">
        <v>31</v>
      </c>
      <c r="AE70" s="26">
        <v>4</v>
      </c>
      <c r="AF70" s="26">
        <v>24</v>
      </c>
      <c r="AG70" s="26">
        <v>63</v>
      </c>
      <c r="AH70" s="26">
        <v>19</v>
      </c>
      <c r="AI70" s="26">
        <v>12</v>
      </c>
      <c r="AJ70" s="26">
        <v>24</v>
      </c>
    </row>
    <row r="71" spans="1:36" x14ac:dyDescent="0.35">
      <c r="A71" s="17" t="s">
        <v>177</v>
      </c>
      <c r="B71" s="18">
        <v>14</v>
      </c>
      <c r="C71" s="19">
        <v>45383</v>
      </c>
      <c r="D71" s="22">
        <v>1143</v>
      </c>
      <c r="E71" s="26">
        <v>44</v>
      </c>
      <c r="F71" s="26">
        <v>48</v>
      </c>
      <c r="G71" s="26">
        <v>22</v>
      </c>
      <c r="H71" s="26">
        <v>20</v>
      </c>
      <c r="I71" s="26">
        <v>66</v>
      </c>
      <c r="J71" s="26">
        <v>14</v>
      </c>
      <c r="K71" s="26">
        <v>38</v>
      </c>
      <c r="L71" s="26">
        <v>28</v>
      </c>
      <c r="M71" s="26">
        <v>31</v>
      </c>
      <c r="N71" s="26">
        <v>25</v>
      </c>
      <c r="O71" s="26">
        <v>22</v>
      </c>
      <c r="P71" s="26">
        <v>13</v>
      </c>
      <c r="Q71" s="26">
        <v>44</v>
      </c>
      <c r="R71" s="26">
        <v>87</v>
      </c>
      <c r="S71" s="26">
        <v>108</v>
      </c>
      <c r="T71" s="26">
        <v>53</v>
      </c>
      <c r="U71" s="26">
        <v>34</v>
      </c>
      <c r="V71" s="26">
        <v>11</v>
      </c>
      <c r="W71" s="26">
        <v>26</v>
      </c>
      <c r="X71" s="26">
        <v>5</v>
      </c>
      <c r="Y71" s="26">
        <v>31</v>
      </c>
      <c r="Z71" s="26">
        <v>89</v>
      </c>
      <c r="AA71" s="26">
        <v>5</v>
      </c>
      <c r="AB71" s="26">
        <v>28</v>
      </c>
      <c r="AC71" s="26">
        <v>39</v>
      </c>
      <c r="AD71" s="26">
        <v>30</v>
      </c>
      <c r="AE71" s="26">
        <v>6</v>
      </c>
      <c r="AF71" s="26">
        <v>35</v>
      </c>
      <c r="AG71" s="26">
        <v>61</v>
      </c>
      <c r="AH71" s="26">
        <v>23</v>
      </c>
      <c r="AI71" s="26">
        <v>27</v>
      </c>
      <c r="AJ71" s="26">
        <v>30</v>
      </c>
    </row>
    <row r="72" spans="1:36" x14ac:dyDescent="0.35">
      <c r="A72" s="17" t="s">
        <v>177</v>
      </c>
      <c r="B72" s="18">
        <v>15</v>
      </c>
      <c r="C72" s="19">
        <v>45390</v>
      </c>
      <c r="D72" s="22">
        <v>1284</v>
      </c>
      <c r="E72" s="26">
        <v>43</v>
      </c>
      <c r="F72" s="26">
        <v>53</v>
      </c>
      <c r="G72" s="26">
        <v>30</v>
      </c>
      <c r="H72" s="26">
        <v>28</v>
      </c>
      <c r="I72" s="26">
        <v>107</v>
      </c>
      <c r="J72" s="26">
        <v>8</v>
      </c>
      <c r="K72" s="26">
        <v>54</v>
      </c>
      <c r="L72" s="26">
        <v>36</v>
      </c>
      <c r="M72" s="26">
        <v>25</v>
      </c>
      <c r="N72" s="26">
        <v>23</v>
      </c>
      <c r="O72" s="26">
        <v>17</v>
      </c>
      <c r="P72" s="26">
        <v>21</v>
      </c>
      <c r="Q72" s="26">
        <v>25</v>
      </c>
      <c r="R72" s="26">
        <v>86</v>
      </c>
      <c r="S72" s="26">
        <v>149</v>
      </c>
      <c r="T72" s="26">
        <v>58</v>
      </c>
      <c r="U72" s="26">
        <v>24</v>
      </c>
      <c r="V72" s="26">
        <v>13</v>
      </c>
      <c r="W72" s="26">
        <v>28</v>
      </c>
      <c r="X72" s="26">
        <v>8</v>
      </c>
      <c r="Y72" s="26">
        <v>51</v>
      </c>
      <c r="Z72" s="26">
        <v>87</v>
      </c>
      <c r="AA72" s="26">
        <v>6</v>
      </c>
      <c r="AB72" s="26">
        <v>32</v>
      </c>
      <c r="AC72" s="26">
        <v>53</v>
      </c>
      <c r="AD72" s="26">
        <v>28</v>
      </c>
      <c r="AE72" s="26">
        <v>3</v>
      </c>
      <c r="AF72" s="26">
        <v>37</v>
      </c>
      <c r="AG72" s="26">
        <v>65</v>
      </c>
      <c r="AH72" s="26">
        <v>18</v>
      </c>
      <c r="AI72" s="26">
        <v>22</v>
      </c>
      <c r="AJ72" s="26">
        <v>46</v>
      </c>
    </row>
    <row r="73" spans="1:36" x14ac:dyDescent="0.35">
      <c r="A73" s="17" t="s">
        <v>177</v>
      </c>
      <c r="B73" s="18">
        <v>16</v>
      </c>
      <c r="C73" s="19">
        <v>45397</v>
      </c>
      <c r="D73" s="22">
        <v>1275</v>
      </c>
      <c r="E73" s="26">
        <v>38</v>
      </c>
      <c r="F73" s="26">
        <v>53</v>
      </c>
      <c r="G73" s="26">
        <v>34</v>
      </c>
      <c r="H73" s="26">
        <v>25</v>
      </c>
      <c r="I73" s="26">
        <v>98</v>
      </c>
      <c r="J73" s="26">
        <v>17</v>
      </c>
      <c r="K73" s="26">
        <v>49</v>
      </c>
      <c r="L73" s="26">
        <v>34</v>
      </c>
      <c r="M73" s="26">
        <v>37</v>
      </c>
      <c r="N73" s="26">
        <v>27</v>
      </c>
      <c r="O73" s="26">
        <v>36</v>
      </c>
      <c r="P73" s="26">
        <v>24</v>
      </c>
      <c r="Q73" s="26">
        <v>29</v>
      </c>
      <c r="R73" s="26">
        <v>82</v>
      </c>
      <c r="S73" s="26">
        <v>130</v>
      </c>
      <c r="T73" s="26">
        <v>68</v>
      </c>
      <c r="U73" s="26">
        <v>22</v>
      </c>
      <c r="V73" s="26">
        <v>20</v>
      </c>
      <c r="W73" s="26">
        <v>28</v>
      </c>
      <c r="X73" s="26">
        <v>5</v>
      </c>
      <c r="Y73" s="26">
        <v>32</v>
      </c>
      <c r="Z73" s="26">
        <v>68</v>
      </c>
      <c r="AA73" s="26">
        <v>6</v>
      </c>
      <c r="AB73" s="26">
        <v>46</v>
      </c>
      <c r="AC73" s="26">
        <v>37</v>
      </c>
      <c r="AD73" s="26">
        <v>29</v>
      </c>
      <c r="AE73" s="26">
        <v>8</v>
      </c>
      <c r="AF73" s="26">
        <v>40</v>
      </c>
      <c r="AG73" s="26">
        <v>79</v>
      </c>
      <c r="AH73" s="26">
        <v>21</v>
      </c>
      <c r="AI73" s="26">
        <v>19</v>
      </c>
      <c r="AJ73" s="26">
        <v>34</v>
      </c>
    </row>
    <row r="74" spans="1:36" x14ac:dyDescent="0.35">
      <c r="A74" s="17" t="s">
        <v>177</v>
      </c>
      <c r="B74" s="18">
        <v>17</v>
      </c>
      <c r="C74" s="19">
        <v>45404</v>
      </c>
      <c r="D74" s="22" t="s">
        <v>213</v>
      </c>
      <c r="E74" s="26" t="s">
        <v>213</v>
      </c>
      <c r="F74" s="26" t="s">
        <v>213</v>
      </c>
      <c r="G74" s="26" t="s">
        <v>213</v>
      </c>
      <c r="H74" s="26" t="s">
        <v>213</v>
      </c>
      <c r="I74" s="26" t="s">
        <v>213</v>
      </c>
      <c r="J74" s="26" t="s">
        <v>213</v>
      </c>
      <c r="K74" s="26" t="s">
        <v>213</v>
      </c>
      <c r="L74" s="26" t="s">
        <v>213</v>
      </c>
      <c r="M74" s="26" t="s">
        <v>213</v>
      </c>
      <c r="N74" s="26" t="s">
        <v>213</v>
      </c>
      <c r="O74" s="26" t="s">
        <v>213</v>
      </c>
      <c r="P74" s="26" t="s">
        <v>213</v>
      </c>
      <c r="Q74" s="26" t="s">
        <v>213</v>
      </c>
      <c r="R74" s="26" t="s">
        <v>213</v>
      </c>
      <c r="S74" s="26" t="s">
        <v>213</v>
      </c>
      <c r="T74" s="26" t="s">
        <v>213</v>
      </c>
      <c r="U74" s="26" t="s">
        <v>213</v>
      </c>
      <c r="V74" s="26" t="s">
        <v>213</v>
      </c>
      <c r="W74" s="26" t="s">
        <v>213</v>
      </c>
      <c r="X74" s="26" t="s">
        <v>213</v>
      </c>
      <c r="Y74" s="26" t="s">
        <v>213</v>
      </c>
      <c r="Z74" s="26" t="s">
        <v>213</v>
      </c>
      <c r="AA74" s="26" t="s">
        <v>213</v>
      </c>
      <c r="AB74" s="26" t="s">
        <v>213</v>
      </c>
      <c r="AC74" s="26" t="s">
        <v>213</v>
      </c>
      <c r="AD74" s="26" t="s">
        <v>213</v>
      </c>
      <c r="AE74" s="26" t="s">
        <v>213</v>
      </c>
      <c r="AF74" s="26" t="s">
        <v>213</v>
      </c>
      <c r="AG74" s="26" t="s">
        <v>213</v>
      </c>
      <c r="AH74" s="26" t="s">
        <v>213</v>
      </c>
      <c r="AI74" s="26" t="s">
        <v>213</v>
      </c>
      <c r="AJ74" s="26" t="s">
        <v>213</v>
      </c>
    </row>
    <row r="75" spans="1:36" x14ac:dyDescent="0.35">
      <c r="A75" s="17" t="s">
        <v>177</v>
      </c>
      <c r="B75" s="18">
        <v>18</v>
      </c>
      <c r="C75" s="19">
        <v>45411</v>
      </c>
      <c r="D75" s="22" t="s">
        <v>213</v>
      </c>
      <c r="E75" s="26" t="s">
        <v>213</v>
      </c>
      <c r="F75" s="26" t="s">
        <v>213</v>
      </c>
      <c r="G75" s="26" t="s">
        <v>213</v>
      </c>
      <c r="H75" s="26" t="s">
        <v>213</v>
      </c>
      <c r="I75" s="26" t="s">
        <v>213</v>
      </c>
      <c r="J75" s="26" t="s">
        <v>213</v>
      </c>
      <c r="K75" s="26" t="s">
        <v>213</v>
      </c>
      <c r="L75" s="26" t="s">
        <v>213</v>
      </c>
      <c r="M75" s="26" t="s">
        <v>213</v>
      </c>
      <c r="N75" s="26" t="s">
        <v>213</v>
      </c>
      <c r="O75" s="26" t="s">
        <v>213</v>
      </c>
      <c r="P75" s="26" t="s">
        <v>213</v>
      </c>
      <c r="Q75" s="26" t="s">
        <v>213</v>
      </c>
      <c r="R75" s="26" t="s">
        <v>213</v>
      </c>
      <c r="S75" s="26" t="s">
        <v>213</v>
      </c>
      <c r="T75" s="26" t="s">
        <v>213</v>
      </c>
      <c r="U75" s="26" t="s">
        <v>213</v>
      </c>
      <c r="V75" s="26" t="s">
        <v>213</v>
      </c>
      <c r="W75" s="26" t="s">
        <v>213</v>
      </c>
      <c r="X75" s="26" t="s">
        <v>213</v>
      </c>
      <c r="Y75" s="26" t="s">
        <v>213</v>
      </c>
      <c r="Z75" s="26" t="s">
        <v>213</v>
      </c>
      <c r="AA75" s="26" t="s">
        <v>213</v>
      </c>
      <c r="AB75" s="26" t="s">
        <v>213</v>
      </c>
      <c r="AC75" s="26" t="s">
        <v>213</v>
      </c>
      <c r="AD75" s="26" t="s">
        <v>213</v>
      </c>
      <c r="AE75" s="26" t="s">
        <v>213</v>
      </c>
      <c r="AF75" s="26" t="s">
        <v>213</v>
      </c>
      <c r="AG75" s="26" t="s">
        <v>213</v>
      </c>
      <c r="AH75" s="26" t="s">
        <v>213</v>
      </c>
      <c r="AI75" s="26" t="s">
        <v>213</v>
      </c>
      <c r="AJ75" s="26" t="s">
        <v>213</v>
      </c>
    </row>
    <row r="76" spans="1:36" x14ac:dyDescent="0.35">
      <c r="A76" s="17" t="s">
        <v>177</v>
      </c>
      <c r="B76" s="18">
        <v>19</v>
      </c>
      <c r="C76" s="19">
        <v>45418</v>
      </c>
      <c r="D76" s="22" t="s">
        <v>213</v>
      </c>
      <c r="E76" s="26" t="s">
        <v>213</v>
      </c>
      <c r="F76" s="26" t="s">
        <v>213</v>
      </c>
      <c r="G76" s="26" t="s">
        <v>213</v>
      </c>
      <c r="H76" s="26" t="s">
        <v>213</v>
      </c>
      <c r="I76" s="26" t="s">
        <v>213</v>
      </c>
      <c r="J76" s="26" t="s">
        <v>213</v>
      </c>
      <c r="K76" s="26" t="s">
        <v>213</v>
      </c>
      <c r="L76" s="26" t="s">
        <v>213</v>
      </c>
      <c r="M76" s="26" t="s">
        <v>213</v>
      </c>
      <c r="N76" s="26" t="s">
        <v>213</v>
      </c>
      <c r="O76" s="26" t="s">
        <v>213</v>
      </c>
      <c r="P76" s="26" t="s">
        <v>213</v>
      </c>
      <c r="Q76" s="26" t="s">
        <v>213</v>
      </c>
      <c r="R76" s="26" t="s">
        <v>213</v>
      </c>
      <c r="S76" s="26" t="s">
        <v>213</v>
      </c>
      <c r="T76" s="26" t="s">
        <v>213</v>
      </c>
      <c r="U76" s="26" t="s">
        <v>213</v>
      </c>
      <c r="V76" s="26" t="s">
        <v>213</v>
      </c>
      <c r="W76" s="26" t="s">
        <v>213</v>
      </c>
      <c r="X76" s="26" t="s">
        <v>213</v>
      </c>
      <c r="Y76" s="26" t="s">
        <v>213</v>
      </c>
      <c r="Z76" s="26" t="s">
        <v>213</v>
      </c>
      <c r="AA76" s="26" t="s">
        <v>213</v>
      </c>
      <c r="AB76" s="26" t="s">
        <v>213</v>
      </c>
      <c r="AC76" s="26" t="s">
        <v>213</v>
      </c>
      <c r="AD76" s="26" t="s">
        <v>213</v>
      </c>
      <c r="AE76" s="26" t="s">
        <v>213</v>
      </c>
      <c r="AF76" s="26" t="s">
        <v>213</v>
      </c>
      <c r="AG76" s="26" t="s">
        <v>213</v>
      </c>
      <c r="AH76" s="26" t="s">
        <v>213</v>
      </c>
      <c r="AI76" s="26" t="s">
        <v>213</v>
      </c>
      <c r="AJ76" s="26" t="s">
        <v>213</v>
      </c>
    </row>
    <row r="77" spans="1:36" x14ac:dyDescent="0.35">
      <c r="A77" s="17" t="s">
        <v>177</v>
      </c>
      <c r="B77" s="18">
        <v>20</v>
      </c>
      <c r="C77" s="19">
        <v>45425</v>
      </c>
      <c r="D77" s="22" t="s">
        <v>213</v>
      </c>
      <c r="E77" s="26" t="s">
        <v>213</v>
      </c>
      <c r="F77" s="26" t="s">
        <v>213</v>
      </c>
      <c r="G77" s="26" t="s">
        <v>213</v>
      </c>
      <c r="H77" s="26" t="s">
        <v>213</v>
      </c>
      <c r="I77" s="26" t="s">
        <v>213</v>
      </c>
      <c r="J77" s="26" t="s">
        <v>213</v>
      </c>
      <c r="K77" s="26" t="s">
        <v>213</v>
      </c>
      <c r="L77" s="26" t="s">
        <v>213</v>
      </c>
      <c r="M77" s="26" t="s">
        <v>213</v>
      </c>
      <c r="N77" s="26" t="s">
        <v>213</v>
      </c>
      <c r="O77" s="26" t="s">
        <v>213</v>
      </c>
      <c r="P77" s="26" t="s">
        <v>213</v>
      </c>
      <c r="Q77" s="26" t="s">
        <v>213</v>
      </c>
      <c r="R77" s="26" t="s">
        <v>213</v>
      </c>
      <c r="S77" s="26" t="s">
        <v>213</v>
      </c>
      <c r="T77" s="26" t="s">
        <v>213</v>
      </c>
      <c r="U77" s="26" t="s">
        <v>213</v>
      </c>
      <c r="V77" s="26" t="s">
        <v>213</v>
      </c>
      <c r="W77" s="26" t="s">
        <v>213</v>
      </c>
      <c r="X77" s="26" t="s">
        <v>213</v>
      </c>
      <c r="Y77" s="26" t="s">
        <v>213</v>
      </c>
      <c r="Z77" s="26" t="s">
        <v>213</v>
      </c>
      <c r="AA77" s="26" t="s">
        <v>213</v>
      </c>
      <c r="AB77" s="26" t="s">
        <v>213</v>
      </c>
      <c r="AC77" s="26" t="s">
        <v>213</v>
      </c>
      <c r="AD77" s="26" t="s">
        <v>213</v>
      </c>
      <c r="AE77" s="26" t="s">
        <v>213</v>
      </c>
      <c r="AF77" s="26" t="s">
        <v>213</v>
      </c>
      <c r="AG77" s="26" t="s">
        <v>213</v>
      </c>
      <c r="AH77" s="26" t="s">
        <v>213</v>
      </c>
      <c r="AI77" s="26" t="s">
        <v>213</v>
      </c>
      <c r="AJ77" s="26" t="s">
        <v>213</v>
      </c>
    </row>
    <row r="78" spans="1:36" x14ac:dyDescent="0.35">
      <c r="A78" s="17" t="s">
        <v>177</v>
      </c>
      <c r="B78" s="18">
        <v>21</v>
      </c>
      <c r="C78" s="19">
        <v>45432</v>
      </c>
      <c r="D78" s="22" t="s">
        <v>213</v>
      </c>
      <c r="E78" s="26" t="s">
        <v>213</v>
      </c>
      <c r="F78" s="26" t="s">
        <v>213</v>
      </c>
      <c r="G78" s="26" t="s">
        <v>213</v>
      </c>
      <c r="H78" s="26" t="s">
        <v>213</v>
      </c>
      <c r="I78" s="26" t="s">
        <v>213</v>
      </c>
      <c r="J78" s="26" t="s">
        <v>213</v>
      </c>
      <c r="K78" s="26" t="s">
        <v>213</v>
      </c>
      <c r="L78" s="26" t="s">
        <v>213</v>
      </c>
      <c r="M78" s="26" t="s">
        <v>213</v>
      </c>
      <c r="N78" s="26" t="s">
        <v>213</v>
      </c>
      <c r="O78" s="26" t="s">
        <v>213</v>
      </c>
      <c r="P78" s="26" t="s">
        <v>213</v>
      </c>
      <c r="Q78" s="26" t="s">
        <v>213</v>
      </c>
      <c r="R78" s="26" t="s">
        <v>213</v>
      </c>
      <c r="S78" s="26" t="s">
        <v>213</v>
      </c>
      <c r="T78" s="26" t="s">
        <v>213</v>
      </c>
      <c r="U78" s="26" t="s">
        <v>213</v>
      </c>
      <c r="V78" s="26" t="s">
        <v>213</v>
      </c>
      <c r="W78" s="26" t="s">
        <v>213</v>
      </c>
      <c r="X78" s="26" t="s">
        <v>213</v>
      </c>
      <c r="Y78" s="26" t="s">
        <v>213</v>
      </c>
      <c r="Z78" s="26" t="s">
        <v>213</v>
      </c>
      <c r="AA78" s="26" t="s">
        <v>213</v>
      </c>
      <c r="AB78" s="26" t="s">
        <v>213</v>
      </c>
      <c r="AC78" s="26" t="s">
        <v>213</v>
      </c>
      <c r="AD78" s="26" t="s">
        <v>213</v>
      </c>
      <c r="AE78" s="26" t="s">
        <v>213</v>
      </c>
      <c r="AF78" s="26" t="s">
        <v>213</v>
      </c>
      <c r="AG78" s="26" t="s">
        <v>213</v>
      </c>
      <c r="AH78" s="26" t="s">
        <v>213</v>
      </c>
      <c r="AI78" s="26" t="s">
        <v>213</v>
      </c>
      <c r="AJ78" s="26" t="s">
        <v>213</v>
      </c>
    </row>
    <row r="79" spans="1:36" x14ac:dyDescent="0.35">
      <c r="A79" s="17" t="s">
        <v>177</v>
      </c>
      <c r="B79" s="18">
        <v>22</v>
      </c>
      <c r="C79" s="19">
        <v>45439</v>
      </c>
      <c r="D79" s="22" t="s">
        <v>213</v>
      </c>
      <c r="E79" s="26" t="s">
        <v>213</v>
      </c>
      <c r="F79" s="26" t="s">
        <v>213</v>
      </c>
      <c r="G79" s="26" t="s">
        <v>213</v>
      </c>
      <c r="H79" s="26" t="s">
        <v>213</v>
      </c>
      <c r="I79" s="26" t="s">
        <v>213</v>
      </c>
      <c r="J79" s="26" t="s">
        <v>213</v>
      </c>
      <c r="K79" s="26" t="s">
        <v>213</v>
      </c>
      <c r="L79" s="26" t="s">
        <v>213</v>
      </c>
      <c r="M79" s="26" t="s">
        <v>213</v>
      </c>
      <c r="N79" s="26" t="s">
        <v>213</v>
      </c>
      <c r="O79" s="26" t="s">
        <v>213</v>
      </c>
      <c r="P79" s="26" t="s">
        <v>213</v>
      </c>
      <c r="Q79" s="26" t="s">
        <v>213</v>
      </c>
      <c r="R79" s="26" t="s">
        <v>213</v>
      </c>
      <c r="S79" s="26" t="s">
        <v>213</v>
      </c>
      <c r="T79" s="26" t="s">
        <v>213</v>
      </c>
      <c r="U79" s="26" t="s">
        <v>213</v>
      </c>
      <c r="V79" s="26" t="s">
        <v>213</v>
      </c>
      <c r="W79" s="26" t="s">
        <v>213</v>
      </c>
      <c r="X79" s="26" t="s">
        <v>213</v>
      </c>
      <c r="Y79" s="26" t="s">
        <v>213</v>
      </c>
      <c r="Z79" s="26" t="s">
        <v>213</v>
      </c>
      <c r="AA79" s="26" t="s">
        <v>213</v>
      </c>
      <c r="AB79" s="26" t="s">
        <v>213</v>
      </c>
      <c r="AC79" s="26" t="s">
        <v>213</v>
      </c>
      <c r="AD79" s="26" t="s">
        <v>213</v>
      </c>
      <c r="AE79" s="26" t="s">
        <v>213</v>
      </c>
      <c r="AF79" s="26" t="s">
        <v>213</v>
      </c>
      <c r="AG79" s="26" t="s">
        <v>213</v>
      </c>
      <c r="AH79" s="26" t="s">
        <v>213</v>
      </c>
      <c r="AI79" s="26" t="s">
        <v>213</v>
      </c>
      <c r="AJ79" s="26" t="s">
        <v>213</v>
      </c>
    </row>
    <row r="80" spans="1:36" x14ac:dyDescent="0.35">
      <c r="A80" s="17" t="s">
        <v>177</v>
      </c>
      <c r="B80" s="18">
        <v>23</v>
      </c>
      <c r="C80" s="19">
        <v>45446</v>
      </c>
      <c r="D80" s="22" t="s">
        <v>213</v>
      </c>
      <c r="E80" s="26" t="s">
        <v>213</v>
      </c>
      <c r="F80" s="26" t="s">
        <v>213</v>
      </c>
      <c r="G80" s="26" t="s">
        <v>213</v>
      </c>
      <c r="H80" s="26" t="s">
        <v>213</v>
      </c>
      <c r="I80" s="26" t="s">
        <v>213</v>
      </c>
      <c r="J80" s="26" t="s">
        <v>213</v>
      </c>
      <c r="K80" s="26" t="s">
        <v>213</v>
      </c>
      <c r="L80" s="26" t="s">
        <v>213</v>
      </c>
      <c r="M80" s="26" t="s">
        <v>213</v>
      </c>
      <c r="N80" s="26" t="s">
        <v>213</v>
      </c>
      <c r="O80" s="26" t="s">
        <v>213</v>
      </c>
      <c r="P80" s="26" t="s">
        <v>213</v>
      </c>
      <c r="Q80" s="26" t="s">
        <v>213</v>
      </c>
      <c r="R80" s="26" t="s">
        <v>213</v>
      </c>
      <c r="S80" s="26" t="s">
        <v>213</v>
      </c>
      <c r="T80" s="26" t="s">
        <v>213</v>
      </c>
      <c r="U80" s="26" t="s">
        <v>213</v>
      </c>
      <c r="V80" s="26" t="s">
        <v>213</v>
      </c>
      <c r="W80" s="26" t="s">
        <v>213</v>
      </c>
      <c r="X80" s="26" t="s">
        <v>213</v>
      </c>
      <c r="Y80" s="26" t="s">
        <v>213</v>
      </c>
      <c r="Z80" s="26" t="s">
        <v>213</v>
      </c>
      <c r="AA80" s="26" t="s">
        <v>213</v>
      </c>
      <c r="AB80" s="26" t="s">
        <v>213</v>
      </c>
      <c r="AC80" s="26" t="s">
        <v>213</v>
      </c>
      <c r="AD80" s="26" t="s">
        <v>213</v>
      </c>
      <c r="AE80" s="26" t="s">
        <v>213</v>
      </c>
      <c r="AF80" s="26" t="s">
        <v>213</v>
      </c>
      <c r="AG80" s="26" t="s">
        <v>213</v>
      </c>
      <c r="AH80" s="26" t="s">
        <v>213</v>
      </c>
      <c r="AI80" s="26" t="s">
        <v>213</v>
      </c>
      <c r="AJ80" s="26" t="s">
        <v>213</v>
      </c>
    </row>
    <row r="81" spans="1:36" x14ac:dyDescent="0.35">
      <c r="A81" s="17" t="s">
        <v>177</v>
      </c>
      <c r="B81" s="18">
        <v>24</v>
      </c>
      <c r="C81" s="19">
        <v>45453</v>
      </c>
      <c r="D81" s="22" t="s">
        <v>213</v>
      </c>
      <c r="E81" s="26" t="s">
        <v>213</v>
      </c>
      <c r="F81" s="26" t="s">
        <v>213</v>
      </c>
      <c r="G81" s="26" t="s">
        <v>213</v>
      </c>
      <c r="H81" s="26" t="s">
        <v>213</v>
      </c>
      <c r="I81" s="26" t="s">
        <v>213</v>
      </c>
      <c r="J81" s="26" t="s">
        <v>213</v>
      </c>
      <c r="K81" s="26" t="s">
        <v>213</v>
      </c>
      <c r="L81" s="26" t="s">
        <v>213</v>
      </c>
      <c r="M81" s="26" t="s">
        <v>213</v>
      </c>
      <c r="N81" s="26" t="s">
        <v>213</v>
      </c>
      <c r="O81" s="26" t="s">
        <v>213</v>
      </c>
      <c r="P81" s="26" t="s">
        <v>213</v>
      </c>
      <c r="Q81" s="26" t="s">
        <v>213</v>
      </c>
      <c r="R81" s="26" t="s">
        <v>213</v>
      </c>
      <c r="S81" s="26" t="s">
        <v>213</v>
      </c>
      <c r="T81" s="26" t="s">
        <v>213</v>
      </c>
      <c r="U81" s="26" t="s">
        <v>213</v>
      </c>
      <c r="V81" s="26" t="s">
        <v>213</v>
      </c>
      <c r="W81" s="26" t="s">
        <v>213</v>
      </c>
      <c r="X81" s="26" t="s">
        <v>213</v>
      </c>
      <c r="Y81" s="26" t="s">
        <v>213</v>
      </c>
      <c r="Z81" s="26" t="s">
        <v>213</v>
      </c>
      <c r="AA81" s="26" t="s">
        <v>213</v>
      </c>
      <c r="AB81" s="26" t="s">
        <v>213</v>
      </c>
      <c r="AC81" s="26" t="s">
        <v>213</v>
      </c>
      <c r="AD81" s="26" t="s">
        <v>213</v>
      </c>
      <c r="AE81" s="26" t="s">
        <v>213</v>
      </c>
      <c r="AF81" s="26" t="s">
        <v>213</v>
      </c>
      <c r="AG81" s="26" t="s">
        <v>213</v>
      </c>
      <c r="AH81" s="26" t="s">
        <v>213</v>
      </c>
      <c r="AI81" s="26" t="s">
        <v>213</v>
      </c>
      <c r="AJ81" s="26" t="s">
        <v>213</v>
      </c>
    </row>
    <row r="82" spans="1:36" x14ac:dyDescent="0.35">
      <c r="A82" s="17" t="s">
        <v>177</v>
      </c>
      <c r="B82" s="18">
        <v>25</v>
      </c>
      <c r="C82" s="19">
        <v>45460</v>
      </c>
      <c r="D82" s="22" t="s">
        <v>213</v>
      </c>
      <c r="E82" s="26" t="s">
        <v>213</v>
      </c>
      <c r="F82" s="26" t="s">
        <v>213</v>
      </c>
      <c r="G82" s="26" t="s">
        <v>213</v>
      </c>
      <c r="H82" s="26" t="s">
        <v>213</v>
      </c>
      <c r="I82" s="26" t="s">
        <v>213</v>
      </c>
      <c r="J82" s="26" t="s">
        <v>213</v>
      </c>
      <c r="K82" s="26" t="s">
        <v>213</v>
      </c>
      <c r="L82" s="26" t="s">
        <v>213</v>
      </c>
      <c r="M82" s="26" t="s">
        <v>213</v>
      </c>
      <c r="N82" s="26" t="s">
        <v>213</v>
      </c>
      <c r="O82" s="26" t="s">
        <v>213</v>
      </c>
      <c r="P82" s="26" t="s">
        <v>213</v>
      </c>
      <c r="Q82" s="26" t="s">
        <v>213</v>
      </c>
      <c r="R82" s="26" t="s">
        <v>213</v>
      </c>
      <c r="S82" s="26" t="s">
        <v>213</v>
      </c>
      <c r="T82" s="26" t="s">
        <v>213</v>
      </c>
      <c r="U82" s="26" t="s">
        <v>213</v>
      </c>
      <c r="V82" s="26" t="s">
        <v>213</v>
      </c>
      <c r="W82" s="26" t="s">
        <v>213</v>
      </c>
      <c r="X82" s="26" t="s">
        <v>213</v>
      </c>
      <c r="Y82" s="26" t="s">
        <v>213</v>
      </c>
      <c r="Z82" s="26" t="s">
        <v>213</v>
      </c>
      <c r="AA82" s="26" t="s">
        <v>213</v>
      </c>
      <c r="AB82" s="26" t="s">
        <v>213</v>
      </c>
      <c r="AC82" s="26" t="s">
        <v>213</v>
      </c>
      <c r="AD82" s="26" t="s">
        <v>213</v>
      </c>
      <c r="AE82" s="26" t="s">
        <v>213</v>
      </c>
      <c r="AF82" s="26" t="s">
        <v>213</v>
      </c>
      <c r="AG82" s="26" t="s">
        <v>213</v>
      </c>
      <c r="AH82" s="26" t="s">
        <v>213</v>
      </c>
      <c r="AI82" s="26" t="s">
        <v>213</v>
      </c>
      <c r="AJ82" s="26" t="s">
        <v>213</v>
      </c>
    </row>
    <row r="83" spans="1:36" x14ac:dyDescent="0.35">
      <c r="A83" s="17" t="s">
        <v>177</v>
      </c>
      <c r="B83" s="18">
        <v>26</v>
      </c>
      <c r="C83" s="19">
        <v>45467</v>
      </c>
      <c r="D83" s="22" t="s">
        <v>213</v>
      </c>
      <c r="E83" s="26" t="s">
        <v>213</v>
      </c>
      <c r="F83" s="26" t="s">
        <v>213</v>
      </c>
      <c r="G83" s="26" t="s">
        <v>213</v>
      </c>
      <c r="H83" s="26" t="s">
        <v>213</v>
      </c>
      <c r="I83" s="26" t="s">
        <v>213</v>
      </c>
      <c r="J83" s="26" t="s">
        <v>213</v>
      </c>
      <c r="K83" s="26" t="s">
        <v>213</v>
      </c>
      <c r="L83" s="26" t="s">
        <v>213</v>
      </c>
      <c r="M83" s="26" t="s">
        <v>213</v>
      </c>
      <c r="N83" s="26" t="s">
        <v>213</v>
      </c>
      <c r="O83" s="26" t="s">
        <v>213</v>
      </c>
      <c r="P83" s="26" t="s">
        <v>213</v>
      </c>
      <c r="Q83" s="26" t="s">
        <v>213</v>
      </c>
      <c r="R83" s="26" t="s">
        <v>213</v>
      </c>
      <c r="S83" s="26" t="s">
        <v>213</v>
      </c>
      <c r="T83" s="26" t="s">
        <v>213</v>
      </c>
      <c r="U83" s="26" t="s">
        <v>213</v>
      </c>
      <c r="V83" s="26" t="s">
        <v>213</v>
      </c>
      <c r="W83" s="26" t="s">
        <v>213</v>
      </c>
      <c r="X83" s="26" t="s">
        <v>213</v>
      </c>
      <c r="Y83" s="26" t="s">
        <v>213</v>
      </c>
      <c r="Z83" s="26" t="s">
        <v>213</v>
      </c>
      <c r="AA83" s="26" t="s">
        <v>213</v>
      </c>
      <c r="AB83" s="26" t="s">
        <v>213</v>
      </c>
      <c r="AC83" s="26" t="s">
        <v>213</v>
      </c>
      <c r="AD83" s="26" t="s">
        <v>213</v>
      </c>
      <c r="AE83" s="26" t="s">
        <v>213</v>
      </c>
      <c r="AF83" s="26" t="s">
        <v>213</v>
      </c>
      <c r="AG83" s="26" t="s">
        <v>213</v>
      </c>
      <c r="AH83" s="26" t="s">
        <v>213</v>
      </c>
      <c r="AI83" s="26" t="s">
        <v>213</v>
      </c>
      <c r="AJ83" s="26" t="s">
        <v>213</v>
      </c>
    </row>
    <row r="84" spans="1:36" x14ac:dyDescent="0.35">
      <c r="A84" s="17" t="s">
        <v>177</v>
      </c>
      <c r="B84" s="18">
        <v>27</v>
      </c>
      <c r="C84" s="19">
        <v>45474</v>
      </c>
      <c r="D84" s="22" t="s">
        <v>213</v>
      </c>
      <c r="E84" s="26" t="s">
        <v>213</v>
      </c>
      <c r="F84" s="26" t="s">
        <v>213</v>
      </c>
      <c r="G84" s="26" t="s">
        <v>213</v>
      </c>
      <c r="H84" s="26" t="s">
        <v>213</v>
      </c>
      <c r="I84" s="26" t="s">
        <v>213</v>
      </c>
      <c r="J84" s="26" t="s">
        <v>213</v>
      </c>
      <c r="K84" s="26" t="s">
        <v>213</v>
      </c>
      <c r="L84" s="26" t="s">
        <v>213</v>
      </c>
      <c r="M84" s="26" t="s">
        <v>213</v>
      </c>
      <c r="N84" s="26" t="s">
        <v>213</v>
      </c>
      <c r="O84" s="26" t="s">
        <v>213</v>
      </c>
      <c r="P84" s="26" t="s">
        <v>213</v>
      </c>
      <c r="Q84" s="26" t="s">
        <v>213</v>
      </c>
      <c r="R84" s="26" t="s">
        <v>213</v>
      </c>
      <c r="S84" s="26" t="s">
        <v>213</v>
      </c>
      <c r="T84" s="26" t="s">
        <v>213</v>
      </c>
      <c r="U84" s="26" t="s">
        <v>213</v>
      </c>
      <c r="V84" s="26" t="s">
        <v>213</v>
      </c>
      <c r="W84" s="26" t="s">
        <v>213</v>
      </c>
      <c r="X84" s="26" t="s">
        <v>213</v>
      </c>
      <c r="Y84" s="26" t="s">
        <v>213</v>
      </c>
      <c r="Z84" s="26" t="s">
        <v>213</v>
      </c>
      <c r="AA84" s="26" t="s">
        <v>213</v>
      </c>
      <c r="AB84" s="26" t="s">
        <v>213</v>
      </c>
      <c r="AC84" s="26" t="s">
        <v>213</v>
      </c>
      <c r="AD84" s="26" t="s">
        <v>213</v>
      </c>
      <c r="AE84" s="26" t="s">
        <v>213</v>
      </c>
      <c r="AF84" s="26" t="s">
        <v>213</v>
      </c>
      <c r="AG84" s="26" t="s">
        <v>213</v>
      </c>
      <c r="AH84" s="26" t="s">
        <v>213</v>
      </c>
      <c r="AI84" s="26" t="s">
        <v>213</v>
      </c>
      <c r="AJ84" s="26" t="s">
        <v>213</v>
      </c>
    </row>
    <row r="85" spans="1:36" x14ac:dyDescent="0.35">
      <c r="A85" s="17" t="s">
        <v>177</v>
      </c>
      <c r="B85" s="18">
        <v>28</v>
      </c>
      <c r="C85" s="19">
        <v>45481</v>
      </c>
      <c r="D85" s="22" t="s">
        <v>213</v>
      </c>
      <c r="E85" s="26" t="s">
        <v>213</v>
      </c>
      <c r="F85" s="26" t="s">
        <v>213</v>
      </c>
      <c r="G85" s="26" t="s">
        <v>213</v>
      </c>
      <c r="H85" s="26" t="s">
        <v>213</v>
      </c>
      <c r="I85" s="26" t="s">
        <v>213</v>
      </c>
      <c r="J85" s="26" t="s">
        <v>213</v>
      </c>
      <c r="K85" s="26" t="s">
        <v>213</v>
      </c>
      <c r="L85" s="26" t="s">
        <v>213</v>
      </c>
      <c r="M85" s="26" t="s">
        <v>213</v>
      </c>
      <c r="N85" s="26" t="s">
        <v>213</v>
      </c>
      <c r="O85" s="26" t="s">
        <v>213</v>
      </c>
      <c r="P85" s="26" t="s">
        <v>213</v>
      </c>
      <c r="Q85" s="26" t="s">
        <v>213</v>
      </c>
      <c r="R85" s="26" t="s">
        <v>213</v>
      </c>
      <c r="S85" s="26" t="s">
        <v>213</v>
      </c>
      <c r="T85" s="26" t="s">
        <v>213</v>
      </c>
      <c r="U85" s="26" t="s">
        <v>213</v>
      </c>
      <c r="V85" s="26" t="s">
        <v>213</v>
      </c>
      <c r="W85" s="26" t="s">
        <v>213</v>
      </c>
      <c r="X85" s="26" t="s">
        <v>213</v>
      </c>
      <c r="Y85" s="26" t="s">
        <v>213</v>
      </c>
      <c r="Z85" s="26" t="s">
        <v>213</v>
      </c>
      <c r="AA85" s="26" t="s">
        <v>213</v>
      </c>
      <c r="AB85" s="26" t="s">
        <v>213</v>
      </c>
      <c r="AC85" s="26" t="s">
        <v>213</v>
      </c>
      <c r="AD85" s="26" t="s">
        <v>213</v>
      </c>
      <c r="AE85" s="26" t="s">
        <v>213</v>
      </c>
      <c r="AF85" s="26" t="s">
        <v>213</v>
      </c>
      <c r="AG85" s="26" t="s">
        <v>213</v>
      </c>
      <c r="AH85" s="26" t="s">
        <v>213</v>
      </c>
      <c r="AI85" s="26" t="s">
        <v>213</v>
      </c>
      <c r="AJ85" s="26" t="s">
        <v>213</v>
      </c>
    </row>
    <row r="86" spans="1:36" x14ac:dyDescent="0.35">
      <c r="A86" s="17" t="s">
        <v>177</v>
      </c>
      <c r="B86" s="18">
        <v>29</v>
      </c>
      <c r="C86" s="19">
        <v>45488</v>
      </c>
      <c r="D86" s="22" t="s">
        <v>213</v>
      </c>
      <c r="E86" s="26" t="s">
        <v>213</v>
      </c>
      <c r="F86" s="26" t="s">
        <v>213</v>
      </c>
      <c r="G86" s="26" t="s">
        <v>213</v>
      </c>
      <c r="H86" s="26" t="s">
        <v>213</v>
      </c>
      <c r="I86" s="26" t="s">
        <v>213</v>
      </c>
      <c r="J86" s="26" t="s">
        <v>213</v>
      </c>
      <c r="K86" s="26" t="s">
        <v>213</v>
      </c>
      <c r="L86" s="26" t="s">
        <v>213</v>
      </c>
      <c r="M86" s="26" t="s">
        <v>213</v>
      </c>
      <c r="N86" s="26" t="s">
        <v>213</v>
      </c>
      <c r="O86" s="26" t="s">
        <v>213</v>
      </c>
      <c r="P86" s="26" t="s">
        <v>213</v>
      </c>
      <c r="Q86" s="26" t="s">
        <v>213</v>
      </c>
      <c r="R86" s="26" t="s">
        <v>213</v>
      </c>
      <c r="S86" s="26" t="s">
        <v>213</v>
      </c>
      <c r="T86" s="26" t="s">
        <v>213</v>
      </c>
      <c r="U86" s="26" t="s">
        <v>213</v>
      </c>
      <c r="V86" s="26" t="s">
        <v>213</v>
      </c>
      <c r="W86" s="26" t="s">
        <v>213</v>
      </c>
      <c r="X86" s="26" t="s">
        <v>213</v>
      </c>
      <c r="Y86" s="26" t="s">
        <v>213</v>
      </c>
      <c r="Z86" s="26" t="s">
        <v>213</v>
      </c>
      <c r="AA86" s="26" t="s">
        <v>213</v>
      </c>
      <c r="AB86" s="26" t="s">
        <v>213</v>
      </c>
      <c r="AC86" s="26" t="s">
        <v>213</v>
      </c>
      <c r="AD86" s="26" t="s">
        <v>213</v>
      </c>
      <c r="AE86" s="26" t="s">
        <v>213</v>
      </c>
      <c r="AF86" s="26" t="s">
        <v>213</v>
      </c>
      <c r="AG86" s="26" t="s">
        <v>213</v>
      </c>
      <c r="AH86" s="26" t="s">
        <v>213</v>
      </c>
      <c r="AI86" s="26" t="s">
        <v>213</v>
      </c>
      <c r="AJ86" s="26" t="s">
        <v>213</v>
      </c>
    </row>
    <row r="87" spans="1:36" x14ac:dyDescent="0.35">
      <c r="A87" s="17" t="s">
        <v>177</v>
      </c>
      <c r="B87" s="18">
        <v>30</v>
      </c>
      <c r="C87" s="19">
        <v>45495</v>
      </c>
      <c r="D87" s="22" t="s">
        <v>213</v>
      </c>
      <c r="E87" s="26" t="s">
        <v>213</v>
      </c>
      <c r="F87" s="26" t="s">
        <v>213</v>
      </c>
      <c r="G87" s="26" t="s">
        <v>213</v>
      </c>
      <c r="H87" s="26" t="s">
        <v>213</v>
      </c>
      <c r="I87" s="26" t="s">
        <v>213</v>
      </c>
      <c r="J87" s="26" t="s">
        <v>213</v>
      </c>
      <c r="K87" s="26" t="s">
        <v>213</v>
      </c>
      <c r="L87" s="26" t="s">
        <v>213</v>
      </c>
      <c r="M87" s="26" t="s">
        <v>213</v>
      </c>
      <c r="N87" s="26" t="s">
        <v>213</v>
      </c>
      <c r="O87" s="26" t="s">
        <v>213</v>
      </c>
      <c r="P87" s="26" t="s">
        <v>213</v>
      </c>
      <c r="Q87" s="26" t="s">
        <v>213</v>
      </c>
      <c r="R87" s="26" t="s">
        <v>213</v>
      </c>
      <c r="S87" s="26" t="s">
        <v>213</v>
      </c>
      <c r="T87" s="26" t="s">
        <v>213</v>
      </c>
      <c r="U87" s="26" t="s">
        <v>213</v>
      </c>
      <c r="V87" s="26" t="s">
        <v>213</v>
      </c>
      <c r="W87" s="26" t="s">
        <v>213</v>
      </c>
      <c r="X87" s="26" t="s">
        <v>213</v>
      </c>
      <c r="Y87" s="26" t="s">
        <v>213</v>
      </c>
      <c r="Z87" s="26" t="s">
        <v>213</v>
      </c>
      <c r="AA87" s="26" t="s">
        <v>213</v>
      </c>
      <c r="AB87" s="26" t="s">
        <v>213</v>
      </c>
      <c r="AC87" s="26" t="s">
        <v>213</v>
      </c>
      <c r="AD87" s="26" t="s">
        <v>213</v>
      </c>
      <c r="AE87" s="26" t="s">
        <v>213</v>
      </c>
      <c r="AF87" s="26" t="s">
        <v>213</v>
      </c>
      <c r="AG87" s="26" t="s">
        <v>213</v>
      </c>
      <c r="AH87" s="26" t="s">
        <v>213</v>
      </c>
      <c r="AI87" s="26" t="s">
        <v>213</v>
      </c>
      <c r="AJ87" s="26" t="s">
        <v>213</v>
      </c>
    </row>
    <row r="88" spans="1:36" x14ac:dyDescent="0.35">
      <c r="A88" s="17" t="s">
        <v>177</v>
      </c>
      <c r="B88" s="18">
        <v>31</v>
      </c>
      <c r="C88" s="19">
        <v>45502</v>
      </c>
      <c r="D88" s="22" t="s">
        <v>213</v>
      </c>
      <c r="E88" s="26" t="s">
        <v>213</v>
      </c>
      <c r="F88" s="26" t="s">
        <v>213</v>
      </c>
      <c r="G88" s="26" t="s">
        <v>213</v>
      </c>
      <c r="H88" s="26" t="s">
        <v>213</v>
      </c>
      <c r="I88" s="26" t="s">
        <v>213</v>
      </c>
      <c r="J88" s="26" t="s">
        <v>213</v>
      </c>
      <c r="K88" s="26" t="s">
        <v>213</v>
      </c>
      <c r="L88" s="26" t="s">
        <v>213</v>
      </c>
      <c r="M88" s="26" t="s">
        <v>213</v>
      </c>
      <c r="N88" s="26" t="s">
        <v>213</v>
      </c>
      <c r="O88" s="26" t="s">
        <v>213</v>
      </c>
      <c r="P88" s="26" t="s">
        <v>213</v>
      </c>
      <c r="Q88" s="26" t="s">
        <v>213</v>
      </c>
      <c r="R88" s="26" t="s">
        <v>213</v>
      </c>
      <c r="S88" s="26" t="s">
        <v>213</v>
      </c>
      <c r="T88" s="26" t="s">
        <v>213</v>
      </c>
      <c r="U88" s="26" t="s">
        <v>213</v>
      </c>
      <c r="V88" s="26" t="s">
        <v>213</v>
      </c>
      <c r="W88" s="26" t="s">
        <v>213</v>
      </c>
      <c r="X88" s="26" t="s">
        <v>213</v>
      </c>
      <c r="Y88" s="26" t="s">
        <v>213</v>
      </c>
      <c r="Z88" s="26" t="s">
        <v>213</v>
      </c>
      <c r="AA88" s="26" t="s">
        <v>213</v>
      </c>
      <c r="AB88" s="26" t="s">
        <v>213</v>
      </c>
      <c r="AC88" s="26" t="s">
        <v>213</v>
      </c>
      <c r="AD88" s="26" t="s">
        <v>213</v>
      </c>
      <c r="AE88" s="26" t="s">
        <v>213</v>
      </c>
      <c r="AF88" s="26" t="s">
        <v>213</v>
      </c>
      <c r="AG88" s="26" t="s">
        <v>213</v>
      </c>
      <c r="AH88" s="26" t="s">
        <v>213</v>
      </c>
      <c r="AI88" s="26" t="s">
        <v>213</v>
      </c>
      <c r="AJ88" s="26" t="s">
        <v>213</v>
      </c>
    </row>
    <row r="89" spans="1:36" x14ac:dyDescent="0.35">
      <c r="A89" s="17" t="s">
        <v>177</v>
      </c>
      <c r="B89" s="18">
        <v>32</v>
      </c>
      <c r="C89" s="19">
        <v>45509</v>
      </c>
      <c r="D89" s="22" t="s">
        <v>213</v>
      </c>
      <c r="E89" s="26" t="s">
        <v>213</v>
      </c>
      <c r="F89" s="26" t="s">
        <v>213</v>
      </c>
      <c r="G89" s="26" t="s">
        <v>213</v>
      </c>
      <c r="H89" s="26" t="s">
        <v>213</v>
      </c>
      <c r="I89" s="26" t="s">
        <v>213</v>
      </c>
      <c r="J89" s="26" t="s">
        <v>213</v>
      </c>
      <c r="K89" s="26" t="s">
        <v>213</v>
      </c>
      <c r="L89" s="26" t="s">
        <v>213</v>
      </c>
      <c r="M89" s="26" t="s">
        <v>213</v>
      </c>
      <c r="N89" s="26" t="s">
        <v>213</v>
      </c>
      <c r="O89" s="26" t="s">
        <v>213</v>
      </c>
      <c r="P89" s="26" t="s">
        <v>213</v>
      </c>
      <c r="Q89" s="26" t="s">
        <v>213</v>
      </c>
      <c r="R89" s="26" t="s">
        <v>213</v>
      </c>
      <c r="S89" s="26" t="s">
        <v>213</v>
      </c>
      <c r="T89" s="26" t="s">
        <v>213</v>
      </c>
      <c r="U89" s="26" t="s">
        <v>213</v>
      </c>
      <c r="V89" s="26" t="s">
        <v>213</v>
      </c>
      <c r="W89" s="26" t="s">
        <v>213</v>
      </c>
      <c r="X89" s="26" t="s">
        <v>213</v>
      </c>
      <c r="Y89" s="26" t="s">
        <v>213</v>
      </c>
      <c r="Z89" s="26" t="s">
        <v>213</v>
      </c>
      <c r="AA89" s="26" t="s">
        <v>213</v>
      </c>
      <c r="AB89" s="26" t="s">
        <v>213</v>
      </c>
      <c r="AC89" s="26" t="s">
        <v>213</v>
      </c>
      <c r="AD89" s="26" t="s">
        <v>213</v>
      </c>
      <c r="AE89" s="26" t="s">
        <v>213</v>
      </c>
      <c r="AF89" s="26" t="s">
        <v>213</v>
      </c>
      <c r="AG89" s="26" t="s">
        <v>213</v>
      </c>
      <c r="AH89" s="26" t="s">
        <v>213</v>
      </c>
      <c r="AI89" s="26" t="s">
        <v>213</v>
      </c>
      <c r="AJ89" s="26" t="s">
        <v>213</v>
      </c>
    </row>
    <row r="90" spans="1:36" x14ac:dyDescent="0.35">
      <c r="A90" s="17" t="s">
        <v>177</v>
      </c>
      <c r="B90" s="18">
        <v>33</v>
      </c>
      <c r="C90" s="19">
        <v>45516</v>
      </c>
      <c r="D90" s="22" t="s">
        <v>213</v>
      </c>
      <c r="E90" s="26" t="s">
        <v>213</v>
      </c>
      <c r="F90" s="26" t="s">
        <v>213</v>
      </c>
      <c r="G90" s="26" t="s">
        <v>213</v>
      </c>
      <c r="H90" s="26" t="s">
        <v>213</v>
      </c>
      <c r="I90" s="26" t="s">
        <v>213</v>
      </c>
      <c r="J90" s="26" t="s">
        <v>213</v>
      </c>
      <c r="K90" s="26" t="s">
        <v>213</v>
      </c>
      <c r="L90" s="26" t="s">
        <v>213</v>
      </c>
      <c r="M90" s="26" t="s">
        <v>213</v>
      </c>
      <c r="N90" s="26" t="s">
        <v>213</v>
      </c>
      <c r="O90" s="26" t="s">
        <v>213</v>
      </c>
      <c r="P90" s="26" t="s">
        <v>213</v>
      </c>
      <c r="Q90" s="26" t="s">
        <v>213</v>
      </c>
      <c r="R90" s="26" t="s">
        <v>213</v>
      </c>
      <c r="S90" s="26" t="s">
        <v>213</v>
      </c>
      <c r="T90" s="26" t="s">
        <v>213</v>
      </c>
      <c r="U90" s="26" t="s">
        <v>213</v>
      </c>
      <c r="V90" s="26" t="s">
        <v>213</v>
      </c>
      <c r="W90" s="26" t="s">
        <v>213</v>
      </c>
      <c r="X90" s="26" t="s">
        <v>213</v>
      </c>
      <c r="Y90" s="26" t="s">
        <v>213</v>
      </c>
      <c r="Z90" s="26" t="s">
        <v>213</v>
      </c>
      <c r="AA90" s="26" t="s">
        <v>213</v>
      </c>
      <c r="AB90" s="26" t="s">
        <v>213</v>
      </c>
      <c r="AC90" s="26" t="s">
        <v>213</v>
      </c>
      <c r="AD90" s="26" t="s">
        <v>213</v>
      </c>
      <c r="AE90" s="26" t="s">
        <v>213</v>
      </c>
      <c r="AF90" s="26" t="s">
        <v>213</v>
      </c>
      <c r="AG90" s="26" t="s">
        <v>213</v>
      </c>
      <c r="AH90" s="26" t="s">
        <v>213</v>
      </c>
      <c r="AI90" s="26" t="s">
        <v>213</v>
      </c>
      <c r="AJ90" s="26" t="s">
        <v>213</v>
      </c>
    </row>
    <row r="91" spans="1:36" x14ac:dyDescent="0.35">
      <c r="A91" s="17" t="s">
        <v>177</v>
      </c>
      <c r="B91" s="18">
        <v>34</v>
      </c>
      <c r="C91" s="19">
        <v>45523</v>
      </c>
      <c r="D91" s="22" t="s">
        <v>213</v>
      </c>
      <c r="E91" s="26" t="s">
        <v>213</v>
      </c>
      <c r="F91" s="26" t="s">
        <v>213</v>
      </c>
      <c r="G91" s="26" t="s">
        <v>213</v>
      </c>
      <c r="H91" s="26" t="s">
        <v>213</v>
      </c>
      <c r="I91" s="26" t="s">
        <v>213</v>
      </c>
      <c r="J91" s="26" t="s">
        <v>213</v>
      </c>
      <c r="K91" s="26" t="s">
        <v>213</v>
      </c>
      <c r="L91" s="26" t="s">
        <v>213</v>
      </c>
      <c r="M91" s="26" t="s">
        <v>213</v>
      </c>
      <c r="N91" s="26" t="s">
        <v>213</v>
      </c>
      <c r="O91" s="26" t="s">
        <v>213</v>
      </c>
      <c r="P91" s="26" t="s">
        <v>213</v>
      </c>
      <c r="Q91" s="26" t="s">
        <v>213</v>
      </c>
      <c r="R91" s="26" t="s">
        <v>213</v>
      </c>
      <c r="S91" s="26" t="s">
        <v>213</v>
      </c>
      <c r="T91" s="26" t="s">
        <v>213</v>
      </c>
      <c r="U91" s="26" t="s">
        <v>213</v>
      </c>
      <c r="V91" s="26" t="s">
        <v>213</v>
      </c>
      <c r="W91" s="26" t="s">
        <v>213</v>
      </c>
      <c r="X91" s="26" t="s">
        <v>213</v>
      </c>
      <c r="Y91" s="26" t="s">
        <v>213</v>
      </c>
      <c r="Z91" s="26" t="s">
        <v>213</v>
      </c>
      <c r="AA91" s="26" t="s">
        <v>213</v>
      </c>
      <c r="AB91" s="26" t="s">
        <v>213</v>
      </c>
      <c r="AC91" s="26" t="s">
        <v>213</v>
      </c>
      <c r="AD91" s="26" t="s">
        <v>213</v>
      </c>
      <c r="AE91" s="26" t="s">
        <v>213</v>
      </c>
      <c r="AF91" s="26" t="s">
        <v>213</v>
      </c>
      <c r="AG91" s="26" t="s">
        <v>213</v>
      </c>
      <c r="AH91" s="26" t="s">
        <v>213</v>
      </c>
      <c r="AI91" s="26" t="s">
        <v>213</v>
      </c>
      <c r="AJ91" s="26" t="s">
        <v>213</v>
      </c>
    </row>
    <row r="92" spans="1:36" x14ac:dyDescent="0.35">
      <c r="A92" s="17" t="s">
        <v>177</v>
      </c>
      <c r="B92" s="18">
        <v>35</v>
      </c>
      <c r="C92" s="19">
        <v>45530</v>
      </c>
      <c r="D92" s="22" t="s">
        <v>213</v>
      </c>
      <c r="E92" s="26" t="s">
        <v>213</v>
      </c>
      <c r="F92" s="26" t="s">
        <v>213</v>
      </c>
      <c r="G92" s="26" t="s">
        <v>213</v>
      </c>
      <c r="H92" s="26" t="s">
        <v>213</v>
      </c>
      <c r="I92" s="26" t="s">
        <v>213</v>
      </c>
      <c r="J92" s="26" t="s">
        <v>213</v>
      </c>
      <c r="K92" s="26" t="s">
        <v>213</v>
      </c>
      <c r="L92" s="26" t="s">
        <v>213</v>
      </c>
      <c r="M92" s="26" t="s">
        <v>213</v>
      </c>
      <c r="N92" s="26" t="s">
        <v>213</v>
      </c>
      <c r="O92" s="26" t="s">
        <v>213</v>
      </c>
      <c r="P92" s="26" t="s">
        <v>213</v>
      </c>
      <c r="Q92" s="26" t="s">
        <v>213</v>
      </c>
      <c r="R92" s="26" t="s">
        <v>213</v>
      </c>
      <c r="S92" s="26" t="s">
        <v>213</v>
      </c>
      <c r="T92" s="26" t="s">
        <v>213</v>
      </c>
      <c r="U92" s="26" t="s">
        <v>213</v>
      </c>
      <c r="V92" s="26" t="s">
        <v>213</v>
      </c>
      <c r="W92" s="26" t="s">
        <v>213</v>
      </c>
      <c r="X92" s="26" t="s">
        <v>213</v>
      </c>
      <c r="Y92" s="26" t="s">
        <v>213</v>
      </c>
      <c r="Z92" s="26" t="s">
        <v>213</v>
      </c>
      <c r="AA92" s="26" t="s">
        <v>213</v>
      </c>
      <c r="AB92" s="26" t="s">
        <v>213</v>
      </c>
      <c r="AC92" s="26" t="s">
        <v>213</v>
      </c>
      <c r="AD92" s="26" t="s">
        <v>213</v>
      </c>
      <c r="AE92" s="26" t="s">
        <v>213</v>
      </c>
      <c r="AF92" s="26" t="s">
        <v>213</v>
      </c>
      <c r="AG92" s="26" t="s">
        <v>213</v>
      </c>
      <c r="AH92" s="26" t="s">
        <v>213</v>
      </c>
      <c r="AI92" s="26" t="s">
        <v>213</v>
      </c>
      <c r="AJ92" s="26" t="s">
        <v>213</v>
      </c>
    </row>
    <row r="93" spans="1:36" x14ac:dyDescent="0.35">
      <c r="A93" s="17" t="s">
        <v>177</v>
      </c>
      <c r="B93" s="18">
        <v>36</v>
      </c>
      <c r="C93" s="19">
        <v>45537</v>
      </c>
      <c r="D93" s="22" t="s">
        <v>213</v>
      </c>
      <c r="E93" s="26" t="s">
        <v>213</v>
      </c>
      <c r="F93" s="26" t="s">
        <v>213</v>
      </c>
      <c r="G93" s="26" t="s">
        <v>213</v>
      </c>
      <c r="H93" s="26" t="s">
        <v>213</v>
      </c>
      <c r="I93" s="26" t="s">
        <v>213</v>
      </c>
      <c r="J93" s="26" t="s">
        <v>213</v>
      </c>
      <c r="K93" s="26" t="s">
        <v>213</v>
      </c>
      <c r="L93" s="26" t="s">
        <v>213</v>
      </c>
      <c r="M93" s="26" t="s">
        <v>213</v>
      </c>
      <c r="N93" s="26" t="s">
        <v>213</v>
      </c>
      <c r="O93" s="26" t="s">
        <v>213</v>
      </c>
      <c r="P93" s="26" t="s">
        <v>213</v>
      </c>
      <c r="Q93" s="26" t="s">
        <v>213</v>
      </c>
      <c r="R93" s="26" t="s">
        <v>213</v>
      </c>
      <c r="S93" s="26" t="s">
        <v>213</v>
      </c>
      <c r="T93" s="26" t="s">
        <v>213</v>
      </c>
      <c r="U93" s="26" t="s">
        <v>213</v>
      </c>
      <c r="V93" s="26" t="s">
        <v>213</v>
      </c>
      <c r="W93" s="26" t="s">
        <v>213</v>
      </c>
      <c r="X93" s="26" t="s">
        <v>213</v>
      </c>
      <c r="Y93" s="26" t="s">
        <v>213</v>
      </c>
      <c r="Z93" s="26" t="s">
        <v>213</v>
      </c>
      <c r="AA93" s="26" t="s">
        <v>213</v>
      </c>
      <c r="AB93" s="26" t="s">
        <v>213</v>
      </c>
      <c r="AC93" s="26" t="s">
        <v>213</v>
      </c>
      <c r="AD93" s="26" t="s">
        <v>213</v>
      </c>
      <c r="AE93" s="26" t="s">
        <v>213</v>
      </c>
      <c r="AF93" s="26" t="s">
        <v>213</v>
      </c>
      <c r="AG93" s="26" t="s">
        <v>213</v>
      </c>
      <c r="AH93" s="26" t="s">
        <v>213</v>
      </c>
      <c r="AI93" s="26" t="s">
        <v>213</v>
      </c>
      <c r="AJ93" s="26" t="s">
        <v>213</v>
      </c>
    </row>
    <row r="94" spans="1:36" x14ac:dyDescent="0.35">
      <c r="A94" s="17" t="s">
        <v>177</v>
      </c>
      <c r="B94" s="18">
        <v>37</v>
      </c>
      <c r="C94" s="19">
        <v>45544</v>
      </c>
      <c r="D94" s="22" t="s">
        <v>213</v>
      </c>
      <c r="E94" s="26" t="s">
        <v>213</v>
      </c>
      <c r="F94" s="26" t="s">
        <v>213</v>
      </c>
      <c r="G94" s="26" t="s">
        <v>213</v>
      </c>
      <c r="H94" s="26" t="s">
        <v>213</v>
      </c>
      <c r="I94" s="26" t="s">
        <v>213</v>
      </c>
      <c r="J94" s="26" t="s">
        <v>213</v>
      </c>
      <c r="K94" s="26" t="s">
        <v>213</v>
      </c>
      <c r="L94" s="26" t="s">
        <v>213</v>
      </c>
      <c r="M94" s="26" t="s">
        <v>213</v>
      </c>
      <c r="N94" s="26" t="s">
        <v>213</v>
      </c>
      <c r="O94" s="26" t="s">
        <v>213</v>
      </c>
      <c r="P94" s="26" t="s">
        <v>213</v>
      </c>
      <c r="Q94" s="26" t="s">
        <v>213</v>
      </c>
      <c r="R94" s="26" t="s">
        <v>213</v>
      </c>
      <c r="S94" s="26" t="s">
        <v>213</v>
      </c>
      <c r="T94" s="26" t="s">
        <v>213</v>
      </c>
      <c r="U94" s="26" t="s">
        <v>213</v>
      </c>
      <c r="V94" s="26" t="s">
        <v>213</v>
      </c>
      <c r="W94" s="26" t="s">
        <v>213</v>
      </c>
      <c r="X94" s="26" t="s">
        <v>213</v>
      </c>
      <c r="Y94" s="26" t="s">
        <v>213</v>
      </c>
      <c r="Z94" s="26" t="s">
        <v>213</v>
      </c>
      <c r="AA94" s="26" t="s">
        <v>213</v>
      </c>
      <c r="AB94" s="26" t="s">
        <v>213</v>
      </c>
      <c r="AC94" s="26" t="s">
        <v>213</v>
      </c>
      <c r="AD94" s="26" t="s">
        <v>213</v>
      </c>
      <c r="AE94" s="26" t="s">
        <v>213</v>
      </c>
      <c r="AF94" s="26" t="s">
        <v>213</v>
      </c>
      <c r="AG94" s="26" t="s">
        <v>213</v>
      </c>
      <c r="AH94" s="26" t="s">
        <v>213</v>
      </c>
      <c r="AI94" s="26" t="s">
        <v>213</v>
      </c>
      <c r="AJ94" s="26" t="s">
        <v>213</v>
      </c>
    </row>
    <row r="95" spans="1:36" x14ac:dyDescent="0.35">
      <c r="A95" s="17" t="s">
        <v>177</v>
      </c>
      <c r="B95" s="18">
        <v>38</v>
      </c>
      <c r="C95" s="19">
        <v>45551</v>
      </c>
      <c r="D95" s="22" t="s">
        <v>213</v>
      </c>
      <c r="E95" s="26" t="s">
        <v>213</v>
      </c>
      <c r="F95" s="26" t="s">
        <v>213</v>
      </c>
      <c r="G95" s="26" t="s">
        <v>213</v>
      </c>
      <c r="H95" s="26" t="s">
        <v>213</v>
      </c>
      <c r="I95" s="26" t="s">
        <v>213</v>
      </c>
      <c r="J95" s="26" t="s">
        <v>213</v>
      </c>
      <c r="K95" s="26" t="s">
        <v>213</v>
      </c>
      <c r="L95" s="26" t="s">
        <v>213</v>
      </c>
      <c r="M95" s="26" t="s">
        <v>213</v>
      </c>
      <c r="N95" s="26" t="s">
        <v>213</v>
      </c>
      <c r="O95" s="26" t="s">
        <v>213</v>
      </c>
      <c r="P95" s="26" t="s">
        <v>213</v>
      </c>
      <c r="Q95" s="26" t="s">
        <v>213</v>
      </c>
      <c r="R95" s="26" t="s">
        <v>213</v>
      </c>
      <c r="S95" s="26" t="s">
        <v>213</v>
      </c>
      <c r="T95" s="26" t="s">
        <v>213</v>
      </c>
      <c r="U95" s="26" t="s">
        <v>213</v>
      </c>
      <c r="V95" s="26" t="s">
        <v>213</v>
      </c>
      <c r="W95" s="26" t="s">
        <v>213</v>
      </c>
      <c r="X95" s="26" t="s">
        <v>213</v>
      </c>
      <c r="Y95" s="26" t="s">
        <v>213</v>
      </c>
      <c r="Z95" s="26" t="s">
        <v>213</v>
      </c>
      <c r="AA95" s="26" t="s">
        <v>213</v>
      </c>
      <c r="AB95" s="26" t="s">
        <v>213</v>
      </c>
      <c r="AC95" s="26" t="s">
        <v>213</v>
      </c>
      <c r="AD95" s="26" t="s">
        <v>213</v>
      </c>
      <c r="AE95" s="26" t="s">
        <v>213</v>
      </c>
      <c r="AF95" s="26" t="s">
        <v>213</v>
      </c>
      <c r="AG95" s="26" t="s">
        <v>213</v>
      </c>
      <c r="AH95" s="26" t="s">
        <v>213</v>
      </c>
      <c r="AI95" s="26" t="s">
        <v>213</v>
      </c>
      <c r="AJ95" s="26" t="s">
        <v>213</v>
      </c>
    </row>
    <row r="96" spans="1:36" x14ac:dyDescent="0.35">
      <c r="A96" s="17" t="s">
        <v>177</v>
      </c>
      <c r="B96" s="18">
        <v>39</v>
      </c>
      <c r="C96" s="19">
        <v>45558</v>
      </c>
      <c r="D96" s="22" t="s">
        <v>213</v>
      </c>
      <c r="E96" s="26" t="s">
        <v>213</v>
      </c>
      <c r="F96" s="26" t="s">
        <v>213</v>
      </c>
      <c r="G96" s="26" t="s">
        <v>213</v>
      </c>
      <c r="H96" s="26" t="s">
        <v>213</v>
      </c>
      <c r="I96" s="26" t="s">
        <v>213</v>
      </c>
      <c r="J96" s="26" t="s">
        <v>213</v>
      </c>
      <c r="K96" s="26" t="s">
        <v>213</v>
      </c>
      <c r="L96" s="26" t="s">
        <v>213</v>
      </c>
      <c r="M96" s="26" t="s">
        <v>213</v>
      </c>
      <c r="N96" s="26" t="s">
        <v>213</v>
      </c>
      <c r="O96" s="26" t="s">
        <v>213</v>
      </c>
      <c r="P96" s="26" t="s">
        <v>213</v>
      </c>
      <c r="Q96" s="26" t="s">
        <v>213</v>
      </c>
      <c r="R96" s="26" t="s">
        <v>213</v>
      </c>
      <c r="S96" s="26" t="s">
        <v>213</v>
      </c>
      <c r="T96" s="26" t="s">
        <v>213</v>
      </c>
      <c r="U96" s="26" t="s">
        <v>213</v>
      </c>
      <c r="V96" s="26" t="s">
        <v>213</v>
      </c>
      <c r="W96" s="26" t="s">
        <v>213</v>
      </c>
      <c r="X96" s="26" t="s">
        <v>213</v>
      </c>
      <c r="Y96" s="26" t="s">
        <v>213</v>
      </c>
      <c r="Z96" s="26" t="s">
        <v>213</v>
      </c>
      <c r="AA96" s="26" t="s">
        <v>213</v>
      </c>
      <c r="AB96" s="26" t="s">
        <v>213</v>
      </c>
      <c r="AC96" s="26" t="s">
        <v>213</v>
      </c>
      <c r="AD96" s="26" t="s">
        <v>213</v>
      </c>
      <c r="AE96" s="26" t="s">
        <v>213</v>
      </c>
      <c r="AF96" s="26" t="s">
        <v>213</v>
      </c>
      <c r="AG96" s="26" t="s">
        <v>213</v>
      </c>
      <c r="AH96" s="26" t="s">
        <v>213</v>
      </c>
      <c r="AI96" s="26" t="s">
        <v>213</v>
      </c>
      <c r="AJ96" s="26" t="s">
        <v>213</v>
      </c>
    </row>
    <row r="97" spans="1:36" x14ac:dyDescent="0.35">
      <c r="A97" s="17" t="s">
        <v>177</v>
      </c>
      <c r="B97" s="18">
        <v>40</v>
      </c>
      <c r="C97" s="19">
        <v>45565</v>
      </c>
      <c r="D97" s="22" t="s">
        <v>213</v>
      </c>
      <c r="E97" s="26" t="s">
        <v>213</v>
      </c>
      <c r="F97" s="26" t="s">
        <v>213</v>
      </c>
      <c r="G97" s="26" t="s">
        <v>213</v>
      </c>
      <c r="H97" s="26" t="s">
        <v>213</v>
      </c>
      <c r="I97" s="26" t="s">
        <v>213</v>
      </c>
      <c r="J97" s="26" t="s">
        <v>213</v>
      </c>
      <c r="K97" s="26" t="s">
        <v>213</v>
      </c>
      <c r="L97" s="26" t="s">
        <v>213</v>
      </c>
      <c r="M97" s="26" t="s">
        <v>213</v>
      </c>
      <c r="N97" s="26" t="s">
        <v>213</v>
      </c>
      <c r="O97" s="26" t="s">
        <v>213</v>
      </c>
      <c r="P97" s="26" t="s">
        <v>213</v>
      </c>
      <c r="Q97" s="26" t="s">
        <v>213</v>
      </c>
      <c r="R97" s="26" t="s">
        <v>213</v>
      </c>
      <c r="S97" s="26" t="s">
        <v>213</v>
      </c>
      <c r="T97" s="26" t="s">
        <v>213</v>
      </c>
      <c r="U97" s="26" t="s">
        <v>213</v>
      </c>
      <c r="V97" s="26" t="s">
        <v>213</v>
      </c>
      <c r="W97" s="26" t="s">
        <v>213</v>
      </c>
      <c r="X97" s="26" t="s">
        <v>213</v>
      </c>
      <c r="Y97" s="26" t="s">
        <v>213</v>
      </c>
      <c r="Z97" s="26" t="s">
        <v>213</v>
      </c>
      <c r="AA97" s="26" t="s">
        <v>213</v>
      </c>
      <c r="AB97" s="26" t="s">
        <v>213</v>
      </c>
      <c r="AC97" s="26" t="s">
        <v>213</v>
      </c>
      <c r="AD97" s="26" t="s">
        <v>213</v>
      </c>
      <c r="AE97" s="26" t="s">
        <v>213</v>
      </c>
      <c r="AF97" s="26" t="s">
        <v>213</v>
      </c>
      <c r="AG97" s="26" t="s">
        <v>213</v>
      </c>
      <c r="AH97" s="26" t="s">
        <v>213</v>
      </c>
      <c r="AI97" s="26" t="s">
        <v>213</v>
      </c>
      <c r="AJ97" s="26" t="s">
        <v>213</v>
      </c>
    </row>
    <row r="98" spans="1:36" x14ac:dyDescent="0.35">
      <c r="A98" s="17" t="s">
        <v>177</v>
      </c>
      <c r="B98" s="18">
        <v>41</v>
      </c>
      <c r="C98" s="19">
        <v>45572</v>
      </c>
      <c r="D98" s="22" t="s">
        <v>213</v>
      </c>
      <c r="E98" s="26" t="s">
        <v>213</v>
      </c>
      <c r="F98" s="26" t="s">
        <v>213</v>
      </c>
      <c r="G98" s="26" t="s">
        <v>213</v>
      </c>
      <c r="H98" s="26" t="s">
        <v>213</v>
      </c>
      <c r="I98" s="26" t="s">
        <v>213</v>
      </c>
      <c r="J98" s="26" t="s">
        <v>213</v>
      </c>
      <c r="K98" s="26" t="s">
        <v>213</v>
      </c>
      <c r="L98" s="26" t="s">
        <v>213</v>
      </c>
      <c r="M98" s="26" t="s">
        <v>213</v>
      </c>
      <c r="N98" s="26" t="s">
        <v>213</v>
      </c>
      <c r="O98" s="26" t="s">
        <v>213</v>
      </c>
      <c r="P98" s="26" t="s">
        <v>213</v>
      </c>
      <c r="Q98" s="26" t="s">
        <v>213</v>
      </c>
      <c r="R98" s="26" t="s">
        <v>213</v>
      </c>
      <c r="S98" s="26" t="s">
        <v>213</v>
      </c>
      <c r="T98" s="26" t="s">
        <v>213</v>
      </c>
      <c r="U98" s="26" t="s">
        <v>213</v>
      </c>
      <c r="V98" s="26" t="s">
        <v>213</v>
      </c>
      <c r="W98" s="26" t="s">
        <v>213</v>
      </c>
      <c r="X98" s="26" t="s">
        <v>213</v>
      </c>
      <c r="Y98" s="26" t="s">
        <v>213</v>
      </c>
      <c r="Z98" s="26" t="s">
        <v>213</v>
      </c>
      <c r="AA98" s="26" t="s">
        <v>213</v>
      </c>
      <c r="AB98" s="26" t="s">
        <v>213</v>
      </c>
      <c r="AC98" s="26" t="s">
        <v>213</v>
      </c>
      <c r="AD98" s="26" t="s">
        <v>213</v>
      </c>
      <c r="AE98" s="26" t="s">
        <v>213</v>
      </c>
      <c r="AF98" s="26" t="s">
        <v>213</v>
      </c>
      <c r="AG98" s="26" t="s">
        <v>213</v>
      </c>
      <c r="AH98" s="26" t="s">
        <v>213</v>
      </c>
      <c r="AI98" s="26" t="s">
        <v>213</v>
      </c>
      <c r="AJ98" s="26" t="s">
        <v>213</v>
      </c>
    </row>
    <row r="99" spans="1:36" x14ac:dyDescent="0.35">
      <c r="A99" s="17" t="s">
        <v>177</v>
      </c>
      <c r="B99" s="18">
        <v>42</v>
      </c>
      <c r="C99" s="19">
        <v>45579</v>
      </c>
      <c r="D99" s="22" t="s">
        <v>213</v>
      </c>
      <c r="E99" s="26" t="s">
        <v>213</v>
      </c>
      <c r="F99" s="26" t="s">
        <v>213</v>
      </c>
      <c r="G99" s="26" t="s">
        <v>213</v>
      </c>
      <c r="H99" s="26" t="s">
        <v>213</v>
      </c>
      <c r="I99" s="26" t="s">
        <v>213</v>
      </c>
      <c r="J99" s="26" t="s">
        <v>213</v>
      </c>
      <c r="K99" s="26" t="s">
        <v>213</v>
      </c>
      <c r="L99" s="26" t="s">
        <v>213</v>
      </c>
      <c r="M99" s="26" t="s">
        <v>213</v>
      </c>
      <c r="N99" s="26" t="s">
        <v>213</v>
      </c>
      <c r="O99" s="26" t="s">
        <v>213</v>
      </c>
      <c r="P99" s="26" t="s">
        <v>213</v>
      </c>
      <c r="Q99" s="26" t="s">
        <v>213</v>
      </c>
      <c r="R99" s="26" t="s">
        <v>213</v>
      </c>
      <c r="S99" s="26" t="s">
        <v>213</v>
      </c>
      <c r="T99" s="26" t="s">
        <v>213</v>
      </c>
      <c r="U99" s="26" t="s">
        <v>213</v>
      </c>
      <c r="V99" s="26" t="s">
        <v>213</v>
      </c>
      <c r="W99" s="26" t="s">
        <v>213</v>
      </c>
      <c r="X99" s="26" t="s">
        <v>213</v>
      </c>
      <c r="Y99" s="26" t="s">
        <v>213</v>
      </c>
      <c r="Z99" s="26" t="s">
        <v>213</v>
      </c>
      <c r="AA99" s="26" t="s">
        <v>213</v>
      </c>
      <c r="AB99" s="26" t="s">
        <v>213</v>
      </c>
      <c r="AC99" s="26" t="s">
        <v>213</v>
      </c>
      <c r="AD99" s="26" t="s">
        <v>213</v>
      </c>
      <c r="AE99" s="26" t="s">
        <v>213</v>
      </c>
      <c r="AF99" s="26" t="s">
        <v>213</v>
      </c>
      <c r="AG99" s="26" t="s">
        <v>213</v>
      </c>
      <c r="AH99" s="26" t="s">
        <v>213</v>
      </c>
      <c r="AI99" s="26" t="s">
        <v>213</v>
      </c>
      <c r="AJ99" s="26" t="s">
        <v>213</v>
      </c>
    </row>
    <row r="100" spans="1:36" x14ac:dyDescent="0.35">
      <c r="A100" s="17" t="s">
        <v>177</v>
      </c>
      <c r="B100" s="18">
        <v>43</v>
      </c>
      <c r="C100" s="19">
        <v>45586</v>
      </c>
      <c r="D100" s="22" t="s">
        <v>213</v>
      </c>
      <c r="E100" s="26" t="s">
        <v>213</v>
      </c>
      <c r="F100" s="26" t="s">
        <v>213</v>
      </c>
      <c r="G100" s="26" t="s">
        <v>213</v>
      </c>
      <c r="H100" s="26" t="s">
        <v>213</v>
      </c>
      <c r="I100" s="26" t="s">
        <v>213</v>
      </c>
      <c r="J100" s="26" t="s">
        <v>213</v>
      </c>
      <c r="K100" s="26" t="s">
        <v>213</v>
      </c>
      <c r="L100" s="26" t="s">
        <v>213</v>
      </c>
      <c r="M100" s="26" t="s">
        <v>213</v>
      </c>
      <c r="N100" s="26" t="s">
        <v>213</v>
      </c>
      <c r="O100" s="26" t="s">
        <v>213</v>
      </c>
      <c r="P100" s="26" t="s">
        <v>213</v>
      </c>
      <c r="Q100" s="26" t="s">
        <v>213</v>
      </c>
      <c r="R100" s="26" t="s">
        <v>213</v>
      </c>
      <c r="S100" s="26" t="s">
        <v>213</v>
      </c>
      <c r="T100" s="26" t="s">
        <v>213</v>
      </c>
      <c r="U100" s="26" t="s">
        <v>213</v>
      </c>
      <c r="V100" s="26" t="s">
        <v>213</v>
      </c>
      <c r="W100" s="26" t="s">
        <v>213</v>
      </c>
      <c r="X100" s="26" t="s">
        <v>213</v>
      </c>
      <c r="Y100" s="26" t="s">
        <v>213</v>
      </c>
      <c r="Z100" s="26" t="s">
        <v>213</v>
      </c>
      <c r="AA100" s="26" t="s">
        <v>213</v>
      </c>
      <c r="AB100" s="26" t="s">
        <v>213</v>
      </c>
      <c r="AC100" s="26" t="s">
        <v>213</v>
      </c>
      <c r="AD100" s="26" t="s">
        <v>213</v>
      </c>
      <c r="AE100" s="26" t="s">
        <v>213</v>
      </c>
      <c r="AF100" s="26" t="s">
        <v>213</v>
      </c>
      <c r="AG100" s="26" t="s">
        <v>213</v>
      </c>
      <c r="AH100" s="26" t="s">
        <v>213</v>
      </c>
      <c r="AI100" s="26" t="s">
        <v>213</v>
      </c>
      <c r="AJ100" s="26" t="s">
        <v>213</v>
      </c>
    </row>
    <row r="101" spans="1:36" x14ac:dyDescent="0.35">
      <c r="A101" s="17" t="s">
        <v>177</v>
      </c>
      <c r="B101" s="18">
        <v>44</v>
      </c>
      <c r="C101" s="19">
        <v>45593</v>
      </c>
      <c r="D101" s="22" t="s">
        <v>213</v>
      </c>
      <c r="E101" s="26" t="s">
        <v>213</v>
      </c>
      <c r="F101" s="26" t="s">
        <v>213</v>
      </c>
      <c r="G101" s="26" t="s">
        <v>213</v>
      </c>
      <c r="H101" s="26" t="s">
        <v>213</v>
      </c>
      <c r="I101" s="26" t="s">
        <v>213</v>
      </c>
      <c r="J101" s="26" t="s">
        <v>213</v>
      </c>
      <c r="K101" s="26" t="s">
        <v>213</v>
      </c>
      <c r="L101" s="26" t="s">
        <v>213</v>
      </c>
      <c r="M101" s="26" t="s">
        <v>213</v>
      </c>
      <c r="N101" s="26" t="s">
        <v>213</v>
      </c>
      <c r="O101" s="26" t="s">
        <v>213</v>
      </c>
      <c r="P101" s="26" t="s">
        <v>213</v>
      </c>
      <c r="Q101" s="26" t="s">
        <v>213</v>
      </c>
      <c r="R101" s="26" t="s">
        <v>213</v>
      </c>
      <c r="S101" s="26" t="s">
        <v>213</v>
      </c>
      <c r="T101" s="26" t="s">
        <v>213</v>
      </c>
      <c r="U101" s="26" t="s">
        <v>213</v>
      </c>
      <c r="V101" s="26" t="s">
        <v>213</v>
      </c>
      <c r="W101" s="26" t="s">
        <v>213</v>
      </c>
      <c r="X101" s="26" t="s">
        <v>213</v>
      </c>
      <c r="Y101" s="26" t="s">
        <v>213</v>
      </c>
      <c r="Z101" s="26" t="s">
        <v>213</v>
      </c>
      <c r="AA101" s="26" t="s">
        <v>213</v>
      </c>
      <c r="AB101" s="26" t="s">
        <v>213</v>
      </c>
      <c r="AC101" s="26" t="s">
        <v>213</v>
      </c>
      <c r="AD101" s="26" t="s">
        <v>213</v>
      </c>
      <c r="AE101" s="26" t="s">
        <v>213</v>
      </c>
      <c r="AF101" s="26" t="s">
        <v>213</v>
      </c>
      <c r="AG101" s="26" t="s">
        <v>213</v>
      </c>
      <c r="AH101" s="26" t="s">
        <v>213</v>
      </c>
      <c r="AI101" s="26" t="s">
        <v>213</v>
      </c>
      <c r="AJ101" s="26" t="s">
        <v>213</v>
      </c>
    </row>
    <row r="102" spans="1:36" x14ac:dyDescent="0.35">
      <c r="A102" s="17" t="s">
        <v>177</v>
      </c>
      <c r="B102" s="18">
        <v>45</v>
      </c>
      <c r="C102" s="19">
        <v>45600</v>
      </c>
      <c r="D102" s="22" t="s">
        <v>213</v>
      </c>
      <c r="E102" s="26" t="s">
        <v>213</v>
      </c>
      <c r="F102" s="26" t="s">
        <v>213</v>
      </c>
      <c r="G102" s="26" t="s">
        <v>213</v>
      </c>
      <c r="H102" s="26" t="s">
        <v>213</v>
      </c>
      <c r="I102" s="26" t="s">
        <v>213</v>
      </c>
      <c r="J102" s="26" t="s">
        <v>213</v>
      </c>
      <c r="K102" s="26" t="s">
        <v>213</v>
      </c>
      <c r="L102" s="26" t="s">
        <v>213</v>
      </c>
      <c r="M102" s="26" t="s">
        <v>213</v>
      </c>
      <c r="N102" s="26" t="s">
        <v>213</v>
      </c>
      <c r="O102" s="26" t="s">
        <v>213</v>
      </c>
      <c r="P102" s="26" t="s">
        <v>213</v>
      </c>
      <c r="Q102" s="26" t="s">
        <v>213</v>
      </c>
      <c r="R102" s="26" t="s">
        <v>213</v>
      </c>
      <c r="S102" s="26" t="s">
        <v>213</v>
      </c>
      <c r="T102" s="26" t="s">
        <v>213</v>
      </c>
      <c r="U102" s="26" t="s">
        <v>213</v>
      </c>
      <c r="V102" s="26" t="s">
        <v>213</v>
      </c>
      <c r="W102" s="26" t="s">
        <v>213</v>
      </c>
      <c r="X102" s="26" t="s">
        <v>213</v>
      </c>
      <c r="Y102" s="26" t="s">
        <v>213</v>
      </c>
      <c r="Z102" s="26" t="s">
        <v>213</v>
      </c>
      <c r="AA102" s="26" t="s">
        <v>213</v>
      </c>
      <c r="AB102" s="26" t="s">
        <v>213</v>
      </c>
      <c r="AC102" s="26" t="s">
        <v>213</v>
      </c>
      <c r="AD102" s="26" t="s">
        <v>213</v>
      </c>
      <c r="AE102" s="26" t="s">
        <v>213</v>
      </c>
      <c r="AF102" s="26" t="s">
        <v>213</v>
      </c>
      <c r="AG102" s="26" t="s">
        <v>213</v>
      </c>
      <c r="AH102" s="26" t="s">
        <v>213</v>
      </c>
      <c r="AI102" s="26" t="s">
        <v>213</v>
      </c>
      <c r="AJ102" s="26" t="s">
        <v>213</v>
      </c>
    </row>
    <row r="103" spans="1:36" x14ac:dyDescent="0.35">
      <c r="A103" s="17" t="s">
        <v>177</v>
      </c>
      <c r="B103" s="18">
        <v>46</v>
      </c>
      <c r="C103" s="19">
        <v>45607</v>
      </c>
      <c r="D103" s="22" t="s">
        <v>213</v>
      </c>
      <c r="E103" s="26" t="s">
        <v>213</v>
      </c>
      <c r="F103" s="26" t="s">
        <v>213</v>
      </c>
      <c r="G103" s="26" t="s">
        <v>213</v>
      </c>
      <c r="H103" s="26" t="s">
        <v>213</v>
      </c>
      <c r="I103" s="26" t="s">
        <v>213</v>
      </c>
      <c r="J103" s="26" t="s">
        <v>213</v>
      </c>
      <c r="K103" s="26" t="s">
        <v>213</v>
      </c>
      <c r="L103" s="26" t="s">
        <v>213</v>
      </c>
      <c r="M103" s="26" t="s">
        <v>213</v>
      </c>
      <c r="N103" s="26" t="s">
        <v>213</v>
      </c>
      <c r="O103" s="26" t="s">
        <v>213</v>
      </c>
      <c r="P103" s="26" t="s">
        <v>213</v>
      </c>
      <c r="Q103" s="26" t="s">
        <v>213</v>
      </c>
      <c r="R103" s="26" t="s">
        <v>213</v>
      </c>
      <c r="S103" s="26" t="s">
        <v>213</v>
      </c>
      <c r="T103" s="26" t="s">
        <v>213</v>
      </c>
      <c r="U103" s="26" t="s">
        <v>213</v>
      </c>
      <c r="V103" s="26" t="s">
        <v>213</v>
      </c>
      <c r="W103" s="26" t="s">
        <v>213</v>
      </c>
      <c r="X103" s="26" t="s">
        <v>213</v>
      </c>
      <c r="Y103" s="26" t="s">
        <v>213</v>
      </c>
      <c r="Z103" s="26" t="s">
        <v>213</v>
      </c>
      <c r="AA103" s="26" t="s">
        <v>213</v>
      </c>
      <c r="AB103" s="26" t="s">
        <v>213</v>
      </c>
      <c r="AC103" s="26" t="s">
        <v>213</v>
      </c>
      <c r="AD103" s="26" t="s">
        <v>213</v>
      </c>
      <c r="AE103" s="26" t="s">
        <v>213</v>
      </c>
      <c r="AF103" s="26" t="s">
        <v>213</v>
      </c>
      <c r="AG103" s="26" t="s">
        <v>213</v>
      </c>
      <c r="AH103" s="26" t="s">
        <v>213</v>
      </c>
      <c r="AI103" s="26" t="s">
        <v>213</v>
      </c>
      <c r="AJ103" s="26" t="s">
        <v>213</v>
      </c>
    </row>
    <row r="104" spans="1:36" x14ac:dyDescent="0.35">
      <c r="A104" s="17" t="s">
        <v>177</v>
      </c>
      <c r="B104" s="18">
        <v>47</v>
      </c>
      <c r="C104" s="19">
        <v>45614</v>
      </c>
      <c r="D104" s="22" t="s">
        <v>213</v>
      </c>
      <c r="E104" s="26" t="s">
        <v>213</v>
      </c>
      <c r="F104" s="26" t="s">
        <v>213</v>
      </c>
      <c r="G104" s="26" t="s">
        <v>213</v>
      </c>
      <c r="H104" s="26" t="s">
        <v>213</v>
      </c>
      <c r="I104" s="26" t="s">
        <v>213</v>
      </c>
      <c r="J104" s="26" t="s">
        <v>213</v>
      </c>
      <c r="K104" s="26" t="s">
        <v>213</v>
      </c>
      <c r="L104" s="26" t="s">
        <v>213</v>
      </c>
      <c r="M104" s="26" t="s">
        <v>213</v>
      </c>
      <c r="N104" s="26" t="s">
        <v>213</v>
      </c>
      <c r="O104" s="26" t="s">
        <v>213</v>
      </c>
      <c r="P104" s="26" t="s">
        <v>213</v>
      </c>
      <c r="Q104" s="26" t="s">
        <v>213</v>
      </c>
      <c r="R104" s="26" t="s">
        <v>213</v>
      </c>
      <c r="S104" s="26" t="s">
        <v>213</v>
      </c>
      <c r="T104" s="26" t="s">
        <v>213</v>
      </c>
      <c r="U104" s="26" t="s">
        <v>213</v>
      </c>
      <c r="V104" s="26" t="s">
        <v>213</v>
      </c>
      <c r="W104" s="26" t="s">
        <v>213</v>
      </c>
      <c r="X104" s="26" t="s">
        <v>213</v>
      </c>
      <c r="Y104" s="26" t="s">
        <v>213</v>
      </c>
      <c r="Z104" s="26" t="s">
        <v>213</v>
      </c>
      <c r="AA104" s="26" t="s">
        <v>213</v>
      </c>
      <c r="AB104" s="26" t="s">
        <v>213</v>
      </c>
      <c r="AC104" s="26" t="s">
        <v>213</v>
      </c>
      <c r="AD104" s="26" t="s">
        <v>213</v>
      </c>
      <c r="AE104" s="26" t="s">
        <v>213</v>
      </c>
      <c r="AF104" s="26" t="s">
        <v>213</v>
      </c>
      <c r="AG104" s="26" t="s">
        <v>213</v>
      </c>
      <c r="AH104" s="26" t="s">
        <v>213</v>
      </c>
      <c r="AI104" s="26" t="s">
        <v>213</v>
      </c>
      <c r="AJ104" s="26" t="s">
        <v>213</v>
      </c>
    </row>
    <row r="105" spans="1:36" x14ac:dyDescent="0.35">
      <c r="A105" s="17" t="s">
        <v>177</v>
      </c>
      <c r="B105" s="18">
        <v>48</v>
      </c>
      <c r="C105" s="19">
        <v>45621</v>
      </c>
      <c r="D105" s="22" t="s">
        <v>213</v>
      </c>
      <c r="E105" s="26" t="s">
        <v>213</v>
      </c>
      <c r="F105" s="26" t="s">
        <v>213</v>
      </c>
      <c r="G105" s="26" t="s">
        <v>213</v>
      </c>
      <c r="H105" s="26" t="s">
        <v>213</v>
      </c>
      <c r="I105" s="26" t="s">
        <v>213</v>
      </c>
      <c r="J105" s="26" t="s">
        <v>213</v>
      </c>
      <c r="K105" s="26" t="s">
        <v>213</v>
      </c>
      <c r="L105" s="26" t="s">
        <v>213</v>
      </c>
      <c r="M105" s="26" t="s">
        <v>213</v>
      </c>
      <c r="N105" s="26" t="s">
        <v>213</v>
      </c>
      <c r="O105" s="26" t="s">
        <v>213</v>
      </c>
      <c r="P105" s="26" t="s">
        <v>213</v>
      </c>
      <c r="Q105" s="26" t="s">
        <v>213</v>
      </c>
      <c r="R105" s="26" t="s">
        <v>213</v>
      </c>
      <c r="S105" s="26" t="s">
        <v>213</v>
      </c>
      <c r="T105" s="26" t="s">
        <v>213</v>
      </c>
      <c r="U105" s="26" t="s">
        <v>213</v>
      </c>
      <c r="V105" s="26" t="s">
        <v>213</v>
      </c>
      <c r="W105" s="26" t="s">
        <v>213</v>
      </c>
      <c r="X105" s="26" t="s">
        <v>213</v>
      </c>
      <c r="Y105" s="26" t="s">
        <v>213</v>
      </c>
      <c r="Z105" s="26" t="s">
        <v>213</v>
      </c>
      <c r="AA105" s="26" t="s">
        <v>213</v>
      </c>
      <c r="AB105" s="26" t="s">
        <v>213</v>
      </c>
      <c r="AC105" s="26" t="s">
        <v>213</v>
      </c>
      <c r="AD105" s="26" t="s">
        <v>213</v>
      </c>
      <c r="AE105" s="26" t="s">
        <v>213</v>
      </c>
      <c r="AF105" s="26" t="s">
        <v>213</v>
      </c>
      <c r="AG105" s="26" t="s">
        <v>213</v>
      </c>
      <c r="AH105" s="26" t="s">
        <v>213</v>
      </c>
      <c r="AI105" s="26" t="s">
        <v>213</v>
      </c>
      <c r="AJ105" s="26" t="s">
        <v>213</v>
      </c>
    </row>
    <row r="106" spans="1:36" x14ac:dyDescent="0.35">
      <c r="A106" s="17" t="s">
        <v>177</v>
      </c>
      <c r="B106" s="18">
        <v>49</v>
      </c>
      <c r="C106" s="19">
        <v>45628</v>
      </c>
      <c r="D106" s="22" t="s">
        <v>213</v>
      </c>
      <c r="E106" s="26" t="s">
        <v>213</v>
      </c>
      <c r="F106" s="26" t="s">
        <v>213</v>
      </c>
      <c r="G106" s="26" t="s">
        <v>213</v>
      </c>
      <c r="H106" s="26" t="s">
        <v>213</v>
      </c>
      <c r="I106" s="26" t="s">
        <v>213</v>
      </c>
      <c r="J106" s="26" t="s">
        <v>213</v>
      </c>
      <c r="K106" s="26" t="s">
        <v>213</v>
      </c>
      <c r="L106" s="26" t="s">
        <v>213</v>
      </c>
      <c r="M106" s="26" t="s">
        <v>213</v>
      </c>
      <c r="N106" s="26" t="s">
        <v>213</v>
      </c>
      <c r="O106" s="26" t="s">
        <v>213</v>
      </c>
      <c r="P106" s="26" t="s">
        <v>213</v>
      </c>
      <c r="Q106" s="26" t="s">
        <v>213</v>
      </c>
      <c r="R106" s="26" t="s">
        <v>213</v>
      </c>
      <c r="S106" s="26" t="s">
        <v>213</v>
      </c>
      <c r="T106" s="26" t="s">
        <v>213</v>
      </c>
      <c r="U106" s="26" t="s">
        <v>213</v>
      </c>
      <c r="V106" s="26" t="s">
        <v>213</v>
      </c>
      <c r="W106" s="26" t="s">
        <v>213</v>
      </c>
      <c r="X106" s="26" t="s">
        <v>213</v>
      </c>
      <c r="Y106" s="26" t="s">
        <v>213</v>
      </c>
      <c r="Z106" s="26" t="s">
        <v>213</v>
      </c>
      <c r="AA106" s="26" t="s">
        <v>213</v>
      </c>
      <c r="AB106" s="26" t="s">
        <v>213</v>
      </c>
      <c r="AC106" s="26" t="s">
        <v>213</v>
      </c>
      <c r="AD106" s="26" t="s">
        <v>213</v>
      </c>
      <c r="AE106" s="26" t="s">
        <v>213</v>
      </c>
      <c r="AF106" s="26" t="s">
        <v>213</v>
      </c>
      <c r="AG106" s="26" t="s">
        <v>213</v>
      </c>
      <c r="AH106" s="26" t="s">
        <v>213</v>
      </c>
      <c r="AI106" s="26" t="s">
        <v>213</v>
      </c>
      <c r="AJ106" s="26" t="s">
        <v>213</v>
      </c>
    </row>
    <row r="107" spans="1:36" x14ac:dyDescent="0.35">
      <c r="A107" s="17" t="s">
        <v>177</v>
      </c>
      <c r="B107" s="18">
        <v>50</v>
      </c>
      <c r="C107" s="19">
        <v>45635</v>
      </c>
      <c r="D107" s="22" t="s">
        <v>213</v>
      </c>
      <c r="E107" s="26" t="s">
        <v>213</v>
      </c>
      <c r="F107" s="26" t="s">
        <v>213</v>
      </c>
      <c r="G107" s="26" t="s">
        <v>213</v>
      </c>
      <c r="H107" s="26" t="s">
        <v>213</v>
      </c>
      <c r="I107" s="26" t="s">
        <v>213</v>
      </c>
      <c r="J107" s="26" t="s">
        <v>213</v>
      </c>
      <c r="K107" s="26" t="s">
        <v>213</v>
      </c>
      <c r="L107" s="26" t="s">
        <v>213</v>
      </c>
      <c r="M107" s="26" t="s">
        <v>213</v>
      </c>
      <c r="N107" s="26" t="s">
        <v>213</v>
      </c>
      <c r="O107" s="26" t="s">
        <v>213</v>
      </c>
      <c r="P107" s="26" t="s">
        <v>213</v>
      </c>
      <c r="Q107" s="26" t="s">
        <v>213</v>
      </c>
      <c r="R107" s="26" t="s">
        <v>213</v>
      </c>
      <c r="S107" s="26" t="s">
        <v>213</v>
      </c>
      <c r="T107" s="26" t="s">
        <v>213</v>
      </c>
      <c r="U107" s="26" t="s">
        <v>213</v>
      </c>
      <c r="V107" s="26" t="s">
        <v>213</v>
      </c>
      <c r="W107" s="26" t="s">
        <v>213</v>
      </c>
      <c r="X107" s="26" t="s">
        <v>213</v>
      </c>
      <c r="Y107" s="26" t="s">
        <v>213</v>
      </c>
      <c r="Z107" s="26" t="s">
        <v>213</v>
      </c>
      <c r="AA107" s="26" t="s">
        <v>213</v>
      </c>
      <c r="AB107" s="26" t="s">
        <v>213</v>
      </c>
      <c r="AC107" s="26" t="s">
        <v>213</v>
      </c>
      <c r="AD107" s="26" t="s">
        <v>213</v>
      </c>
      <c r="AE107" s="26" t="s">
        <v>213</v>
      </c>
      <c r="AF107" s="26" t="s">
        <v>213</v>
      </c>
      <c r="AG107" s="26" t="s">
        <v>213</v>
      </c>
      <c r="AH107" s="26" t="s">
        <v>213</v>
      </c>
      <c r="AI107" s="26" t="s">
        <v>213</v>
      </c>
      <c r="AJ107" s="26" t="s">
        <v>213</v>
      </c>
    </row>
    <row r="108" spans="1:36" x14ac:dyDescent="0.35">
      <c r="A108" s="17" t="s">
        <v>177</v>
      </c>
      <c r="B108" s="18">
        <v>51</v>
      </c>
      <c r="C108" s="19">
        <v>45642</v>
      </c>
      <c r="D108" s="22" t="s">
        <v>213</v>
      </c>
      <c r="E108" s="26" t="s">
        <v>213</v>
      </c>
      <c r="F108" s="26" t="s">
        <v>213</v>
      </c>
      <c r="G108" s="26" t="s">
        <v>213</v>
      </c>
      <c r="H108" s="26" t="s">
        <v>213</v>
      </c>
      <c r="I108" s="26" t="s">
        <v>213</v>
      </c>
      <c r="J108" s="26" t="s">
        <v>213</v>
      </c>
      <c r="K108" s="26" t="s">
        <v>213</v>
      </c>
      <c r="L108" s="26" t="s">
        <v>213</v>
      </c>
      <c r="M108" s="26" t="s">
        <v>213</v>
      </c>
      <c r="N108" s="26" t="s">
        <v>213</v>
      </c>
      <c r="O108" s="26" t="s">
        <v>213</v>
      </c>
      <c r="P108" s="26" t="s">
        <v>213</v>
      </c>
      <c r="Q108" s="26" t="s">
        <v>213</v>
      </c>
      <c r="R108" s="26" t="s">
        <v>213</v>
      </c>
      <c r="S108" s="26" t="s">
        <v>213</v>
      </c>
      <c r="T108" s="26" t="s">
        <v>213</v>
      </c>
      <c r="U108" s="26" t="s">
        <v>213</v>
      </c>
      <c r="V108" s="26" t="s">
        <v>213</v>
      </c>
      <c r="W108" s="26" t="s">
        <v>213</v>
      </c>
      <c r="X108" s="26" t="s">
        <v>213</v>
      </c>
      <c r="Y108" s="26" t="s">
        <v>213</v>
      </c>
      <c r="Z108" s="26" t="s">
        <v>213</v>
      </c>
      <c r="AA108" s="26" t="s">
        <v>213</v>
      </c>
      <c r="AB108" s="26" t="s">
        <v>213</v>
      </c>
      <c r="AC108" s="26" t="s">
        <v>213</v>
      </c>
      <c r="AD108" s="26" t="s">
        <v>213</v>
      </c>
      <c r="AE108" s="26" t="s">
        <v>213</v>
      </c>
      <c r="AF108" s="26" t="s">
        <v>213</v>
      </c>
      <c r="AG108" s="26" t="s">
        <v>213</v>
      </c>
      <c r="AH108" s="26" t="s">
        <v>213</v>
      </c>
      <c r="AI108" s="26" t="s">
        <v>213</v>
      </c>
      <c r="AJ108" s="26" t="s">
        <v>213</v>
      </c>
    </row>
    <row r="109" spans="1:36" x14ac:dyDescent="0.35">
      <c r="A109" s="17" t="s">
        <v>177</v>
      </c>
      <c r="B109" s="18">
        <v>52</v>
      </c>
      <c r="C109" s="19">
        <v>45649</v>
      </c>
      <c r="D109" s="22" t="s">
        <v>213</v>
      </c>
      <c r="E109" s="26" t="s">
        <v>213</v>
      </c>
      <c r="F109" s="26" t="s">
        <v>213</v>
      </c>
      <c r="G109" s="26" t="s">
        <v>213</v>
      </c>
      <c r="H109" s="26" t="s">
        <v>213</v>
      </c>
      <c r="I109" s="26" t="s">
        <v>213</v>
      </c>
      <c r="J109" s="26" t="s">
        <v>213</v>
      </c>
      <c r="K109" s="26" t="s">
        <v>213</v>
      </c>
      <c r="L109" s="26" t="s">
        <v>213</v>
      </c>
      <c r="M109" s="26" t="s">
        <v>213</v>
      </c>
      <c r="N109" s="26" t="s">
        <v>213</v>
      </c>
      <c r="O109" s="26" t="s">
        <v>213</v>
      </c>
      <c r="P109" s="26" t="s">
        <v>213</v>
      </c>
      <c r="Q109" s="26" t="s">
        <v>213</v>
      </c>
      <c r="R109" s="26" t="s">
        <v>213</v>
      </c>
      <c r="S109" s="26" t="s">
        <v>213</v>
      </c>
      <c r="T109" s="26" t="s">
        <v>213</v>
      </c>
      <c r="U109" s="26" t="s">
        <v>213</v>
      </c>
      <c r="V109" s="26" t="s">
        <v>213</v>
      </c>
      <c r="W109" s="26" t="s">
        <v>213</v>
      </c>
      <c r="X109" s="26" t="s">
        <v>213</v>
      </c>
      <c r="Y109" s="26" t="s">
        <v>213</v>
      </c>
      <c r="Z109" s="26" t="s">
        <v>213</v>
      </c>
      <c r="AA109" s="26" t="s">
        <v>213</v>
      </c>
      <c r="AB109" s="26" t="s">
        <v>213</v>
      </c>
      <c r="AC109" s="26" t="s">
        <v>213</v>
      </c>
      <c r="AD109" s="26" t="s">
        <v>213</v>
      </c>
      <c r="AE109" s="26" t="s">
        <v>213</v>
      </c>
      <c r="AF109" s="26" t="s">
        <v>213</v>
      </c>
      <c r="AG109" s="26" t="s">
        <v>213</v>
      </c>
      <c r="AH109" s="26" t="s">
        <v>213</v>
      </c>
      <c r="AI109" s="26" t="s">
        <v>213</v>
      </c>
      <c r="AJ109" s="26" t="s">
        <v>213</v>
      </c>
    </row>
  </sheetData>
  <hyperlinks>
    <hyperlink ref="A4" location="Contents!A1" display="Back to table of contents" xr:uid="{00000000-0004-0000-0800-000000000000}"/>
  </hyperlinks>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A48177393</value>
    </field>
    <field name="Objective-Title">
      <value order="0">NRS - Deaths registered weekly in Scotland - Week 16 2024 - Tables and figures</value>
    </field>
    <field name="Objective-Description">
      <value order="0"/>
    </field>
    <field name="Objective-CreationStamp">
      <value order="0">2024-04-24T09:26:12Z</value>
    </field>
    <field name="Objective-IsApproved">
      <value order="0">false</value>
    </field>
    <field name="Objective-IsPublished">
      <value order="0">false</value>
    </field>
    <field name="Objective-DatePublished">
      <value order="0"/>
    </field>
    <field name="Objective-ModificationStamp">
      <value order="0">2024-04-24T09:26:15Z</value>
    </field>
    <field name="Objective-Owner">
      <value order="0">Watson, Beth B (U442941)</value>
    </field>
    <field name="Objective-Path">
      <value order="0">Objective Global Folder:SG File Plan:People, communities and living:Population and migration:Demography:Research and analysis: Demography:National Records of Scotland (NRS): Vital Events: Publications: Deaths registered weekly in Scotland: 2023-2028</value>
    </field>
    <field name="Objective-Parent">
      <value order="0">National Records of Scotland (NRS): Vital Events: Publications: Deaths registered weekly in Scotland: 2023-2028</value>
    </field>
    <field name="Objective-State">
      <value order="0">Being Drafted</value>
    </field>
    <field name="Objective-VersionId">
      <value order="0">vA72397690</value>
    </field>
    <field name="Objective-Version">
      <value order="0">0.1</value>
    </field>
    <field name="Objective-VersionNumber">
      <value order="0">1</value>
    </field>
    <field name="Objective-VersionComment">
      <value order="0"/>
    </field>
    <field name="Objective-FileNumber">
      <value order="0">STAT/556</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Charts</vt:lpstr>
      </vt:variant>
      <vt:variant>
        <vt:i4>4</vt:i4>
      </vt:variant>
    </vt:vector>
  </HeadingPairs>
  <TitlesOfParts>
    <vt:vector size="17" baseType="lpstr">
      <vt:lpstr>Cover sheet</vt:lpstr>
      <vt:lpstr>Contents</vt:lpstr>
      <vt:lpstr>Notes</vt:lpstr>
      <vt:lpstr>1</vt:lpstr>
      <vt:lpstr>2</vt:lpstr>
      <vt:lpstr>3</vt:lpstr>
      <vt:lpstr>4</vt:lpstr>
      <vt:lpstr>5</vt:lpstr>
      <vt:lpstr>6</vt:lpstr>
      <vt:lpstr>7</vt:lpstr>
      <vt:lpstr>8</vt:lpstr>
      <vt:lpstr>9</vt:lpstr>
      <vt:lpstr>10</vt:lpstr>
      <vt:lpstr>Figure1a</vt:lpstr>
      <vt:lpstr>Figure1b</vt:lpstr>
      <vt:lpstr>Figure2a</vt:lpstr>
      <vt:lpstr>Figure2b</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Ruby Adam</cp:lastModifiedBy>
  <dcterms:created xsi:type="dcterms:W3CDTF">2021-08-26T18:48:30Z</dcterms:created>
  <dcterms:modified xsi:type="dcterms:W3CDTF">2024-04-24T14:07:59Z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A48177393</vt:lpwstr>
  </property>
  <property fmtid="{D5CDD505-2E9C-101B-9397-08002B2CF9AE}" pid="4" name="Objective-Title">
    <vt:lpwstr>NRS - Deaths registered weekly in Scotland - Week 16 2024 - Tables and figures</vt:lpwstr>
  </property>
  <property fmtid="{D5CDD505-2E9C-101B-9397-08002B2CF9AE}" pid="5" name="Objective-Description">
    <vt:lpwstr/>
  </property>
  <property fmtid="{D5CDD505-2E9C-101B-9397-08002B2CF9AE}" pid="6" name="Objective-CreationStamp">
    <vt:filetime>2024-04-24T09:26:12Z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2024-04-24T09:26:15Z</vt:filetime>
  </property>
  <property fmtid="{D5CDD505-2E9C-101B-9397-08002B2CF9AE}" pid="11" name="Objective-Owner">
    <vt:lpwstr>Watson, Beth B (U442941)</vt:lpwstr>
  </property>
  <property fmtid="{D5CDD505-2E9C-101B-9397-08002B2CF9AE}" pid="12" name="Objective-Path">
    <vt:lpwstr>Objective Global Folder:SG File Plan:People, communities and living:Population and migration:Demography:Research and analysis: Demography:National Records of Scotland (NRS): Vital Events: Publications: Deaths registered weekly in Scotland: 2023-2028</vt:lpwstr>
  </property>
  <property fmtid="{D5CDD505-2E9C-101B-9397-08002B2CF9AE}" pid="13" name="Objective-Parent">
    <vt:lpwstr>National Records of Scotland (NRS): Vital Events: Publications: Deaths registered weekly in Scotland: 2023-2028</vt:lpwstr>
  </property>
  <property fmtid="{D5CDD505-2E9C-101B-9397-08002B2CF9AE}" pid="14" name="Objective-State">
    <vt:lpwstr>Being Drafted</vt:lpwstr>
  </property>
  <property fmtid="{D5CDD505-2E9C-101B-9397-08002B2CF9AE}" pid="15" name="Objective-VersionId">
    <vt:lpwstr>vA72397690</vt:lpwstr>
  </property>
  <property fmtid="{D5CDD505-2E9C-101B-9397-08002B2CF9AE}" pid="16" name="Objective-Version">
    <vt:lpwstr>0.1</vt:lpwstr>
  </property>
  <property fmtid="{D5CDD505-2E9C-101B-9397-08002B2CF9AE}" pid="17" name="Objective-VersionNumber">
    <vt:r8>1</vt:r8>
  </property>
  <property fmtid="{D5CDD505-2E9C-101B-9397-08002B2CF9AE}" pid="18" name="Objective-VersionComment">
    <vt:lpwstr/>
  </property>
  <property fmtid="{D5CDD505-2E9C-101B-9397-08002B2CF9AE}" pid="19" name="Objective-FileNumber">
    <vt:lpwstr>STAT/556</vt:lpwstr>
  </property>
  <property fmtid="{D5CDD505-2E9C-101B-9397-08002B2CF9AE}" pid="20" name="Objective-Classification">
    <vt:lpwstr>OFFICIAL-SENSITIVE</vt:lpwstr>
  </property>
  <property fmtid="{D5CDD505-2E9C-101B-9397-08002B2CF9AE}" pid="21" name="Objective-Caveats">
    <vt:lpwstr>Caveat for access to SG Fileplan</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Required Redaction">
    <vt:lpwstr/>
  </property>
  <property fmtid="{D5CDD505-2E9C-101B-9397-08002B2CF9AE}" pid="28" name="Objective-Comment">
    <vt:lpwstr/>
  </property>
</Properties>
</file>