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446998\Documents\OFFLINE\january 2023 corrections\homeless deaths 2021\"/>
    </mc:Choice>
  </mc:AlternateContent>
  <xr:revisionPtr revIDLastSave="0" documentId="13_ncr:1_{A229AC33-61BA-41EA-B75B-9BAE0D302318}" xr6:coauthVersionLast="47" xr6:coauthVersionMax="47" xr10:uidLastSave="{00000000-0000-0000-0000-000000000000}"/>
  <bookViews>
    <workbookView xWindow="-108" yWindow="-108" windowWidth="23256" windowHeight="12576" tabRatio="830" xr2:uid="{00000000-000D-0000-FFFF-FFFF00000000}"/>
  </bookViews>
  <sheets>
    <sheet name="Contents" sheetId="19" r:id="rId1"/>
    <sheet name="Figure 1" sheetId="11" r:id="rId2"/>
    <sheet name="Data Fig 1" sheetId="14" r:id="rId3"/>
    <sheet name="Figure 2" sheetId="6" r:id="rId4"/>
    <sheet name="Data Fig 2" sheetId="16" r:id="rId5"/>
    <sheet name="Figure 3" sheetId="4" r:id="rId6"/>
    <sheet name="Data Fig 3" sheetId="15" r:id="rId7"/>
    <sheet name="Figure 4" sheetId="8" r:id="rId8"/>
    <sheet name="Data Fig 4" sheetId="17" r:id="rId9"/>
    <sheet name="Figure 5" sheetId="13" r:id="rId10"/>
    <sheet name="Data Fig 5" sheetId="10" r:id="rId11"/>
    <sheet name="Figure 6" sheetId="23" r:id="rId12"/>
    <sheet name="Data Fig 6" sheetId="22" r:id="rId13"/>
    <sheet name="Table 1" sheetId="1" r:id="rId14"/>
    <sheet name="Table 2" sheetId="2" r:id="rId15"/>
    <sheet name="Table 3" sheetId="3" r:id="rId16"/>
    <sheet name="Table 4" sheetId="24" r:id="rId17"/>
  </sheets>
  <definedNames>
    <definedName name="_xlnm._FilterDatabase" localSheetId="8" hidden="1">'Data Fig 4'!$A$5:$K$5</definedName>
    <definedName name="_xlnm._FilterDatabase" localSheetId="16" hidden="1">'Table 4'!$A$3:$C$3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7" l="1"/>
  <c r="K7" i="17"/>
  <c r="K9" i="17"/>
  <c r="K11" i="17"/>
  <c r="K10" i="17"/>
  <c r="K12" i="17"/>
  <c r="K13" i="17"/>
  <c r="K8" i="17"/>
  <c r="E10" i="14"/>
  <c r="F10" i="14"/>
  <c r="G10" i="14"/>
  <c r="I6" i="17"/>
  <c r="I7" i="17"/>
  <c r="I9" i="17"/>
  <c r="I11" i="17"/>
  <c r="I10" i="17"/>
  <c r="I12" i="17"/>
  <c r="I13" i="17"/>
  <c r="I8" i="17"/>
  <c r="E7" i="14"/>
  <c r="F7" i="14"/>
  <c r="E8" i="14"/>
  <c r="F8" i="14"/>
  <c r="E9" i="14"/>
  <c r="F9" i="14"/>
  <c r="E6" i="14"/>
  <c r="F6" i="14"/>
  <c r="G7" i="14"/>
  <c r="G6" i="14"/>
  <c r="G8" i="14"/>
  <c r="G9" i="14"/>
  <c r="G6" i="17"/>
  <c r="G7" i="17"/>
  <c r="G9" i="17"/>
  <c r="G11" i="17"/>
  <c r="G10" i="17"/>
  <c r="G12" i="17"/>
  <c r="G13" i="17"/>
  <c r="G8" i="17"/>
</calcChain>
</file>

<file path=xl/sharedStrings.xml><?xml version="1.0" encoding="utf-8"?>
<sst xmlns="http://schemas.openxmlformats.org/spreadsheetml/2006/main" count="342" uniqueCount="171">
  <si>
    <t/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</si>
  <si>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</si>
  <si>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</si>
  <si>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</si>
  <si>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</si>
  <si>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</si>
  <si>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</si>
  <si>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</si>
  <si>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</si>
  <si>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</si>
  <si>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</si>
  <si>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</si>
  <si>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</si>
  <si>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</si>
  <si>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</si>
  <si>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</si>
  <si>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</si>
  <si>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</si>
  <si>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</si>
  <si>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</si>
  <si>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</si>
  <si>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</si>
  <si>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</si>
  <si>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</si>
  <si>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</si>
  <si>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</si>
  <si>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</si>
  <si>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</si>
  <si>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</si>
  <si>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</si>
  <si>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</si>
  <si>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</si>
  <si>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</si>
  <si>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15 to 24</t>
  </si>
  <si>
    <t>25 to 34</t>
  </si>
  <si>
    <t>35 to 44</t>
  </si>
  <si>
    <t>45 to 54</t>
  </si>
  <si>
    <t>55 to 64</t>
  </si>
  <si>
    <t>65 and over</t>
  </si>
  <si>
    <t>All</t>
  </si>
  <si>
    <t>I - Certain infectious and parasitic diseases (A00-B99)</t>
  </si>
  <si>
    <t>II - Neoplasms (C00-D48)</t>
  </si>
  <si>
    <t>IV - Endrocrine, nutritional and metabolic diseases (E00-E90)</t>
  </si>
  <si>
    <t>V - Mental and behavioural disorders (F00-F99)</t>
  </si>
  <si>
    <t>VI - Nervous system diseases (G00-G99)</t>
  </si>
  <si>
    <t>IX - Circulatory system diseases (I00-I99)</t>
  </si>
  <si>
    <t>X - Respiratory system diseases (J00-J99)</t>
  </si>
  <si>
    <t>XI - Digestive system diseases (K00-K99)</t>
  </si>
  <si>
    <t>XIII - Diseases of the muskoskeletal system and connective tissue (M00-M99)</t>
  </si>
  <si>
    <t>XIV - Genitourinary system diseases (N00-N99)</t>
  </si>
  <si>
    <t>XV - Pregnancy, childbirth and the puerperium (O00-O99)</t>
  </si>
  <si>
    <t>XVIII - Symptoms, signs and abnormal clinical and laboratory findings n.e.c. (R00-R99)</t>
  </si>
  <si>
    <t>XX - External causes of morbidity and mortality (V01-Y98)</t>
  </si>
  <si>
    <t>Scotland</t>
  </si>
  <si>
    <t>All Ages</t>
  </si>
  <si>
    <t>All other causes</t>
  </si>
  <si>
    <t>Respiratory diseases</t>
  </si>
  <si>
    <t xml:space="preserve">Endrocrine, nutritional and metabolic diseases </t>
  </si>
  <si>
    <t>Digestive system diseases</t>
  </si>
  <si>
    <t>Mental and behavioural disorders</t>
  </si>
  <si>
    <t>Circulatory diseases</t>
  </si>
  <si>
    <t>External causes</t>
  </si>
  <si>
    <t>Identified homeless deaths</t>
  </si>
  <si>
    <t>Estimated homeless deaths</t>
  </si>
  <si>
    <t>Area</t>
  </si>
  <si>
    <t>Estimated homeless deaths 2017</t>
  </si>
  <si>
    <t>Estimated homeless deaths 2018</t>
  </si>
  <si>
    <t>Age group</t>
  </si>
  <si>
    <t>Sex</t>
  </si>
  <si>
    <t>Females</t>
  </si>
  <si>
    <t>Males</t>
  </si>
  <si>
    <t>Estimated homeless death rate 2017</t>
  </si>
  <si>
    <t>Estimated homeless death rate 2018</t>
  </si>
  <si>
    <t>Percentage of all homeless deaths 2017</t>
  </si>
  <si>
    <t>Percentage of all homeless deaths 2018</t>
  </si>
  <si>
    <t>Cause of death</t>
  </si>
  <si>
    <t>Identified deaths</t>
  </si>
  <si>
    <t>Persons</t>
  </si>
  <si>
    <t>Cause of death (ICD 10 chapter)</t>
  </si>
  <si>
    <t>Contents</t>
  </si>
  <si>
    <t>Figure 1</t>
  </si>
  <si>
    <t>Figure 2</t>
  </si>
  <si>
    <t>Figure 3</t>
  </si>
  <si>
    <t>Figure 4</t>
  </si>
  <si>
    <t>Figure 5</t>
  </si>
  <si>
    <t>Figure 6</t>
  </si>
  <si>
    <t>Table 1</t>
  </si>
  <si>
    <t>Table 2</t>
  </si>
  <si>
    <t>Table 3</t>
  </si>
  <si>
    <t>back to contents</t>
  </si>
  <si>
    <t>Neoplasms</t>
  </si>
  <si>
    <t>Year</t>
  </si>
  <si>
    <t>Note:</t>
  </si>
  <si>
    <t>Estimated deaths</t>
  </si>
  <si>
    <t>Estimated death rate (per million population)</t>
  </si>
  <si>
    <t>Estimated homeless deaths 2019</t>
  </si>
  <si>
    <t>Estimated homeless death rate 2019</t>
  </si>
  <si>
    <t>Percentage of all homeless deaths 2019</t>
  </si>
  <si>
    <t>Footnotes</t>
  </si>
  <si>
    <t>1) Figures are for deaths registered, rather than deaths occurring in each calendar year.</t>
  </si>
  <si>
    <t>2) Figures may include deaths of non-residents.</t>
  </si>
  <si>
    <t xml:space="preserve">3) Figures may not sum to the total number of estimated deaths due to rounding. </t>
  </si>
  <si>
    <t>4) Death rates per million population - based on total population in each area aged 15 to 74 years, NOT total numbers of homeless people.</t>
  </si>
  <si>
    <t>Estimated homeless death rate 2020</t>
  </si>
  <si>
    <t>Estimated homeless deaths 2020</t>
  </si>
  <si>
    <t>Percentage of all homeless deaths 2020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</si>
  <si>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</si>
  <si>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</si>
  <si>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</si>
  <si>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</si>
  <si>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</si>
  <si>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</si>
  <si>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</si>
  <si>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</si>
  <si>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</si>
  <si>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</si>
  <si>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</si>
  <si>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</si>
  <si>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Identified</t>
  </si>
  <si>
    <t>Estimated</t>
  </si>
  <si>
    <t>Standard error of estimates</t>
  </si>
  <si>
    <t>95% Confidence interval of estimates</t>
  </si>
  <si>
    <t>lower limit</t>
  </si>
  <si>
    <t>95% confidence interval</t>
  </si>
  <si>
    <t>15-24</t>
  </si>
  <si>
    <t>25-34</t>
  </si>
  <si>
    <t>35-44</t>
  </si>
  <si>
    <t>45-54</t>
  </si>
  <si>
    <t>55-64</t>
  </si>
  <si>
    <t>65-74</t>
  </si>
  <si>
    <t>Month of registration</t>
  </si>
  <si>
    <t>Figure 6: Deaths of homeless people (identified and estimated deaths) by year and month of registration</t>
  </si>
  <si>
    <t>Figure 1. Identified and estimated homeless deaths in Scotland, 2017-2021</t>
  </si>
  <si>
    <t>© Crown Copyright 2022</t>
  </si>
  <si>
    <t>Figure 2. Estimated Homeless deaths by sex and age group, 2021</t>
  </si>
  <si>
    <t>Estimated homeless death rate 2021</t>
  </si>
  <si>
    <t>Estimated homeless deaths 2021</t>
  </si>
  <si>
    <t>Percentage of all homeless deaths 2021</t>
  </si>
  <si>
    <t>Figure 5. Estimated homeless deaths by selected causes of death, 2017-2021</t>
  </si>
  <si>
    <t>Figure 4. Estimated homeless deaths by cause of death (ICD-10 Chapter), 2017-2021</t>
  </si>
  <si>
    <t>Figure 3. Estimated Homeless deaths rates by local authority in Scotland, 2017-2021</t>
  </si>
  <si>
    <t>Table 1: Homeless deaths by local area, 2017-2021</t>
  </si>
  <si>
    <t>Table 2: Homeless deaths by age group and sex, 2017-2021</t>
  </si>
  <si>
    <t>Table 3: Homeless deaths by cause of death, 2017-2021</t>
  </si>
  <si>
    <t>III - Diseases of the blood and blood forming organs and certain disorders involving the immune mechanism (D50-D89)</t>
  </si>
  <si>
    <t>VII - Diseases of the eye and adnexa (H00-H59)</t>
  </si>
  <si>
    <t>VIII - Diseases of the ear and mastoid process (H60-H95)</t>
  </si>
  <si>
    <t>XII - Diseases of the skin and subcutaneous tissue (L00-L99)</t>
  </si>
  <si>
    <t>XVI - Certain conditions originating in the perinatal period (P00-P96)</t>
  </si>
  <si>
    <t>XVII - Congenital malformations, deformations and chromosomal abnormalities (Q00-Q99)</t>
  </si>
  <si>
    <t>XIX - Injury, poisoning and certain other consequences of external causes (S00-T98)</t>
  </si>
  <si>
    <t>XXI - Factors influencing health status and contact with health services (Z00-Z99)</t>
  </si>
  <si>
    <t>XXII - Codes for special purposes (U00-U89)</t>
  </si>
  <si>
    <t>Homeless Deaths 2021 - All Tables and Figures</t>
  </si>
  <si>
    <t>Estimated alcohol-specific deaths</t>
  </si>
  <si>
    <t>Estimated probable suicide deaths</t>
  </si>
  <si>
    <t>Table 4:Average age of homeless deaths, 2017-2021</t>
  </si>
  <si>
    <t>Average age</t>
  </si>
  <si>
    <t>Estimated drug-misuse deaths</t>
  </si>
  <si>
    <t>It should be noted that there are overlaps between suicides and drug-misuse deaths whereby a death can be counted as both suicide and drug-misuse (e.g. intentional poisoning).  The categories in figure 5 should therefore not be added together as some deaths may appear in more than one category.</t>
  </si>
  <si>
    <t>Table 4</t>
  </si>
  <si>
    <t>Average age of homeless deaths, by sex, 2017-2021</t>
  </si>
  <si>
    <t>Homeless deaths by cause of death, 2017-2021</t>
  </si>
  <si>
    <t>Homeless deaths by age group and sex, 2017-2021</t>
  </si>
  <si>
    <t>Homeless deaths by local area, 2017-2021</t>
  </si>
  <si>
    <t>Estimated homeless deaths by month of registration, 2017-2021</t>
  </si>
  <si>
    <t>Estimated homeless deaths by selected causes of death, 2017-2021</t>
  </si>
  <si>
    <t>Estimated homeless deaths by cause of death (ICD-10 Chapter), 2017-2021</t>
  </si>
  <si>
    <t>Estimated Homeless death rates by local authority in Scotland, 2021</t>
  </si>
  <si>
    <t>Estimated Homeless deaths by sex and age group, 2021</t>
  </si>
  <si>
    <t>Identified and estimated homeless deaths in Scotland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</si>
</sst>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##########0"/>
    <numFmt numFmtId="166" formatCode="#######0"/>
    <numFmt numFmtId="167" formatCode="#####0.0"/>
    <numFmt numFmtId="168" formatCode="#####################################################################################0"/>
    <numFmt numFmtId="169" formatCode="0.0"/>
  </numFmts>
  <fonts count="20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u/>
      <sz val="11"/>
      <color theme="10"/>
      <name val="Courier New"/>
      <family val="2"/>
      <scheme val="minor"/>
    </font>
    <font>
      <sz val="8"/>
      <color theme="1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0" fontId="1" fillId="0" borderId="0"/>
  </cellStyleXfs>
  <cellXfs count="201">
    <xf numFmtId="0" fontId="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0" fillId="2" borderId="0" xfId="0" applyFill="1"/>
    <xf numFmtId="0" fontId="7" fillId="2" borderId="0" xfId="0" applyFont="1" applyFill="1" applyBorder="1" applyAlignment="1">
      <alignment horizontal="left"/>
    </xf>
    <xf numFmtId="0" fontId="17" fillId="2" borderId="0" xfId="3" applyNumberFormat="1" applyFont="1" applyFill="1"/>
    <xf numFmtId="0" fontId="17" fillId="2" borderId="0" xfId="3" applyFont="1" applyFill="1"/>
    <xf numFmtId="0" fontId="13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horizontal="left"/>
    </xf>
    <xf numFmtId="166" fontId="13" fillId="0" borderId="1" xfId="0" applyNumberFormat="1" applyFont="1" applyFill="1" applyBorder="1" applyAlignment="1">
      <alignment horizontal="right"/>
    </xf>
    <xf numFmtId="166" fontId="13" fillId="0" borderId="2" xfId="0" applyNumberFormat="1" applyFont="1" applyFill="1" applyBorder="1" applyAlignment="1">
      <alignment horizontal="right"/>
    </xf>
    <xf numFmtId="167" fontId="13" fillId="0" borderId="3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166" fontId="13" fillId="0" borderId="4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7" fontId="13" fillId="0" borderId="5" xfId="0" applyNumberFormat="1" applyFont="1" applyFill="1" applyBorder="1" applyAlignment="1">
      <alignment horizontal="right"/>
    </xf>
    <xf numFmtId="165" fontId="13" fillId="0" borderId="7" xfId="0" applyNumberFormat="1" applyFont="1" applyFill="1" applyBorder="1" applyAlignment="1">
      <alignment horizontal="left"/>
    </xf>
    <xf numFmtId="166" fontId="13" fillId="0" borderId="6" xfId="0" applyNumberFormat="1" applyFont="1" applyFill="1" applyBorder="1" applyAlignment="1">
      <alignment horizontal="right"/>
    </xf>
    <xf numFmtId="166" fontId="13" fillId="0" borderId="7" xfId="0" applyNumberFormat="1" applyFont="1" applyFill="1" applyBorder="1" applyAlignment="1">
      <alignment horizontal="right"/>
    </xf>
    <xf numFmtId="167" fontId="13" fillId="0" borderId="8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7" fillId="0" borderId="0" xfId="3" applyNumberFormat="1" applyFont="1" applyFill="1"/>
    <xf numFmtId="0" fontId="17" fillId="0" borderId="0" xfId="3" applyFont="1" applyFill="1"/>
    <xf numFmtId="2" fontId="13" fillId="0" borderId="0" xfId="1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9" fontId="13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vertical="top"/>
    </xf>
    <xf numFmtId="166" fontId="13" fillId="0" borderId="3" xfId="0" applyNumberFormat="1" applyFont="1" applyFill="1" applyBorder="1" applyAlignment="1">
      <alignment horizontal="right"/>
    </xf>
    <xf numFmtId="1" fontId="5" fillId="0" borderId="0" xfId="0" applyNumberFormat="1" applyFont="1" applyFill="1"/>
    <xf numFmtId="1" fontId="5" fillId="0" borderId="3" xfId="0" applyNumberFormat="1" applyFont="1" applyFill="1" applyBorder="1"/>
    <xf numFmtId="168" fontId="13" fillId="0" borderId="12" xfId="0" applyNumberFormat="1" applyFont="1" applyFill="1" applyBorder="1" applyAlignment="1">
      <alignment horizontal="left" vertical="top"/>
    </xf>
    <xf numFmtId="166" fontId="13" fillId="0" borderId="0" xfId="0" applyNumberFormat="1" applyFont="1" applyFill="1" applyBorder="1" applyAlignment="1"/>
    <xf numFmtId="166" fontId="13" fillId="0" borderId="5" xfId="0" applyNumberFormat="1" applyFont="1" applyFill="1" applyBorder="1" applyAlignment="1"/>
    <xf numFmtId="166" fontId="13" fillId="0" borderId="5" xfId="0" applyNumberFormat="1" applyFont="1" applyFill="1" applyBorder="1" applyAlignment="1">
      <alignment horizontal="right"/>
    </xf>
    <xf numFmtId="168" fontId="13" fillId="0" borderId="14" xfId="0" applyNumberFormat="1" applyFont="1" applyFill="1" applyBorder="1" applyAlignment="1">
      <alignment horizontal="left" vertical="top"/>
    </xf>
    <xf numFmtId="166" fontId="13" fillId="0" borderId="8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169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69" fontId="5" fillId="0" borderId="8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169" fontId="5" fillId="0" borderId="1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169" fontId="5" fillId="0" borderId="4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169" fontId="5" fillId="0" borderId="6" xfId="0" applyNumberFormat="1" applyFont="1" applyFill="1" applyBorder="1" applyAlignment="1">
      <alignment horizontal="right"/>
    </xf>
    <xf numFmtId="169" fontId="5" fillId="0" borderId="7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9" fontId="5" fillId="0" borderId="3" xfId="1" applyNumberFormat="1" applyFont="1" applyFill="1" applyBorder="1" applyAlignment="1">
      <alignment horizontal="right" vertical="center"/>
    </xf>
    <xf numFmtId="9" fontId="5" fillId="0" borderId="2" xfId="1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9" fontId="5" fillId="0" borderId="5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9" fontId="5" fillId="0" borderId="0" xfId="1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9" fontId="5" fillId="0" borderId="8" xfId="1" applyNumberFormat="1" applyFont="1" applyFill="1" applyBorder="1" applyAlignment="1">
      <alignment horizontal="right" vertical="center"/>
    </xf>
    <xf numFmtId="9" fontId="5" fillId="0" borderId="7" xfId="1" applyNumberFormat="1" applyFont="1" applyFill="1" applyBorder="1" applyAlignment="1">
      <alignment horizontal="right" vertical="center"/>
    </xf>
    <xf numFmtId="1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9" fontId="5" fillId="0" borderId="0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vertical="center"/>
    </xf>
    <xf numFmtId="166" fontId="13" fillId="0" borderId="4" xfId="0" applyNumberFormat="1" applyFont="1" applyFill="1" applyBorder="1" applyAlignment="1"/>
    <xf numFmtId="169" fontId="13" fillId="0" borderId="3" xfId="0" applyNumberFormat="1" applyFont="1" applyFill="1" applyBorder="1" applyAlignment="1"/>
    <xf numFmtId="169" fontId="5" fillId="0" borderId="3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5" fillId="0" borderId="5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left" vertical="center"/>
    </xf>
    <xf numFmtId="169" fontId="13" fillId="0" borderId="8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2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2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7" fillId="0" borderId="0" xfId="3" applyNumberFormat="1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165" fontId="13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</cellXfs>
  <cellStyles count="17">
    <cellStyle name="Comma 2" xfId="4" xr:uid="{00000000-0005-0000-0000-000000000000}"/>
    <cellStyle name="Comma 2 2" xfId="15" xr:uid="{00000000-0005-0000-0000-000001000000}"/>
    <cellStyle name="Hyperlink" xfId="2" builtinId="8"/>
    <cellStyle name="Hyperlink 2" xfId="6" xr:uid="{00000000-0005-0000-0000-000003000000}"/>
    <cellStyle name="Hyperlink 2 2" xfId="7" xr:uid="{00000000-0005-0000-0000-000004000000}"/>
    <cellStyle name="Hyperlink 2 2 2" xfId="8" xr:uid="{00000000-0005-0000-0000-000005000000}"/>
    <cellStyle name="Hyperlink 3" xfId="9" xr:uid="{00000000-0005-0000-0000-000006000000}"/>
    <cellStyle name="Hyperlink 4" xfId="5" xr:uid="{00000000-0005-0000-0000-000007000000}"/>
    <cellStyle name="Normal" xfId="0" builtinId="0"/>
    <cellStyle name="Normal 10" xfId="10" xr:uid="{00000000-0005-0000-0000-000009000000}"/>
    <cellStyle name="Normal 2" xfId="11" xr:uid="{00000000-0005-0000-0000-00000A000000}"/>
    <cellStyle name="Normal 2 2" xfId="12" xr:uid="{00000000-0005-0000-0000-00000B000000}"/>
    <cellStyle name="Normal 2 3" xfId="16" xr:uid="{00000000-0005-0000-0000-00000C000000}"/>
    <cellStyle name="Normal 3" xfId="3" xr:uid="{00000000-0005-0000-0000-00000D000000}"/>
    <cellStyle name="Normal 4" xfId="13" xr:uid="{00000000-0005-0000-0000-00000E000000}"/>
    <cellStyle name="Normal 8" xfId="14" xr:uid="{00000000-0005-0000-0000-00000F000000}"/>
    <cellStyle name="Per cent" xfId="1" builtinId="5"/>
  </cellStyles>
  <dxfs count="0"/>
  <tableStyles count="0" defaultTableStyle="TableStyleMedium9" defaultPivotStyle="PivotStyleMedium4"/>
  <colors>
    <mruColors>
      <color rgb="FF6C297F"/>
      <color rgb="FFBF78D3"/>
      <color rgb="FF333333"/>
      <color rgb="FF284F99"/>
      <color rgb="FF93A7CC"/>
      <color rgb="FF091625"/>
      <color rgb="FFFAFBFE"/>
      <color rgb="FF203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1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5.xml"/><Relationship Id="rId19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Figure 1. Identified and estimated homeless deaths in Scotland 2017-2021</a:t>
            </a:r>
          </a:p>
        </c:rich>
      </c:tx>
      <c:layout>
        <c:manualLayout>
          <c:xMode val="edge"/>
          <c:yMode val="edge"/>
          <c:x val="0.18838281483793462"/>
          <c:y val="2.06461541796269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168975031967163E-2"/>
          <c:y val="9.2014724574522505E-2"/>
          <c:w val="0.87576326460554832"/>
          <c:h val="0.85156411815955158"/>
        </c:manualLayout>
      </c:layout>
      <c:areaChart>
        <c:grouping val="standard"/>
        <c:varyColors val="0"/>
        <c:ser>
          <c:idx val="2"/>
          <c:order val="2"/>
          <c:tx>
            <c:strRef>
              <c:f>'Data Fig 1'!$F$5</c:f>
              <c:strCache>
                <c:ptCount val="1"/>
                <c:pt idx="0">
                  <c:v>95% confidence interval</c:v>
                </c:pt>
              </c:strCache>
            </c:strRef>
          </c:tx>
          <c:spPr>
            <a:solidFill>
              <a:srgbClr val="BF78D3">
                <a:alpha val="24000"/>
              </a:srgbClr>
            </a:solidFill>
            <a:ln>
              <a:noFill/>
            </a:ln>
            <a:effectLst/>
          </c:spPr>
          <c:cat>
            <c:numRef>
              <c:f>'Data Fig 1'!$A$6:$A$10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Fig 1'!$F$6:$F$10</c:f>
              <c:numCache>
                <c:formatCode>0.0</c:formatCode>
                <c:ptCount val="5"/>
                <c:pt idx="0">
                  <c:v>189.87200000000001</c:v>
                </c:pt>
                <c:pt idx="1">
                  <c:v>218.32400000000001</c:v>
                </c:pt>
                <c:pt idx="2">
                  <c:v>238.148</c:v>
                </c:pt>
                <c:pt idx="3">
                  <c:v>276.18799999999999</c:v>
                </c:pt>
                <c:pt idx="4">
                  <c:v>265.28800000000001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8-46C3-B620-C0DC3D4C55C6}"/>
            </c:ext>
          </c:extLst>
        </c:ser>
        <c:ser>
          <c:idx val="3"/>
          <c:order val="3"/>
          <c:tx>
            <c:strRef>
              <c:f>'Data Fig 1'!$G$5</c:f>
              <c:strCache>
                <c:ptCount val="1"/>
                <c:pt idx="0">
                  <c:v>lower limit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'Data Fig 1'!$A$6:$A$10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Fig 1'!$G$6:$G$10</c:f>
              <c:numCache>
                <c:formatCode>0.0</c:formatCode>
                <c:ptCount val="5"/>
                <c:pt idx="0">
                  <c:v>138.12799999999999</c:v>
                </c:pt>
                <c:pt idx="1">
                  <c:v>171.67599999999999</c:v>
                </c:pt>
                <c:pt idx="2">
                  <c:v>193.852</c:v>
                </c:pt>
                <c:pt idx="3">
                  <c:v>235.81200000000001</c:v>
                </c:pt>
                <c:pt idx="4">
                  <c:v>234.71199999999999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8-46C3-B620-C0DC3D4C5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540560"/>
        <c:axId val="426539904"/>
      </c:areaChart>
      <c:lineChart>
        <c:grouping val="standard"/>
        <c:varyColors val="0"/>
        <c:ser>
          <c:idx val="0"/>
          <c:order val="0"/>
          <c:tx>
            <c:strRef>
              <c:f>'Data Fig 1'!$B$3</c:f>
              <c:strCache>
                <c:ptCount val="1"/>
                <c:pt idx="0">
                  <c:v>Identified homeless deaths</c:v>
                </c:pt>
              </c:strCache>
            </c:strRef>
          </c:tx>
          <c:spPr>
            <a:ln w="38100" cap="rnd">
              <a:solidFill>
                <a:srgbClr val="333333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31750">
                <a:solidFill>
                  <a:srgbClr val="33333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333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Fig 1'!$A$6:$A$10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Fig 1'!$B$6:$B$10</c:f>
              <c:numCache>
                <c:formatCode>General</c:formatCode>
                <c:ptCount val="5"/>
                <c:pt idx="0">
                  <c:v>121</c:v>
                </c:pt>
                <c:pt idx="1">
                  <c:v>152</c:v>
                </c:pt>
                <c:pt idx="2">
                  <c:v>173</c:v>
                </c:pt>
                <c:pt idx="3">
                  <c:v>215</c:v>
                </c:pt>
                <c:pt idx="4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4-41B4-8E00-0527F309A9C2}"/>
            </c:ext>
          </c:extLst>
        </c:ser>
        <c:ser>
          <c:idx val="1"/>
          <c:order val="1"/>
          <c:tx>
            <c:strRef>
              <c:f>'Data Fig 1'!$C$3</c:f>
              <c:strCache>
                <c:ptCount val="1"/>
                <c:pt idx="0">
                  <c:v>Estimated homeless deaths</c:v>
                </c:pt>
              </c:strCache>
            </c:strRef>
          </c:tx>
          <c:spPr>
            <a:ln w="28575" cap="rnd">
              <a:solidFill>
                <a:srgbClr val="BF78D3"/>
              </a:solidFill>
              <a:prstDash val="dash"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25400">
                <a:solidFill>
                  <a:srgbClr val="BF78D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C29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Fig 1'!$A$6:$A$10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Fig 1'!$C$6:$C$10</c:f>
              <c:numCache>
                <c:formatCode>General</c:formatCode>
                <c:ptCount val="5"/>
                <c:pt idx="0">
                  <c:v>164</c:v>
                </c:pt>
                <c:pt idx="1">
                  <c:v>195</c:v>
                </c:pt>
                <c:pt idx="2">
                  <c:v>216</c:v>
                </c:pt>
                <c:pt idx="3">
                  <c:v>256</c:v>
                </c:pt>
                <c:pt idx="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74-41B4-8E00-0527F309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540560"/>
        <c:axId val="426539904"/>
      </c:lineChart>
      <c:catAx>
        <c:axId val="4265405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539904"/>
        <c:crosses val="autoZero"/>
        <c:auto val="1"/>
        <c:lblAlgn val="ctr"/>
        <c:lblOffset val="100"/>
        <c:noMultiLvlLbl val="0"/>
      </c:catAx>
      <c:valAx>
        <c:axId val="426539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Number of homeless deaths</a:t>
                </a:r>
              </a:p>
            </c:rich>
          </c:tx>
          <c:layout>
            <c:manualLayout>
              <c:xMode val="edge"/>
              <c:yMode val="edge"/>
              <c:x val="5.4673103949745621E-3"/>
              <c:y val="0.33925048532338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5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064766979327343"/>
          <c:y val="0.73576502433431634"/>
          <c:w val="0.25172607905665023"/>
          <c:h val="0.12059797489356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/>
              <a:t>Figure 2. Estimated homeless deaths in Scotland by sex and age group, 2021</a:t>
            </a:r>
          </a:p>
        </c:rich>
      </c:tx>
      <c:layout>
        <c:manualLayout>
          <c:xMode val="edge"/>
          <c:yMode val="edge"/>
          <c:x val="0.1690834525283415"/>
          <c:y val="4.17508395370588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647543856806769E-2"/>
          <c:y val="0.19812691966110546"/>
          <c:w val="0.91596359104888603"/>
          <c:h val="0.6766219546028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2'!$C$3</c:f>
              <c:strCache>
                <c:ptCount val="1"/>
                <c:pt idx="0">
                  <c:v>Estimated homeless deaths</c:v>
                </c:pt>
              </c:strCache>
            </c:strRef>
          </c:tx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6C29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2'!$B$6:$B$19</c:f>
              <c:strCache>
                <c:ptCount val="14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8">
                  <c:v>15-24</c:v>
                </c:pt>
                <c:pt idx="9">
                  <c:v>25-34</c:v>
                </c:pt>
                <c:pt idx="10">
                  <c:v>35-44</c:v>
                </c:pt>
                <c:pt idx="11">
                  <c:v>45-54</c:v>
                </c:pt>
                <c:pt idx="12">
                  <c:v>55-64</c:v>
                </c:pt>
                <c:pt idx="13">
                  <c:v>65-74</c:v>
                </c:pt>
              </c:strCache>
            </c:strRef>
          </c:cat>
          <c:val>
            <c:numRef>
              <c:f>'Data Fig 2'!$C$6:$C$19</c:f>
              <c:numCache>
                <c:formatCode>0</c:formatCode>
                <c:ptCount val="14"/>
                <c:pt idx="0">
                  <c:v>2</c:v>
                </c:pt>
                <c:pt idx="1">
                  <c:v>14</c:v>
                </c:pt>
                <c:pt idx="2">
                  <c:v>19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8">
                  <c:v>15</c:v>
                </c:pt>
                <c:pt idx="9">
                  <c:v>43</c:v>
                </c:pt>
                <c:pt idx="10">
                  <c:v>59</c:v>
                </c:pt>
                <c:pt idx="11">
                  <c:v>50</c:v>
                </c:pt>
                <c:pt idx="12">
                  <c:v>23</c:v>
                </c:pt>
                <c:pt idx="1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3-47FB-BC3C-8213853C8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227148392"/>
        <c:axId val="227146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Fig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284F99"/>
                  </a:solidFill>
                  <a:ln>
                    <a:solidFill>
                      <a:srgbClr val="203F7A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Fig 2'!$B$6:$B$19</c15:sqref>
                        </c15:formulaRef>
                      </c:ext>
                    </c:extLst>
                    <c:strCache>
                      <c:ptCount val="14"/>
                      <c:pt idx="0">
                        <c:v>15-24</c:v>
                      </c:pt>
                      <c:pt idx="1">
                        <c:v>25-34</c:v>
                      </c:pt>
                      <c:pt idx="2">
                        <c:v>35-44</c:v>
                      </c:pt>
                      <c:pt idx="3">
                        <c:v>45-54</c:v>
                      </c:pt>
                      <c:pt idx="4">
                        <c:v>55-64</c:v>
                      </c:pt>
                      <c:pt idx="5">
                        <c:v>65-74</c:v>
                      </c:pt>
                      <c:pt idx="8">
                        <c:v>15-24</c:v>
                      </c:pt>
                      <c:pt idx="9">
                        <c:v>25-34</c:v>
                      </c:pt>
                      <c:pt idx="10">
                        <c:v>35-44</c:v>
                      </c:pt>
                      <c:pt idx="11">
                        <c:v>45-54</c:v>
                      </c:pt>
                      <c:pt idx="12">
                        <c:v>55-64</c:v>
                      </c:pt>
                      <c:pt idx="13">
                        <c:v>65-74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Fig 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D3-47FB-BC3C-8213853C825A}"/>
                  </c:ext>
                </c:extLst>
              </c15:ser>
            </c15:filteredBarSeries>
          </c:ext>
        </c:extLst>
      </c:barChart>
      <c:catAx>
        <c:axId val="22714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Age at death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146096"/>
        <c:crosses val="autoZero"/>
        <c:auto val="1"/>
        <c:lblAlgn val="ctr"/>
        <c:lblOffset val="100"/>
        <c:noMultiLvlLbl val="0"/>
      </c:catAx>
      <c:valAx>
        <c:axId val="227146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Estimated 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14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solidFill>
                  <a:schemeClr val="tx1"/>
                </a:solidFill>
              </a:rPr>
              <a:t>Figure 3. Estimated homeless death rates by local authority in Scotand, 2021</a:t>
            </a:r>
          </a:p>
        </c:rich>
      </c:tx>
      <c:layout>
        <c:manualLayout>
          <c:xMode val="edge"/>
          <c:yMode val="edge"/>
          <c:x val="0.141854481304591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102786124709957E-2"/>
          <c:y val="7.8940116038297689E-2"/>
          <c:w val="0.91202020463925848"/>
          <c:h val="0.6164148051477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3'!$F$3:$F$6</c:f>
              <c:strCache>
                <c:ptCount val="4"/>
                <c:pt idx="0">
                  <c:v>Estimated homeless death rate 2021</c:v>
                </c:pt>
              </c:strCache>
            </c:strRef>
          </c:tx>
          <c:spPr>
            <a:solidFill>
              <a:srgbClr val="BF78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3'!$A$8:$A$39</c:f>
              <c:strCache>
                <c:ptCount val="32"/>
                <c:pt idx="0">
                  <c:v>Aberdeen City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and Bute</c:v>
                </c:pt>
                <c:pt idx="4">
                  <c:v>City of Edinburgh</c:v>
                </c:pt>
                <c:pt idx="5">
                  <c:v>Clackmannanshire</c:v>
                </c:pt>
                <c:pt idx="6">
                  <c:v>Dumfries and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Falkirk</c:v>
                </c:pt>
                <c:pt idx="13">
                  <c:v>Fife</c:v>
                </c:pt>
                <c:pt idx="14">
                  <c:v>Glasgow City</c:v>
                </c:pt>
                <c:pt idx="15">
                  <c:v>Highland</c:v>
                </c:pt>
                <c:pt idx="16">
                  <c:v>Inverclyde</c:v>
                </c:pt>
                <c:pt idx="17">
                  <c:v>Midlothian</c:v>
                </c:pt>
                <c:pt idx="18">
                  <c:v>Moray</c:v>
                </c:pt>
                <c:pt idx="19">
                  <c:v>Na h-Eileanan Siar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 Islands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'Table 1'!$P$8:$P$39</c:f>
              <c:numCache>
                <c:formatCode>0.0</c:formatCode>
                <c:ptCount val="32"/>
                <c:pt idx="0">
                  <c:v>38.146646640999997</c:v>
                </c:pt>
                <c:pt idx="1">
                  <c:v>28.970741095000001</c:v>
                </c:pt>
                <c:pt idx="2">
                  <c:v>39.440500653999997</c:v>
                </c:pt>
                <c:pt idx="3">
                  <c:v>52.456674327999998</c:v>
                </c:pt>
                <c:pt idx="4">
                  <c:v>105.75545286000001</c:v>
                </c:pt>
                <c:pt idx="5">
                  <c:v>58.230335625999999</c:v>
                </c:pt>
                <c:pt idx="6">
                  <c:v>30.895587912</c:v>
                </c:pt>
                <c:pt idx="7">
                  <c:v>69.634511578000001</c:v>
                </c:pt>
                <c:pt idx="8">
                  <c:v>24.62009402</c:v>
                </c:pt>
                <c:pt idx="9">
                  <c:v>14.307860428</c:v>
                </c:pt>
                <c:pt idx="10">
                  <c:v>41.901832120000002</c:v>
                </c:pt>
                <c:pt idx="11">
                  <c:v>16.374609176</c:v>
                </c:pt>
                <c:pt idx="12">
                  <c:v>9.2803217617999998</c:v>
                </c:pt>
                <c:pt idx="13">
                  <c:v>68.410707266000003</c:v>
                </c:pt>
                <c:pt idx="14">
                  <c:v>118.58448931</c:v>
                </c:pt>
                <c:pt idx="15">
                  <c:v>50.627219998999998</c:v>
                </c:pt>
                <c:pt idx="16">
                  <c:v>58.483379501000002</c:v>
                </c:pt>
                <c:pt idx="17">
                  <c:v>161.46610071999999</c:v>
                </c:pt>
                <c:pt idx="18">
                  <c:v>47.157036560999998</c:v>
                </c:pt>
                <c:pt idx="19">
                  <c:v>0</c:v>
                </c:pt>
                <c:pt idx="20">
                  <c:v>101.20943982</c:v>
                </c:pt>
                <c:pt idx="21">
                  <c:v>52.354032910999997</c:v>
                </c:pt>
                <c:pt idx="22">
                  <c:v>0</c:v>
                </c:pt>
                <c:pt idx="23">
                  <c:v>0</c:v>
                </c:pt>
                <c:pt idx="24">
                  <c:v>8.2441920911000004</c:v>
                </c:pt>
                <c:pt idx="25">
                  <c:v>39.609765248999999</c:v>
                </c:pt>
                <c:pt idx="26">
                  <c:v>66.403255293000001</c:v>
                </c:pt>
                <c:pt idx="27">
                  <c:v>95.119714231000003</c:v>
                </c:pt>
                <c:pt idx="28">
                  <c:v>51.079026917</c:v>
                </c:pt>
                <c:pt idx="29">
                  <c:v>0</c:v>
                </c:pt>
                <c:pt idx="30">
                  <c:v>67.911100388999998</c:v>
                </c:pt>
                <c:pt idx="31">
                  <c:v>32.343542421999999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D-4161-97E7-EC6FB8442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478928544"/>
        <c:axId val="478927560"/>
        <c:extLst/>
      </c:barChart>
      <c:lineChart>
        <c:grouping val="standard"/>
        <c:varyColors val="0"/>
        <c:ser>
          <c:idx val="4"/>
          <c:order val="1"/>
          <c:tx>
            <c:v>scotland 2020</c:v>
          </c:tx>
          <c:spPr>
            <a:ln w="31750" cap="rnd">
              <a:solidFill>
                <a:srgbClr val="33333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Fig 3'!$A$8:$A$39</c:f>
              <c:strCache>
                <c:ptCount val="32"/>
                <c:pt idx="0">
                  <c:v>Aberdeen City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and Bute</c:v>
                </c:pt>
                <c:pt idx="4">
                  <c:v>City of Edinburgh</c:v>
                </c:pt>
                <c:pt idx="5">
                  <c:v>Clackmannanshire</c:v>
                </c:pt>
                <c:pt idx="6">
                  <c:v>Dumfries and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Falkirk</c:v>
                </c:pt>
                <c:pt idx="13">
                  <c:v>Fife</c:v>
                </c:pt>
                <c:pt idx="14">
                  <c:v>Glasgow City</c:v>
                </c:pt>
                <c:pt idx="15">
                  <c:v>Highland</c:v>
                </c:pt>
                <c:pt idx="16">
                  <c:v>Inverclyde</c:v>
                </c:pt>
                <c:pt idx="17">
                  <c:v>Midlothian</c:v>
                </c:pt>
                <c:pt idx="18">
                  <c:v>Moray</c:v>
                </c:pt>
                <c:pt idx="19">
                  <c:v>Na h-Eileanan Siar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 Islands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'Data Fig 3'!$H$8:$H$39</c:f>
              <c:numCache>
                <c:formatCode>General</c:formatCode>
                <c:ptCount val="32"/>
                <c:pt idx="0">
                  <c:v>60.432362204999997</c:v>
                </c:pt>
                <c:pt idx="1">
                  <c:v>60.432362204999997</c:v>
                </c:pt>
                <c:pt idx="2">
                  <c:v>60.432362204999997</c:v>
                </c:pt>
                <c:pt idx="3">
                  <c:v>60.432362204999997</c:v>
                </c:pt>
                <c:pt idx="4">
                  <c:v>60.432362204999997</c:v>
                </c:pt>
                <c:pt idx="5">
                  <c:v>60.432362204999997</c:v>
                </c:pt>
                <c:pt idx="6">
                  <c:v>60.432362204999997</c:v>
                </c:pt>
                <c:pt idx="7">
                  <c:v>60.432362204999997</c:v>
                </c:pt>
                <c:pt idx="8">
                  <c:v>60.432362204999997</c:v>
                </c:pt>
                <c:pt idx="9">
                  <c:v>60.432362204999997</c:v>
                </c:pt>
                <c:pt idx="10">
                  <c:v>60.432362204999997</c:v>
                </c:pt>
                <c:pt idx="11">
                  <c:v>60.432362204999997</c:v>
                </c:pt>
                <c:pt idx="12">
                  <c:v>60.432362204999997</c:v>
                </c:pt>
                <c:pt idx="13">
                  <c:v>60.432362204999997</c:v>
                </c:pt>
                <c:pt idx="14">
                  <c:v>60.432362204999997</c:v>
                </c:pt>
                <c:pt idx="15">
                  <c:v>60.432362204999997</c:v>
                </c:pt>
                <c:pt idx="16">
                  <c:v>60.432362204999997</c:v>
                </c:pt>
                <c:pt idx="17">
                  <c:v>60.432362204999997</c:v>
                </c:pt>
                <c:pt idx="18">
                  <c:v>60.432362204999997</c:v>
                </c:pt>
                <c:pt idx="19">
                  <c:v>60.432362204999997</c:v>
                </c:pt>
                <c:pt idx="20">
                  <c:v>60.432362204999997</c:v>
                </c:pt>
                <c:pt idx="21">
                  <c:v>60.432362204999997</c:v>
                </c:pt>
                <c:pt idx="22">
                  <c:v>60.432362204999997</c:v>
                </c:pt>
                <c:pt idx="23">
                  <c:v>60.432362204999997</c:v>
                </c:pt>
                <c:pt idx="24">
                  <c:v>60.432362204999997</c:v>
                </c:pt>
                <c:pt idx="25">
                  <c:v>60.432362204999997</c:v>
                </c:pt>
                <c:pt idx="26">
                  <c:v>60.432362204999997</c:v>
                </c:pt>
                <c:pt idx="27">
                  <c:v>60.432362204999997</c:v>
                </c:pt>
                <c:pt idx="28">
                  <c:v>60.432362204999997</c:v>
                </c:pt>
                <c:pt idx="29">
                  <c:v>60.432362204999997</c:v>
                </c:pt>
                <c:pt idx="30">
                  <c:v>60.432362204999997</c:v>
                </c:pt>
                <c:pt idx="31">
                  <c:v>60.432362204999997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D6-4FF9-B67A-5DB930B2B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928544"/>
        <c:axId val="478927560"/>
        <c:extLst/>
      </c:lineChart>
      <c:catAx>
        <c:axId val="4789285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927560"/>
        <c:crosses val="autoZero"/>
        <c:auto val="1"/>
        <c:lblAlgn val="ctr"/>
        <c:lblOffset val="100"/>
        <c:noMultiLvlLbl val="0"/>
      </c:catAx>
      <c:valAx>
        <c:axId val="478927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Estimated death rate per million population aged 15-74</a:t>
                </a:r>
              </a:p>
            </c:rich>
          </c:tx>
          <c:layout>
            <c:manualLayout>
              <c:xMode val="edge"/>
              <c:yMode val="edge"/>
              <c:x val="4.0821649722352481E-3"/>
              <c:y val="0.12669017734935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</a:rPr>
              <a:t>Figure 4. Estimated homeless deaths by cause of death (ICD-10 chapter), 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91274138111294"/>
          <c:y val="7.5173295656802003E-2"/>
          <c:w val="0.78727808131590049"/>
          <c:h val="0.81896438755549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4'!$J$3:$J$5</c:f>
              <c:strCache>
                <c:ptCount val="3"/>
                <c:pt idx="0">
                  <c:v>Estimated homeless deaths 2021</c:v>
                </c:pt>
              </c:strCache>
            </c:strRef>
          </c:tx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EBA73E9-7DF6-4DBC-9342-8DEABF405D3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2FE-45EB-811B-50E365B4DD0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354AE4-CF76-43EF-B9D3-562E84FA61C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2FE-45EB-811B-50E365B4DD0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C04F8D2-7A44-44C7-B531-618CF8E9D23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2FE-45EB-811B-50E365B4DD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EE749A7-DD56-4998-94CA-A37AB7F4B9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2FE-45EB-811B-50E365B4DD0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9A313E-79C8-4941-B428-7EFB6DC7BAD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FE-45EB-811B-50E365B4DD0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32BC511-83D8-4B28-B578-AB36DDA19E5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2FE-45EB-811B-50E365B4DD0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A46A920-951C-4BE7-BD7B-332B9ABAE0F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2FE-45EB-811B-50E365B4DD0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DD61971-AADE-41EA-B186-BEC9B28A344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2FE-45EB-811B-50E365B4D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'Data Fig 4'!$A$6:$A$13</c:f>
              <c:strCache>
                <c:ptCount val="8"/>
                <c:pt idx="0">
                  <c:v>Respiratory diseases</c:v>
                </c:pt>
                <c:pt idx="1">
                  <c:v>Endrocrine, nutritional and metabolic diseases </c:v>
                </c:pt>
                <c:pt idx="2">
                  <c:v>All other causes</c:v>
                </c:pt>
                <c:pt idx="3">
                  <c:v>Digestive system diseases</c:v>
                </c:pt>
                <c:pt idx="4">
                  <c:v>Mental and behavioural disorders</c:v>
                </c:pt>
                <c:pt idx="5">
                  <c:v>Neoplasms</c:v>
                </c:pt>
                <c:pt idx="6">
                  <c:v>Circulatory diseases</c:v>
                </c:pt>
                <c:pt idx="7">
                  <c:v>External causes</c:v>
                </c:pt>
              </c:strCache>
            </c:strRef>
          </c:cat>
          <c:val>
            <c:numRef>
              <c:f>'Data Fig 4'!$J$6:$J$13</c:f>
              <c:numCache>
                <c:formatCode>0</c:formatCode>
                <c:ptCount val="8"/>
                <c:pt idx="0">
                  <c:v>3</c:v>
                </c:pt>
                <c:pt idx="1">
                  <c:v>7</c:v>
                </c:pt>
                <c:pt idx="2" formatCode="General">
                  <c:v>9</c:v>
                </c:pt>
                <c:pt idx="3">
                  <c:v>12</c:v>
                </c:pt>
                <c:pt idx="4">
                  <c:v>12</c:v>
                </c:pt>
                <c:pt idx="5">
                  <c:v>16</c:v>
                </c:pt>
                <c:pt idx="6">
                  <c:v>30</c:v>
                </c:pt>
                <c:pt idx="7">
                  <c:v>160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4'!$K$6:$K$13</c15:f>
                <c15:dlblRangeCache>
                  <c:ptCount val="8"/>
                  <c:pt idx="0">
                    <c:v>1%</c:v>
                  </c:pt>
                  <c:pt idx="1">
                    <c:v>3%</c:v>
                  </c:pt>
                  <c:pt idx="2">
                    <c:v>4%</c:v>
                  </c:pt>
                  <c:pt idx="3">
                    <c:v>5%</c:v>
                  </c:pt>
                  <c:pt idx="4">
                    <c:v>5%</c:v>
                  </c:pt>
                  <c:pt idx="5">
                    <c:v>6%</c:v>
                  </c:pt>
                  <c:pt idx="6">
                    <c:v>12%</c:v>
                  </c:pt>
                  <c:pt idx="7">
                    <c:v>64%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2FE-45EB-811B-50E365B4DD0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8"/>
        <c:axId val="588277608"/>
        <c:axId val="588278920"/>
      </c:barChart>
      <c:catAx>
        <c:axId val="588277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8278920"/>
        <c:crosses val="autoZero"/>
        <c:auto val="1"/>
        <c:lblAlgn val="ctr"/>
        <c:lblOffset val="100"/>
        <c:noMultiLvlLbl val="0"/>
      </c:catAx>
      <c:valAx>
        <c:axId val="588278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Estimated 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82776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Figure 5. Estimated homeless deaths by selected causes of death, 2017-2021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54859303891603E-2"/>
          <c:y val="7.7468194009676583E-2"/>
          <c:w val="0.78847370690921681"/>
          <c:h val="0.82030213532838692"/>
        </c:manualLayout>
      </c:layout>
      <c:lineChart>
        <c:grouping val="standard"/>
        <c:varyColors val="0"/>
        <c:ser>
          <c:idx val="1"/>
          <c:order val="0"/>
          <c:tx>
            <c:strRef>
              <c:f>'Data Fig 5'!$B$3</c:f>
              <c:strCache>
                <c:ptCount val="1"/>
                <c:pt idx="0">
                  <c:v>Estimated alcohol-specific deaths</c:v>
                </c:pt>
              </c:strCache>
            </c:strRef>
          </c:tx>
          <c:spPr>
            <a:ln w="38100" cap="rnd">
              <a:solidFill>
                <a:srgbClr val="BF78D3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'Data Fig 5'!$A$6:$A$10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Fig 5'!$B$6:$B$10</c:f>
              <c:numCache>
                <c:formatCode>0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14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A-4E6B-8090-114789BC8502}"/>
            </c:ext>
          </c:extLst>
        </c:ser>
        <c:ser>
          <c:idx val="2"/>
          <c:order val="1"/>
          <c:tx>
            <c:strRef>
              <c:f>'Data Fig 5'!$C$3</c:f>
              <c:strCache>
                <c:ptCount val="1"/>
                <c:pt idx="0">
                  <c:v>Estimated probable suicide deaths</c:v>
                </c:pt>
              </c:strCache>
            </c:strRef>
          </c:tx>
          <c:spPr>
            <a:ln w="38100" cap="rnd">
              <a:solidFill>
                <a:srgbClr val="333333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'Data Fig 5'!$A$6:$A$10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Fig 5'!$C$6:$C$10</c:f>
              <c:numCache>
                <c:formatCode>0</c:formatCode>
                <c:ptCount val="5"/>
                <c:pt idx="0">
                  <c:v>19</c:v>
                </c:pt>
                <c:pt idx="1">
                  <c:v>15</c:v>
                </c:pt>
                <c:pt idx="2">
                  <c:v>25</c:v>
                </c:pt>
                <c:pt idx="3">
                  <c:v>18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5A-4E6B-8090-114789BC8502}"/>
            </c:ext>
          </c:extLst>
        </c:ser>
        <c:ser>
          <c:idx val="3"/>
          <c:order val="2"/>
          <c:tx>
            <c:strRef>
              <c:f>'Data Fig 5'!$D$3</c:f>
              <c:strCache>
                <c:ptCount val="1"/>
                <c:pt idx="0">
                  <c:v>Estimated drug-misuse deaths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'Data Fig 5'!$A$6:$A$10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Fig 5'!$D$6:$D$10</c:f>
              <c:numCache>
                <c:formatCode>0</c:formatCode>
                <c:ptCount val="5"/>
                <c:pt idx="0">
                  <c:v>68</c:v>
                </c:pt>
                <c:pt idx="1">
                  <c:v>104</c:v>
                </c:pt>
                <c:pt idx="2">
                  <c:v>117</c:v>
                </c:pt>
                <c:pt idx="3">
                  <c:v>151</c:v>
                </c:pt>
                <c:pt idx="4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5A-4E6B-8090-114789BC85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5818744"/>
        <c:axId val="515819728"/>
      </c:lineChart>
      <c:catAx>
        <c:axId val="51581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5819728"/>
        <c:crosses val="autoZero"/>
        <c:auto val="1"/>
        <c:lblAlgn val="ctr"/>
        <c:lblOffset val="100"/>
        <c:noMultiLvlLbl val="0"/>
      </c:catAx>
      <c:valAx>
        <c:axId val="515819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Estimated 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581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431156296277718"/>
          <c:y val="0.54852080063098274"/>
          <c:w val="0.3020400378729946"/>
          <c:h val="0.121005136867524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 6: Estimated homeless deaths by month of registration, 2017-2021</a:t>
            </a:r>
          </a:p>
        </c:rich>
      </c:tx>
      <c:layout>
        <c:manualLayout>
          <c:xMode val="edge"/>
          <c:yMode val="edge"/>
          <c:x val="0.176621065199982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131423957936608E-2"/>
          <c:y val="0.12758790904230721"/>
          <c:w val="0.89698556965317022"/>
          <c:h val="0.70785072600192211"/>
        </c:manualLayout>
      </c:layout>
      <c:lineChart>
        <c:grouping val="standard"/>
        <c:varyColors val="0"/>
        <c:ser>
          <c:idx val="0"/>
          <c:order val="0"/>
          <c:tx>
            <c:strRef>
              <c:f>'Data Fig 6'!$B$3:$C$3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'Data Fig 6'!$A$5:$A$16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Fig 6'!$C$5:$C$16</c:f>
              <c:numCache>
                <c:formatCode>General</c:formatCode>
                <c:ptCount val="12"/>
                <c:pt idx="0">
                  <c:v>15</c:v>
                </c:pt>
                <c:pt idx="1">
                  <c:v>19</c:v>
                </c:pt>
                <c:pt idx="2">
                  <c:v>11</c:v>
                </c:pt>
                <c:pt idx="3">
                  <c:v>16</c:v>
                </c:pt>
                <c:pt idx="4">
                  <c:v>11</c:v>
                </c:pt>
                <c:pt idx="5">
                  <c:v>14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24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A-47A3-AB53-E85D9A5C9C79}"/>
            </c:ext>
          </c:extLst>
        </c:ser>
        <c:ser>
          <c:idx val="1"/>
          <c:order val="1"/>
          <c:tx>
            <c:strRef>
              <c:f>'Data Fig 6'!$D$3:$E$3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Fig 6'!$A$5:$A$16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Fig 6'!$E$5:$E$16</c:f>
              <c:numCache>
                <c:formatCode>General</c:formatCode>
                <c:ptCount val="12"/>
                <c:pt idx="0">
                  <c:v>19</c:v>
                </c:pt>
                <c:pt idx="1">
                  <c:v>17</c:v>
                </c:pt>
                <c:pt idx="2">
                  <c:v>23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13</c:v>
                </c:pt>
                <c:pt idx="10">
                  <c:v>15</c:v>
                </c:pt>
                <c:pt idx="1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A-47A3-AB53-E85D9A5C9C79}"/>
            </c:ext>
          </c:extLst>
        </c:ser>
        <c:ser>
          <c:idx val="2"/>
          <c:order val="2"/>
          <c:tx>
            <c:strRef>
              <c:f>'Data Fig 6'!$F$3:$G$3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'Data Fig 6'!$A$5:$A$16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Fig 6'!$G$5:$G$16</c:f>
              <c:numCache>
                <c:formatCode>General</c:formatCode>
                <c:ptCount val="12"/>
                <c:pt idx="0">
                  <c:v>20</c:v>
                </c:pt>
                <c:pt idx="1">
                  <c:v>16</c:v>
                </c:pt>
                <c:pt idx="2">
                  <c:v>30</c:v>
                </c:pt>
                <c:pt idx="3">
                  <c:v>20</c:v>
                </c:pt>
                <c:pt idx="4">
                  <c:v>12</c:v>
                </c:pt>
                <c:pt idx="5">
                  <c:v>19</c:v>
                </c:pt>
                <c:pt idx="6">
                  <c:v>14</c:v>
                </c:pt>
                <c:pt idx="7">
                  <c:v>19</c:v>
                </c:pt>
                <c:pt idx="8">
                  <c:v>14</c:v>
                </c:pt>
                <c:pt idx="9">
                  <c:v>22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A-47A3-AB53-E85D9A5C9C79}"/>
            </c:ext>
          </c:extLst>
        </c:ser>
        <c:ser>
          <c:idx val="4"/>
          <c:order val="3"/>
          <c:tx>
            <c:strRef>
              <c:f>'Data Fig 6'!$H$3:$I$3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'Data Fig 6'!$I$5:$I$16</c:f>
              <c:numCache>
                <c:formatCode>General</c:formatCode>
                <c:ptCount val="12"/>
                <c:pt idx="0">
                  <c:v>15</c:v>
                </c:pt>
                <c:pt idx="1">
                  <c:v>8</c:v>
                </c:pt>
                <c:pt idx="2">
                  <c:v>18</c:v>
                </c:pt>
                <c:pt idx="3">
                  <c:v>21</c:v>
                </c:pt>
                <c:pt idx="4">
                  <c:v>29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24</c:v>
                </c:pt>
                <c:pt idx="9">
                  <c:v>19</c:v>
                </c:pt>
                <c:pt idx="10">
                  <c:v>24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4-428F-852A-8AEAD5138584}"/>
            </c:ext>
          </c:extLst>
        </c:ser>
        <c:ser>
          <c:idx val="3"/>
          <c:order val="4"/>
          <c:tx>
            <c:strRef>
              <c:f>'Data Fig 6'!$J$3:$K$3</c:f>
              <c:strCache>
                <c:ptCount val="1"/>
                <c:pt idx="0">
                  <c:v>2021</c:v>
                </c:pt>
              </c:strCache>
            </c:strRef>
          </c:tx>
          <c:spPr>
            <a:ln w="50800" cap="rnd">
              <a:solidFill>
                <a:srgbClr val="6C297F"/>
              </a:solidFill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19050">
                <a:solidFill>
                  <a:srgbClr val="6C297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C29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6'!$A$5:$A$16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Fig 6'!$K$5:$K$16</c:f>
              <c:numCache>
                <c:formatCode>0</c:formatCode>
                <c:ptCount val="12"/>
                <c:pt idx="0">
                  <c:v>18</c:v>
                </c:pt>
                <c:pt idx="1">
                  <c:v>32</c:v>
                </c:pt>
                <c:pt idx="2">
                  <c:v>28</c:v>
                </c:pt>
                <c:pt idx="3">
                  <c:v>20</c:v>
                </c:pt>
                <c:pt idx="4">
                  <c:v>16</c:v>
                </c:pt>
                <c:pt idx="5">
                  <c:v>25</c:v>
                </c:pt>
                <c:pt idx="6">
                  <c:v>11</c:v>
                </c:pt>
                <c:pt idx="7">
                  <c:v>18</c:v>
                </c:pt>
                <c:pt idx="8">
                  <c:v>19</c:v>
                </c:pt>
                <c:pt idx="9">
                  <c:v>15</c:v>
                </c:pt>
                <c:pt idx="10">
                  <c:v>21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9A-47A3-AB53-E85D9A5C9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523720"/>
        <c:axId val="556516832"/>
      </c:lineChart>
      <c:catAx>
        <c:axId val="556523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9236399291030547"/>
              <c:y val="0.92236453266598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6516832"/>
        <c:crosses val="autoZero"/>
        <c:auto val="1"/>
        <c:lblAlgn val="ctr"/>
        <c:lblOffset val="100"/>
        <c:noMultiLvlLbl val="0"/>
      </c:catAx>
      <c:valAx>
        <c:axId val="556516832"/>
        <c:scaling>
          <c:orientation val="minMax"/>
          <c:max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</a:rPr>
                  <a:t>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65237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161798236758864"/>
          <c:y val="0.73620809191303915"/>
          <c:w val="0.43838201763241125"/>
          <c:h val="7.8146552435662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pageSetup paperSize="9" orientation="landscape" horizontalDpi="90" verticalDpi="9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0.20621</cdr:x>
      <cdr:y>0.10205</cdr:y>
    </cdr:from>
    <cdr:to>
      <cdr:x>0.30795</cdr:x>
      <cdr:y>0.14473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5278" y="621672"/>
          <a:ext cx="949917" cy="259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Females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0.74968</cdr:x>
      <cdr:y>0.11699</cdr:y>
    </cdr:from>
    <cdr:to>
      <cdr:x>0.83274</cdr:x>
      <cdr:y>0.17475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999526" y="712675"/>
          <a:ext cx="775507" cy="351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0.08236</cdr:x>
      <cdr:y>0.40299</cdr:y>
    </cdr:from>
    <cdr:to>
      <cdr:x>0.17382</cdr:x>
      <cdr:y>0.47779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5664" y="2446371"/>
          <a:ext cx="850248" cy="45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Scotland 2021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0.71334</cdr:x>
      <cdr:y>0.7279</cdr:y>
    </cdr:from>
    <cdr:to>
      <cdr:x>0.95243</cdr:x>
      <cdr:y>0.81134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9613" y="4428050"/>
          <a:ext cx="2228749" cy="507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labels</a:t>
          </a:r>
          <a:r>
            <a:rPr lang="en-GB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are percentage of all homeless deaths that year</a:t>
          </a:r>
          <a:endParaRPr lang="en-GB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workbookViewId="0">
      <selection sqref="A1:G1"/>
    </sheetView>
  </sheetViews>
  <sheetFormatPr defaultColWidth="9.109375" defaultRowHeight="13.2" x14ac:dyDescent="0.25"/>
  <cols>
    <col min="1" max="16384" width="9.109375" style="1"/>
  </cols>
  <sheetData>
    <row r="1" spans="1:9" ht="18" customHeight="1" x14ac:dyDescent="0.3">
      <c r="A1" s="119" t="s">
        <v>153</v>
      </c>
      <c r="B1" s="119"/>
      <c r="C1" s="119"/>
      <c r="D1" s="119"/>
      <c r="E1" s="119"/>
      <c r="F1" s="119"/>
      <c r="G1" s="119"/>
      <c r="H1" s="5"/>
    </row>
    <row r="2" spans="1:9" ht="15" customHeight="1" x14ac:dyDescent="0.25"/>
    <row r="3" spans="1:9" x14ac:dyDescent="0.25">
      <c r="A3" s="2" t="s">
        <v>79</v>
      </c>
      <c r="B3" s="2"/>
    </row>
    <row r="5" spans="1:9" x14ac:dyDescent="0.25">
      <c r="A5" s="4" t="s">
        <v>80</v>
      </c>
      <c r="B5" s="4"/>
      <c r="C5" s="120" t="s">
        <v>170</v>
      </c>
      <c r="D5" s="120"/>
      <c r="E5" s="120"/>
      <c r="F5" s="120"/>
      <c r="G5" s="120"/>
      <c r="H5" s="120"/>
      <c r="I5" s="120"/>
    </row>
    <row r="6" spans="1:9" x14ac:dyDescent="0.25">
      <c r="A6" s="4" t="s">
        <v>81</v>
      </c>
      <c r="B6" s="4"/>
      <c r="C6" s="120" t="s">
        <v>169</v>
      </c>
      <c r="D6" s="120"/>
      <c r="E6" s="120"/>
      <c r="F6" s="120"/>
      <c r="G6" s="120"/>
      <c r="H6" s="120"/>
      <c r="I6" s="120"/>
    </row>
    <row r="7" spans="1:9" x14ac:dyDescent="0.25">
      <c r="A7" s="4" t="s">
        <v>82</v>
      </c>
      <c r="B7" s="4"/>
      <c r="C7" s="120" t="s">
        <v>168</v>
      </c>
      <c r="D7" s="120"/>
      <c r="E7" s="120"/>
      <c r="F7" s="120"/>
      <c r="G7" s="120"/>
      <c r="H7" s="120"/>
      <c r="I7" s="120"/>
    </row>
    <row r="8" spans="1:9" x14ac:dyDescent="0.25">
      <c r="A8" s="4" t="s">
        <v>83</v>
      </c>
      <c r="B8" s="4"/>
      <c r="C8" s="120" t="s">
        <v>167</v>
      </c>
      <c r="D8" s="120"/>
      <c r="E8" s="120"/>
      <c r="F8" s="120"/>
      <c r="G8" s="120"/>
      <c r="H8" s="120"/>
      <c r="I8" s="120"/>
    </row>
    <row r="9" spans="1:9" x14ac:dyDescent="0.25">
      <c r="A9" s="4" t="s">
        <v>84</v>
      </c>
      <c r="B9" s="4"/>
      <c r="C9" s="120" t="s">
        <v>166</v>
      </c>
      <c r="D9" s="120"/>
      <c r="E9" s="120"/>
      <c r="F9" s="120"/>
      <c r="G9" s="120"/>
      <c r="H9" s="120"/>
      <c r="I9" s="120"/>
    </row>
    <row r="10" spans="1:9" x14ac:dyDescent="0.25">
      <c r="A10" s="4" t="s">
        <v>85</v>
      </c>
      <c r="B10" s="4"/>
      <c r="C10" s="120" t="s">
        <v>165</v>
      </c>
      <c r="D10" s="120"/>
      <c r="E10" s="120"/>
      <c r="F10" s="120"/>
      <c r="G10" s="120"/>
      <c r="H10" s="120"/>
      <c r="I10" s="120"/>
    </row>
    <row r="11" spans="1:9" x14ac:dyDescent="0.25">
      <c r="A11" s="4" t="s">
        <v>86</v>
      </c>
      <c r="B11" s="4"/>
      <c r="C11" s="120" t="s">
        <v>164</v>
      </c>
      <c r="D11" s="120"/>
      <c r="E11" s="120"/>
      <c r="F11" s="120"/>
      <c r="G11" s="120"/>
      <c r="H11" s="120"/>
      <c r="I11" s="120"/>
    </row>
    <row r="12" spans="1:9" x14ac:dyDescent="0.25">
      <c r="A12" s="4" t="s">
        <v>87</v>
      </c>
      <c r="B12" s="4"/>
      <c r="C12" s="120" t="s">
        <v>163</v>
      </c>
      <c r="D12" s="120"/>
      <c r="E12" s="120"/>
      <c r="F12" s="120"/>
      <c r="G12" s="120"/>
      <c r="H12" s="120"/>
      <c r="I12" s="120"/>
    </row>
    <row r="13" spans="1:9" x14ac:dyDescent="0.25">
      <c r="A13" s="4" t="s">
        <v>88</v>
      </c>
      <c r="B13" s="4"/>
      <c r="C13" s="120" t="s">
        <v>162</v>
      </c>
      <c r="D13" s="120"/>
      <c r="E13" s="120"/>
      <c r="F13" s="120"/>
      <c r="G13" s="120"/>
      <c r="H13" s="120"/>
      <c r="I13" s="120"/>
    </row>
    <row r="14" spans="1:9" x14ac:dyDescent="0.25">
      <c r="A14" s="4" t="s">
        <v>160</v>
      </c>
      <c r="B14" s="4"/>
      <c r="C14" s="120" t="s">
        <v>161</v>
      </c>
      <c r="D14" s="120"/>
      <c r="E14" s="120"/>
      <c r="F14" s="120"/>
      <c r="G14" s="120"/>
      <c r="H14" s="120"/>
      <c r="I14" s="120"/>
    </row>
    <row r="16" spans="1:9" x14ac:dyDescent="0.25">
      <c r="A16" s="118" t="s">
        <v>133</v>
      </c>
      <c r="B16" s="118"/>
      <c r="C16" s="118"/>
    </row>
    <row r="20" spans="1:2" x14ac:dyDescent="0.25">
      <c r="A20" s="3"/>
    </row>
    <row r="21" spans="1:2" x14ac:dyDescent="0.25">
      <c r="A21" s="6"/>
      <c r="B21" s="7"/>
    </row>
    <row r="22" spans="1:2" x14ac:dyDescent="0.25">
      <c r="A22" s="6"/>
      <c r="B22" s="7"/>
    </row>
    <row r="23" spans="1:2" x14ac:dyDescent="0.25">
      <c r="A23" s="6"/>
      <c r="B23" s="7"/>
    </row>
    <row r="24" spans="1:2" x14ac:dyDescent="0.25">
      <c r="A24" s="6"/>
      <c r="B24" s="7"/>
    </row>
    <row r="26" spans="1:2" x14ac:dyDescent="0.25">
      <c r="A26" s="118"/>
      <c r="B26" s="118"/>
    </row>
  </sheetData>
  <mergeCells count="13">
    <mergeCell ref="A26:B26"/>
    <mergeCell ref="A16:C16"/>
    <mergeCell ref="A1:G1"/>
    <mergeCell ref="C8:I8"/>
    <mergeCell ref="C9:I9"/>
    <mergeCell ref="C10:I10"/>
    <mergeCell ref="C11:I11"/>
    <mergeCell ref="C12:I12"/>
    <mergeCell ref="C13:I13"/>
    <mergeCell ref="C5:I5"/>
    <mergeCell ref="C6:I6"/>
    <mergeCell ref="C7:I7"/>
    <mergeCell ref="C14:I14"/>
  </mergeCells>
  <hyperlinks>
    <hyperlink ref="C5:I5" location="'Data Fig 1'!A1" display="Identified and estimated homeless deaths in Scotland 2017-2021" xr:uid="{00000000-0004-0000-0000-000000000000}"/>
    <hyperlink ref="C6:I6" location="'Data Fig 2'!A1" display="Estimated Homeless deaths by sex and age group, 2021" xr:uid="{00000000-0004-0000-0000-000001000000}"/>
    <hyperlink ref="C7:I7" location="'Data Fig 3'!A1" display="Estimated Homeless death rates by local authority in Scotland, 2021" xr:uid="{00000000-0004-0000-0000-000002000000}"/>
    <hyperlink ref="C8:I8" location="'Data Fig 4'!A1" display="Estimated homeless deaths by cause of death (ICD-10 Chapter), 2017-2021" xr:uid="{00000000-0004-0000-0000-000003000000}"/>
    <hyperlink ref="C9:I9" location="'Data Fig 5'!A1" display="Estimated homeless deaths by selected causes of death, 2017-2021" xr:uid="{00000000-0004-0000-0000-000004000000}"/>
    <hyperlink ref="C10:I10" location="'Data Fig 6'!A1" display="Estimated homeless deaths by month of registration, 2017-2021" xr:uid="{00000000-0004-0000-0000-000005000000}"/>
    <hyperlink ref="C11:I11" location="'Table 1'!A1" display="Homeless deaths by local area, 2017-2021" xr:uid="{00000000-0004-0000-0000-000006000000}"/>
    <hyperlink ref="C12:I12" location="'Table 2'!A1" display="Homeless deaths by age group and sex, 2017-2021" xr:uid="{00000000-0004-0000-0000-000007000000}"/>
    <hyperlink ref="C13:I13" location="'Table 3'!A1" display="Homeless deaths by cause of death, 2017-2021" xr:uid="{00000000-0004-0000-0000-000008000000}"/>
    <hyperlink ref="C14:I14" location="'Table 4'!A1" display="Average age of homeless deaths, by sex, 2017-2021" xr:uid="{00000000-0004-0000-0000-000009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5"/>
  <sheetViews>
    <sheetView showGridLines="0" zoomScaleNormal="100" workbookViewId="0"/>
  </sheetViews>
  <sheetFormatPr defaultColWidth="11.44140625" defaultRowHeight="12.75" customHeight="1" x14ac:dyDescent="0.25"/>
  <cols>
    <col min="1" max="1" width="106.33203125" style="8" customWidth="1"/>
    <col min="2" max="2" width="12.109375" style="8" customWidth="1"/>
    <col min="3" max="3" width="11.6640625" style="8" bestFit="1" customWidth="1"/>
    <col min="4" max="4" width="10.6640625" style="8" bestFit="1" customWidth="1"/>
    <col min="5" max="5" width="11.6640625" style="8" bestFit="1" customWidth="1"/>
    <col min="6" max="6" width="11.44140625" style="8"/>
    <col min="7" max="7" width="11.88671875" style="8" customWidth="1"/>
    <col min="8" max="16384" width="11.44140625" style="8"/>
  </cols>
  <sheetData>
    <row r="1" spans="1:24" ht="18" customHeight="1" x14ac:dyDescent="0.3">
      <c r="A1" s="31" t="s">
        <v>143</v>
      </c>
      <c r="C1" s="122" t="s">
        <v>89</v>
      </c>
      <c r="D1" s="122"/>
    </row>
    <row r="2" spans="1:24" ht="15" customHeight="1" x14ac:dyDescent="0.25"/>
    <row r="3" spans="1:24" ht="12.75" customHeight="1" x14ac:dyDescent="0.25">
      <c r="A3" s="174" t="s">
        <v>78</v>
      </c>
      <c r="B3" s="195">
        <v>2017</v>
      </c>
      <c r="C3" s="196"/>
      <c r="D3" s="195">
        <v>2018</v>
      </c>
      <c r="E3" s="197"/>
      <c r="F3" s="195">
        <v>2019</v>
      </c>
      <c r="G3" s="197"/>
      <c r="H3" s="195">
        <v>2020</v>
      </c>
      <c r="I3" s="197"/>
      <c r="J3" s="195">
        <v>2021</v>
      </c>
      <c r="K3" s="197"/>
    </row>
    <row r="4" spans="1:24" ht="12.75" customHeight="1" x14ac:dyDescent="0.25">
      <c r="A4" s="175"/>
      <c r="B4" s="177" t="s">
        <v>76</v>
      </c>
      <c r="C4" s="181" t="s">
        <v>93</v>
      </c>
      <c r="D4" s="177" t="s">
        <v>76</v>
      </c>
      <c r="E4" s="181" t="s">
        <v>93</v>
      </c>
      <c r="F4" s="177" t="s">
        <v>76</v>
      </c>
      <c r="G4" s="181" t="s">
        <v>93</v>
      </c>
      <c r="H4" s="177" t="s">
        <v>76</v>
      </c>
      <c r="I4" s="181" t="s">
        <v>93</v>
      </c>
      <c r="J4" s="177" t="s">
        <v>76</v>
      </c>
      <c r="K4" s="181" t="s">
        <v>93</v>
      </c>
    </row>
    <row r="5" spans="1:24" ht="12.75" customHeight="1" x14ac:dyDescent="0.25">
      <c r="A5" s="175"/>
      <c r="B5" s="178"/>
      <c r="C5" s="182"/>
      <c r="D5" s="178"/>
      <c r="E5" s="182"/>
      <c r="F5" s="178"/>
      <c r="G5" s="182"/>
      <c r="H5" s="178"/>
      <c r="I5" s="182"/>
      <c r="J5" s="178"/>
      <c r="K5" s="182"/>
    </row>
    <row r="6" spans="1:24" ht="12.75" customHeight="1" x14ac:dyDescent="0.25">
      <c r="A6" s="32" t="s">
        <v>39</v>
      </c>
      <c r="B6" s="13">
        <v>121</v>
      </c>
      <c r="C6" s="33">
        <v>164</v>
      </c>
      <c r="D6" s="13">
        <v>152</v>
      </c>
      <c r="E6" s="33">
        <v>195</v>
      </c>
      <c r="F6" s="34">
        <v>173</v>
      </c>
      <c r="G6" s="35">
        <v>216</v>
      </c>
      <c r="H6" s="34">
        <v>215</v>
      </c>
      <c r="I6" s="35">
        <v>256</v>
      </c>
      <c r="J6" s="34">
        <v>222</v>
      </c>
      <c r="K6" s="35">
        <v>250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 customHeight="1" x14ac:dyDescent="0.25">
      <c r="A7" s="36" t="s">
        <v>40</v>
      </c>
      <c r="B7" s="37">
        <v>1</v>
      </c>
      <c r="C7" s="38">
        <v>1</v>
      </c>
      <c r="D7" s="37">
        <v>2</v>
      </c>
      <c r="E7" s="38">
        <v>3</v>
      </c>
      <c r="F7" s="37">
        <v>3</v>
      </c>
      <c r="G7" s="38">
        <v>4</v>
      </c>
      <c r="H7" s="37">
        <v>3</v>
      </c>
      <c r="I7" s="38">
        <v>4</v>
      </c>
      <c r="J7" s="37">
        <v>1</v>
      </c>
      <c r="K7" s="38">
        <v>1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.75" customHeight="1" x14ac:dyDescent="0.25">
      <c r="A8" s="36" t="s">
        <v>41</v>
      </c>
      <c r="B8" s="18">
        <v>6</v>
      </c>
      <c r="C8" s="39">
        <v>8</v>
      </c>
      <c r="D8" s="18">
        <v>9</v>
      </c>
      <c r="E8" s="39">
        <v>12</v>
      </c>
      <c r="F8" s="18">
        <v>9</v>
      </c>
      <c r="G8" s="39">
        <v>11</v>
      </c>
      <c r="H8" s="18">
        <v>11</v>
      </c>
      <c r="I8" s="39">
        <v>13</v>
      </c>
      <c r="J8" s="18">
        <v>14</v>
      </c>
      <c r="K8" s="39">
        <v>16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.75" customHeight="1" x14ac:dyDescent="0.25">
      <c r="A9" s="36" t="s">
        <v>144</v>
      </c>
      <c r="B9" s="18">
        <v>0</v>
      </c>
      <c r="C9" s="39">
        <v>0</v>
      </c>
      <c r="D9" s="18">
        <v>0</v>
      </c>
      <c r="E9" s="39">
        <v>0</v>
      </c>
      <c r="F9" s="18">
        <v>0</v>
      </c>
      <c r="G9" s="39">
        <v>0</v>
      </c>
      <c r="H9" s="18">
        <v>0</v>
      </c>
      <c r="I9" s="39">
        <v>0</v>
      </c>
      <c r="J9" s="18">
        <v>0</v>
      </c>
      <c r="K9" s="39"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2.75" customHeight="1" x14ac:dyDescent="0.25">
      <c r="A10" s="36" t="s">
        <v>42</v>
      </c>
      <c r="B10" s="18">
        <v>4</v>
      </c>
      <c r="C10" s="39">
        <v>5</v>
      </c>
      <c r="D10" s="18">
        <v>6</v>
      </c>
      <c r="E10" s="39">
        <v>8</v>
      </c>
      <c r="F10" s="18">
        <v>4</v>
      </c>
      <c r="G10" s="39">
        <v>5</v>
      </c>
      <c r="H10" s="18">
        <v>4</v>
      </c>
      <c r="I10" s="39">
        <v>5</v>
      </c>
      <c r="J10" s="18">
        <v>6</v>
      </c>
      <c r="K10" s="39">
        <v>7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2.75" customHeight="1" x14ac:dyDescent="0.25">
      <c r="A11" s="36" t="s">
        <v>43</v>
      </c>
      <c r="B11" s="18">
        <v>6</v>
      </c>
      <c r="C11" s="39">
        <v>8</v>
      </c>
      <c r="D11" s="18">
        <v>10</v>
      </c>
      <c r="E11" s="39">
        <v>13</v>
      </c>
      <c r="F11" s="18">
        <v>5</v>
      </c>
      <c r="G11" s="39">
        <v>6</v>
      </c>
      <c r="H11" s="18">
        <v>8</v>
      </c>
      <c r="I11" s="39">
        <v>10</v>
      </c>
      <c r="J11" s="18">
        <v>11</v>
      </c>
      <c r="K11" s="39">
        <v>12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2.75" customHeight="1" x14ac:dyDescent="0.25">
      <c r="A12" s="36" t="s">
        <v>44</v>
      </c>
      <c r="B12" s="18">
        <v>1</v>
      </c>
      <c r="C12" s="39">
        <v>1</v>
      </c>
      <c r="D12" s="18">
        <v>0</v>
      </c>
      <c r="E12" s="39">
        <v>0</v>
      </c>
      <c r="F12" s="18">
        <v>3</v>
      </c>
      <c r="G12" s="39">
        <v>4</v>
      </c>
      <c r="H12" s="18">
        <v>2</v>
      </c>
      <c r="I12" s="39">
        <v>2</v>
      </c>
      <c r="J12" s="18">
        <v>3</v>
      </c>
      <c r="K12" s="39">
        <v>3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2.75" customHeight="1" x14ac:dyDescent="0.25">
      <c r="A13" s="36" t="s">
        <v>145</v>
      </c>
      <c r="B13" s="18">
        <v>0</v>
      </c>
      <c r="C13" s="39">
        <v>0</v>
      </c>
      <c r="D13" s="18">
        <v>0</v>
      </c>
      <c r="E13" s="39">
        <v>0</v>
      </c>
      <c r="F13" s="18">
        <v>0</v>
      </c>
      <c r="G13" s="39">
        <v>0</v>
      </c>
      <c r="H13" s="18">
        <v>0</v>
      </c>
      <c r="I13" s="39">
        <v>0</v>
      </c>
      <c r="J13" s="18">
        <v>0</v>
      </c>
      <c r="K13" s="39"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2.75" customHeight="1" x14ac:dyDescent="0.25">
      <c r="A14" s="36" t="s">
        <v>146</v>
      </c>
      <c r="B14" s="18">
        <v>0</v>
      </c>
      <c r="C14" s="39">
        <v>0</v>
      </c>
      <c r="D14" s="18">
        <v>0</v>
      </c>
      <c r="E14" s="39">
        <v>0</v>
      </c>
      <c r="F14" s="18">
        <v>0</v>
      </c>
      <c r="G14" s="39">
        <v>0</v>
      </c>
      <c r="H14" s="18">
        <v>0</v>
      </c>
      <c r="I14" s="39">
        <v>0</v>
      </c>
      <c r="J14" s="18">
        <v>0</v>
      </c>
      <c r="K14" s="39">
        <v>0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2.75" customHeight="1" x14ac:dyDescent="0.25">
      <c r="A15" s="36" t="s">
        <v>45</v>
      </c>
      <c r="B15" s="18">
        <v>17</v>
      </c>
      <c r="C15" s="39">
        <v>23</v>
      </c>
      <c r="D15" s="18">
        <v>18</v>
      </c>
      <c r="E15" s="39">
        <v>23</v>
      </c>
      <c r="F15" s="18">
        <v>12</v>
      </c>
      <c r="G15" s="39">
        <v>15</v>
      </c>
      <c r="H15" s="18">
        <v>17</v>
      </c>
      <c r="I15" s="39">
        <v>20</v>
      </c>
      <c r="J15" s="18">
        <v>27</v>
      </c>
      <c r="K15" s="39">
        <v>30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2.75" customHeight="1" x14ac:dyDescent="0.25">
      <c r="A16" s="36" t="s">
        <v>46</v>
      </c>
      <c r="B16" s="18">
        <v>4</v>
      </c>
      <c r="C16" s="39">
        <v>5</v>
      </c>
      <c r="D16" s="18">
        <v>4</v>
      </c>
      <c r="E16" s="39">
        <v>5</v>
      </c>
      <c r="F16" s="18">
        <v>4</v>
      </c>
      <c r="G16" s="39">
        <v>5</v>
      </c>
      <c r="H16" s="18">
        <v>6</v>
      </c>
      <c r="I16" s="39">
        <v>7</v>
      </c>
      <c r="J16" s="18">
        <v>3</v>
      </c>
      <c r="K16" s="39">
        <v>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2.75" customHeight="1" x14ac:dyDescent="0.25">
      <c r="A17" s="36" t="s">
        <v>47</v>
      </c>
      <c r="B17" s="18">
        <v>11</v>
      </c>
      <c r="C17" s="39">
        <v>15</v>
      </c>
      <c r="D17" s="18">
        <v>8</v>
      </c>
      <c r="E17" s="39">
        <v>10</v>
      </c>
      <c r="F17" s="18">
        <v>7</v>
      </c>
      <c r="G17" s="39">
        <v>9</v>
      </c>
      <c r="H17" s="18">
        <v>5</v>
      </c>
      <c r="I17" s="39">
        <v>6</v>
      </c>
      <c r="J17" s="18">
        <v>11</v>
      </c>
      <c r="K17" s="39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2.75" customHeight="1" x14ac:dyDescent="0.25">
      <c r="A18" s="36" t="s">
        <v>147</v>
      </c>
      <c r="B18" s="18">
        <v>0</v>
      </c>
      <c r="C18" s="39">
        <v>0</v>
      </c>
      <c r="D18" s="18">
        <v>0</v>
      </c>
      <c r="E18" s="39">
        <v>0</v>
      </c>
      <c r="F18" s="18">
        <v>0</v>
      </c>
      <c r="G18" s="39">
        <v>0</v>
      </c>
      <c r="H18" s="18">
        <v>0</v>
      </c>
      <c r="I18" s="39">
        <v>0</v>
      </c>
      <c r="J18" s="18">
        <v>0</v>
      </c>
      <c r="K18" s="39">
        <v>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2.75" customHeight="1" x14ac:dyDescent="0.25">
      <c r="A19" s="36" t="s">
        <v>48</v>
      </c>
      <c r="B19" s="18">
        <v>1</v>
      </c>
      <c r="C19" s="39">
        <v>1</v>
      </c>
      <c r="D19" s="18">
        <v>0</v>
      </c>
      <c r="E19" s="39">
        <v>0</v>
      </c>
      <c r="F19" s="18">
        <v>1</v>
      </c>
      <c r="G19" s="39">
        <v>1</v>
      </c>
      <c r="H19" s="18">
        <v>0</v>
      </c>
      <c r="I19" s="39">
        <v>0</v>
      </c>
      <c r="J19" s="18">
        <v>1</v>
      </c>
      <c r="K19" s="39">
        <v>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2.75" customHeight="1" x14ac:dyDescent="0.25">
      <c r="A20" s="36" t="s">
        <v>49</v>
      </c>
      <c r="B20" s="18">
        <v>1</v>
      </c>
      <c r="C20" s="39">
        <v>1</v>
      </c>
      <c r="D20" s="18">
        <v>0</v>
      </c>
      <c r="E20" s="39">
        <v>0</v>
      </c>
      <c r="F20" s="18">
        <v>0</v>
      </c>
      <c r="G20" s="39">
        <v>0</v>
      </c>
      <c r="H20" s="18">
        <v>1</v>
      </c>
      <c r="I20" s="39">
        <v>1</v>
      </c>
      <c r="J20" s="18">
        <v>0</v>
      </c>
      <c r="K20" s="39">
        <v>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2.75" customHeight="1" x14ac:dyDescent="0.25">
      <c r="A21" s="36" t="s">
        <v>50</v>
      </c>
      <c r="B21" s="18">
        <v>1</v>
      </c>
      <c r="C21" s="39">
        <v>1</v>
      </c>
      <c r="D21" s="18">
        <v>0</v>
      </c>
      <c r="E21" s="39">
        <v>0</v>
      </c>
      <c r="F21" s="18">
        <v>0</v>
      </c>
      <c r="G21" s="39">
        <v>0</v>
      </c>
      <c r="H21" s="18">
        <v>0</v>
      </c>
      <c r="I21" s="39">
        <v>0</v>
      </c>
      <c r="J21" s="18">
        <v>0</v>
      </c>
      <c r="K21" s="39">
        <v>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2.75" customHeight="1" x14ac:dyDescent="0.25">
      <c r="A22" s="36" t="s">
        <v>148</v>
      </c>
      <c r="B22" s="18">
        <v>0</v>
      </c>
      <c r="C22" s="39">
        <v>0</v>
      </c>
      <c r="D22" s="18">
        <v>0</v>
      </c>
      <c r="E22" s="39">
        <v>0</v>
      </c>
      <c r="F22" s="18">
        <v>0</v>
      </c>
      <c r="G22" s="39">
        <v>0</v>
      </c>
      <c r="H22" s="18">
        <v>0</v>
      </c>
      <c r="I22" s="39">
        <v>0</v>
      </c>
      <c r="J22" s="18">
        <v>0</v>
      </c>
      <c r="K22" s="39">
        <v>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2.75" customHeight="1" x14ac:dyDescent="0.25">
      <c r="A23" s="36" t="s">
        <v>149</v>
      </c>
      <c r="B23" s="18">
        <v>0</v>
      </c>
      <c r="C23" s="39">
        <v>0</v>
      </c>
      <c r="D23" s="18">
        <v>0</v>
      </c>
      <c r="E23" s="39">
        <v>0</v>
      </c>
      <c r="F23" s="18">
        <v>0</v>
      </c>
      <c r="G23" s="39">
        <v>0</v>
      </c>
      <c r="H23" s="18">
        <v>0</v>
      </c>
      <c r="I23" s="39">
        <v>0</v>
      </c>
      <c r="J23" s="18">
        <v>0</v>
      </c>
      <c r="K23" s="39">
        <v>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2.75" customHeight="1" x14ac:dyDescent="0.25">
      <c r="A24" s="36" t="s">
        <v>51</v>
      </c>
      <c r="B24" s="18">
        <v>1</v>
      </c>
      <c r="C24" s="39">
        <v>1</v>
      </c>
      <c r="D24" s="18">
        <v>3</v>
      </c>
      <c r="E24" s="39">
        <v>4</v>
      </c>
      <c r="F24" s="18">
        <v>4</v>
      </c>
      <c r="G24" s="39">
        <v>5</v>
      </c>
      <c r="H24" s="18">
        <v>6</v>
      </c>
      <c r="I24" s="39">
        <v>7</v>
      </c>
      <c r="J24" s="18">
        <v>1</v>
      </c>
      <c r="K24" s="39">
        <v>1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2.75" customHeight="1" x14ac:dyDescent="0.25">
      <c r="A25" s="36" t="s">
        <v>150</v>
      </c>
      <c r="B25" s="18">
        <v>0</v>
      </c>
      <c r="C25" s="39">
        <v>0</v>
      </c>
      <c r="D25" s="18">
        <v>0</v>
      </c>
      <c r="E25" s="39">
        <v>0</v>
      </c>
      <c r="F25" s="18">
        <v>0</v>
      </c>
      <c r="G25" s="39">
        <v>0</v>
      </c>
      <c r="H25" s="18">
        <v>0</v>
      </c>
      <c r="I25" s="39">
        <v>0</v>
      </c>
      <c r="J25" s="18">
        <v>0</v>
      </c>
      <c r="K25" s="39">
        <v>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2.75" customHeight="1" x14ac:dyDescent="0.25">
      <c r="A26" s="36" t="s">
        <v>52</v>
      </c>
      <c r="B26" s="18">
        <v>67</v>
      </c>
      <c r="C26" s="39">
        <v>91</v>
      </c>
      <c r="D26" s="18">
        <v>92</v>
      </c>
      <c r="E26" s="39">
        <v>118</v>
      </c>
      <c r="F26" s="18">
        <v>121</v>
      </c>
      <c r="G26" s="39">
        <v>151</v>
      </c>
      <c r="H26" s="18">
        <v>152</v>
      </c>
      <c r="I26" s="39">
        <v>181</v>
      </c>
      <c r="J26" s="18">
        <v>142</v>
      </c>
      <c r="K26" s="39">
        <v>160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2.75" customHeight="1" x14ac:dyDescent="0.25">
      <c r="A27" s="36" t="s">
        <v>151</v>
      </c>
      <c r="B27" s="18">
        <v>0</v>
      </c>
      <c r="C27" s="39">
        <v>0</v>
      </c>
      <c r="D27" s="18">
        <v>0</v>
      </c>
      <c r="E27" s="39">
        <v>0</v>
      </c>
      <c r="F27" s="18">
        <v>0</v>
      </c>
      <c r="G27" s="39">
        <v>0</v>
      </c>
      <c r="H27" s="18">
        <v>0</v>
      </c>
      <c r="I27" s="39">
        <v>0</v>
      </c>
      <c r="J27" s="18">
        <v>0</v>
      </c>
      <c r="K27" s="39">
        <v>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2.75" customHeight="1" x14ac:dyDescent="0.25">
      <c r="A28" s="40" t="s">
        <v>152</v>
      </c>
      <c r="B28" s="22">
        <v>0</v>
      </c>
      <c r="C28" s="41">
        <v>0</v>
      </c>
      <c r="D28" s="22">
        <v>0</v>
      </c>
      <c r="E28" s="41">
        <v>0</v>
      </c>
      <c r="F28" s="22">
        <v>0</v>
      </c>
      <c r="G28" s="41">
        <v>0</v>
      </c>
      <c r="H28" s="22">
        <v>0</v>
      </c>
      <c r="I28" s="41">
        <v>0</v>
      </c>
      <c r="J28" s="22">
        <v>2</v>
      </c>
      <c r="K28" s="41">
        <v>2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30" spans="1:24" ht="12.75" customHeight="1" x14ac:dyDescent="0.25">
      <c r="A30" s="24" t="s">
        <v>98</v>
      </c>
      <c r="B30" s="25"/>
      <c r="C30" s="25"/>
      <c r="D30" s="25"/>
      <c r="E30" s="25"/>
      <c r="F30" s="25"/>
      <c r="G30" s="25"/>
    </row>
    <row r="31" spans="1:24" ht="12.75" customHeight="1" x14ac:dyDescent="0.25">
      <c r="A31" s="26" t="s">
        <v>99</v>
      </c>
      <c r="B31" s="27"/>
      <c r="C31" s="25"/>
      <c r="D31" s="25"/>
      <c r="E31" s="25"/>
      <c r="F31" s="25"/>
      <c r="G31" s="25"/>
    </row>
    <row r="32" spans="1:24" ht="12.75" customHeight="1" x14ac:dyDescent="0.25">
      <c r="A32" s="26" t="s">
        <v>100</v>
      </c>
      <c r="B32" s="27"/>
      <c r="C32" s="25"/>
      <c r="D32" s="25"/>
      <c r="E32" s="25"/>
      <c r="F32" s="25"/>
      <c r="G32" s="25"/>
    </row>
    <row r="33" spans="1:7" ht="12.75" customHeight="1" x14ac:dyDescent="0.25">
      <c r="A33" s="26" t="s">
        <v>101</v>
      </c>
      <c r="B33" s="27"/>
      <c r="C33" s="25"/>
      <c r="D33" s="25"/>
      <c r="E33" s="25"/>
      <c r="F33" s="25"/>
      <c r="G33" s="25"/>
    </row>
    <row r="34" spans="1:7" ht="12.75" customHeight="1" x14ac:dyDescent="0.25">
      <c r="A34" s="25"/>
      <c r="B34" s="25"/>
      <c r="C34" s="25"/>
      <c r="D34" s="25"/>
      <c r="E34" s="25"/>
      <c r="F34" s="25"/>
      <c r="G34" s="25"/>
    </row>
    <row r="35" spans="1:7" ht="12.75" customHeight="1" x14ac:dyDescent="0.25">
      <c r="A35" s="121" t="s">
        <v>133</v>
      </c>
      <c r="B35" s="121"/>
      <c r="C35" s="25"/>
      <c r="D35" s="25"/>
      <c r="E35" s="25"/>
      <c r="F35" s="25"/>
      <c r="G35" s="25"/>
    </row>
  </sheetData>
  <sortState xmlns:xlrd2="http://schemas.microsoft.com/office/spreadsheetml/2017/richdata2" ref="A26:C38">
    <sortCondition ref="B26:B38"/>
  </sortState>
  <mergeCells count="18">
    <mergeCell ref="J3:K3"/>
    <mergeCell ref="J4:J5"/>
    <mergeCell ref="K4:K5"/>
    <mergeCell ref="H3:I3"/>
    <mergeCell ref="H4:H5"/>
    <mergeCell ref="I4:I5"/>
    <mergeCell ref="F3:G3"/>
    <mergeCell ref="F4:F5"/>
    <mergeCell ref="G4:G5"/>
    <mergeCell ref="A35:B35"/>
    <mergeCell ref="C1:D1"/>
    <mergeCell ref="A3:A5"/>
    <mergeCell ref="B3:C3"/>
    <mergeCell ref="D3:E3"/>
    <mergeCell ref="B4:B5"/>
    <mergeCell ref="C4:C5"/>
    <mergeCell ref="D4:D5"/>
    <mergeCell ref="E4:E5"/>
  </mergeCells>
  <hyperlinks>
    <hyperlink ref="C1" location="Contents!A1" display="back to contents" xr:uid="{00000000-0004-0000-0F00-000000000000}"/>
  </hyperlink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9"/>
  <sheetViews>
    <sheetView showGridLines="0" zoomScaleNormal="100" workbookViewId="0">
      <selection sqref="A1:E1"/>
    </sheetView>
  </sheetViews>
  <sheetFormatPr defaultColWidth="11.44140625" defaultRowHeight="13.2" x14ac:dyDescent="0.25"/>
  <cols>
    <col min="1" max="1" width="14" style="8" customWidth="1"/>
    <col min="2" max="2" width="14.6640625" style="8" bestFit="1" customWidth="1"/>
    <col min="3" max="14" width="12.33203125" style="8" customWidth="1"/>
    <col min="15" max="16384" width="11.44140625" style="8"/>
  </cols>
  <sheetData>
    <row r="1" spans="1:11" ht="18" customHeight="1" x14ac:dyDescent="0.3">
      <c r="A1" s="173" t="s">
        <v>156</v>
      </c>
      <c r="B1" s="173"/>
      <c r="C1" s="173"/>
      <c r="D1" s="173"/>
      <c r="E1" s="173"/>
      <c r="G1" s="122" t="s">
        <v>89</v>
      </c>
      <c r="H1" s="122"/>
      <c r="K1" s="9"/>
    </row>
    <row r="2" spans="1:11" ht="15" customHeight="1" x14ac:dyDescent="0.25">
      <c r="A2" s="10" t="s">
        <v>0</v>
      </c>
      <c r="B2" s="10"/>
      <c r="C2" s="169"/>
      <c r="D2" s="169"/>
      <c r="E2" s="169"/>
      <c r="F2" s="169"/>
      <c r="G2" s="169"/>
      <c r="H2" s="169"/>
    </row>
    <row r="3" spans="1:11" ht="12.75" customHeight="1" x14ac:dyDescent="0.25">
      <c r="A3" s="42" t="s">
        <v>91</v>
      </c>
      <c r="B3" s="42" t="s">
        <v>68</v>
      </c>
      <c r="C3" s="43" t="s">
        <v>157</v>
      </c>
    </row>
    <row r="4" spans="1:11" ht="12.75" customHeight="1" x14ac:dyDescent="0.25">
      <c r="A4" s="8">
        <v>2017</v>
      </c>
      <c r="B4" s="8" t="s">
        <v>69</v>
      </c>
      <c r="C4" s="44">
        <v>43.6875</v>
      </c>
    </row>
    <row r="5" spans="1:11" ht="12.75" customHeight="1" x14ac:dyDescent="0.25">
      <c r="A5" s="8">
        <v>2018</v>
      </c>
      <c r="B5" s="8" t="s">
        <v>69</v>
      </c>
      <c r="C5" s="44">
        <v>43.209677419000002</v>
      </c>
    </row>
    <row r="6" spans="1:11" ht="12.75" customHeight="1" x14ac:dyDescent="0.25">
      <c r="A6" s="8">
        <v>2019</v>
      </c>
      <c r="B6" s="8" t="s">
        <v>69</v>
      </c>
      <c r="C6" s="44">
        <v>39.095744680999999</v>
      </c>
    </row>
    <row r="7" spans="1:11" ht="12.75" customHeight="1" x14ac:dyDescent="0.25">
      <c r="A7" s="8">
        <v>2020</v>
      </c>
      <c r="B7" s="8" t="s">
        <v>69</v>
      </c>
      <c r="C7" s="44">
        <v>42.84</v>
      </c>
    </row>
    <row r="8" spans="1:11" ht="12.75" customHeight="1" x14ac:dyDescent="0.25">
      <c r="A8" s="8">
        <v>2021</v>
      </c>
      <c r="B8" s="8" t="s">
        <v>69</v>
      </c>
      <c r="C8" s="44">
        <v>40.755813953000001</v>
      </c>
    </row>
    <row r="9" spans="1:11" ht="12.75" customHeight="1" x14ac:dyDescent="0.25">
      <c r="A9" s="8">
        <v>2017</v>
      </c>
      <c r="B9" s="8" t="s">
        <v>70</v>
      </c>
      <c r="C9" s="44">
        <v>44.634831460999997</v>
      </c>
    </row>
    <row r="10" spans="1:11" ht="12.75" customHeight="1" x14ac:dyDescent="0.25">
      <c r="A10" s="8">
        <v>2018</v>
      </c>
      <c r="B10" s="8" t="s">
        <v>70</v>
      </c>
      <c r="C10" s="44">
        <v>44.921487603000003</v>
      </c>
    </row>
    <row r="11" spans="1:11" ht="12.75" customHeight="1" x14ac:dyDescent="0.25">
      <c r="A11" s="8">
        <v>2019</v>
      </c>
      <c r="B11" s="8" t="s">
        <v>70</v>
      </c>
      <c r="C11" s="44">
        <v>42.698412697999998</v>
      </c>
    </row>
    <row r="12" spans="1:11" ht="12.75" customHeight="1" x14ac:dyDescent="0.25">
      <c r="A12" s="8">
        <v>2020</v>
      </c>
      <c r="B12" s="8" t="s">
        <v>70</v>
      </c>
      <c r="C12" s="44">
        <v>42.087878787999998</v>
      </c>
    </row>
    <row r="13" spans="1:11" ht="12.75" customHeight="1" x14ac:dyDescent="0.25">
      <c r="A13" s="8">
        <v>2021</v>
      </c>
      <c r="B13" s="8" t="s">
        <v>70</v>
      </c>
      <c r="C13" s="44">
        <v>43.159217877000003</v>
      </c>
    </row>
    <row r="14" spans="1:11" ht="12.75" customHeight="1" x14ac:dyDescent="0.25">
      <c r="A14" s="8">
        <v>2017</v>
      </c>
      <c r="B14" s="8" t="s">
        <v>77</v>
      </c>
      <c r="C14" s="44">
        <v>44.384297521000001</v>
      </c>
    </row>
    <row r="15" spans="1:11" ht="12.75" customHeight="1" x14ac:dyDescent="0.25">
      <c r="A15" s="8">
        <v>2018</v>
      </c>
      <c r="B15" s="8" t="s">
        <v>77</v>
      </c>
      <c r="C15" s="44">
        <v>44.572368421</v>
      </c>
    </row>
    <row r="16" spans="1:11" ht="12.75" customHeight="1" x14ac:dyDescent="0.25">
      <c r="A16" s="8">
        <v>2019</v>
      </c>
      <c r="B16" s="8" t="s">
        <v>77</v>
      </c>
      <c r="C16" s="44">
        <v>41.719653178999998</v>
      </c>
    </row>
    <row r="17" spans="1:7" ht="12.75" customHeight="1" x14ac:dyDescent="0.25">
      <c r="A17" s="8">
        <v>2020</v>
      </c>
      <c r="B17" s="8" t="s">
        <v>77</v>
      </c>
      <c r="C17" s="44">
        <v>42.262790698000003</v>
      </c>
    </row>
    <row r="18" spans="1:7" ht="12.75" customHeight="1" x14ac:dyDescent="0.25">
      <c r="A18" s="8">
        <v>2021</v>
      </c>
      <c r="B18" s="8" t="s">
        <v>77</v>
      </c>
      <c r="C18" s="44">
        <v>42.693693693999997</v>
      </c>
    </row>
    <row r="19" spans="1:7" ht="12.75" customHeight="1" x14ac:dyDescent="0.25"/>
    <row r="20" spans="1:7" ht="12.75" customHeight="1" x14ac:dyDescent="0.25">
      <c r="A20" s="24" t="s">
        <v>98</v>
      </c>
      <c r="B20" s="25"/>
      <c r="C20" s="25"/>
      <c r="D20" s="25"/>
      <c r="E20" s="25"/>
      <c r="F20" s="25"/>
      <c r="G20" s="25"/>
    </row>
    <row r="21" spans="1:7" ht="12.75" customHeight="1" x14ac:dyDescent="0.25">
      <c r="A21" s="136" t="s">
        <v>99</v>
      </c>
      <c r="B21" s="136"/>
      <c r="C21" s="136"/>
      <c r="D21" s="136"/>
      <c r="E21" s="136"/>
      <c r="F21" s="25"/>
      <c r="G21" s="25"/>
    </row>
    <row r="22" spans="1:7" ht="12.75" customHeight="1" x14ac:dyDescent="0.25">
      <c r="A22" s="136" t="s">
        <v>100</v>
      </c>
      <c r="B22" s="136"/>
      <c r="C22" s="136"/>
      <c r="D22" s="25"/>
      <c r="E22" s="25"/>
      <c r="F22" s="25"/>
      <c r="G22" s="25"/>
    </row>
    <row r="23" spans="1:7" ht="12.75" customHeight="1" x14ac:dyDescent="0.25">
      <c r="A23" s="25"/>
      <c r="B23" s="25"/>
      <c r="C23" s="25"/>
      <c r="D23" s="25"/>
      <c r="E23" s="25"/>
      <c r="F23" s="25"/>
      <c r="G23" s="25"/>
    </row>
    <row r="24" spans="1:7" ht="12.75" customHeight="1" x14ac:dyDescent="0.25">
      <c r="A24" s="121" t="s">
        <v>133</v>
      </c>
      <c r="B24" s="121"/>
      <c r="C24" s="25"/>
      <c r="D24" s="25"/>
      <c r="E24" s="25"/>
      <c r="F24" s="25"/>
      <c r="G24" s="25"/>
    </row>
    <row r="25" spans="1:7" ht="12.75" customHeight="1" x14ac:dyDescent="0.25">
      <c r="A25" s="25"/>
      <c r="B25" s="25"/>
      <c r="C25" s="25"/>
      <c r="D25" s="25"/>
      <c r="E25" s="25"/>
      <c r="F25" s="25"/>
      <c r="G25" s="25"/>
    </row>
    <row r="26" spans="1:7" ht="12.75" customHeight="1" x14ac:dyDescent="0.25">
      <c r="C26" s="16"/>
      <c r="D26" s="15"/>
      <c r="E26" s="15"/>
      <c r="F26" s="28"/>
      <c r="G26" s="29"/>
    </row>
    <row r="27" spans="1:7" ht="12.75" customHeight="1" x14ac:dyDescent="0.25">
      <c r="C27" s="16"/>
      <c r="D27" s="15"/>
      <c r="E27" s="15"/>
      <c r="F27" s="28"/>
      <c r="G27" s="29"/>
    </row>
    <row r="28" spans="1:7" ht="12.75" customHeight="1" x14ac:dyDescent="0.25">
      <c r="C28" s="16"/>
      <c r="D28" s="15"/>
      <c r="E28" s="15"/>
      <c r="F28" s="28"/>
      <c r="G28" s="29"/>
    </row>
    <row r="29" spans="1:7" ht="12.75" customHeight="1" x14ac:dyDescent="0.25">
      <c r="C29" s="16"/>
      <c r="D29" s="15"/>
      <c r="E29" s="15"/>
      <c r="F29" s="28"/>
      <c r="G29" s="29"/>
    </row>
    <row r="30" spans="1:7" ht="12.75" customHeight="1" x14ac:dyDescent="0.25">
      <c r="C30" s="16"/>
      <c r="D30" s="15"/>
      <c r="E30" s="15"/>
      <c r="F30" s="28"/>
      <c r="G30" s="29"/>
    </row>
    <row r="31" spans="1:7" ht="12.75" customHeight="1" x14ac:dyDescent="0.25">
      <c r="C31" s="16"/>
      <c r="D31" s="15"/>
      <c r="E31" s="15"/>
      <c r="F31" s="28"/>
      <c r="G31" s="29"/>
    </row>
    <row r="32" spans="1:7" ht="12.75" customHeight="1" x14ac:dyDescent="0.25">
      <c r="C32" s="16"/>
      <c r="D32" s="15"/>
      <c r="E32" s="15"/>
      <c r="F32" s="28"/>
      <c r="G32" s="29"/>
    </row>
    <row r="33" spans="3:7" ht="12.75" customHeight="1" x14ac:dyDescent="0.25">
      <c r="C33" s="16"/>
      <c r="D33" s="15"/>
      <c r="E33" s="15"/>
      <c r="F33" s="28"/>
      <c r="G33" s="29"/>
    </row>
    <row r="34" spans="3:7" ht="12.75" customHeight="1" x14ac:dyDescent="0.25">
      <c r="C34" s="16"/>
      <c r="D34" s="15"/>
      <c r="E34" s="15"/>
      <c r="F34" s="28"/>
      <c r="G34" s="29"/>
    </row>
    <row r="35" spans="3:7" ht="12.75" customHeight="1" x14ac:dyDescent="0.25">
      <c r="C35" s="16"/>
      <c r="D35" s="15"/>
      <c r="E35" s="15"/>
      <c r="F35" s="28"/>
      <c r="G35" s="29"/>
    </row>
    <row r="36" spans="3:7" ht="12.75" customHeight="1" x14ac:dyDescent="0.25">
      <c r="C36" s="16"/>
      <c r="D36" s="15"/>
      <c r="E36" s="15"/>
      <c r="F36" s="28"/>
      <c r="G36" s="29"/>
    </row>
    <row r="37" spans="3:7" ht="12.75" customHeight="1" x14ac:dyDescent="0.25">
      <c r="C37" s="16"/>
      <c r="D37" s="15"/>
      <c r="E37" s="15"/>
      <c r="F37" s="28"/>
      <c r="G37" s="29"/>
    </row>
    <row r="38" spans="3:7" ht="12.75" customHeight="1" x14ac:dyDescent="0.25">
      <c r="G38" s="30"/>
    </row>
    <row r="39" spans="3:7" ht="12.75" customHeight="1" x14ac:dyDescent="0.25"/>
  </sheetData>
  <mergeCells count="6">
    <mergeCell ref="A24:B24"/>
    <mergeCell ref="A1:E1"/>
    <mergeCell ref="G1:H1"/>
    <mergeCell ref="C2:H2"/>
    <mergeCell ref="A21:E21"/>
    <mergeCell ref="A22:C22"/>
  </mergeCells>
  <hyperlinks>
    <hyperlink ref="G1" location="Contents!A1" display="back to contents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showGridLines="0" workbookViewId="0">
      <selection sqref="A1:H1"/>
    </sheetView>
  </sheetViews>
  <sheetFormatPr defaultColWidth="9.109375" defaultRowHeight="12.75" customHeight="1" x14ac:dyDescent="0.25"/>
  <cols>
    <col min="1" max="1" width="6.88671875" style="25" customWidth="1"/>
    <col min="2" max="2" width="12.109375" style="25" customWidth="1"/>
    <col min="3" max="4" width="11.6640625" style="25" customWidth="1"/>
    <col min="5" max="5" width="12.88671875" style="25" customWidth="1"/>
    <col min="6" max="6" width="11.6640625" style="25" customWidth="1"/>
    <col min="7" max="16384" width="9.109375" style="25"/>
  </cols>
  <sheetData>
    <row r="1" spans="1:12" ht="18" customHeight="1" x14ac:dyDescent="0.3">
      <c r="A1" s="134" t="s">
        <v>132</v>
      </c>
      <c r="B1" s="134"/>
      <c r="C1" s="134"/>
      <c r="D1" s="134"/>
      <c r="E1" s="134"/>
      <c r="F1" s="134"/>
      <c r="G1" s="134"/>
      <c r="H1" s="134"/>
      <c r="J1" s="122" t="s">
        <v>89</v>
      </c>
      <c r="K1" s="122"/>
      <c r="L1" s="9"/>
    </row>
    <row r="2" spans="1:12" ht="15" customHeight="1" x14ac:dyDescent="0.25"/>
    <row r="3" spans="1:12" ht="12.75" customHeight="1" x14ac:dyDescent="0.25">
      <c r="A3" s="123" t="s">
        <v>91</v>
      </c>
      <c r="B3" s="126" t="s">
        <v>62</v>
      </c>
      <c r="C3" s="129" t="s">
        <v>63</v>
      </c>
      <c r="D3" s="129" t="s">
        <v>120</v>
      </c>
      <c r="E3" s="132" t="s">
        <v>121</v>
      </c>
      <c r="F3" s="45"/>
      <c r="G3" s="45"/>
      <c r="H3" s="45"/>
    </row>
    <row r="4" spans="1:12" ht="12.75" customHeight="1" x14ac:dyDescent="0.25">
      <c r="A4" s="124"/>
      <c r="B4" s="127"/>
      <c r="C4" s="130"/>
      <c r="D4" s="130"/>
      <c r="E4" s="133"/>
      <c r="F4" s="46"/>
      <c r="G4" s="46"/>
      <c r="H4" s="45"/>
    </row>
    <row r="5" spans="1:12" ht="12.75" customHeight="1" x14ac:dyDescent="0.25">
      <c r="A5" s="125"/>
      <c r="B5" s="128"/>
      <c r="C5" s="131"/>
      <c r="D5" s="131"/>
      <c r="E5" s="133"/>
      <c r="F5" s="46" t="s">
        <v>123</v>
      </c>
      <c r="G5" s="46" t="s">
        <v>122</v>
      </c>
      <c r="H5" s="45"/>
    </row>
    <row r="6" spans="1:12" ht="12.75" customHeight="1" x14ac:dyDescent="0.25">
      <c r="A6" s="47">
        <v>2017</v>
      </c>
      <c r="B6" s="48">
        <v>121</v>
      </c>
      <c r="C6" s="49">
        <v>164</v>
      </c>
      <c r="D6" s="49">
        <v>13.2</v>
      </c>
      <c r="E6" s="50">
        <f t="shared" ref="E6:E8" si="0">1.96*D6</f>
        <v>25.872</v>
      </c>
      <c r="F6" s="51">
        <f>C6+E6</f>
        <v>189.87200000000001</v>
      </c>
      <c r="G6" s="51">
        <f>C6-E6</f>
        <v>138.12799999999999</v>
      </c>
      <c r="H6" s="45"/>
    </row>
    <row r="7" spans="1:12" ht="12.75" customHeight="1" x14ac:dyDescent="0.25">
      <c r="A7" s="47">
        <v>2018</v>
      </c>
      <c r="B7" s="47">
        <v>152</v>
      </c>
      <c r="C7" s="52">
        <v>195</v>
      </c>
      <c r="D7" s="52">
        <v>11.9</v>
      </c>
      <c r="E7" s="53">
        <f t="shared" si="0"/>
        <v>23.324000000000002</v>
      </c>
      <c r="F7" s="51">
        <f t="shared" ref="F7:F10" si="1">C7+E7</f>
        <v>218.32400000000001</v>
      </c>
      <c r="G7" s="51">
        <f t="shared" ref="G7:G10" si="2">C7-E7</f>
        <v>171.67599999999999</v>
      </c>
      <c r="H7" s="45"/>
    </row>
    <row r="8" spans="1:12" ht="12.75" customHeight="1" x14ac:dyDescent="0.25">
      <c r="A8" s="54">
        <v>2019</v>
      </c>
      <c r="B8" s="52">
        <v>173</v>
      </c>
      <c r="C8" s="52">
        <v>216</v>
      </c>
      <c r="D8" s="52">
        <v>11.3</v>
      </c>
      <c r="E8" s="53">
        <f t="shared" si="0"/>
        <v>22.148</v>
      </c>
      <c r="F8" s="51">
        <f t="shared" si="1"/>
        <v>238.148</v>
      </c>
      <c r="G8" s="51">
        <f t="shared" si="2"/>
        <v>193.852</v>
      </c>
      <c r="H8" s="45"/>
    </row>
    <row r="9" spans="1:12" ht="12.75" customHeight="1" x14ac:dyDescent="0.25">
      <c r="A9" s="54">
        <v>2020</v>
      </c>
      <c r="B9" s="52">
        <v>215</v>
      </c>
      <c r="C9" s="52">
        <v>256</v>
      </c>
      <c r="D9" s="52">
        <v>10.3</v>
      </c>
      <c r="E9" s="53">
        <f>1.96*D9</f>
        <v>20.188000000000002</v>
      </c>
      <c r="F9" s="51">
        <f t="shared" si="1"/>
        <v>276.18799999999999</v>
      </c>
      <c r="G9" s="51">
        <f t="shared" si="2"/>
        <v>235.81200000000001</v>
      </c>
      <c r="H9" s="45"/>
    </row>
    <row r="10" spans="1:12" ht="12.75" customHeight="1" x14ac:dyDescent="0.25">
      <c r="A10" s="55">
        <v>2021</v>
      </c>
      <c r="B10" s="56">
        <v>222</v>
      </c>
      <c r="C10" s="56">
        <v>250</v>
      </c>
      <c r="D10" s="56">
        <v>7.8</v>
      </c>
      <c r="E10" s="57">
        <f>1.96*D10</f>
        <v>15.288</v>
      </c>
      <c r="F10" s="51">
        <f t="shared" si="1"/>
        <v>265.28800000000001</v>
      </c>
      <c r="G10" s="51">
        <f t="shared" si="2"/>
        <v>234.71199999999999</v>
      </c>
      <c r="H10" s="45"/>
    </row>
    <row r="12" spans="1:12" ht="12.75" customHeight="1" x14ac:dyDescent="0.25">
      <c r="A12" s="135" t="s">
        <v>98</v>
      </c>
      <c r="B12" s="135"/>
    </row>
    <row r="13" spans="1:12" ht="12.75" customHeight="1" x14ac:dyDescent="0.25">
      <c r="A13" s="136" t="s">
        <v>99</v>
      </c>
      <c r="B13" s="136"/>
      <c r="C13" s="136"/>
      <c r="D13" s="136"/>
      <c r="E13" s="136"/>
      <c r="F13" s="136"/>
      <c r="G13" s="27"/>
      <c r="H13" s="27"/>
      <c r="I13" s="27"/>
      <c r="J13" s="27"/>
      <c r="K13" s="27"/>
      <c r="L13" s="27"/>
    </row>
    <row r="14" spans="1:12" ht="12.75" customHeight="1" x14ac:dyDescent="0.25">
      <c r="A14" s="136" t="s">
        <v>100</v>
      </c>
      <c r="B14" s="136"/>
      <c r="C14" s="136"/>
      <c r="D14" s="136"/>
      <c r="E14" s="27"/>
      <c r="F14" s="27"/>
      <c r="G14" s="27"/>
      <c r="H14" s="27"/>
      <c r="I14" s="27"/>
      <c r="J14" s="27"/>
      <c r="K14" s="27"/>
      <c r="L14" s="27"/>
    </row>
    <row r="15" spans="1:12" ht="12.75" customHeight="1" x14ac:dyDescent="0.25">
      <c r="A15" s="136" t="s">
        <v>101</v>
      </c>
      <c r="B15" s="136"/>
      <c r="C15" s="136"/>
      <c r="D15" s="136"/>
      <c r="E15" s="136"/>
      <c r="F15" s="27"/>
      <c r="G15" s="27"/>
      <c r="H15" s="27"/>
      <c r="I15" s="27"/>
      <c r="J15" s="27"/>
      <c r="K15" s="27"/>
      <c r="L15" s="27"/>
    </row>
    <row r="17" spans="1:2" ht="12.75" customHeight="1" x14ac:dyDescent="0.25">
      <c r="A17" s="121" t="s">
        <v>133</v>
      </c>
      <c r="B17" s="121"/>
    </row>
  </sheetData>
  <mergeCells count="12">
    <mergeCell ref="A17:B17"/>
    <mergeCell ref="J1:K1"/>
    <mergeCell ref="A3:A5"/>
    <mergeCell ref="B3:B5"/>
    <mergeCell ref="C3:C5"/>
    <mergeCell ref="E3:E5"/>
    <mergeCell ref="D3:D5"/>
    <mergeCell ref="A1:H1"/>
    <mergeCell ref="A12:B12"/>
    <mergeCell ref="A13:F13"/>
    <mergeCell ref="A14:D14"/>
    <mergeCell ref="A15:E15"/>
  </mergeCells>
  <hyperlinks>
    <hyperlink ref="J1" location="Contents!A1" display="back to contents" xr:uid="{00000000-0004-0000-02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showGridLines="0" workbookViewId="0">
      <selection sqref="A1:G1"/>
    </sheetView>
  </sheetViews>
  <sheetFormatPr defaultColWidth="9.109375" defaultRowHeight="12.75" customHeight="1" x14ac:dyDescent="0.25"/>
  <cols>
    <col min="1" max="1" width="10.88671875" style="25" customWidth="1"/>
    <col min="2" max="2" width="13.33203125" style="25" customWidth="1"/>
    <col min="3" max="3" width="15.88671875" style="25" customWidth="1"/>
    <col min="4" max="4" width="9.109375" style="25" customWidth="1"/>
    <col min="5" max="16384" width="9.109375" style="25"/>
  </cols>
  <sheetData>
    <row r="1" spans="1:10" ht="18" customHeight="1" x14ac:dyDescent="0.3">
      <c r="A1" s="149" t="s">
        <v>134</v>
      </c>
      <c r="B1" s="149"/>
      <c r="C1" s="149"/>
      <c r="D1" s="149"/>
      <c r="E1" s="149"/>
      <c r="F1" s="149"/>
      <c r="G1" s="149"/>
      <c r="I1" s="122" t="s">
        <v>89</v>
      </c>
      <c r="J1" s="122"/>
    </row>
    <row r="2" spans="1:10" ht="15" customHeight="1" x14ac:dyDescent="0.25"/>
    <row r="3" spans="1:10" ht="13.2" x14ac:dyDescent="0.25">
      <c r="A3" s="137" t="s">
        <v>68</v>
      </c>
      <c r="B3" s="140" t="s">
        <v>67</v>
      </c>
      <c r="C3" s="143" t="s">
        <v>63</v>
      </c>
    </row>
    <row r="4" spans="1:10" ht="13.2" x14ac:dyDescent="0.25">
      <c r="A4" s="138"/>
      <c r="B4" s="141"/>
      <c r="C4" s="144"/>
    </row>
    <row r="5" spans="1:10" ht="12.75" customHeight="1" x14ac:dyDescent="0.25">
      <c r="A5" s="139"/>
      <c r="B5" s="142"/>
      <c r="C5" s="145"/>
    </row>
    <row r="6" spans="1:10" ht="12.75" customHeight="1" x14ac:dyDescent="0.25">
      <c r="A6" s="146" t="s">
        <v>69</v>
      </c>
      <c r="B6" s="58" t="s">
        <v>124</v>
      </c>
      <c r="C6" s="59">
        <v>2</v>
      </c>
      <c r="E6" s="60"/>
    </row>
    <row r="7" spans="1:10" ht="12.75" customHeight="1" x14ac:dyDescent="0.25">
      <c r="A7" s="147"/>
      <c r="B7" s="61" t="s">
        <v>125</v>
      </c>
      <c r="C7" s="62">
        <v>14</v>
      </c>
      <c r="E7" s="60"/>
    </row>
    <row r="8" spans="1:10" ht="12.75" customHeight="1" x14ac:dyDescent="0.25">
      <c r="A8" s="147"/>
      <c r="B8" s="61" t="s">
        <v>126</v>
      </c>
      <c r="C8" s="62">
        <v>19</v>
      </c>
      <c r="D8" s="60"/>
      <c r="E8" s="60"/>
    </row>
    <row r="9" spans="1:10" ht="12.75" customHeight="1" x14ac:dyDescent="0.25">
      <c r="A9" s="147"/>
      <c r="B9" s="61" t="s">
        <v>127</v>
      </c>
      <c r="C9" s="62">
        <v>7</v>
      </c>
      <c r="D9" s="60"/>
      <c r="E9" s="60"/>
    </row>
    <row r="10" spans="1:10" ht="12.75" customHeight="1" x14ac:dyDescent="0.25">
      <c r="A10" s="147"/>
      <c r="B10" s="61" t="s">
        <v>128</v>
      </c>
      <c r="C10" s="62">
        <v>3</v>
      </c>
      <c r="E10" s="60"/>
    </row>
    <row r="11" spans="1:10" ht="12.75" customHeight="1" x14ac:dyDescent="0.25">
      <c r="A11" s="148"/>
      <c r="B11" s="63" t="s">
        <v>129</v>
      </c>
      <c r="C11" s="64">
        <v>3</v>
      </c>
      <c r="D11" s="65"/>
      <c r="E11" s="60"/>
    </row>
    <row r="12" spans="1:10" ht="8.25" customHeight="1" x14ac:dyDescent="0.25">
      <c r="A12" s="66"/>
      <c r="B12" s="61"/>
      <c r="C12" s="62"/>
      <c r="D12" s="60"/>
      <c r="E12" s="60"/>
    </row>
    <row r="13" spans="1:10" ht="8.25" customHeight="1" x14ac:dyDescent="0.25">
      <c r="A13" s="66"/>
      <c r="B13" s="61"/>
      <c r="C13" s="67"/>
      <c r="D13" s="60"/>
      <c r="E13" s="60"/>
    </row>
    <row r="14" spans="1:10" ht="12.75" customHeight="1" x14ac:dyDescent="0.25">
      <c r="A14" s="147" t="s">
        <v>70</v>
      </c>
      <c r="B14" s="61" t="s">
        <v>124</v>
      </c>
      <c r="C14" s="62">
        <v>15</v>
      </c>
      <c r="D14" s="60"/>
      <c r="E14" s="60"/>
    </row>
    <row r="15" spans="1:10" ht="12.75" customHeight="1" x14ac:dyDescent="0.25">
      <c r="A15" s="147"/>
      <c r="B15" s="61" t="s">
        <v>125</v>
      </c>
      <c r="C15" s="62">
        <v>43</v>
      </c>
      <c r="E15" s="60"/>
    </row>
    <row r="16" spans="1:10" ht="12.75" customHeight="1" x14ac:dyDescent="0.25">
      <c r="A16" s="147"/>
      <c r="B16" s="61" t="s">
        <v>126</v>
      </c>
      <c r="C16" s="62">
        <v>59</v>
      </c>
      <c r="E16" s="60"/>
    </row>
    <row r="17" spans="1:5" ht="12.75" customHeight="1" x14ac:dyDescent="0.25">
      <c r="A17" s="147"/>
      <c r="B17" s="61" t="s">
        <v>127</v>
      </c>
      <c r="C17" s="62">
        <v>50</v>
      </c>
      <c r="E17" s="60"/>
    </row>
    <row r="18" spans="1:5" ht="12.75" customHeight="1" x14ac:dyDescent="0.25">
      <c r="A18" s="147"/>
      <c r="B18" s="61" t="s">
        <v>128</v>
      </c>
      <c r="C18" s="62">
        <v>23</v>
      </c>
      <c r="E18" s="60"/>
    </row>
    <row r="19" spans="1:5" ht="12.75" customHeight="1" x14ac:dyDescent="0.25">
      <c r="A19" s="148"/>
      <c r="B19" s="63" t="s">
        <v>129</v>
      </c>
      <c r="C19" s="64">
        <v>14</v>
      </c>
      <c r="E19" s="60"/>
    </row>
    <row r="20" spans="1:5" ht="12.75" customHeight="1" x14ac:dyDescent="0.25">
      <c r="A20" s="68"/>
    </row>
    <row r="21" spans="1:5" ht="12.75" customHeight="1" x14ac:dyDescent="0.25">
      <c r="A21" s="24" t="s">
        <v>98</v>
      </c>
    </row>
    <row r="22" spans="1:5" ht="12.75" customHeight="1" x14ac:dyDescent="0.25">
      <c r="A22" s="136" t="s">
        <v>99</v>
      </c>
      <c r="B22" s="136"/>
      <c r="C22" s="136"/>
      <c r="D22" s="136"/>
      <c r="E22" s="136"/>
    </row>
    <row r="23" spans="1:5" ht="12.75" customHeight="1" x14ac:dyDescent="0.25">
      <c r="A23" s="136" t="s">
        <v>100</v>
      </c>
      <c r="B23" s="136"/>
      <c r="C23" s="136"/>
    </row>
    <row r="24" spans="1:5" ht="12.75" customHeight="1" x14ac:dyDescent="0.25">
      <c r="A24" s="136" t="s">
        <v>101</v>
      </c>
      <c r="B24" s="136"/>
      <c r="C24" s="136"/>
      <c r="D24" s="136"/>
      <c r="E24" s="136"/>
    </row>
    <row r="26" spans="1:5" ht="12.75" customHeight="1" x14ac:dyDescent="0.25">
      <c r="A26" s="121" t="s">
        <v>133</v>
      </c>
      <c r="B26" s="121"/>
    </row>
  </sheetData>
  <mergeCells count="11">
    <mergeCell ref="A26:B26"/>
    <mergeCell ref="I1:J1"/>
    <mergeCell ref="A3:A5"/>
    <mergeCell ref="B3:B5"/>
    <mergeCell ref="C3:C5"/>
    <mergeCell ref="A6:A11"/>
    <mergeCell ref="A14:A19"/>
    <mergeCell ref="A1:G1"/>
    <mergeCell ref="A22:E22"/>
    <mergeCell ref="A23:C23"/>
    <mergeCell ref="A24:E24"/>
  </mergeCells>
  <hyperlinks>
    <hyperlink ref="I1" location="Contents!A1" display="back to contents" xr:uid="{00000000-0004-0000-04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7"/>
  <sheetViews>
    <sheetView showGridLines="0" zoomScaleNormal="100" workbookViewId="0">
      <selection sqref="A1:G1"/>
    </sheetView>
  </sheetViews>
  <sheetFormatPr defaultColWidth="9.109375" defaultRowHeight="12.75" customHeight="1" x14ac:dyDescent="0.25"/>
  <cols>
    <col min="1" max="1" width="21.44140625" style="25" customWidth="1"/>
    <col min="2" max="6" width="12.88671875" style="25" customWidth="1"/>
    <col min="7" max="16384" width="9.109375" style="25"/>
  </cols>
  <sheetData>
    <row r="1" spans="1:11" ht="18" customHeight="1" x14ac:dyDescent="0.3">
      <c r="A1" s="149" t="s">
        <v>140</v>
      </c>
      <c r="B1" s="149"/>
      <c r="C1" s="149"/>
      <c r="D1" s="149"/>
      <c r="E1" s="149"/>
      <c r="F1" s="149"/>
      <c r="G1" s="149"/>
      <c r="I1" s="122" t="s">
        <v>89</v>
      </c>
      <c r="J1" s="122"/>
      <c r="K1" s="9"/>
    </row>
    <row r="2" spans="1:11" ht="15" customHeight="1" x14ac:dyDescent="0.25"/>
    <row r="3" spans="1:11" ht="12.6" customHeight="1" x14ac:dyDescent="0.25">
      <c r="A3" s="150" t="s">
        <v>64</v>
      </c>
      <c r="B3" s="129" t="s">
        <v>71</v>
      </c>
      <c r="C3" s="129" t="s">
        <v>72</v>
      </c>
      <c r="D3" s="129" t="s">
        <v>96</v>
      </c>
      <c r="E3" s="129" t="s">
        <v>103</v>
      </c>
      <c r="F3" s="129" t="s">
        <v>135</v>
      </c>
    </row>
    <row r="4" spans="1:11" ht="13.2" x14ac:dyDescent="0.25">
      <c r="A4" s="151"/>
      <c r="B4" s="130"/>
      <c r="C4" s="130"/>
      <c r="D4" s="130"/>
      <c r="E4" s="130"/>
      <c r="F4" s="130"/>
    </row>
    <row r="5" spans="1:11" ht="13.2" x14ac:dyDescent="0.25">
      <c r="A5" s="151"/>
      <c r="B5" s="130"/>
      <c r="C5" s="130"/>
      <c r="D5" s="130"/>
      <c r="E5" s="130"/>
      <c r="F5" s="130"/>
    </row>
    <row r="6" spans="1:11" ht="13.2" x14ac:dyDescent="0.25">
      <c r="A6" s="152"/>
      <c r="B6" s="131"/>
      <c r="C6" s="131"/>
      <c r="D6" s="131"/>
      <c r="E6" s="131"/>
      <c r="F6" s="131"/>
    </row>
    <row r="7" spans="1:11" ht="12.75" customHeight="1" x14ac:dyDescent="0.25">
      <c r="A7" s="69" t="s">
        <v>53</v>
      </c>
      <c r="B7" s="70">
        <v>40</v>
      </c>
      <c r="C7" s="71">
        <v>47.4</v>
      </c>
      <c r="D7" s="71">
        <v>52.212984812999998</v>
      </c>
      <c r="E7" s="71">
        <v>61.905384716</v>
      </c>
      <c r="F7" s="72">
        <v>60.264901141000003</v>
      </c>
      <c r="H7" s="46">
        <v>60.432362204999997</v>
      </c>
    </row>
    <row r="8" spans="1:11" ht="12.75" customHeight="1" x14ac:dyDescent="0.25">
      <c r="A8" s="73" t="s">
        <v>1</v>
      </c>
      <c r="B8" s="74">
        <v>22.7</v>
      </c>
      <c r="C8" s="72">
        <v>86.5</v>
      </c>
      <c r="D8" s="72">
        <v>41.880538031999997</v>
      </c>
      <c r="E8" s="72">
        <v>53.239460229999999</v>
      </c>
      <c r="F8" s="72">
        <v>38.146646640999997</v>
      </c>
      <c r="H8" s="46">
        <v>60.432362204999997</v>
      </c>
    </row>
    <row r="9" spans="1:11" ht="12.75" customHeight="1" x14ac:dyDescent="0.25">
      <c r="A9" s="73" t="s">
        <v>2</v>
      </c>
      <c r="B9" s="74">
        <v>34.799999999999997</v>
      </c>
      <c r="C9" s="72">
        <v>13.2</v>
      </c>
      <c r="D9" s="72">
        <v>25.780309178</v>
      </c>
      <c r="E9" s="72">
        <v>12.342096808999999</v>
      </c>
      <c r="F9" s="72">
        <v>28.970741095000001</v>
      </c>
      <c r="H9" s="46">
        <v>60.432362204999997</v>
      </c>
    </row>
    <row r="10" spans="1:11" ht="12.75" customHeight="1" x14ac:dyDescent="0.25">
      <c r="A10" s="73" t="s">
        <v>3</v>
      </c>
      <c r="B10" s="74">
        <v>15.8</v>
      </c>
      <c r="C10" s="72">
        <v>0</v>
      </c>
      <c r="D10" s="72">
        <v>29.076749094</v>
      </c>
      <c r="E10" s="72">
        <v>0</v>
      </c>
      <c r="F10" s="72">
        <v>39.440500653999997</v>
      </c>
      <c r="H10" s="46">
        <v>60.432362204999997</v>
      </c>
    </row>
    <row r="11" spans="1:11" ht="12.75" customHeight="1" x14ac:dyDescent="0.25">
      <c r="A11" s="73" t="s">
        <v>4</v>
      </c>
      <c r="B11" s="74">
        <v>20.9</v>
      </c>
      <c r="C11" s="72">
        <v>59.8</v>
      </c>
      <c r="D11" s="72">
        <v>0</v>
      </c>
      <c r="E11" s="72">
        <v>0</v>
      </c>
      <c r="F11" s="72">
        <v>52.456674327999998</v>
      </c>
      <c r="H11" s="46">
        <v>60.432362204999997</v>
      </c>
    </row>
    <row r="12" spans="1:11" ht="12.75" customHeight="1" x14ac:dyDescent="0.25">
      <c r="A12" s="73" t="s">
        <v>5</v>
      </c>
      <c r="B12" s="74">
        <v>53.9</v>
      </c>
      <c r="C12" s="72">
        <v>53.5</v>
      </c>
      <c r="D12" s="72">
        <v>51.258429628999998</v>
      </c>
      <c r="E12" s="72">
        <v>80.087609332</v>
      </c>
      <c r="F12" s="72">
        <v>105.75545286000001</v>
      </c>
      <c r="H12" s="46">
        <v>60.432362204999997</v>
      </c>
    </row>
    <row r="13" spans="1:11" ht="12.75" customHeight="1" x14ac:dyDescent="0.25">
      <c r="A13" s="73" t="s">
        <v>6</v>
      </c>
      <c r="B13" s="74">
        <v>0</v>
      </c>
      <c r="C13" s="72">
        <v>66.3</v>
      </c>
      <c r="D13" s="72">
        <v>64.218766092999999</v>
      </c>
      <c r="E13" s="72">
        <v>30.941494336000002</v>
      </c>
      <c r="F13" s="72">
        <v>58.230335625999999</v>
      </c>
      <c r="H13" s="46">
        <v>60.432362204999997</v>
      </c>
    </row>
    <row r="14" spans="1:11" ht="12.75" customHeight="1" x14ac:dyDescent="0.25">
      <c r="A14" s="73" t="s">
        <v>7</v>
      </c>
      <c r="B14" s="74">
        <v>49.2</v>
      </c>
      <c r="C14" s="72">
        <v>35.1</v>
      </c>
      <c r="D14" s="72">
        <v>45.516347742000001</v>
      </c>
      <c r="E14" s="72">
        <v>21.850204099999999</v>
      </c>
      <c r="F14" s="72">
        <v>30.895587912</v>
      </c>
      <c r="H14" s="46">
        <v>60.432362204999997</v>
      </c>
    </row>
    <row r="15" spans="1:11" ht="12.75" customHeight="1" x14ac:dyDescent="0.25">
      <c r="A15" s="73" t="s">
        <v>8</v>
      </c>
      <c r="B15" s="74">
        <v>59.8</v>
      </c>
      <c r="C15" s="72">
        <v>56.4</v>
      </c>
      <c r="D15" s="72">
        <v>76.318458418000006</v>
      </c>
      <c r="E15" s="72">
        <v>41.736387927999999</v>
      </c>
      <c r="F15" s="72">
        <v>69.634511578000001</v>
      </c>
      <c r="H15" s="46">
        <v>60.432362204999997</v>
      </c>
    </row>
    <row r="16" spans="1:11" ht="12.75" customHeight="1" x14ac:dyDescent="0.25">
      <c r="A16" s="73" t="s">
        <v>9</v>
      </c>
      <c r="B16" s="74">
        <v>0</v>
      </c>
      <c r="C16" s="72">
        <v>42.1</v>
      </c>
      <c r="D16" s="72">
        <v>54.451770664999998</v>
      </c>
      <c r="E16" s="72">
        <v>52.262056254999997</v>
      </c>
      <c r="F16" s="72">
        <v>24.62009402</v>
      </c>
      <c r="H16" s="46">
        <v>60.432362204999997</v>
      </c>
    </row>
    <row r="17" spans="1:8" ht="12.75" customHeight="1" x14ac:dyDescent="0.25">
      <c r="A17" s="73" t="s">
        <v>10</v>
      </c>
      <c r="B17" s="74">
        <v>17.2</v>
      </c>
      <c r="C17" s="72">
        <v>16.3</v>
      </c>
      <c r="D17" s="72">
        <v>31.670243431999999</v>
      </c>
      <c r="E17" s="72">
        <v>15.127075051</v>
      </c>
      <c r="F17" s="72">
        <v>14.307860428</v>
      </c>
      <c r="H17" s="46">
        <v>60.432362204999997</v>
      </c>
    </row>
    <row r="18" spans="1:8" ht="12.75" customHeight="1" x14ac:dyDescent="0.25">
      <c r="A18" s="73" t="s">
        <v>11</v>
      </c>
      <c r="B18" s="74">
        <v>35</v>
      </c>
      <c r="C18" s="72">
        <v>49.4</v>
      </c>
      <c r="D18" s="72">
        <v>0</v>
      </c>
      <c r="E18" s="72">
        <v>60.045374338000002</v>
      </c>
      <c r="F18" s="72">
        <v>41.901832120000002</v>
      </c>
      <c r="H18" s="46">
        <v>60.432362204999997</v>
      </c>
    </row>
    <row r="19" spans="1:8" ht="12.75" customHeight="1" x14ac:dyDescent="0.25">
      <c r="A19" s="73" t="s">
        <v>12</v>
      </c>
      <c r="B19" s="74">
        <v>0</v>
      </c>
      <c r="C19" s="72">
        <v>0</v>
      </c>
      <c r="D19" s="72">
        <v>0</v>
      </c>
      <c r="E19" s="72">
        <v>0</v>
      </c>
      <c r="F19" s="72">
        <v>16.374609176</v>
      </c>
      <c r="H19" s="46">
        <v>60.432362204999997</v>
      </c>
    </row>
    <row r="20" spans="1:8" ht="12.75" customHeight="1" x14ac:dyDescent="0.25">
      <c r="A20" s="73" t="s">
        <v>13</v>
      </c>
      <c r="B20" s="74">
        <v>22.5</v>
      </c>
      <c r="C20" s="72">
        <v>21.3</v>
      </c>
      <c r="D20" s="72">
        <v>82.300045374000007</v>
      </c>
      <c r="E20" s="72">
        <v>58.996416953999997</v>
      </c>
      <c r="F20" s="72">
        <v>9.2803217617999998</v>
      </c>
      <c r="H20" s="46">
        <v>60.432362204999997</v>
      </c>
    </row>
    <row r="21" spans="1:8" ht="12.75" customHeight="1" x14ac:dyDescent="0.25">
      <c r="A21" s="73" t="s">
        <v>14</v>
      </c>
      <c r="B21" s="74">
        <v>24.4</v>
      </c>
      <c r="C21" s="72">
        <v>23.1</v>
      </c>
      <c r="D21" s="72">
        <v>53.604052185999997</v>
      </c>
      <c r="E21" s="72">
        <v>38.367098575</v>
      </c>
      <c r="F21" s="72">
        <v>68.410707266000003</v>
      </c>
      <c r="H21" s="46">
        <v>60.432362204999997</v>
      </c>
    </row>
    <row r="22" spans="1:8" ht="12.75" customHeight="1" x14ac:dyDescent="0.25">
      <c r="A22" s="73" t="s">
        <v>15</v>
      </c>
      <c r="B22" s="74">
        <v>80.7</v>
      </c>
      <c r="C22" s="72">
        <v>127.6</v>
      </c>
      <c r="D22" s="72">
        <v>77.428904493999994</v>
      </c>
      <c r="E22" s="72">
        <v>94.761465262000002</v>
      </c>
      <c r="F22" s="72">
        <v>118.58448931</v>
      </c>
      <c r="H22" s="46">
        <v>60.432362204999997</v>
      </c>
    </row>
    <row r="23" spans="1:8" ht="12.75" customHeight="1" x14ac:dyDescent="0.25">
      <c r="A23" s="73" t="s">
        <v>16</v>
      </c>
      <c r="B23" s="74">
        <v>46.3</v>
      </c>
      <c r="C23" s="72">
        <v>73</v>
      </c>
      <c r="D23" s="72">
        <v>35.439627586</v>
      </c>
      <c r="E23" s="72">
        <v>81.362184686999996</v>
      </c>
      <c r="F23" s="72">
        <v>50.627219998999998</v>
      </c>
      <c r="H23" s="46">
        <v>60.432362204999997</v>
      </c>
    </row>
    <row r="24" spans="1:8" ht="12.75" customHeight="1" x14ac:dyDescent="0.25">
      <c r="A24" s="73" t="s">
        <v>17</v>
      </c>
      <c r="B24" s="74">
        <v>22.8</v>
      </c>
      <c r="C24" s="72">
        <v>43.6</v>
      </c>
      <c r="D24" s="72">
        <v>213.18790283000001</v>
      </c>
      <c r="E24" s="72">
        <v>123.06261624</v>
      </c>
      <c r="F24" s="72">
        <v>58.483379501000002</v>
      </c>
      <c r="H24" s="46">
        <v>60.432362204999997</v>
      </c>
    </row>
    <row r="25" spans="1:8" ht="12.75" customHeight="1" x14ac:dyDescent="0.25">
      <c r="A25" s="73" t="s">
        <v>18</v>
      </c>
      <c r="B25" s="74">
        <v>61</v>
      </c>
      <c r="C25" s="72">
        <v>38</v>
      </c>
      <c r="D25" s="72">
        <v>54.897644728000003</v>
      </c>
      <c r="E25" s="72">
        <v>17.369365165000001</v>
      </c>
      <c r="F25" s="72">
        <v>161.46610071999999</v>
      </c>
      <c r="H25" s="46">
        <v>60.432362204999997</v>
      </c>
    </row>
    <row r="26" spans="1:8" ht="12.75" customHeight="1" x14ac:dyDescent="0.25">
      <c r="A26" s="73" t="s">
        <v>19</v>
      </c>
      <c r="B26" s="74">
        <v>19</v>
      </c>
      <c r="C26" s="72">
        <v>0</v>
      </c>
      <c r="D26" s="72">
        <v>0</v>
      </c>
      <c r="E26" s="72">
        <v>50.248217474999997</v>
      </c>
      <c r="F26" s="72">
        <v>47.157036560999998</v>
      </c>
      <c r="H26" s="46">
        <v>60.432362204999997</v>
      </c>
    </row>
    <row r="27" spans="1:8" ht="12.75" customHeight="1" x14ac:dyDescent="0.25">
      <c r="A27" s="73" t="s">
        <v>20</v>
      </c>
      <c r="B27" s="74">
        <v>68.8</v>
      </c>
      <c r="C27" s="72">
        <v>65.5</v>
      </c>
      <c r="D27" s="72">
        <v>191.41424477999999</v>
      </c>
      <c r="E27" s="72">
        <v>61.338002781</v>
      </c>
      <c r="F27" s="72">
        <v>0</v>
      </c>
      <c r="H27" s="46">
        <v>60.432362204999997</v>
      </c>
    </row>
    <row r="28" spans="1:8" ht="12.75" customHeight="1" x14ac:dyDescent="0.25">
      <c r="A28" s="73" t="s">
        <v>21</v>
      </c>
      <c r="B28" s="74">
        <v>40.200000000000003</v>
      </c>
      <c r="C28" s="72">
        <v>38.200000000000003</v>
      </c>
      <c r="D28" s="72">
        <v>111.83522167</v>
      </c>
      <c r="E28" s="72">
        <v>71.490741018999998</v>
      </c>
      <c r="F28" s="72">
        <v>101.20943982</v>
      </c>
      <c r="H28" s="46">
        <v>60.432362204999997</v>
      </c>
    </row>
    <row r="29" spans="1:8" ht="12.75" customHeight="1" x14ac:dyDescent="0.25">
      <c r="A29" s="73" t="s">
        <v>22</v>
      </c>
      <c r="B29" s="74">
        <v>26.5</v>
      </c>
      <c r="C29" s="72">
        <v>10</v>
      </c>
      <c r="D29" s="72">
        <v>43.601567994</v>
      </c>
      <c r="E29" s="72">
        <v>83.259218984</v>
      </c>
      <c r="F29" s="72">
        <v>52.354032910999997</v>
      </c>
      <c r="H29" s="46">
        <v>60.432362204999997</v>
      </c>
    </row>
    <row r="30" spans="1:8" ht="12.75" customHeight="1" x14ac:dyDescent="0.25">
      <c r="A30" s="73" t="s">
        <v>23</v>
      </c>
      <c r="B30" s="74">
        <v>0</v>
      </c>
      <c r="C30" s="72">
        <v>77.8</v>
      </c>
      <c r="D30" s="72">
        <v>75.718015665999999</v>
      </c>
      <c r="E30" s="72">
        <v>0</v>
      </c>
      <c r="F30" s="72">
        <v>0</v>
      </c>
      <c r="H30" s="46">
        <v>60.432362204999997</v>
      </c>
    </row>
    <row r="31" spans="1:8" ht="12.75" customHeight="1" x14ac:dyDescent="0.25">
      <c r="A31" s="73" t="s">
        <v>24</v>
      </c>
      <c r="B31" s="74">
        <v>12.1</v>
      </c>
      <c r="C31" s="72">
        <v>34.4</v>
      </c>
      <c r="D31" s="72">
        <v>55.422714869000004</v>
      </c>
      <c r="E31" s="72">
        <v>10.584973071</v>
      </c>
      <c r="F31" s="72">
        <v>0</v>
      </c>
      <c r="H31" s="46">
        <v>60.432362204999997</v>
      </c>
    </row>
    <row r="32" spans="1:8" ht="12.75" customHeight="1" x14ac:dyDescent="0.25">
      <c r="A32" s="73" t="s">
        <v>25</v>
      </c>
      <c r="B32" s="74">
        <v>50.7</v>
      </c>
      <c r="C32" s="72">
        <v>57.3</v>
      </c>
      <c r="D32" s="72">
        <v>18.417457446</v>
      </c>
      <c r="E32" s="72">
        <v>87.770367367999995</v>
      </c>
      <c r="F32" s="72">
        <v>8.2441920911000004</v>
      </c>
      <c r="H32" s="46">
        <v>60.432362204999997</v>
      </c>
    </row>
    <row r="33" spans="1:8" ht="12.75" customHeight="1" x14ac:dyDescent="0.25">
      <c r="A33" s="73" t="s">
        <v>26</v>
      </c>
      <c r="B33" s="74">
        <v>16</v>
      </c>
      <c r="C33" s="72">
        <v>0</v>
      </c>
      <c r="D33" s="72">
        <v>0</v>
      </c>
      <c r="E33" s="72">
        <v>0</v>
      </c>
      <c r="F33" s="72">
        <v>39.609765248999999</v>
      </c>
      <c r="H33" s="46">
        <v>60.432362204999997</v>
      </c>
    </row>
    <row r="34" spans="1:8" ht="12.75" customHeight="1" x14ac:dyDescent="0.25">
      <c r="A34" s="73" t="s">
        <v>27</v>
      </c>
      <c r="B34" s="74">
        <v>0</v>
      </c>
      <c r="C34" s="72">
        <v>150.5</v>
      </c>
      <c r="D34" s="72">
        <v>0</v>
      </c>
      <c r="E34" s="72">
        <v>0</v>
      </c>
      <c r="F34" s="72">
        <v>66.403255293000001</v>
      </c>
      <c r="H34" s="46">
        <v>60.432362204999997</v>
      </c>
    </row>
    <row r="35" spans="1:8" ht="12.75" customHeight="1" x14ac:dyDescent="0.25">
      <c r="A35" s="73" t="s">
        <v>28</v>
      </c>
      <c r="B35" s="74">
        <v>16.3</v>
      </c>
      <c r="C35" s="72">
        <v>15.4</v>
      </c>
      <c r="D35" s="72">
        <v>120.27391975</v>
      </c>
      <c r="E35" s="72">
        <v>115.27712243000001</v>
      </c>
      <c r="F35" s="72">
        <v>95.119714231000003</v>
      </c>
      <c r="H35" s="46">
        <v>60.432362204999997</v>
      </c>
    </row>
    <row r="36" spans="1:8" ht="12.75" customHeight="1" x14ac:dyDescent="0.25">
      <c r="A36" s="73" t="s">
        <v>29</v>
      </c>
      <c r="B36" s="74">
        <v>73.7</v>
      </c>
      <c r="C36" s="72">
        <v>37.5</v>
      </c>
      <c r="D36" s="72">
        <v>56.996713245999999</v>
      </c>
      <c r="E36" s="72">
        <v>103.78051361</v>
      </c>
      <c r="F36" s="72">
        <v>51.079026917</v>
      </c>
      <c r="H36" s="46">
        <v>60.432362204999997</v>
      </c>
    </row>
    <row r="37" spans="1:8" ht="12.75" customHeight="1" x14ac:dyDescent="0.25">
      <c r="A37" s="73" t="s">
        <v>30</v>
      </c>
      <c r="B37" s="74">
        <v>0</v>
      </c>
      <c r="C37" s="72">
        <v>17.899999999999999</v>
      </c>
      <c r="D37" s="72">
        <v>87.157694620000001</v>
      </c>
      <c r="E37" s="72">
        <v>99.910519546000003</v>
      </c>
      <c r="F37" s="72">
        <v>0</v>
      </c>
      <c r="H37" s="46">
        <v>60.432362204999997</v>
      </c>
    </row>
    <row r="38" spans="1:8" ht="12.75" customHeight="1" x14ac:dyDescent="0.25">
      <c r="A38" s="73" t="s">
        <v>31</v>
      </c>
      <c r="B38" s="74">
        <v>80.400000000000006</v>
      </c>
      <c r="C38" s="72">
        <v>38.200000000000003</v>
      </c>
      <c r="D38" s="72">
        <v>37.190575604000003</v>
      </c>
      <c r="E38" s="72">
        <v>196.34319970000001</v>
      </c>
      <c r="F38" s="72">
        <v>67.911100388999998</v>
      </c>
      <c r="H38" s="46">
        <v>60.432362204999997</v>
      </c>
    </row>
    <row r="39" spans="1:8" ht="12.75" customHeight="1" x14ac:dyDescent="0.25">
      <c r="A39" s="75" t="s">
        <v>32</v>
      </c>
      <c r="B39" s="76">
        <v>20</v>
      </c>
      <c r="C39" s="77">
        <v>18.899999999999999</v>
      </c>
      <c r="D39" s="77">
        <v>9.1027877743999994</v>
      </c>
      <c r="E39" s="77">
        <v>17.286423409000001</v>
      </c>
      <c r="F39" s="72">
        <v>32.343542421999999</v>
      </c>
      <c r="H39" s="46">
        <v>60.432362204999997</v>
      </c>
    </row>
    <row r="40" spans="1:8" ht="12.75" customHeight="1" x14ac:dyDescent="0.25">
      <c r="F40" s="78"/>
    </row>
    <row r="41" spans="1:8" ht="12.75" customHeight="1" x14ac:dyDescent="0.25">
      <c r="A41" s="24" t="s">
        <v>98</v>
      </c>
    </row>
    <row r="42" spans="1:8" ht="12.75" customHeight="1" x14ac:dyDescent="0.25">
      <c r="A42" s="136" t="s">
        <v>99</v>
      </c>
      <c r="B42" s="136"/>
      <c r="C42" s="136"/>
      <c r="D42" s="136"/>
    </row>
    <row r="43" spans="1:8" ht="12.75" customHeight="1" x14ac:dyDescent="0.25">
      <c r="A43" s="136" t="s">
        <v>100</v>
      </c>
      <c r="B43" s="136"/>
      <c r="C43" s="136"/>
    </row>
    <row r="44" spans="1:8" ht="12.75" customHeight="1" x14ac:dyDescent="0.25">
      <c r="A44" s="136" t="s">
        <v>101</v>
      </c>
      <c r="B44" s="136"/>
      <c r="C44" s="136"/>
      <c r="D44" s="136"/>
    </row>
    <row r="45" spans="1:8" ht="12.75" customHeight="1" x14ac:dyDescent="0.25">
      <c r="A45" s="136" t="s">
        <v>102</v>
      </c>
      <c r="B45" s="136"/>
      <c r="C45" s="136"/>
      <c r="D45" s="136"/>
      <c r="E45" s="136"/>
      <c r="F45" s="136"/>
      <c r="G45" s="136"/>
    </row>
    <row r="47" spans="1:8" ht="12.75" customHeight="1" x14ac:dyDescent="0.25">
      <c r="A47" s="121" t="s">
        <v>133</v>
      </c>
      <c r="B47" s="121"/>
    </row>
  </sheetData>
  <mergeCells count="13">
    <mergeCell ref="A47:B47"/>
    <mergeCell ref="I1:J1"/>
    <mergeCell ref="A1:G1"/>
    <mergeCell ref="A3:A6"/>
    <mergeCell ref="B3:B6"/>
    <mergeCell ref="C3:C6"/>
    <mergeCell ref="D3:D6"/>
    <mergeCell ref="E3:E6"/>
    <mergeCell ref="F3:F6"/>
    <mergeCell ref="A42:D42"/>
    <mergeCell ref="A43:C43"/>
    <mergeCell ref="A44:D44"/>
    <mergeCell ref="A45:G45"/>
  </mergeCells>
  <hyperlinks>
    <hyperlink ref="I1" location="Contents!A1" display="back to contents" xr:uid="{00000000-0004-0000-06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0"/>
  <sheetViews>
    <sheetView showGridLines="0" zoomScaleNormal="100" workbookViewId="0">
      <selection sqref="A1:E1"/>
    </sheetView>
  </sheetViews>
  <sheetFormatPr defaultColWidth="9.109375" defaultRowHeight="12.75" customHeight="1" x14ac:dyDescent="0.25"/>
  <cols>
    <col min="1" max="1" width="42.33203125" style="25" customWidth="1"/>
    <col min="2" max="11" width="15.44140625" style="25" customWidth="1"/>
    <col min="12" max="16384" width="9.109375" style="25"/>
  </cols>
  <sheetData>
    <row r="1" spans="1:14" ht="18" customHeight="1" x14ac:dyDescent="0.3">
      <c r="A1" s="149" t="s">
        <v>139</v>
      </c>
      <c r="B1" s="149"/>
      <c r="C1" s="149"/>
      <c r="D1" s="149"/>
      <c r="E1" s="149"/>
      <c r="K1" s="122" t="s">
        <v>89</v>
      </c>
      <c r="L1" s="122"/>
    </row>
    <row r="2" spans="1:14" ht="15" customHeight="1" x14ac:dyDescent="0.25"/>
    <row r="3" spans="1:14" ht="15" customHeight="1" x14ac:dyDescent="0.25">
      <c r="A3" s="159" t="s">
        <v>75</v>
      </c>
      <c r="B3" s="153" t="s">
        <v>65</v>
      </c>
      <c r="C3" s="156" t="s">
        <v>73</v>
      </c>
      <c r="D3" s="153" t="s">
        <v>66</v>
      </c>
      <c r="E3" s="156" t="s">
        <v>74</v>
      </c>
      <c r="F3" s="153" t="s">
        <v>95</v>
      </c>
      <c r="G3" s="156" t="s">
        <v>97</v>
      </c>
      <c r="H3" s="153" t="s">
        <v>104</v>
      </c>
      <c r="I3" s="156" t="s">
        <v>105</v>
      </c>
      <c r="J3" s="153" t="s">
        <v>136</v>
      </c>
      <c r="K3" s="156" t="s">
        <v>137</v>
      </c>
    </row>
    <row r="4" spans="1:14" ht="13.2" x14ac:dyDescent="0.25">
      <c r="A4" s="160"/>
      <c r="B4" s="154"/>
      <c r="C4" s="157"/>
      <c r="D4" s="154"/>
      <c r="E4" s="157"/>
      <c r="F4" s="154"/>
      <c r="G4" s="157"/>
      <c r="H4" s="154"/>
      <c r="I4" s="157"/>
      <c r="J4" s="154"/>
      <c r="K4" s="157"/>
    </row>
    <row r="5" spans="1:14" ht="12.75" customHeight="1" x14ac:dyDescent="0.25">
      <c r="A5" s="161"/>
      <c r="B5" s="155"/>
      <c r="C5" s="158"/>
      <c r="D5" s="155"/>
      <c r="E5" s="158"/>
      <c r="F5" s="155"/>
      <c r="G5" s="158"/>
      <c r="H5" s="155"/>
      <c r="I5" s="158"/>
      <c r="J5" s="155"/>
      <c r="K5" s="158"/>
    </row>
    <row r="6" spans="1:14" ht="12.75" customHeight="1" x14ac:dyDescent="0.25">
      <c r="A6" s="79" t="s">
        <v>56</v>
      </c>
      <c r="B6" s="48">
        <v>5</v>
      </c>
      <c r="C6" s="80">
        <v>3.048780487804878E-2</v>
      </c>
      <c r="D6" s="49">
        <v>5</v>
      </c>
      <c r="E6" s="80">
        <v>2.564102564102564E-2</v>
      </c>
      <c r="F6" s="48">
        <v>5</v>
      </c>
      <c r="G6" s="81">
        <f t="shared" ref="G6:G13" si="0">F6/216</f>
        <v>2.3148148148148147E-2</v>
      </c>
      <c r="H6" s="48">
        <v>7</v>
      </c>
      <c r="I6" s="80">
        <f t="shared" ref="I6:I13" si="1">H6/256</f>
        <v>2.734375E-2</v>
      </c>
      <c r="J6" s="82">
        <v>3</v>
      </c>
      <c r="K6" s="83">
        <f t="shared" ref="K6:K13" si="2">J6/250</f>
        <v>1.2E-2</v>
      </c>
      <c r="N6" s="60"/>
    </row>
    <row r="7" spans="1:14" ht="12.75" customHeight="1" x14ac:dyDescent="0.25">
      <c r="A7" s="84" t="s">
        <v>57</v>
      </c>
      <c r="B7" s="47">
        <v>5</v>
      </c>
      <c r="C7" s="83">
        <v>3.048780487804878E-2</v>
      </c>
      <c r="D7" s="52">
        <v>8</v>
      </c>
      <c r="E7" s="83">
        <v>4.1025641025641026E-2</v>
      </c>
      <c r="F7" s="47">
        <v>5</v>
      </c>
      <c r="G7" s="85">
        <f t="shared" si="0"/>
        <v>2.3148148148148147E-2</v>
      </c>
      <c r="H7" s="47">
        <v>5</v>
      </c>
      <c r="I7" s="83">
        <f t="shared" si="1"/>
        <v>1.953125E-2</v>
      </c>
      <c r="J7" s="86">
        <v>7</v>
      </c>
      <c r="K7" s="83">
        <f t="shared" si="2"/>
        <v>2.8000000000000001E-2</v>
      </c>
      <c r="N7" s="60"/>
    </row>
    <row r="8" spans="1:14" ht="12.75" customHeight="1" x14ac:dyDescent="0.25">
      <c r="A8" s="84" t="s">
        <v>55</v>
      </c>
      <c r="B8" s="47">
        <v>6</v>
      </c>
      <c r="C8" s="83">
        <v>3.6585365853658534E-2</v>
      </c>
      <c r="D8" s="52">
        <v>7</v>
      </c>
      <c r="E8" s="83">
        <v>3.5897435897435895E-2</v>
      </c>
      <c r="F8" s="47">
        <v>14</v>
      </c>
      <c r="G8" s="85">
        <f t="shared" si="0"/>
        <v>6.4814814814814811E-2</v>
      </c>
      <c r="H8" s="47">
        <v>14</v>
      </c>
      <c r="I8" s="83">
        <f t="shared" si="1"/>
        <v>5.46875E-2</v>
      </c>
      <c r="J8" s="47">
        <v>9</v>
      </c>
      <c r="K8" s="83">
        <f t="shared" si="2"/>
        <v>3.5999999999999997E-2</v>
      </c>
      <c r="N8" s="60"/>
    </row>
    <row r="9" spans="1:14" ht="12.75" customHeight="1" x14ac:dyDescent="0.25">
      <c r="A9" s="84" t="s">
        <v>58</v>
      </c>
      <c r="B9" s="47">
        <v>15</v>
      </c>
      <c r="C9" s="83">
        <v>9.1463414634146339E-2</v>
      </c>
      <c r="D9" s="52">
        <v>10</v>
      </c>
      <c r="E9" s="83">
        <v>5.128205128205128E-2</v>
      </c>
      <c r="F9" s="47">
        <v>9</v>
      </c>
      <c r="G9" s="85">
        <f t="shared" si="0"/>
        <v>4.1666666666666664E-2</v>
      </c>
      <c r="H9" s="47">
        <v>6</v>
      </c>
      <c r="I9" s="83">
        <f t="shared" si="1"/>
        <v>2.34375E-2</v>
      </c>
      <c r="J9" s="86">
        <v>12</v>
      </c>
      <c r="K9" s="83">
        <f t="shared" si="2"/>
        <v>4.8000000000000001E-2</v>
      </c>
      <c r="N9" s="60"/>
    </row>
    <row r="10" spans="1:14" ht="12.75" customHeight="1" x14ac:dyDescent="0.25">
      <c r="A10" s="84" t="s">
        <v>59</v>
      </c>
      <c r="B10" s="47">
        <v>8</v>
      </c>
      <c r="C10" s="83">
        <v>4.878048780487805E-2</v>
      </c>
      <c r="D10" s="52">
        <v>13</v>
      </c>
      <c r="E10" s="83">
        <v>6.6666666666666666E-2</v>
      </c>
      <c r="F10" s="47">
        <v>6</v>
      </c>
      <c r="G10" s="85">
        <f t="shared" si="0"/>
        <v>2.7777777777777776E-2</v>
      </c>
      <c r="H10" s="47">
        <v>10</v>
      </c>
      <c r="I10" s="83">
        <f t="shared" si="1"/>
        <v>3.90625E-2</v>
      </c>
      <c r="J10" s="86">
        <v>12</v>
      </c>
      <c r="K10" s="83">
        <f t="shared" si="2"/>
        <v>4.8000000000000001E-2</v>
      </c>
      <c r="N10" s="60"/>
    </row>
    <row r="11" spans="1:14" ht="12.75" customHeight="1" x14ac:dyDescent="0.25">
      <c r="A11" s="84" t="s">
        <v>90</v>
      </c>
      <c r="B11" s="47">
        <v>8</v>
      </c>
      <c r="C11" s="83">
        <v>4.878048780487805E-2</v>
      </c>
      <c r="D11" s="52">
        <v>12</v>
      </c>
      <c r="E11" s="83">
        <v>6.1538461538461542E-2</v>
      </c>
      <c r="F11" s="47">
        <v>11</v>
      </c>
      <c r="G11" s="85">
        <f t="shared" si="0"/>
        <v>5.0925925925925923E-2</v>
      </c>
      <c r="H11" s="47">
        <v>13</v>
      </c>
      <c r="I11" s="83">
        <f t="shared" si="1"/>
        <v>5.078125E-2</v>
      </c>
      <c r="J11" s="86">
        <v>16</v>
      </c>
      <c r="K11" s="83">
        <f t="shared" si="2"/>
        <v>6.4000000000000001E-2</v>
      </c>
      <c r="N11" s="60"/>
    </row>
    <row r="12" spans="1:14" ht="12.75" customHeight="1" x14ac:dyDescent="0.25">
      <c r="A12" s="84" t="s">
        <v>60</v>
      </c>
      <c r="B12" s="47">
        <v>23</v>
      </c>
      <c r="C12" s="83">
        <v>0.1402439024390244</v>
      </c>
      <c r="D12" s="52">
        <v>23</v>
      </c>
      <c r="E12" s="83">
        <v>0.11794871794871795</v>
      </c>
      <c r="F12" s="47">
        <v>15</v>
      </c>
      <c r="G12" s="85">
        <f t="shared" si="0"/>
        <v>6.9444444444444448E-2</v>
      </c>
      <c r="H12" s="47">
        <v>20</v>
      </c>
      <c r="I12" s="83">
        <f t="shared" si="1"/>
        <v>7.8125E-2</v>
      </c>
      <c r="J12" s="86">
        <v>30</v>
      </c>
      <c r="K12" s="83">
        <f t="shared" si="2"/>
        <v>0.12</v>
      </c>
      <c r="N12" s="60"/>
    </row>
    <row r="13" spans="1:14" ht="12.75" customHeight="1" x14ac:dyDescent="0.25">
      <c r="A13" s="87" t="s">
        <v>61</v>
      </c>
      <c r="B13" s="88">
        <v>91</v>
      </c>
      <c r="C13" s="89">
        <v>0.55487804878048785</v>
      </c>
      <c r="D13" s="56">
        <v>118</v>
      </c>
      <c r="E13" s="89">
        <v>0.60512820512820509</v>
      </c>
      <c r="F13" s="88">
        <v>151</v>
      </c>
      <c r="G13" s="90">
        <f t="shared" si="0"/>
        <v>0.69907407407407407</v>
      </c>
      <c r="H13" s="88">
        <v>181</v>
      </c>
      <c r="I13" s="89">
        <f t="shared" si="1"/>
        <v>0.70703125</v>
      </c>
      <c r="J13" s="91">
        <v>160</v>
      </c>
      <c r="K13" s="89">
        <f t="shared" si="2"/>
        <v>0.64</v>
      </c>
      <c r="N13" s="60"/>
    </row>
    <row r="14" spans="1:14" ht="12.75" customHeight="1" x14ac:dyDescent="0.25">
      <c r="A14" s="92"/>
      <c r="B14" s="68"/>
      <c r="C14" s="93"/>
      <c r="D14" s="68"/>
      <c r="E14" s="93"/>
    </row>
    <row r="15" spans="1:14" ht="12.75" customHeight="1" x14ac:dyDescent="0.25">
      <c r="A15" s="24" t="s">
        <v>98</v>
      </c>
    </row>
    <row r="16" spans="1:14" ht="12.75" customHeight="1" x14ac:dyDescent="0.25">
      <c r="A16" s="136" t="s">
        <v>99</v>
      </c>
      <c r="B16" s="136"/>
    </row>
    <row r="17" spans="1:2" ht="12.75" customHeight="1" x14ac:dyDescent="0.25">
      <c r="A17" s="26" t="s">
        <v>100</v>
      </c>
      <c r="B17" s="27"/>
    </row>
    <row r="18" spans="1:2" ht="12.75" customHeight="1" x14ac:dyDescent="0.25">
      <c r="A18" s="136" t="s">
        <v>101</v>
      </c>
      <c r="B18" s="136"/>
    </row>
    <row r="20" spans="1:2" ht="12.75" customHeight="1" x14ac:dyDescent="0.25">
      <c r="A20" s="121" t="s">
        <v>133</v>
      </c>
      <c r="B20" s="121"/>
    </row>
  </sheetData>
  <mergeCells count="16">
    <mergeCell ref="J3:J5"/>
    <mergeCell ref="K3:K5"/>
    <mergeCell ref="I3:I5"/>
    <mergeCell ref="A20:B20"/>
    <mergeCell ref="A1:E1"/>
    <mergeCell ref="K1:L1"/>
    <mergeCell ref="A3:A5"/>
    <mergeCell ref="B3:B5"/>
    <mergeCell ref="C3:C5"/>
    <mergeCell ref="D3:D5"/>
    <mergeCell ref="E3:E5"/>
    <mergeCell ref="F3:F5"/>
    <mergeCell ref="G3:G5"/>
    <mergeCell ref="H3:H5"/>
    <mergeCell ref="A16:B16"/>
    <mergeCell ref="A18:B18"/>
  </mergeCells>
  <hyperlinks>
    <hyperlink ref="K1" location="Contents!A1" display="back to contents" xr:uid="{00000000-0004-0000-08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7"/>
  <sheetViews>
    <sheetView showGridLines="0" zoomScaleNormal="100" workbookViewId="0">
      <selection sqref="A1:E1"/>
    </sheetView>
  </sheetViews>
  <sheetFormatPr defaultColWidth="9.109375" defaultRowHeight="12.75" customHeight="1" x14ac:dyDescent="0.25"/>
  <cols>
    <col min="1" max="1" width="18" style="25" customWidth="1"/>
    <col min="2" max="9" width="16.21875" style="25" customWidth="1"/>
    <col min="10" max="16384" width="9.109375" style="25"/>
  </cols>
  <sheetData>
    <row r="1" spans="1:9" ht="18" customHeight="1" x14ac:dyDescent="0.3">
      <c r="A1" s="149" t="s">
        <v>138</v>
      </c>
      <c r="B1" s="149"/>
      <c r="C1" s="149"/>
      <c r="D1" s="149"/>
      <c r="E1" s="149"/>
      <c r="F1" s="109"/>
      <c r="G1" s="122" t="s">
        <v>89</v>
      </c>
      <c r="H1" s="122"/>
      <c r="I1" s="9"/>
    </row>
    <row r="2" spans="1:9" ht="15" customHeight="1" x14ac:dyDescent="0.25"/>
    <row r="3" spans="1:9" ht="15" customHeight="1" x14ac:dyDescent="0.25">
      <c r="B3" s="163" t="s">
        <v>154</v>
      </c>
      <c r="C3" s="163" t="s">
        <v>155</v>
      </c>
      <c r="D3" s="163" t="s">
        <v>158</v>
      </c>
    </row>
    <row r="4" spans="1:9" ht="15" customHeight="1" x14ac:dyDescent="0.25">
      <c r="B4" s="163"/>
      <c r="C4" s="163"/>
      <c r="D4" s="163"/>
    </row>
    <row r="5" spans="1:9" ht="13.2" x14ac:dyDescent="0.25">
      <c r="A5" s="94" t="s">
        <v>91</v>
      </c>
      <c r="B5" s="164"/>
      <c r="C5" s="164"/>
      <c r="D5" s="164"/>
    </row>
    <row r="6" spans="1:9" ht="15" customHeight="1" x14ac:dyDescent="0.25">
      <c r="A6" s="92">
        <v>2017</v>
      </c>
      <c r="B6" s="95">
        <v>15</v>
      </c>
      <c r="C6" s="95">
        <v>19</v>
      </c>
      <c r="D6" s="95">
        <v>68</v>
      </c>
      <c r="G6" s="60"/>
    </row>
    <row r="7" spans="1:9" ht="15" customHeight="1" x14ac:dyDescent="0.25">
      <c r="A7" s="92">
        <v>2018</v>
      </c>
      <c r="B7" s="95">
        <v>15</v>
      </c>
      <c r="C7" s="95">
        <v>15</v>
      </c>
      <c r="D7" s="95">
        <v>104</v>
      </c>
      <c r="G7" s="60"/>
    </row>
    <row r="8" spans="1:9" ht="15" customHeight="1" x14ac:dyDescent="0.25">
      <c r="A8" s="92">
        <v>2019</v>
      </c>
      <c r="B8" s="95">
        <v>7</v>
      </c>
      <c r="C8" s="95">
        <v>25</v>
      </c>
      <c r="D8" s="95">
        <v>117</v>
      </c>
      <c r="G8" s="60"/>
    </row>
    <row r="9" spans="1:9" ht="15" customHeight="1" x14ac:dyDescent="0.25">
      <c r="A9" s="92">
        <v>2020</v>
      </c>
      <c r="B9" s="95">
        <v>14</v>
      </c>
      <c r="C9" s="95">
        <v>18</v>
      </c>
      <c r="D9" s="95">
        <v>151</v>
      </c>
      <c r="G9" s="60"/>
    </row>
    <row r="10" spans="1:9" ht="15" customHeight="1" x14ac:dyDescent="0.25">
      <c r="A10" s="96">
        <v>2021</v>
      </c>
      <c r="B10" s="97">
        <v>17</v>
      </c>
      <c r="C10" s="97">
        <v>23</v>
      </c>
      <c r="D10" s="97">
        <v>127</v>
      </c>
      <c r="G10" s="60"/>
    </row>
    <row r="11" spans="1:9" ht="15" customHeight="1" x14ac:dyDescent="0.25">
      <c r="A11" s="92"/>
      <c r="B11" s="95"/>
      <c r="C11" s="95"/>
      <c r="D11" s="95"/>
      <c r="G11" s="60"/>
    </row>
    <row r="12" spans="1:9" ht="12.75" customHeight="1" x14ac:dyDescent="0.25">
      <c r="A12" s="24" t="s">
        <v>92</v>
      </c>
      <c r="B12" s="98"/>
      <c r="C12" s="98"/>
      <c r="D12" s="98"/>
      <c r="E12" s="98"/>
    </row>
    <row r="13" spans="1:9" ht="12.75" customHeight="1" x14ac:dyDescent="0.25">
      <c r="A13" s="162" t="s">
        <v>159</v>
      </c>
      <c r="B13" s="162"/>
      <c r="C13" s="162"/>
      <c r="D13" s="162"/>
      <c r="E13" s="162"/>
    </row>
    <row r="14" spans="1:9" ht="12.75" customHeight="1" x14ac:dyDescent="0.25">
      <c r="A14" s="162"/>
      <c r="B14" s="162"/>
      <c r="C14" s="162"/>
      <c r="D14" s="162"/>
      <c r="E14" s="162"/>
    </row>
    <row r="15" spans="1:9" ht="12.75" customHeight="1" x14ac:dyDescent="0.25">
      <c r="A15" s="162"/>
      <c r="B15" s="162"/>
      <c r="C15" s="162"/>
      <c r="D15" s="162"/>
      <c r="E15" s="162"/>
    </row>
    <row r="16" spans="1:9" ht="12.75" customHeight="1" x14ac:dyDescent="0.25">
      <c r="A16" s="99"/>
      <c r="B16" s="99"/>
      <c r="C16" s="99"/>
      <c r="D16" s="99"/>
      <c r="E16" s="99"/>
    </row>
    <row r="17" spans="1:5" ht="12.75" customHeight="1" x14ac:dyDescent="0.25">
      <c r="A17" s="121" t="s">
        <v>133</v>
      </c>
      <c r="B17" s="121"/>
      <c r="C17" s="98"/>
      <c r="D17" s="98"/>
      <c r="E17" s="98"/>
    </row>
  </sheetData>
  <sortState xmlns:xlrd2="http://schemas.microsoft.com/office/spreadsheetml/2017/richdata2" ref="A3:E5">
    <sortCondition ref="B3:B5"/>
  </sortState>
  <mergeCells count="7">
    <mergeCell ref="A17:B17"/>
    <mergeCell ref="A13:E15"/>
    <mergeCell ref="G1:H1"/>
    <mergeCell ref="A1:E1"/>
    <mergeCell ref="C3:C5"/>
    <mergeCell ref="B3:B5"/>
    <mergeCell ref="D3:D5"/>
  </mergeCells>
  <hyperlinks>
    <hyperlink ref="G1" location="Contents!A1" display="back to contents" xr:uid="{00000000-0004-0000-0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9"/>
  <sheetViews>
    <sheetView showGridLines="0" workbookViewId="0">
      <selection sqref="A1:J1"/>
    </sheetView>
  </sheetViews>
  <sheetFormatPr defaultRowHeight="13.2" x14ac:dyDescent="0.25"/>
  <cols>
    <col min="1" max="1" width="18.6640625" style="25" customWidth="1"/>
    <col min="2" max="11" width="10.5546875" style="25" customWidth="1"/>
    <col min="12" max="16384" width="8.88671875" style="25"/>
  </cols>
  <sheetData>
    <row r="1" spans="1:13" ht="18" customHeight="1" x14ac:dyDescent="0.3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10"/>
      <c r="L1" s="165" t="s">
        <v>89</v>
      </c>
      <c r="M1" s="165"/>
    </row>
    <row r="2" spans="1:13" ht="15" customHeight="1" x14ac:dyDescent="0.25"/>
    <row r="3" spans="1:13" x14ac:dyDescent="0.25">
      <c r="A3" s="111"/>
      <c r="B3" s="168">
        <v>2017</v>
      </c>
      <c r="C3" s="167"/>
      <c r="D3" s="166">
        <v>2018</v>
      </c>
      <c r="E3" s="167"/>
      <c r="F3" s="166">
        <v>2019</v>
      </c>
      <c r="G3" s="167"/>
      <c r="H3" s="166">
        <v>2020</v>
      </c>
      <c r="I3" s="167"/>
      <c r="J3" s="166">
        <v>2021</v>
      </c>
      <c r="K3" s="167"/>
    </row>
    <row r="4" spans="1:13" x14ac:dyDescent="0.25">
      <c r="A4" s="112" t="s">
        <v>130</v>
      </c>
      <c r="B4" s="63" t="s">
        <v>118</v>
      </c>
      <c r="C4" s="113" t="s">
        <v>119</v>
      </c>
      <c r="D4" s="114" t="s">
        <v>118</v>
      </c>
      <c r="E4" s="113" t="s">
        <v>119</v>
      </c>
      <c r="F4" s="114" t="s">
        <v>118</v>
      </c>
      <c r="G4" s="113" t="s">
        <v>119</v>
      </c>
      <c r="H4" s="114" t="s">
        <v>118</v>
      </c>
      <c r="I4" s="113" t="s">
        <v>119</v>
      </c>
      <c r="J4" s="114" t="s">
        <v>118</v>
      </c>
      <c r="K4" s="113" t="s">
        <v>119</v>
      </c>
    </row>
    <row r="5" spans="1:13" x14ac:dyDescent="0.25">
      <c r="A5" s="111" t="s">
        <v>106</v>
      </c>
      <c r="B5" s="61">
        <v>11</v>
      </c>
      <c r="C5" s="115">
        <v>15</v>
      </c>
      <c r="D5" s="116">
        <v>15</v>
      </c>
      <c r="E5" s="115">
        <v>19</v>
      </c>
      <c r="F5" s="116">
        <v>16</v>
      </c>
      <c r="G5" s="115">
        <v>20</v>
      </c>
      <c r="H5" s="116">
        <v>13</v>
      </c>
      <c r="I5" s="115">
        <v>15</v>
      </c>
      <c r="J5" s="116">
        <v>16</v>
      </c>
      <c r="K5" s="117">
        <v>18</v>
      </c>
      <c r="M5" s="60"/>
    </row>
    <row r="6" spans="1:13" x14ac:dyDescent="0.25">
      <c r="A6" s="111" t="s">
        <v>107</v>
      </c>
      <c r="B6" s="61">
        <v>14</v>
      </c>
      <c r="C6" s="115">
        <v>19</v>
      </c>
      <c r="D6" s="116">
        <v>13</v>
      </c>
      <c r="E6" s="115">
        <v>17</v>
      </c>
      <c r="F6" s="116">
        <v>13</v>
      </c>
      <c r="G6" s="115">
        <v>16</v>
      </c>
      <c r="H6" s="116">
        <v>7</v>
      </c>
      <c r="I6" s="115">
        <v>8</v>
      </c>
      <c r="J6" s="116">
        <v>28</v>
      </c>
      <c r="K6" s="117">
        <v>32</v>
      </c>
      <c r="M6" s="60"/>
    </row>
    <row r="7" spans="1:13" x14ac:dyDescent="0.25">
      <c r="A7" s="111" t="s">
        <v>108</v>
      </c>
      <c r="B7" s="61">
        <v>8</v>
      </c>
      <c r="C7" s="115">
        <v>11</v>
      </c>
      <c r="D7" s="116">
        <v>18</v>
      </c>
      <c r="E7" s="115">
        <v>23</v>
      </c>
      <c r="F7" s="116">
        <v>24</v>
      </c>
      <c r="G7" s="115">
        <v>30</v>
      </c>
      <c r="H7" s="116">
        <v>15</v>
      </c>
      <c r="I7" s="115">
        <v>18</v>
      </c>
      <c r="J7" s="116">
        <v>25</v>
      </c>
      <c r="K7" s="117">
        <v>28</v>
      </c>
      <c r="M7" s="60"/>
    </row>
    <row r="8" spans="1:13" x14ac:dyDescent="0.25">
      <c r="A8" s="111" t="s">
        <v>109</v>
      </c>
      <c r="B8" s="61">
        <v>12</v>
      </c>
      <c r="C8" s="115">
        <v>16</v>
      </c>
      <c r="D8" s="116">
        <v>17</v>
      </c>
      <c r="E8" s="115">
        <v>22</v>
      </c>
      <c r="F8" s="116">
        <v>16</v>
      </c>
      <c r="G8" s="115">
        <v>20</v>
      </c>
      <c r="H8" s="116">
        <v>18</v>
      </c>
      <c r="I8" s="115">
        <v>21</v>
      </c>
      <c r="J8" s="116">
        <v>18</v>
      </c>
      <c r="K8" s="117">
        <v>20</v>
      </c>
      <c r="M8" s="60"/>
    </row>
    <row r="9" spans="1:13" x14ac:dyDescent="0.25">
      <c r="A9" s="111" t="s">
        <v>110</v>
      </c>
      <c r="B9" s="61">
        <v>8</v>
      </c>
      <c r="C9" s="115">
        <v>11</v>
      </c>
      <c r="D9" s="116">
        <v>11</v>
      </c>
      <c r="E9" s="115">
        <v>14</v>
      </c>
      <c r="F9" s="116">
        <v>10</v>
      </c>
      <c r="G9" s="115">
        <v>12</v>
      </c>
      <c r="H9" s="116">
        <v>24</v>
      </c>
      <c r="I9" s="115">
        <v>29</v>
      </c>
      <c r="J9" s="116">
        <v>14</v>
      </c>
      <c r="K9" s="117">
        <v>16</v>
      </c>
      <c r="M9" s="60"/>
    </row>
    <row r="10" spans="1:13" x14ac:dyDescent="0.25">
      <c r="A10" s="111" t="s">
        <v>111</v>
      </c>
      <c r="B10" s="61">
        <v>10</v>
      </c>
      <c r="C10" s="115">
        <v>14</v>
      </c>
      <c r="D10" s="116">
        <v>8</v>
      </c>
      <c r="E10" s="115">
        <v>10</v>
      </c>
      <c r="F10" s="116">
        <v>15</v>
      </c>
      <c r="G10" s="115">
        <v>19</v>
      </c>
      <c r="H10" s="116">
        <v>21</v>
      </c>
      <c r="I10" s="115">
        <v>25</v>
      </c>
      <c r="J10" s="116">
        <v>22</v>
      </c>
      <c r="K10" s="117">
        <v>25</v>
      </c>
      <c r="M10" s="60"/>
    </row>
    <row r="11" spans="1:13" x14ac:dyDescent="0.25">
      <c r="A11" s="111" t="s">
        <v>112</v>
      </c>
      <c r="B11" s="61">
        <v>5</v>
      </c>
      <c r="C11" s="115">
        <v>7</v>
      </c>
      <c r="D11" s="116">
        <v>12</v>
      </c>
      <c r="E11" s="115">
        <v>15</v>
      </c>
      <c r="F11" s="116">
        <v>11</v>
      </c>
      <c r="G11" s="115">
        <v>14</v>
      </c>
      <c r="H11" s="116">
        <v>20</v>
      </c>
      <c r="I11" s="115">
        <v>24</v>
      </c>
      <c r="J11" s="116">
        <v>10</v>
      </c>
      <c r="K11" s="117">
        <v>11</v>
      </c>
      <c r="M11" s="60"/>
    </row>
    <row r="12" spans="1:13" x14ac:dyDescent="0.25">
      <c r="A12" s="111" t="s">
        <v>113</v>
      </c>
      <c r="B12" s="61">
        <v>7</v>
      </c>
      <c r="C12" s="115">
        <v>10</v>
      </c>
      <c r="D12" s="116">
        <v>9</v>
      </c>
      <c r="E12" s="115">
        <v>12</v>
      </c>
      <c r="F12" s="116">
        <v>15</v>
      </c>
      <c r="G12" s="115">
        <v>19</v>
      </c>
      <c r="H12" s="116">
        <v>19</v>
      </c>
      <c r="I12" s="115">
        <v>23</v>
      </c>
      <c r="J12" s="116">
        <v>16</v>
      </c>
      <c r="K12" s="117">
        <v>18</v>
      </c>
      <c r="M12" s="60"/>
    </row>
    <row r="13" spans="1:13" x14ac:dyDescent="0.25">
      <c r="A13" s="111" t="s">
        <v>114</v>
      </c>
      <c r="B13" s="61">
        <v>7</v>
      </c>
      <c r="C13" s="115">
        <v>10</v>
      </c>
      <c r="D13" s="116">
        <v>11</v>
      </c>
      <c r="E13" s="115">
        <v>14</v>
      </c>
      <c r="F13" s="116">
        <v>11</v>
      </c>
      <c r="G13" s="115">
        <v>14</v>
      </c>
      <c r="H13" s="116">
        <v>20</v>
      </c>
      <c r="I13" s="115">
        <v>24</v>
      </c>
      <c r="J13" s="116">
        <v>17</v>
      </c>
      <c r="K13" s="117">
        <v>19</v>
      </c>
      <c r="M13" s="60"/>
    </row>
    <row r="14" spans="1:13" x14ac:dyDescent="0.25">
      <c r="A14" s="111" t="s">
        <v>115</v>
      </c>
      <c r="B14" s="61">
        <v>11</v>
      </c>
      <c r="C14" s="115">
        <v>15</v>
      </c>
      <c r="D14" s="116">
        <v>10</v>
      </c>
      <c r="E14" s="115">
        <v>13</v>
      </c>
      <c r="F14" s="116">
        <v>18</v>
      </c>
      <c r="G14" s="115">
        <v>22</v>
      </c>
      <c r="H14" s="116">
        <v>16</v>
      </c>
      <c r="I14" s="115">
        <v>19</v>
      </c>
      <c r="J14" s="116">
        <v>13</v>
      </c>
      <c r="K14" s="117">
        <v>15</v>
      </c>
      <c r="M14" s="60"/>
    </row>
    <row r="15" spans="1:13" x14ac:dyDescent="0.25">
      <c r="A15" s="111" t="s">
        <v>116</v>
      </c>
      <c r="B15" s="61">
        <v>18</v>
      </c>
      <c r="C15" s="115">
        <v>24</v>
      </c>
      <c r="D15" s="116">
        <v>12</v>
      </c>
      <c r="E15" s="115">
        <v>15</v>
      </c>
      <c r="F15" s="116">
        <v>12</v>
      </c>
      <c r="G15" s="115">
        <v>15</v>
      </c>
      <c r="H15" s="116">
        <v>20</v>
      </c>
      <c r="I15" s="115">
        <v>24</v>
      </c>
      <c r="J15" s="116">
        <v>19</v>
      </c>
      <c r="K15" s="117">
        <v>21</v>
      </c>
      <c r="M15" s="60"/>
    </row>
    <row r="16" spans="1:13" x14ac:dyDescent="0.25">
      <c r="A16" s="111" t="s">
        <v>117</v>
      </c>
      <c r="B16" s="61">
        <v>10</v>
      </c>
      <c r="C16" s="115">
        <v>14</v>
      </c>
      <c r="D16" s="116">
        <v>16</v>
      </c>
      <c r="E16" s="115">
        <v>21</v>
      </c>
      <c r="F16" s="116">
        <v>12</v>
      </c>
      <c r="G16" s="115">
        <v>15</v>
      </c>
      <c r="H16" s="116">
        <v>22</v>
      </c>
      <c r="I16" s="115">
        <v>26</v>
      </c>
      <c r="J16" s="116">
        <v>24</v>
      </c>
      <c r="K16" s="117">
        <v>27</v>
      </c>
      <c r="M16" s="60"/>
    </row>
    <row r="19" spans="1:2" x14ac:dyDescent="0.25">
      <c r="A19" s="121" t="s">
        <v>133</v>
      </c>
      <c r="B19" s="121"/>
    </row>
  </sheetData>
  <mergeCells count="8">
    <mergeCell ref="A1:J1"/>
    <mergeCell ref="L1:M1"/>
    <mergeCell ref="A19:B19"/>
    <mergeCell ref="J3:K3"/>
    <mergeCell ref="B3:C3"/>
    <mergeCell ref="D3:E3"/>
    <mergeCell ref="F3:G3"/>
    <mergeCell ref="H3:I3"/>
  </mergeCells>
  <hyperlinks>
    <hyperlink ref="L1:M1" location="Contents!A1" display="back to contents" xr:uid="{00000000-0004-0000-0C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48"/>
  <sheetViews>
    <sheetView showGridLines="0" zoomScaleNormal="100" workbookViewId="0">
      <selection sqref="A1:D1"/>
    </sheetView>
  </sheetViews>
  <sheetFormatPr defaultColWidth="11.44140625" defaultRowHeight="12.75" customHeight="1" x14ac:dyDescent="0.25"/>
  <cols>
    <col min="1" max="1" width="25" style="8" customWidth="1"/>
    <col min="2" max="2" width="10.6640625" style="8" bestFit="1" customWidth="1"/>
    <col min="3" max="3" width="11.6640625" style="8" bestFit="1" customWidth="1"/>
    <col min="4" max="4" width="18.6640625" style="8" customWidth="1"/>
    <col min="5" max="5" width="10.6640625" style="8" bestFit="1" customWidth="1"/>
    <col min="6" max="6" width="11.6640625" style="8" bestFit="1" customWidth="1"/>
    <col min="7" max="7" width="16.88671875" style="8" customWidth="1"/>
    <col min="8" max="9" width="11.44140625" style="8"/>
    <col min="10" max="10" width="13.88671875" style="8" customWidth="1"/>
    <col min="11" max="16384" width="11.44140625" style="8"/>
  </cols>
  <sheetData>
    <row r="1" spans="1:31" ht="18" customHeight="1" x14ac:dyDescent="0.3">
      <c r="A1" s="173" t="s">
        <v>141</v>
      </c>
      <c r="B1" s="173"/>
      <c r="C1" s="173"/>
      <c r="D1" s="173"/>
      <c r="F1" s="122" t="s">
        <v>89</v>
      </c>
      <c r="G1" s="122"/>
      <c r="K1" s="9"/>
      <c r="N1" s="9"/>
    </row>
    <row r="2" spans="1:31" ht="15" customHeight="1" x14ac:dyDescent="0.25">
      <c r="B2" s="169"/>
      <c r="C2" s="169"/>
      <c r="D2" s="169"/>
      <c r="E2" s="169"/>
      <c r="F2" s="169"/>
      <c r="G2" s="169"/>
    </row>
    <row r="3" spans="1:31" ht="12.75" customHeight="1" x14ac:dyDescent="0.25">
      <c r="A3" s="174" t="s">
        <v>64</v>
      </c>
      <c r="B3" s="170">
        <v>2017</v>
      </c>
      <c r="C3" s="171"/>
      <c r="D3" s="172"/>
      <c r="E3" s="170">
        <v>2018</v>
      </c>
      <c r="F3" s="171"/>
      <c r="G3" s="172"/>
      <c r="H3" s="170">
        <v>2019</v>
      </c>
      <c r="I3" s="171"/>
      <c r="J3" s="172"/>
      <c r="K3" s="170">
        <v>2020</v>
      </c>
      <c r="L3" s="171"/>
      <c r="M3" s="172"/>
      <c r="N3" s="170">
        <v>2021</v>
      </c>
      <c r="O3" s="171"/>
      <c r="P3" s="172"/>
    </row>
    <row r="4" spans="1:31" ht="12.75" customHeight="1" x14ac:dyDescent="0.25">
      <c r="A4" s="175"/>
      <c r="B4" s="177" t="s">
        <v>76</v>
      </c>
      <c r="C4" s="179" t="s">
        <v>93</v>
      </c>
      <c r="D4" s="181" t="s">
        <v>94</v>
      </c>
      <c r="E4" s="177" t="s">
        <v>76</v>
      </c>
      <c r="F4" s="179" t="s">
        <v>93</v>
      </c>
      <c r="G4" s="181" t="s">
        <v>94</v>
      </c>
      <c r="H4" s="177" t="s">
        <v>76</v>
      </c>
      <c r="I4" s="179" t="s">
        <v>93</v>
      </c>
      <c r="J4" s="181" t="s">
        <v>94</v>
      </c>
      <c r="K4" s="177" t="s">
        <v>76</v>
      </c>
      <c r="L4" s="179" t="s">
        <v>93</v>
      </c>
      <c r="M4" s="181" t="s">
        <v>94</v>
      </c>
      <c r="N4" s="177" t="s">
        <v>76</v>
      </c>
      <c r="O4" s="179" t="s">
        <v>93</v>
      </c>
      <c r="P4" s="181" t="s">
        <v>94</v>
      </c>
    </row>
    <row r="5" spans="1:31" ht="12.75" customHeight="1" x14ac:dyDescent="0.25">
      <c r="A5" s="175"/>
      <c r="B5" s="177"/>
      <c r="C5" s="179"/>
      <c r="D5" s="181"/>
      <c r="E5" s="177"/>
      <c r="F5" s="179"/>
      <c r="G5" s="181"/>
      <c r="H5" s="177"/>
      <c r="I5" s="179"/>
      <c r="J5" s="181"/>
      <c r="K5" s="177"/>
      <c r="L5" s="179"/>
      <c r="M5" s="181"/>
      <c r="N5" s="177"/>
      <c r="O5" s="179"/>
      <c r="P5" s="181"/>
    </row>
    <row r="6" spans="1:31" ht="12.75" customHeight="1" x14ac:dyDescent="0.25">
      <c r="A6" s="176"/>
      <c r="B6" s="178"/>
      <c r="C6" s="180"/>
      <c r="D6" s="182"/>
      <c r="E6" s="178"/>
      <c r="F6" s="180"/>
      <c r="G6" s="182"/>
      <c r="H6" s="178"/>
      <c r="I6" s="180"/>
      <c r="J6" s="182"/>
      <c r="K6" s="178"/>
      <c r="L6" s="180"/>
      <c r="M6" s="182"/>
      <c r="N6" s="178"/>
      <c r="O6" s="180"/>
      <c r="P6" s="182"/>
    </row>
    <row r="7" spans="1:31" ht="12.75" customHeight="1" x14ac:dyDescent="0.25">
      <c r="A7" s="100" t="s">
        <v>53</v>
      </c>
      <c r="B7" s="101">
        <v>121</v>
      </c>
      <c r="C7" s="37">
        <v>164</v>
      </c>
      <c r="D7" s="102">
        <v>40</v>
      </c>
      <c r="E7" s="37">
        <v>152</v>
      </c>
      <c r="F7" s="37">
        <v>195</v>
      </c>
      <c r="G7" s="102">
        <v>47.4</v>
      </c>
      <c r="H7" s="37">
        <v>173</v>
      </c>
      <c r="I7" s="37">
        <v>216</v>
      </c>
      <c r="J7" s="102">
        <v>52.212984812999998</v>
      </c>
      <c r="K7" s="37">
        <v>215</v>
      </c>
      <c r="L7" s="37">
        <v>256</v>
      </c>
      <c r="M7" s="103">
        <v>61.905384716</v>
      </c>
      <c r="N7" s="37">
        <v>222</v>
      </c>
      <c r="O7" s="37">
        <v>250</v>
      </c>
      <c r="P7" s="103">
        <v>60.264901141000003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2.75" customHeight="1" x14ac:dyDescent="0.25">
      <c r="A8" s="100" t="s">
        <v>1</v>
      </c>
      <c r="B8" s="17">
        <v>3</v>
      </c>
      <c r="C8" s="18">
        <v>4</v>
      </c>
      <c r="D8" s="104">
        <v>22.7</v>
      </c>
      <c r="E8" s="18">
        <v>12</v>
      </c>
      <c r="F8" s="18">
        <v>15</v>
      </c>
      <c r="G8" s="104">
        <v>86.5</v>
      </c>
      <c r="H8" s="18">
        <v>6</v>
      </c>
      <c r="I8" s="18">
        <v>7</v>
      </c>
      <c r="J8" s="104">
        <v>41.880538031999997</v>
      </c>
      <c r="K8" s="18">
        <v>8</v>
      </c>
      <c r="L8" s="18">
        <v>10</v>
      </c>
      <c r="M8" s="105">
        <v>53.239460229999999</v>
      </c>
      <c r="N8" s="18">
        <v>6</v>
      </c>
      <c r="O8" s="18">
        <v>7</v>
      </c>
      <c r="P8" s="105">
        <v>38.146646640999997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2.75" customHeight="1" x14ac:dyDescent="0.25">
      <c r="A9" s="100" t="s">
        <v>2</v>
      </c>
      <c r="B9" s="17">
        <v>5</v>
      </c>
      <c r="C9" s="18">
        <v>7</v>
      </c>
      <c r="D9" s="104">
        <v>34.799999999999997</v>
      </c>
      <c r="E9" s="18">
        <v>2</v>
      </c>
      <c r="F9" s="18">
        <v>3</v>
      </c>
      <c r="G9" s="104">
        <v>13.2</v>
      </c>
      <c r="H9" s="18">
        <v>4</v>
      </c>
      <c r="I9" s="18">
        <v>5</v>
      </c>
      <c r="J9" s="104">
        <v>25.780309178</v>
      </c>
      <c r="K9" s="18">
        <v>2</v>
      </c>
      <c r="L9" s="18">
        <v>2</v>
      </c>
      <c r="M9" s="105">
        <v>12.342096808999999</v>
      </c>
      <c r="N9" s="18">
        <v>5</v>
      </c>
      <c r="O9" s="18">
        <v>6</v>
      </c>
      <c r="P9" s="105">
        <v>28.970741095000001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12.75" customHeight="1" x14ac:dyDescent="0.25">
      <c r="A10" s="100" t="s">
        <v>3</v>
      </c>
      <c r="B10" s="17">
        <v>1</v>
      </c>
      <c r="C10" s="18">
        <v>1</v>
      </c>
      <c r="D10" s="104">
        <v>15.8</v>
      </c>
      <c r="E10" s="18">
        <v>0</v>
      </c>
      <c r="F10" s="18">
        <v>0</v>
      </c>
      <c r="G10" s="104">
        <v>0</v>
      </c>
      <c r="H10" s="18">
        <v>2</v>
      </c>
      <c r="I10" s="18">
        <v>2</v>
      </c>
      <c r="J10" s="104">
        <v>29.076749094</v>
      </c>
      <c r="K10" s="18">
        <v>0</v>
      </c>
      <c r="L10" s="18">
        <v>0</v>
      </c>
      <c r="M10" s="105">
        <v>0</v>
      </c>
      <c r="N10" s="18">
        <v>3</v>
      </c>
      <c r="O10" s="18">
        <v>3</v>
      </c>
      <c r="P10" s="105">
        <v>39.440500653999997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2.75" customHeight="1" x14ac:dyDescent="0.25">
      <c r="A11" s="100" t="s">
        <v>4</v>
      </c>
      <c r="B11" s="17">
        <v>1</v>
      </c>
      <c r="C11" s="18">
        <v>1</v>
      </c>
      <c r="D11" s="104">
        <v>20.9</v>
      </c>
      <c r="E11" s="18">
        <v>3</v>
      </c>
      <c r="F11" s="18">
        <v>4</v>
      </c>
      <c r="G11" s="104">
        <v>59.8</v>
      </c>
      <c r="H11" s="18">
        <v>0</v>
      </c>
      <c r="I11" s="18">
        <v>0</v>
      </c>
      <c r="J11" s="104">
        <v>0</v>
      </c>
      <c r="K11" s="18">
        <v>0</v>
      </c>
      <c r="L11" s="18">
        <v>0</v>
      </c>
      <c r="M11" s="105">
        <v>0</v>
      </c>
      <c r="N11" s="18">
        <v>3</v>
      </c>
      <c r="O11" s="18">
        <v>3</v>
      </c>
      <c r="P11" s="105">
        <v>52.456674327999998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2.75" customHeight="1" x14ac:dyDescent="0.25">
      <c r="A12" s="100" t="s">
        <v>5</v>
      </c>
      <c r="B12" s="17">
        <v>16</v>
      </c>
      <c r="C12" s="18">
        <v>22</v>
      </c>
      <c r="D12" s="104">
        <v>53.9</v>
      </c>
      <c r="E12" s="18">
        <v>17</v>
      </c>
      <c r="F12" s="18">
        <v>22</v>
      </c>
      <c r="G12" s="104">
        <v>53.5</v>
      </c>
      <c r="H12" s="18">
        <v>17</v>
      </c>
      <c r="I12" s="18">
        <v>21</v>
      </c>
      <c r="J12" s="104">
        <v>51.258429628999998</v>
      </c>
      <c r="K12" s="18">
        <v>28</v>
      </c>
      <c r="L12" s="18">
        <v>33</v>
      </c>
      <c r="M12" s="105">
        <v>80.087609332</v>
      </c>
      <c r="N12" s="18">
        <v>39</v>
      </c>
      <c r="O12" s="18">
        <v>44</v>
      </c>
      <c r="P12" s="105">
        <v>105.75545286000001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2.75" customHeight="1" x14ac:dyDescent="0.25">
      <c r="A13" s="100" t="s">
        <v>6</v>
      </c>
      <c r="B13" s="17">
        <v>0</v>
      </c>
      <c r="C13" s="18">
        <v>0</v>
      </c>
      <c r="D13" s="104">
        <v>0</v>
      </c>
      <c r="E13" s="18">
        <v>2</v>
      </c>
      <c r="F13" s="18">
        <v>3</v>
      </c>
      <c r="G13" s="104">
        <v>66.3</v>
      </c>
      <c r="H13" s="18">
        <v>2</v>
      </c>
      <c r="I13" s="18">
        <v>2</v>
      </c>
      <c r="J13" s="104">
        <v>64.218766092999999</v>
      </c>
      <c r="K13" s="18">
        <v>1</v>
      </c>
      <c r="L13" s="18">
        <v>1</v>
      </c>
      <c r="M13" s="105">
        <v>30.941494336000002</v>
      </c>
      <c r="N13" s="18">
        <v>2</v>
      </c>
      <c r="O13" s="18">
        <v>2</v>
      </c>
      <c r="P13" s="105">
        <v>58.230335625999999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2.75" customHeight="1" x14ac:dyDescent="0.25">
      <c r="A14" s="100" t="s">
        <v>7</v>
      </c>
      <c r="B14" s="17">
        <v>4</v>
      </c>
      <c r="C14" s="18">
        <v>5</v>
      </c>
      <c r="D14" s="104">
        <v>49.2</v>
      </c>
      <c r="E14" s="18">
        <v>3</v>
      </c>
      <c r="F14" s="18">
        <v>4</v>
      </c>
      <c r="G14" s="104">
        <v>35.1</v>
      </c>
      <c r="H14" s="18">
        <v>4</v>
      </c>
      <c r="I14" s="18">
        <v>5</v>
      </c>
      <c r="J14" s="104">
        <v>45.516347742000001</v>
      </c>
      <c r="K14" s="18">
        <v>2</v>
      </c>
      <c r="L14" s="18">
        <v>2</v>
      </c>
      <c r="M14" s="105">
        <v>21.850204099999999</v>
      </c>
      <c r="N14" s="18">
        <v>3</v>
      </c>
      <c r="O14" s="18">
        <v>3</v>
      </c>
      <c r="P14" s="105">
        <v>30.895587912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2.75" customHeight="1" x14ac:dyDescent="0.25">
      <c r="A15" s="100" t="s">
        <v>8</v>
      </c>
      <c r="B15" s="17">
        <v>5</v>
      </c>
      <c r="C15" s="18">
        <v>7</v>
      </c>
      <c r="D15" s="104">
        <v>59.8</v>
      </c>
      <c r="E15" s="18">
        <v>5</v>
      </c>
      <c r="F15" s="18">
        <v>6</v>
      </c>
      <c r="G15" s="104">
        <v>56.4</v>
      </c>
      <c r="H15" s="18">
        <v>7</v>
      </c>
      <c r="I15" s="18">
        <v>9</v>
      </c>
      <c r="J15" s="104">
        <v>76.318458418000006</v>
      </c>
      <c r="K15" s="18">
        <v>4</v>
      </c>
      <c r="L15" s="18">
        <v>5</v>
      </c>
      <c r="M15" s="105">
        <v>41.736387927999999</v>
      </c>
      <c r="N15" s="18">
        <v>7</v>
      </c>
      <c r="O15" s="18">
        <v>8</v>
      </c>
      <c r="P15" s="105">
        <v>69.634511578000001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2.75" customHeight="1" x14ac:dyDescent="0.25">
      <c r="A16" s="100" t="s">
        <v>9</v>
      </c>
      <c r="B16" s="17">
        <v>0</v>
      </c>
      <c r="C16" s="18">
        <v>0</v>
      </c>
      <c r="D16" s="104">
        <v>0</v>
      </c>
      <c r="E16" s="18">
        <v>3</v>
      </c>
      <c r="F16" s="18">
        <v>4</v>
      </c>
      <c r="G16" s="104">
        <v>42.1</v>
      </c>
      <c r="H16" s="18">
        <v>4</v>
      </c>
      <c r="I16" s="18">
        <v>5</v>
      </c>
      <c r="J16" s="104">
        <v>54.451770664999998</v>
      </c>
      <c r="K16" s="18">
        <v>4</v>
      </c>
      <c r="L16" s="18">
        <v>5</v>
      </c>
      <c r="M16" s="105">
        <v>52.262056254999997</v>
      </c>
      <c r="N16" s="18">
        <v>2</v>
      </c>
      <c r="O16" s="18">
        <v>2</v>
      </c>
      <c r="P16" s="105">
        <v>24.62009402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2.75" customHeight="1" x14ac:dyDescent="0.25">
      <c r="A17" s="100" t="s">
        <v>10</v>
      </c>
      <c r="B17" s="17">
        <v>1</v>
      </c>
      <c r="C17" s="18">
        <v>1</v>
      </c>
      <c r="D17" s="104">
        <v>17.2</v>
      </c>
      <c r="E17" s="18">
        <v>1</v>
      </c>
      <c r="F17" s="18">
        <v>1</v>
      </c>
      <c r="G17" s="104">
        <v>16.3</v>
      </c>
      <c r="H17" s="18">
        <v>2</v>
      </c>
      <c r="I17" s="18">
        <v>2</v>
      </c>
      <c r="J17" s="104">
        <v>31.670243431999999</v>
      </c>
      <c r="K17" s="18">
        <v>1</v>
      </c>
      <c r="L17" s="18">
        <v>1</v>
      </c>
      <c r="M17" s="105">
        <v>15.127075051</v>
      </c>
      <c r="N17" s="18">
        <v>1</v>
      </c>
      <c r="O17" s="18">
        <v>1</v>
      </c>
      <c r="P17" s="105">
        <v>14.307860428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2.75" customHeight="1" x14ac:dyDescent="0.25">
      <c r="A18" s="100" t="s">
        <v>11</v>
      </c>
      <c r="B18" s="17">
        <v>2</v>
      </c>
      <c r="C18" s="18">
        <v>3</v>
      </c>
      <c r="D18" s="104">
        <v>35</v>
      </c>
      <c r="E18" s="18">
        <v>3</v>
      </c>
      <c r="F18" s="18">
        <v>4</v>
      </c>
      <c r="G18" s="104">
        <v>49.4</v>
      </c>
      <c r="H18" s="18">
        <v>0</v>
      </c>
      <c r="I18" s="18">
        <v>0</v>
      </c>
      <c r="J18" s="104">
        <v>0</v>
      </c>
      <c r="K18" s="18">
        <v>4</v>
      </c>
      <c r="L18" s="18">
        <v>5</v>
      </c>
      <c r="M18" s="105">
        <v>60.045374338000002</v>
      </c>
      <c r="N18" s="18">
        <v>3</v>
      </c>
      <c r="O18" s="18">
        <v>3</v>
      </c>
      <c r="P18" s="105">
        <v>41.901832120000002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2.75" customHeight="1" x14ac:dyDescent="0.25">
      <c r="A19" s="100" t="s">
        <v>12</v>
      </c>
      <c r="B19" s="17">
        <v>0</v>
      </c>
      <c r="C19" s="18">
        <v>0</v>
      </c>
      <c r="D19" s="104">
        <v>0</v>
      </c>
      <c r="E19" s="18">
        <v>0</v>
      </c>
      <c r="F19" s="18">
        <v>0</v>
      </c>
      <c r="G19" s="104">
        <v>0</v>
      </c>
      <c r="H19" s="18">
        <v>0</v>
      </c>
      <c r="I19" s="18">
        <v>0</v>
      </c>
      <c r="J19" s="104">
        <v>0</v>
      </c>
      <c r="K19" s="18">
        <v>0</v>
      </c>
      <c r="L19" s="18">
        <v>0</v>
      </c>
      <c r="M19" s="105">
        <v>0</v>
      </c>
      <c r="N19" s="18">
        <v>1</v>
      </c>
      <c r="O19" s="18">
        <v>1</v>
      </c>
      <c r="P19" s="105">
        <v>16.374609176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2.75" customHeight="1" x14ac:dyDescent="0.25">
      <c r="A20" s="100" t="s">
        <v>13</v>
      </c>
      <c r="B20" s="17">
        <v>2</v>
      </c>
      <c r="C20" s="18">
        <v>3</v>
      </c>
      <c r="D20" s="104">
        <v>22.5</v>
      </c>
      <c r="E20" s="18">
        <v>2</v>
      </c>
      <c r="F20" s="18">
        <v>3</v>
      </c>
      <c r="G20" s="104">
        <v>21.3</v>
      </c>
      <c r="H20" s="18">
        <v>8</v>
      </c>
      <c r="I20" s="18">
        <v>10</v>
      </c>
      <c r="J20" s="104">
        <v>82.300045374000007</v>
      </c>
      <c r="K20" s="18">
        <v>6</v>
      </c>
      <c r="L20" s="18">
        <v>7</v>
      </c>
      <c r="M20" s="105">
        <v>58.996416953999997</v>
      </c>
      <c r="N20" s="18">
        <v>1</v>
      </c>
      <c r="O20" s="18">
        <v>1</v>
      </c>
      <c r="P20" s="105">
        <v>9.2803217617999998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2.75" customHeight="1" x14ac:dyDescent="0.25">
      <c r="A21" s="100" t="s">
        <v>14</v>
      </c>
      <c r="B21" s="17">
        <v>5</v>
      </c>
      <c r="C21" s="18">
        <v>7</v>
      </c>
      <c r="D21" s="104">
        <v>24.4</v>
      </c>
      <c r="E21" s="18">
        <v>5</v>
      </c>
      <c r="F21" s="18">
        <v>6</v>
      </c>
      <c r="G21" s="104">
        <v>23.1</v>
      </c>
      <c r="H21" s="18">
        <v>12</v>
      </c>
      <c r="I21" s="18">
        <v>15</v>
      </c>
      <c r="J21" s="104">
        <v>53.604052185999997</v>
      </c>
      <c r="K21" s="18">
        <v>9</v>
      </c>
      <c r="L21" s="18">
        <v>11</v>
      </c>
      <c r="M21" s="105">
        <v>38.367098575</v>
      </c>
      <c r="N21" s="18">
        <v>17</v>
      </c>
      <c r="O21" s="18">
        <v>19</v>
      </c>
      <c r="P21" s="105">
        <v>68.410707266000003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2.75" customHeight="1" x14ac:dyDescent="0.25">
      <c r="A22" s="100" t="s">
        <v>15</v>
      </c>
      <c r="B22" s="17">
        <v>29</v>
      </c>
      <c r="C22" s="18">
        <v>39</v>
      </c>
      <c r="D22" s="104">
        <v>80.7</v>
      </c>
      <c r="E22" s="18">
        <v>49</v>
      </c>
      <c r="F22" s="18">
        <v>63</v>
      </c>
      <c r="G22" s="104">
        <v>127.6</v>
      </c>
      <c r="H22" s="18">
        <v>31</v>
      </c>
      <c r="I22" s="18">
        <v>39</v>
      </c>
      <c r="J22" s="104">
        <v>77.428904493999994</v>
      </c>
      <c r="K22" s="18">
        <v>40</v>
      </c>
      <c r="L22" s="18">
        <v>48</v>
      </c>
      <c r="M22" s="105">
        <v>94.761465262000002</v>
      </c>
      <c r="N22" s="18">
        <v>53</v>
      </c>
      <c r="O22" s="18">
        <v>60</v>
      </c>
      <c r="P22" s="105">
        <v>118.58448931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2.75" customHeight="1" x14ac:dyDescent="0.25">
      <c r="A23" s="100" t="s">
        <v>16</v>
      </c>
      <c r="B23" s="17">
        <v>6</v>
      </c>
      <c r="C23" s="18">
        <v>8</v>
      </c>
      <c r="D23" s="104">
        <v>46.3</v>
      </c>
      <c r="E23" s="18">
        <v>10</v>
      </c>
      <c r="F23" s="18">
        <v>13</v>
      </c>
      <c r="G23" s="104">
        <v>73</v>
      </c>
      <c r="H23" s="18">
        <v>5</v>
      </c>
      <c r="I23" s="18">
        <v>6</v>
      </c>
      <c r="J23" s="104">
        <v>35.439627586</v>
      </c>
      <c r="K23" s="18">
        <v>12</v>
      </c>
      <c r="L23" s="18">
        <v>14</v>
      </c>
      <c r="M23" s="105">
        <v>81.362184686999996</v>
      </c>
      <c r="N23" s="18">
        <v>8</v>
      </c>
      <c r="O23" s="18">
        <v>9</v>
      </c>
      <c r="P23" s="105">
        <v>50.627219998999998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2.75" customHeight="1" x14ac:dyDescent="0.25">
      <c r="A24" s="100" t="s">
        <v>17</v>
      </c>
      <c r="B24" s="17">
        <v>1</v>
      </c>
      <c r="C24" s="18">
        <v>1</v>
      </c>
      <c r="D24" s="104">
        <v>22.8</v>
      </c>
      <c r="E24" s="18">
        <v>2</v>
      </c>
      <c r="F24" s="18">
        <v>3</v>
      </c>
      <c r="G24" s="104">
        <v>43.6</v>
      </c>
      <c r="H24" s="18">
        <v>10</v>
      </c>
      <c r="I24" s="18">
        <v>12</v>
      </c>
      <c r="J24" s="104">
        <v>213.18790283000001</v>
      </c>
      <c r="K24" s="18">
        <v>6</v>
      </c>
      <c r="L24" s="18">
        <v>7</v>
      </c>
      <c r="M24" s="105">
        <v>123.06261624</v>
      </c>
      <c r="N24" s="18">
        <v>3</v>
      </c>
      <c r="O24" s="18">
        <v>3</v>
      </c>
      <c r="P24" s="105">
        <v>58.483379501000002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12.75" customHeight="1" x14ac:dyDescent="0.25">
      <c r="A25" s="100" t="s">
        <v>18</v>
      </c>
      <c r="B25" s="17">
        <v>3</v>
      </c>
      <c r="C25" s="18">
        <v>4</v>
      </c>
      <c r="D25" s="104">
        <v>61</v>
      </c>
      <c r="E25" s="18">
        <v>2</v>
      </c>
      <c r="F25" s="18">
        <v>3</v>
      </c>
      <c r="G25" s="104">
        <v>38</v>
      </c>
      <c r="H25" s="18">
        <v>3</v>
      </c>
      <c r="I25" s="18">
        <v>4</v>
      </c>
      <c r="J25" s="104">
        <v>54.897644728000003</v>
      </c>
      <c r="K25" s="18">
        <v>1</v>
      </c>
      <c r="L25" s="18">
        <v>1</v>
      </c>
      <c r="M25" s="105">
        <v>17.369365165000001</v>
      </c>
      <c r="N25" s="18">
        <v>10</v>
      </c>
      <c r="O25" s="18">
        <v>11</v>
      </c>
      <c r="P25" s="105">
        <v>161.46610071999999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2.75" customHeight="1" x14ac:dyDescent="0.25">
      <c r="A26" s="100" t="s">
        <v>19</v>
      </c>
      <c r="B26" s="17">
        <v>1</v>
      </c>
      <c r="C26" s="18">
        <v>1</v>
      </c>
      <c r="D26" s="104">
        <v>19</v>
      </c>
      <c r="E26" s="18">
        <v>0</v>
      </c>
      <c r="F26" s="18">
        <v>0</v>
      </c>
      <c r="G26" s="104">
        <v>0</v>
      </c>
      <c r="H26" s="18">
        <v>0</v>
      </c>
      <c r="I26" s="18">
        <v>0</v>
      </c>
      <c r="J26" s="104">
        <v>0</v>
      </c>
      <c r="K26" s="18">
        <v>3</v>
      </c>
      <c r="L26" s="18">
        <v>4</v>
      </c>
      <c r="M26" s="105">
        <v>50.248217474999997</v>
      </c>
      <c r="N26" s="18">
        <v>3</v>
      </c>
      <c r="O26" s="18">
        <v>3</v>
      </c>
      <c r="P26" s="105">
        <v>47.157036560999998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12.75" customHeight="1" x14ac:dyDescent="0.25">
      <c r="A27" s="100" t="s">
        <v>20</v>
      </c>
      <c r="B27" s="17">
        <v>1</v>
      </c>
      <c r="C27" s="18">
        <v>1</v>
      </c>
      <c r="D27" s="104">
        <v>68.8</v>
      </c>
      <c r="E27" s="18">
        <v>1</v>
      </c>
      <c r="F27" s="18">
        <v>1</v>
      </c>
      <c r="G27" s="104">
        <v>65.5</v>
      </c>
      <c r="H27" s="18">
        <v>3</v>
      </c>
      <c r="I27" s="18">
        <v>4</v>
      </c>
      <c r="J27" s="104">
        <v>191.41424477999999</v>
      </c>
      <c r="K27" s="18">
        <v>1</v>
      </c>
      <c r="L27" s="18">
        <v>1</v>
      </c>
      <c r="M27" s="105">
        <v>61.338002781</v>
      </c>
      <c r="N27" s="18">
        <v>0</v>
      </c>
      <c r="O27" s="18">
        <v>0</v>
      </c>
      <c r="P27" s="105">
        <v>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12.75" customHeight="1" x14ac:dyDescent="0.25">
      <c r="A28" s="100" t="s">
        <v>21</v>
      </c>
      <c r="B28" s="17">
        <v>3</v>
      </c>
      <c r="C28" s="18">
        <v>4</v>
      </c>
      <c r="D28" s="104">
        <v>40.200000000000003</v>
      </c>
      <c r="E28" s="18">
        <v>3</v>
      </c>
      <c r="F28" s="18">
        <v>4</v>
      </c>
      <c r="G28" s="104">
        <v>38.200000000000003</v>
      </c>
      <c r="H28" s="18">
        <v>9</v>
      </c>
      <c r="I28" s="18">
        <v>11</v>
      </c>
      <c r="J28" s="104">
        <v>111.83522167</v>
      </c>
      <c r="K28" s="18">
        <v>6</v>
      </c>
      <c r="L28" s="18">
        <v>7</v>
      </c>
      <c r="M28" s="105">
        <v>71.490741018999998</v>
      </c>
      <c r="N28" s="18">
        <v>9</v>
      </c>
      <c r="O28" s="18">
        <v>10</v>
      </c>
      <c r="P28" s="105">
        <v>101.20943982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12.75" customHeight="1" x14ac:dyDescent="0.25">
      <c r="A29" s="100" t="s">
        <v>22</v>
      </c>
      <c r="B29" s="17">
        <v>5</v>
      </c>
      <c r="C29" s="18">
        <v>7</v>
      </c>
      <c r="D29" s="104">
        <v>26.5</v>
      </c>
      <c r="E29" s="18">
        <v>2</v>
      </c>
      <c r="F29" s="18">
        <v>3</v>
      </c>
      <c r="G29" s="104">
        <v>10</v>
      </c>
      <c r="H29" s="18">
        <v>9</v>
      </c>
      <c r="I29" s="18">
        <v>11</v>
      </c>
      <c r="J29" s="104">
        <v>43.601567994</v>
      </c>
      <c r="K29" s="18">
        <v>18</v>
      </c>
      <c r="L29" s="18">
        <v>21</v>
      </c>
      <c r="M29" s="105">
        <v>83.259218984</v>
      </c>
      <c r="N29" s="18">
        <v>12</v>
      </c>
      <c r="O29" s="18">
        <v>14</v>
      </c>
      <c r="P29" s="105">
        <v>52.354032910999997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12.75" customHeight="1" x14ac:dyDescent="0.25">
      <c r="A30" s="100" t="s">
        <v>23</v>
      </c>
      <c r="B30" s="17">
        <v>0</v>
      </c>
      <c r="C30" s="18">
        <v>0</v>
      </c>
      <c r="D30" s="104">
        <v>0</v>
      </c>
      <c r="E30" s="18">
        <v>1</v>
      </c>
      <c r="F30" s="18">
        <v>1</v>
      </c>
      <c r="G30" s="104">
        <v>77.8</v>
      </c>
      <c r="H30" s="18">
        <v>1</v>
      </c>
      <c r="I30" s="18">
        <v>1</v>
      </c>
      <c r="J30" s="104">
        <v>75.718015665999999</v>
      </c>
      <c r="K30" s="18">
        <v>0</v>
      </c>
      <c r="L30" s="18">
        <v>0</v>
      </c>
      <c r="M30" s="105">
        <v>0</v>
      </c>
      <c r="N30" s="18">
        <v>0</v>
      </c>
      <c r="O30" s="18">
        <v>0</v>
      </c>
      <c r="P30" s="105">
        <v>0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12.75" customHeight="1" x14ac:dyDescent="0.25">
      <c r="A31" s="100" t="s">
        <v>24</v>
      </c>
      <c r="B31" s="17">
        <v>1</v>
      </c>
      <c r="C31" s="18">
        <v>1</v>
      </c>
      <c r="D31" s="104">
        <v>12.1</v>
      </c>
      <c r="E31" s="18">
        <v>3</v>
      </c>
      <c r="F31" s="18">
        <v>4</v>
      </c>
      <c r="G31" s="104">
        <v>34.4</v>
      </c>
      <c r="H31" s="18">
        <v>5</v>
      </c>
      <c r="I31" s="18">
        <v>6</v>
      </c>
      <c r="J31" s="104">
        <v>55.422714869000004</v>
      </c>
      <c r="K31" s="18">
        <v>1</v>
      </c>
      <c r="L31" s="18">
        <v>1</v>
      </c>
      <c r="M31" s="105">
        <v>10.584973071</v>
      </c>
      <c r="N31" s="18">
        <v>0</v>
      </c>
      <c r="O31" s="18">
        <v>0</v>
      </c>
      <c r="P31" s="105">
        <v>0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12.75" customHeight="1" x14ac:dyDescent="0.25">
      <c r="A32" s="100" t="s">
        <v>25</v>
      </c>
      <c r="B32" s="17">
        <v>5</v>
      </c>
      <c r="C32" s="18">
        <v>7</v>
      </c>
      <c r="D32" s="104">
        <v>50.7</v>
      </c>
      <c r="E32" s="18">
        <v>6</v>
      </c>
      <c r="F32" s="18">
        <v>8</v>
      </c>
      <c r="G32" s="104">
        <v>57.3</v>
      </c>
      <c r="H32" s="18">
        <v>2</v>
      </c>
      <c r="I32" s="18">
        <v>2</v>
      </c>
      <c r="J32" s="104">
        <v>18.417457446</v>
      </c>
      <c r="K32" s="18">
        <v>10</v>
      </c>
      <c r="L32" s="18">
        <v>12</v>
      </c>
      <c r="M32" s="105">
        <v>87.770367367999995</v>
      </c>
      <c r="N32" s="18">
        <v>1</v>
      </c>
      <c r="O32" s="18">
        <v>1</v>
      </c>
      <c r="P32" s="105">
        <v>8.2441920911000004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12.75" customHeight="1" x14ac:dyDescent="0.25">
      <c r="A33" s="100" t="s">
        <v>26</v>
      </c>
      <c r="B33" s="17">
        <v>1</v>
      </c>
      <c r="C33" s="18">
        <v>1</v>
      </c>
      <c r="D33" s="104">
        <v>16</v>
      </c>
      <c r="E33" s="18">
        <v>0</v>
      </c>
      <c r="F33" s="18">
        <v>0</v>
      </c>
      <c r="G33" s="104">
        <v>0</v>
      </c>
      <c r="H33" s="18">
        <v>0</v>
      </c>
      <c r="I33" s="18">
        <v>0</v>
      </c>
      <c r="J33" s="104">
        <v>0</v>
      </c>
      <c r="K33" s="18">
        <v>0</v>
      </c>
      <c r="L33" s="18">
        <v>0</v>
      </c>
      <c r="M33" s="105">
        <v>0</v>
      </c>
      <c r="N33" s="18">
        <v>3</v>
      </c>
      <c r="O33" s="18">
        <v>3</v>
      </c>
      <c r="P33" s="105">
        <v>39.609765248999999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12.75" customHeight="1" x14ac:dyDescent="0.25">
      <c r="A34" s="100" t="s">
        <v>27</v>
      </c>
      <c r="B34" s="17">
        <v>0</v>
      </c>
      <c r="C34" s="18">
        <v>0</v>
      </c>
      <c r="D34" s="104">
        <v>0</v>
      </c>
      <c r="E34" s="18">
        <v>2</v>
      </c>
      <c r="F34" s="18">
        <v>3</v>
      </c>
      <c r="G34" s="104">
        <v>150.5</v>
      </c>
      <c r="H34" s="18">
        <v>0</v>
      </c>
      <c r="I34" s="18">
        <v>0</v>
      </c>
      <c r="J34" s="104">
        <v>0</v>
      </c>
      <c r="K34" s="18">
        <v>0</v>
      </c>
      <c r="L34" s="18">
        <v>0</v>
      </c>
      <c r="M34" s="105">
        <v>0</v>
      </c>
      <c r="N34" s="18">
        <v>1</v>
      </c>
      <c r="O34" s="18">
        <v>1</v>
      </c>
      <c r="P34" s="105">
        <v>66.403255293000001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2.75" customHeight="1" x14ac:dyDescent="0.25">
      <c r="A35" s="100" t="s">
        <v>28</v>
      </c>
      <c r="B35" s="17">
        <v>1</v>
      </c>
      <c r="C35" s="18">
        <v>1</v>
      </c>
      <c r="D35" s="104">
        <v>16.3</v>
      </c>
      <c r="E35" s="18">
        <v>1</v>
      </c>
      <c r="F35" s="18">
        <v>1</v>
      </c>
      <c r="G35" s="104">
        <v>15.4</v>
      </c>
      <c r="H35" s="18">
        <v>8</v>
      </c>
      <c r="I35" s="18">
        <v>10</v>
      </c>
      <c r="J35" s="104">
        <v>120.27391975</v>
      </c>
      <c r="K35" s="18">
        <v>8</v>
      </c>
      <c r="L35" s="18">
        <v>10</v>
      </c>
      <c r="M35" s="105">
        <v>115.27712243000001</v>
      </c>
      <c r="N35" s="18">
        <v>7</v>
      </c>
      <c r="O35" s="18">
        <v>8</v>
      </c>
      <c r="P35" s="105">
        <v>95.119714231000003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12.75" customHeight="1" x14ac:dyDescent="0.25">
      <c r="A36" s="100" t="s">
        <v>29</v>
      </c>
      <c r="B36" s="17">
        <v>13</v>
      </c>
      <c r="C36" s="18">
        <v>18</v>
      </c>
      <c r="D36" s="104">
        <v>73.7</v>
      </c>
      <c r="E36" s="18">
        <v>7</v>
      </c>
      <c r="F36" s="18">
        <v>9</v>
      </c>
      <c r="G36" s="104">
        <v>37.5</v>
      </c>
      <c r="H36" s="18">
        <v>11</v>
      </c>
      <c r="I36" s="18">
        <v>14</v>
      </c>
      <c r="J36" s="104">
        <v>56.996713245999999</v>
      </c>
      <c r="K36" s="18">
        <v>21</v>
      </c>
      <c r="L36" s="18">
        <v>25</v>
      </c>
      <c r="M36" s="105">
        <v>103.78051361</v>
      </c>
      <c r="N36" s="18">
        <v>11</v>
      </c>
      <c r="O36" s="18">
        <v>12</v>
      </c>
      <c r="P36" s="105">
        <v>51.079026917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2.75" customHeight="1" x14ac:dyDescent="0.25">
      <c r="A37" s="100" t="s">
        <v>30</v>
      </c>
      <c r="B37" s="17">
        <v>0</v>
      </c>
      <c r="C37" s="18">
        <v>0</v>
      </c>
      <c r="D37" s="104">
        <v>0</v>
      </c>
      <c r="E37" s="18">
        <v>1</v>
      </c>
      <c r="F37" s="18">
        <v>1</v>
      </c>
      <c r="G37" s="104">
        <v>17.899999999999999</v>
      </c>
      <c r="H37" s="18">
        <v>5</v>
      </c>
      <c r="I37" s="18">
        <v>6</v>
      </c>
      <c r="J37" s="104">
        <v>87.157694620000001</v>
      </c>
      <c r="K37" s="18">
        <v>6</v>
      </c>
      <c r="L37" s="18">
        <v>7</v>
      </c>
      <c r="M37" s="105">
        <v>99.910519546000003</v>
      </c>
      <c r="N37" s="18">
        <v>0</v>
      </c>
      <c r="O37" s="18">
        <v>0</v>
      </c>
      <c r="P37" s="105">
        <v>0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ht="12.75" customHeight="1" x14ac:dyDescent="0.25">
      <c r="A38" s="100" t="s">
        <v>31</v>
      </c>
      <c r="B38" s="17">
        <v>4</v>
      </c>
      <c r="C38" s="18">
        <v>5</v>
      </c>
      <c r="D38" s="104">
        <v>80.400000000000006</v>
      </c>
      <c r="E38" s="18">
        <v>2</v>
      </c>
      <c r="F38" s="18">
        <v>3</v>
      </c>
      <c r="G38" s="104">
        <v>38.200000000000003</v>
      </c>
      <c r="H38" s="18">
        <v>2</v>
      </c>
      <c r="I38" s="18">
        <v>2</v>
      </c>
      <c r="J38" s="104">
        <v>37.190575604000003</v>
      </c>
      <c r="K38" s="18">
        <v>11</v>
      </c>
      <c r="L38" s="18">
        <v>13</v>
      </c>
      <c r="M38" s="105">
        <v>196.34319970000001</v>
      </c>
      <c r="N38" s="18">
        <v>4</v>
      </c>
      <c r="O38" s="18">
        <v>5</v>
      </c>
      <c r="P38" s="105">
        <v>67.911100388999998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12.75" customHeight="1" x14ac:dyDescent="0.25">
      <c r="A39" s="106" t="s">
        <v>32</v>
      </c>
      <c r="B39" s="21">
        <v>2</v>
      </c>
      <c r="C39" s="22">
        <v>3</v>
      </c>
      <c r="D39" s="107">
        <v>20</v>
      </c>
      <c r="E39" s="22">
        <v>2</v>
      </c>
      <c r="F39" s="22">
        <v>3</v>
      </c>
      <c r="G39" s="107">
        <v>18.899999999999999</v>
      </c>
      <c r="H39" s="22">
        <v>1</v>
      </c>
      <c r="I39" s="22">
        <v>1</v>
      </c>
      <c r="J39" s="107">
        <v>9.1027877743999994</v>
      </c>
      <c r="K39" s="22">
        <v>2</v>
      </c>
      <c r="L39" s="22">
        <v>2</v>
      </c>
      <c r="M39" s="108">
        <v>17.286423409000001</v>
      </c>
      <c r="N39" s="22">
        <v>4</v>
      </c>
      <c r="O39" s="22">
        <v>5</v>
      </c>
      <c r="P39" s="108">
        <v>32.343542421999999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1" spans="1:31" ht="12.75" customHeight="1" x14ac:dyDescent="0.25">
      <c r="A41" s="24" t="s">
        <v>98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31" ht="12.75" customHeight="1" x14ac:dyDescent="0.25">
      <c r="A42" s="136" t="s">
        <v>99</v>
      </c>
      <c r="B42" s="136"/>
      <c r="C42" s="136"/>
      <c r="D42" s="136"/>
      <c r="E42" s="25"/>
      <c r="F42" s="25"/>
      <c r="G42" s="25"/>
      <c r="H42" s="25"/>
      <c r="I42" s="25"/>
      <c r="J42" s="25"/>
    </row>
    <row r="43" spans="1:31" ht="12.75" customHeight="1" x14ac:dyDescent="0.25">
      <c r="A43" s="136" t="s">
        <v>100</v>
      </c>
      <c r="B43" s="136"/>
      <c r="C43" s="25"/>
      <c r="D43" s="25"/>
      <c r="E43" s="25"/>
      <c r="F43" s="25"/>
      <c r="G43" s="25"/>
      <c r="H43" s="25"/>
      <c r="I43" s="25"/>
      <c r="J43" s="25"/>
    </row>
    <row r="44" spans="1:31" ht="12.75" customHeight="1" x14ac:dyDescent="0.25">
      <c r="A44" s="136" t="s">
        <v>101</v>
      </c>
      <c r="B44" s="136"/>
      <c r="C44" s="136"/>
      <c r="D44" s="136"/>
      <c r="E44" s="25"/>
      <c r="F44" s="25"/>
      <c r="G44" s="25"/>
      <c r="H44" s="25"/>
      <c r="I44" s="25"/>
      <c r="J44" s="25"/>
    </row>
    <row r="45" spans="1:31" ht="12.75" customHeight="1" x14ac:dyDescent="0.25">
      <c r="A45" s="136" t="s">
        <v>102</v>
      </c>
      <c r="B45" s="136"/>
      <c r="C45" s="136"/>
      <c r="D45" s="136"/>
      <c r="E45" s="136"/>
      <c r="F45" s="136"/>
      <c r="G45" s="136"/>
      <c r="H45" s="25"/>
      <c r="I45" s="25"/>
      <c r="J45" s="25"/>
    </row>
    <row r="46" spans="1:31" ht="12.7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31" ht="12.75" customHeight="1" x14ac:dyDescent="0.25">
      <c r="A47" s="121" t="s">
        <v>133</v>
      </c>
      <c r="B47" s="121"/>
      <c r="C47" s="25"/>
      <c r="D47" s="25"/>
      <c r="E47" s="25"/>
      <c r="F47" s="25"/>
      <c r="G47" s="25"/>
      <c r="H47" s="25"/>
      <c r="I47" s="25"/>
      <c r="J47" s="25"/>
    </row>
    <row r="48" spans="1:31" ht="12.7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</row>
  </sheetData>
  <mergeCells count="29">
    <mergeCell ref="N3:P3"/>
    <mergeCell ref="N4:N6"/>
    <mergeCell ref="O4:O6"/>
    <mergeCell ref="P4:P6"/>
    <mergeCell ref="K3:M3"/>
    <mergeCell ref="K4:K6"/>
    <mergeCell ref="L4:L6"/>
    <mergeCell ref="M4:M6"/>
    <mergeCell ref="H3:J3"/>
    <mergeCell ref="H4:H6"/>
    <mergeCell ref="I4:I6"/>
    <mergeCell ref="J4:J6"/>
    <mergeCell ref="A47:B47"/>
    <mergeCell ref="G4:G6"/>
    <mergeCell ref="A42:D42"/>
    <mergeCell ref="A43:B43"/>
    <mergeCell ref="A44:D44"/>
    <mergeCell ref="A45:G45"/>
    <mergeCell ref="B2:G2"/>
    <mergeCell ref="B3:D3"/>
    <mergeCell ref="E3:G3"/>
    <mergeCell ref="A1:D1"/>
    <mergeCell ref="F1:G1"/>
    <mergeCell ref="A3:A6"/>
    <mergeCell ref="B4:B6"/>
    <mergeCell ref="C4:C6"/>
    <mergeCell ref="D4:D6"/>
    <mergeCell ref="E4:E6"/>
    <mergeCell ref="F4:F6"/>
  </mergeCells>
  <hyperlinks>
    <hyperlink ref="F1" location="Contents!A1" display="back to contents" xr:uid="{00000000-0004-0000-0D00-000000000000}"/>
  </hyperlink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49"/>
  <sheetViews>
    <sheetView showGridLines="0" zoomScaleNormal="100" workbookViewId="0">
      <selection sqref="A1:E1"/>
    </sheetView>
  </sheetViews>
  <sheetFormatPr defaultColWidth="11.44140625" defaultRowHeight="12.75" customHeight="1" x14ac:dyDescent="0.25"/>
  <cols>
    <col min="1" max="1" width="14" style="8" customWidth="1"/>
    <col min="2" max="2" width="14.6640625" style="8" bestFit="1" customWidth="1"/>
    <col min="3" max="14" width="12.33203125" style="8" customWidth="1"/>
    <col min="15" max="16384" width="11.44140625" style="8"/>
  </cols>
  <sheetData>
    <row r="1" spans="1:34" ht="18" customHeight="1" x14ac:dyDescent="0.3">
      <c r="A1" s="173" t="s">
        <v>142</v>
      </c>
      <c r="B1" s="173"/>
      <c r="C1" s="173"/>
      <c r="D1" s="173"/>
      <c r="E1" s="173"/>
      <c r="G1" s="122" t="s">
        <v>89</v>
      </c>
      <c r="H1" s="122"/>
      <c r="K1" s="9"/>
    </row>
    <row r="2" spans="1:34" ht="15" customHeight="1" x14ac:dyDescent="0.25">
      <c r="A2" s="10" t="s">
        <v>0</v>
      </c>
      <c r="B2" s="10"/>
      <c r="C2" s="169"/>
      <c r="D2" s="169"/>
      <c r="E2" s="169"/>
      <c r="F2" s="169"/>
      <c r="G2" s="169"/>
      <c r="H2" s="169"/>
    </row>
    <row r="3" spans="1:34" ht="12.75" customHeight="1" x14ac:dyDescent="0.25">
      <c r="A3" s="183" t="s">
        <v>68</v>
      </c>
      <c r="B3" s="186" t="s">
        <v>67</v>
      </c>
      <c r="C3" s="195">
        <v>2017</v>
      </c>
      <c r="D3" s="196"/>
      <c r="E3" s="197"/>
      <c r="F3" s="195">
        <v>2018</v>
      </c>
      <c r="G3" s="196"/>
      <c r="H3" s="197"/>
      <c r="I3" s="195">
        <v>2019</v>
      </c>
      <c r="J3" s="196"/>
      <c r="K3" s="197"/>
      <c r="L3" s="195">
        <v>2020</v>
      </c>
      <c r="M3" s="196"/>
      <c r="N3" s="197"/>
      <c r="O3" s="195">
        <v>2021</v>
      </c>
      <c r="P3" s="196"/>
      <c r="Q3" s="197"/>
    </row>
    <row r="4" spans="1:34" ht="12.75" customHeight="1" x14ac:dyDescent="0.25">
      <c r="A4" s="184"/>
      <c r="B4" s="187"/>
      <c r="C4" s="189" t="s">
        <v>76</v>
      </c>
      <c r="D4" s="191" t="s">
        <v>93</v>
      </c>
      <c r="E4" s="193" t="s">
        <v>94</v>
      </c>
      <c r="F4" s="189" t="s">
        <v>76</v>
      </c>
      <c r="G4" s="191" t="s">
        <v>93</v>
      </c>
      <c r="H4" s="193" t="s">
        <v>94</v>
      </c>
      <c r="I4" s="189" t="s">
        <v>76</v>
      </c>
      <c r="J4" s="191" t="s">
        <v>93</v>
      </c>
      <c r="K4" s="193" t="s">
        <v>94</v>
      </c>
      <c r="L4" s="189" t="s">
        <v>76</v>
      </c>
      <c r="M4" s="191" t="s">
        <v>93</v>
      </c>
      <c r="N4" s="193" t="s">
        <v>94</v>
      </c>
      <c r="O4" s="189" t="s">
        <v>76</v>
      </c>
      <c r="P4" s="191" t="s">
        <v>93</v>
      </c>
      <c r="Q4" s="193" t="s">
        <v>94</v>
      </c>
    </row>
    <row r="5" spans="1:34" ht="12.75" customHeight="1" x14ac:dyDescent="0.25">
      <c r="A5" s="184"/>
      <c r="B5" s="187"/>
      <c r="C5" s="189"/>
      <c r="D5" s="191"/>
      <c r="E5" s="193"/>
      <c r="F5" s="189"/>
      <c r="G5" s="191"/>
      <c r="H5" s="193"/>
      <c r="I5" s="189"/>
      <c r="J5" s="191"/>
      <c r="K5" s="193"/>
      <c r="L5" s="189"/>
      <c r="M5" s="191"/>
      <c r="N5" s="193"/>
      <c r="O5" s="189"/>
      <c r="P5" s="191"/>
      <c r="Q5" s="193"/>
    </row>
    <row r="6" spans="1:34" ht="12.75" customHeight="1" x14ac:dyDescent="0.25">
      <c r="A6" s="185"/>
      <c r="B6" s="188"/>
      <c r="C6" s="190"/>
      <c r="D6" s="192"/>
      <c r="E6" s="194"/>
      <c r="F6" s="190"/>
      <c r="G6" s="192"/>
      <c r="H6" s="194"/>
      <c r="I6" s="190"/>
      <c r="J6" s="192"/>
      <c r="K6" s="194"/>
      <c r="L6" s="190"/>
      <c r="M6" s="192"/>
      <c r="N6" s="194"/>
      <c r="O6" s="190"/>
      <c r="P6" s="192"/>
      <c r="Q6" s="194"/>
    </row>
    <row r="7" spans="1:34" ht="12.75" customHeight="1" x14ac:dyDescent="0.25">
      <c r="A7" s="198" t="s">
        <v>69</v>
      </c>
      <c r="B7" s="11" t="s">
        <v>54</v>
      </c>
      <c r="C7" s="12">
        <v>32</v>
      </c>
      <c r="D7" s="13">
        <v>43</v>
      </c>
      <c r="E7" s="14">
        <v>15.6</v>
      </c>
      <c r="F7" s="13">
        <v>31</v>
      </c>
      <c r="G7" s="13">
        <v>40</v>
      </c>
      <c r="H7" s="14">
        <v>14.3</v>
      </c>
      <c r="I7" s="13">
        <v>47</v>
      </c>
      <c r="J7" s="13">
        <v>59</v>
      </c>
      <c r="K7" s="14">
        <v>27.840903692866032</v>
      </c>
      <c r="L7" s="13">
        <v>50</v>
      </c>
      <c r="M7" s="13">
        <v>60</v>
      </c>
      <c r="N7" s="14">
        <v>28.259928702</v>
      </c>
      <c r="O7" s="13">
        <v>43</v>
      </c>
      <c r="P7" s="13">
        <v>48</v>
      </c>
      <c r="Q7" s="14">
        <v>22.912919264999999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2.75" customHeight="1" x14ac:dyDescent="0.25">
      <c r="A8" s="199"/>
      <c r="B8" s="16" t="s">
        <v>33</v>
      </c>
      <c r="C8" s="17">
        <v>0</v>
      </c>
      <c r="D8" s="18">
        <v>0</v>
      </c>
      <c r="E8" s="19">
        <v>0</v>
      </c>
      <c r="F8" s="18">
        <v>0</v>
      </c>
      <c r="G8" s="18">
        <v>0</v>
      </c>
      <c r="H8" s="19">
        <v>0</v>
      </c>
      <c r="I8" s="18">
        <v>3</v>
      </c>
      <c r="J8" s="18">
        <v>4</v>
      </c>
      <c r="K8" s="19">
        <v>12.099904261650323</v>
      </c>
      <c r="L8" s="18">
        <v>5</v>
      </c>
      <c r="M8" s="18">
        <v>6</v>
      </c>
      <c r="N8" s="19">
        <v>19.437535496999999</v>
      </c>
      <c r="O8" s="18">
        <v>2</v>
      </c>
      <c r="P8" s="18">
        <v>2</v>
      </c>
      <c r="Q8" s="19">
        <v>7.4510815979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2.75" customHeight="1" x14ac:dyDescent="0.25">
      <c r="A9" s="199"/>
      <c r="B9" s="16" t="s">
        <v>34</v>
      </c>
      <c r="C9" s="17">
        <v>9</v>
      </c>
      <c r="D9" s="18">
        <v>12</v>
      </c>
      <c r="E9" s="19">
        <v>32.799999999999997</v>
      </c>
      <c r="F9" s="18">
        <v>6</v>
      </c>
      <c r="G9" s="18">
        <v>8</v>
      </c>
      <c r="H9" s="19">
        <v>20.6</v>
      </c>
      <c r="I9" s="18">
        <v>14</v>
      </c>
      <c r="J9" s="18">
        <v>17</v>
      </c>
      <c r="K9" s="19">
        <v>46.192761775740998</v>
      </c>
      <c r="L9" s="18">
        <v>8</v>
      </c>
      <c r="M9" s="18">
        <v>10</v>
      </c>
      <c r="N9" s="19">
        <v>25.306974558</v>
      </c>
      <c r="O9" s="18">
        <v>12</v>
      </c>
      <c r="P9" s="18">
        <v>14</v>
      </c>
      <c r="Q9" s="19">
        <v>35.826404208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2.75" customHeight="1" x14ac:dyDescent="0.25">
      <c r="A10" s="199"/>
      <c r="B10" s="16" t="s">
        <v>35</v>
      </c>
      <c r="C10" s="17">
        <v>11</v>
      </c>
      <c r="D10" s="18">
        <v>15</v>
      </c>
      <c r="E10" s="19">
        <v>44.2</v>
      </c>
      <c r="F10" s="18">
        <v>16</v>
      </c>
      <c r="G10" s="18">
        <v>21</v>
      </c>
      <c r="H10" s="19">
        <v>60.6</v>
      </c>
      <c r="I10" s="18">
        <v>20</v>
      </c>
      <c r="J10" s="18">
        <v>25</v>
      </c>
      <c r="K10" s="19">
        <v>72.809015005546797</v>
      </c>
      <c r="L10" s="18">
        <v>19</v>
      </c>
      <c r="M10" s="18">
        <v>23</v>
      </c>
      <c r="N10" s="19">
        <v>65.332436404000006</v>
      </c>
      <c r="O10" s="18">
        <v>17</v>
      </c>
      <c r="P10" s="18">
        <v>19</v>
      </c>
      <c r="Q10" s="19">
        <v>54.336687625000003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2.75" customHeight="1" x14ac:dyDescent="0.25">
      <c r="A11" s="199"/>
      <c r="B11" s="16" t="s">
        <v>36</v>
      </c>
      <c r="C11" s="17">
        <v>4</v>
      </c>
      <c r="D11" s="18">
        <v>5</v>
      </c>
      <c r="E11" s="19">
        <v>13.3</v>
      </c>
      <c r="F11" s="18">
        <v>5</v>
      </c>
      <c r="G11" s="18">
        <v>6</v>
      </c>
      <c r="H11" s="19">
        <v>16</v>
      </c>
      <c r="I11" s="18">
        <v>6</v>
      </c>
      <c r="J11" s="18">
        <v>7</v>
      </c>
      <c r="K11" s="19">
        <v>18.999685116151515</v>
      </c>
      <c r="L11" s="18">
        <v>9</v>
      </c>
      <c r="M11" s="18">
        <v>11</v>
      </c>
      <c r="N11" s="19">
        <v>27.891836193</v>
      </c>
      <c r="O11" s="18">
        <v>6</v>
      </c>
      <c r="P11" s="18">
        <v>7</v>
      </c>
      <c r="Q11" s="19">
        <v>17.946320419999999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2.75" customHeight="1" x14ac:dyDescent="0.25">
      <c r="A12" s="199"/>
      <c r="B12" s="16" t="s">
        <v>37</v>
      </c>
      <c r="C12" s="17">
        <v>5</v>
      </c>
      <c r="D12" s="18">
        <v>7</v>
      </c>
      <c r="E12" s="19">
        <v>18.7</v>
      </c>
      <c r="F12" s="18">
        <v>2</v>
      </c>
      <c r="G12" s="18">
        <v>3</v>
      </c>
      <c r="H12" s="19">
        <v>6.9</v>
      </c>
      <c r="I12" s="18">
        <v>2</v>
      </c>
      <c r="J12" s="18">
        <v>2</v>
      </c>
      <c r="K12" s="19">
        <v>6.5598952100139671</v>
      </c>
      <c r="L12" s="18">
        <v>6</v>
      </c>
      <c r="M12" s="18">
        <v>7</v>
      </c>
      <c r="N12" s="19">
        <v>18.423983664000001</v>
      </c>
      <c r="O12" s="18">
        <v>3</v>
      </c>
      <c r="P12" s="18">
        <v>3</v>
      </c>
      <c r="Q12" s="19">
        <v>8.5739740040000001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2.75" customHeight="1" x14ac:dyDescent="0.25">
      <c r="A13" s="200"/>
      <c r="B13" s="20" t="s">
        <v>38</v>
      </c>
      <c r="C13" s="21">
        <v>3</v>
      </c>
      <c r="D13" s="22">
        <v>4</v>
      </c>
      <c r="E13" s="23">
        <v>7.3</v>
      </c>
      <c r="F13" s="22">
        <v>2</v>
      </c>
      <c r="G13" s="22">
        <v>3</v>
      </c>
      <c r="H13" s="23">
        <v>4.5</v>
      </c>
      <c r="I13" s="22">
        <v>2</v>
      </c>
      <c r="J13" s="22">
        <v>2</v>
      </c>
      <c r="K13" s="23">
        <v>8.2719460300297509</v>
      </c>
      <c r="L13" s="22">
        <v>3</v>
      </c>
      <c r="M13" s="22">
        <v>4</v>
      </c>
      <c r="N13" s="23">
        <v>11.683190332000001</v>
      </c>
      <c r="O13" s="22">
        <v>3</v>
      </c>
      <c r="P13" s="22">
        <v>3</v>
      </c>
      <c r="Q13" s="23">
        <v>10.861142639000001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2.75" customHeight="1" x14ac:dyDescent="0.25">
      <c r="A14" s="198" t="s">
        <v>70</v>
      </c>
      <c r="B14" s="11" t="s">
        <v>54</v>
      </c>
      <c r="C14" s="12">
        <v>89</v>
      </c>
      <c r="D14" s="13">
        <v>121</v>
      </c>
      <c r="E14" s="14">
        <v>45.8</v>
      </c>
      <c r="F14" s="13">
        <v>121</v>
      </c>
      <c r="G14" s="13">
        <v>155</v>
      </c>
      <c r="H14" s="14">
        <v>58.7</v>
      </c>
      <c r="I14" s="13">
        <v>126</v>
      </c>
      <c r="J14" s="13">
        <v>157</v>
      </c>
      <c r="K14" s="14">
        <v>77.529470396376226</v>
      </c>
      <c r="L14" s="13">
        <v>165</v>
      </c>
      <c r="M14" s="13">
        <v>197</v>
      </c>
      <c r="N14" s="14">
        <v>96.845063175999996</v>
      </c>
      <c r="O14" s="13">
        <v>179</v>
      </c>
      <c r="P14" s="13">
        <v>202</v>
      </c>
      <c r="Q14" s="14">
        <v>99.055611581999997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2.75" customHeight="1" x14ac:dyDescent="0.25">
      <c r="A15" s="199"/>
      <c r="B15" s="16" t="s">
        <v>33</v>
      </c>
      <c r="C15" s="17">
        <v>5</v>
      </c>
      <c r="D15" s="18">
        <v>7</v>
      </c>
      <c r="E15" s="19">
        <v>20.8</v>
      </c>
      <c r="F15" s="18">
        <v>5</v>
      </c>
      <c r="G15" s="18">
        <v>6</v>
      </c>
      <c r="H15" s="19">
        <v>19.899999999999999</v>
      </c>
      <c r="I15" s="18">
        <v>10</v>
      </c>
      <c r="J15" s="18">
        <v>12</v>
      </c>
      <c r="K15" s="19">
        <v>38.939788532279117</v>
      </c>
      <c r="L15" s="18">
        <v>15</v>
      </c>
      <c r="M15" s="18">
        <v>18</v>
      </c>
      <c r="N15" s="19">
        <v>56.266121589999997</v>
      </c>
      <c r="O15" s="18">
        <v>13</v>
      </c>
      <c r="P15" s="18">
        <v>15</v>
      </c>
      <c r="Q15" s="19">
        <v>46.711555031000003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2.75" customHeight="1" x14ac:dyDescent="0.25">
      <c r="A16" s="199"/>
      <c r="B16" s="16" t="s">
        <v>34</v>
      </c>
      <c r="C16" s="17">
        <v>13</v>
      </c>
      <c r="D16" s="18">
        <v>18</v>
      </c>
      <c r="E16" s="19">
        <v>48.4</v>
      </c>
      <c r="F16" s="18">
        <v>17</v>
      </c>
      <c r="G16" s="18">
        <v>22</v>
      </c>
      <c r="H16" s="19">
        <v>59.3</v>
      </c>
      <c r="I16" s="18">
        <v>25</v>
      </c>
      <c r="J16" s="18">
        <v>31</v>
      </c>
      <c r="K16" s="19">
        <v>83.404676547701868</v>
      </c>
      <c r="L16" s="18">
        <v>34</v>
      </c>
      <c r="M16" s="18">
        <v>40</v>
      </c>
      <c r="N16" s="19">
        <v>108.048541</v>
      </c>
      <c r="O16" s="18">
        <v>38</v>
      </c>
      <c r="P16" s="18">
        <v>43</v>
      </c>
      <c r="Q16" s="19">
        <v>113.52643546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2.75" customHeight="1" x14ac:dyDescent="0.25">
      <c r="A17" s="199"/>
      <c r="B17" s="16" t="s">
        <v>35</v>
      </c>
      <c r="C17" s="17">
        <v>29</v>
      </c>
      <c r="D17" s="18">
        <v>39</v>
      </c>
      <c r="E17" s="19">
        <v>121</v>
      </c>
      <c r="F17" s="18">
        <v>40</v>
      </c>
      <c r="G17" s="18">
        <v>51</v>
      </c>
      <c r="H17" s="19">
        <v>157.5</v>
      </c>
      <c r="I17" s="18">
        <v>41</v>
      </c>
      <c r="J17" s="18">
        <v>51</v>
      </c>
      <c r="K17" s="19">
        <v>155.20591110274609</v>
      </c>
      <c r="L17" s="18">
        <v>45</v>
      </c>
      <c r="M17" s="18">
        <v>54</v>
      </c>
      <c r="N17" s="19">
        <v>160.62517794999999</v>
      </c>
      <c r="O17" s="18">
        <v>52</v>
      </c>
      <c r="P17" s="18">
        <v>59</v>
      </c>
      <c r="Q17" s="19">
        <v>172.09028921000001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2.75" customHeight="1" x14ac:dyDescent="0.25">
      <c r="A18" s="199"/>
      <c r="B18" s="16" t="s">
        <v>36</v>
      </c>
      <c r="C18" s="17">
        <v>25</v>
      </c>
      <c r="D18" s="18">
        <v>34</v>
      </c>
      <c r="E18" s="19">
        <v>88.7</v>
      </c>
      <c r="F18" s="18">
        <v>38</v>
      </c>
      <c r="G18" s="18">
        <v>49</v>
      </c>
      <c r="H18" s="19">
        <v>129.69999999999999</v>
      </c>
      <c r="I18" s="18">
        <v>28</v>
      </c>
      <c r="J18" s="18">
        <v>35</v>
      </c>
      <c r="K18" s="19">
        <v>94.686944070811833</v>
      </c>
      <c r="L18" s="18">
        <v>48</v>
      </c>
      <c r="M18" s="18">
        <v>57</v>
      </c>
      <c r="N18" s="19">
        <v>159.36175016999999</v>
      </c>
      <c r="O18" s="18">
        <v>44</v>
      </c>
      <c r="P18" s="18">
        <v>50</v>
      </c>
      <c r="Q18" s="19">
        <v>140.89690103000001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2.75" customHeight="1" x14ac:dyDescent="0.25">
      <c r="A19" s="199"/>
      <c r="B19" s="16" t="s">
        <v>37</v>
      </c>
      <c r="C19" s="17">
        <v>11</v>
      </c>
      <c r="D19" s="18">
        <v>15</v>
      </c>
      <c r="E19" s="19">
        <v>43.4</v>
      </c>
      <c r="F19" s="18">
        <v>17</v>
      </c>
      <c r="G19" s="18">
        <v>22</v>
      </c>
      <c r="H19" s="19">
        <v>62.2</v>
      </c>
      <c r="I19" s="18">
        <v>17</v>
      </c>
      <c r="J19" s="18">
        <v>21</v>
      </c>
      <c r="K19" s="19">
        <v>59.276844309853566</v>
      </c>
      <c r="L19" s="18">
        <v>17</v>
      </c>
      <c r="M19" s="18">
        <v>20</v>
      </c>
      <c r="N19" s="19">
        <v>55.616139586000003</v>
      </c>
      <c r="O19" s="18">
        <v>20</v>
      </c>
      <c r="P19" s="18">
        <v>23</v>
      </c>
      <c r="Q19" s="19">
        <v>61.186839939000002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2.75" customHeight="1" x14ac:dyDescent="0.25">
      <c r="A20" s="200"/>
      <c r="B20" s="20" t="s">
        <v>38</v>
      </c>
      <c r="C20" s="21">
        <v>6</v>
      </c>
      <c r="D20" s="22">
        <v>8</v>
      </c>
      <c r="E20" s="23">
        <v>18</v>
      </c>
      <c r="F20" s="22">
        <v>4</v>
      </c>
      <c r="G20" s="22">
        <v>5</v>
      </c>
      <c r="H20" s="23">
        <v>11.2</v>
      </c>
      <c r="I20" s="22">
        <v>5</v>
      </c>
      <c r="J20" s="22">
        <v>6</v>
      </c>
      <c r="K20" s="23">
        <v>22.525370395124263</v>
      </c>
      <c r="L20" s="22">
        <v>6</v>
      </c>
      <c r="M20" s="22">
        <v>7</v>
      </c>
      <c r="N20" s="23">
        <v>25.481477255000001</v>
      </c>
      <c r="O20" s="22">
        <v>12</v>
      </c>
      <c r="P20" s="22">
        <v>14</v>
      </c>
      <c r="Q20" s="23">
        <v>47.483667824999998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2.75" customHeight="1" x14ac:dyDescent="0.25">
      <c r="A21" s="199" t="s">
        <v>77</v>
      </c>
      <c r="B21" s="16" t="s">
        <v>54</v>
      </c>
      <c r="C21" s="17">
        <v>121</v>
      </c>
      <c r="D21" s="18">
        <v>164</v>
      </c>
      <c r="E21" s="19">
        <v>30.3</v>
      </c>
      <c r="F21" s="18">
        <v>152</v>
      </c>
      <c r="G21" s="18">
        <v>195</v>
      </c>
      <c r="H21" s="19">
        <v>35.9</v>
      </c>
      <c r="I21" s="18">
        <v>173</v>
      </c>
      <c r="J21" s="18">
        <v>216</v>
      </c>
      <c r="K21" s="19">
        <v>52.212984812730689</v>
      </c>
      <c r="L21" s="18">
        <v>215</v>
      </c>
      <c r="M21" s="18">
        <v>256</v>
      </c>
      <c r="N21" s="19">
        <v>61.905384716</v>
      </c>
      <c r="O21" s="18">
        <v>222</v>
      </c>
      <c r="P21" s="18">
        <v>250</v>
      </c>
      <c r="Q21" s="19">
        <v>60.264901141000003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2.75" customHeight="1" x14ac:dyDescent="0.25">
      <c r="A22" s="199"/>
      <c r="B22" s="16" t="s">
        <v>33</v>
      </c>
      <c r="C22" s="17">
        <v>5</v>
      </c>
      <c r="D22" s="18">
        <v>7</v>
      </c>
      <c r="E22" s="19">
        <v>10.5</v>
      </c>
      <c r="F22" s="18">
        <v>5</v>
      </c>
      <c r="G22" s="18">
        <v>6</v>
      </c>
      <c r="H22" s="19">
        <v>10.1</v>
      </c>
      <c r="I22" s="18">
        <v>13</v>
      </c>
      <c r="J22" s="18">
        <v>16</v>
      </c>
      <c r="K22" s="19">
        <v>25.755702923671862</v>
      </c>
      <c r="L22" s="18">
        <v>20</v>
      </c>
      <c r="M22" s="18">
        <v>24</v>
      </c>
      <c r="N22" s="19">
        <v>38.180725305999999</v>
      </c>
      <c r="O22" s="18">
        <v>15</v>
      </c>
      <c r="P22" s="18">
        <v>17</v>
      </c>
      <c r="Q22" s="19">
        <v>27.436290627000002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2.75" customHeight="1" x14ac:dyDescent="0.25">
      <c r="A23" s="199"/>
      <c r="B23" s="16" t="s">
        <v>34</v>
      </c>
      <c r="C23" s="17">
        <v>22</v>
      </c>
      <c r="D23" s="18">
        <v>30</v>
      </c>
      <c r="E23" s="19">
        <v>40.5</v>
      </c>
      <c r="F23" s="18">
        <v>23</v>
      </c>
      <c r="G23" s="18">
        <v>30</v>
      </c>
      <c r="H23" s="19">
        <v>39.700000000000003</v>
      </c>
      <c r="I23" s="18">
        <v>39</v>
      </c>
      <c r="J23" s="18">
        <v>49</v>
      </c>
      <c r="K23" s="19">
        <v>64.695803479496305</v>
      </c>
      <c r="L23" s="18">
        <v>42</v>
      </c>
      <c r="M23" s="18">
        <v>50</v>
      </c>
      <c r="N23" s="19">
        <v>66.582986477999995</v>
      </c>
      <c r="O23" s="18">
        <v>50</v>
      </c>
      <c r="P23" s="18">
        <v>56</v>
      </c>
      <c r="Q23" s="19">
        <v>74.663384836999995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2.75" customHeight="1" x14ac:dyDescent="0.25">
      <c r="A24" s="199"/>
      <c r="B24" s="16" t="s">
        <v>35</v>
      </c>
      <c r="C24" s="17">
        <v>40</v>
      </c>
      <c r="D24" s="18">
        <v>54</v>
      </c>
      <c r="E24" s="19">
        <v>81.900000000000006</v>
      </c>
      <c r="F24" s="18">
        <v>56</v>
      </c>
      <c r="G24" s="18">
        <v>72</v>
      </c>
      <c r="H24" s="19">
        <v>108.1</v>
      </c>
      <c r="I24" s="18">
        <v>61</v>
      </c>
      <c r="J24" s="18">
        <v>76</v>
      </c>
      <c r="K24" s="19">
        <v>113.2026894698149</v>
      </c>
      <c r="L24" s="18">
        <v>64</v>
      </c>
      <c r="M24" s="18">
        <v>76</v>
      </c>
      <c r="N24" s="19">
        <v>112.08884288</v>
      </c>
      <c r="O24" s="18">
        <v>69</v>
      </c>
      <c r="P24" s="18">
        <v>78</v>
      </c>
      <c r="Q24" s="19">
        <v>112.18945164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2.75" customHeight="1" x14ac:dyDescent="0.25">
      <c r="A25" s="199"/>
      <c r="B25" s="16" t="s">
        <v>36</v>
      </c>
      <c r="C25" s="17">
        <v>29</v>
      </c>
      <c r="D25" s="18">
        <v>39</v>
      </c>
      <c r="E25" s="19">
        <v>49.8</v>
      </c>
      <c r="F25" s="18">
        <v>43</v>
      </c>
      <c r="G25" s="18">
        <v>55</v>
      </c>
      <c r="H25" s="19">
        <v>70.900000000000006</v>
      </c>
      <c r="I25" s="18">
        <v>34</v>
      </c>
      <c r="J25" s="18">
        <v>42</v>
      </c>
      <c r="K25" s="19">
        <v>55.600434333314105</v>
      </c>
      <c r="L25" s="18">
        <v>57</v>
      </c>
      <c r="M25" s="18">
        <v>68</v>
      </c>
      <c r="N25" s="19">
        <v>91.364225469000004</v>
      </c>
      <c r="O25" s="18">
        <v>50</v>
      </c>
      <c r="P25" s="18">
        <v>56</v>
      </c>
      <c r="Q25" s="19">
        <v>77.325711553999994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2.75" customHeight="1" x14ac:dyDescent="0.25">
      <c r="A26" s="199"/>
      <c r="B26" s="16" t="s">
        <v>37</v>
      </c>
      <c r="C26" s="17">
        <v>16</v>
      </c>
      <c r="D26" s="18">
        <v>22</v>
      </c>
      <c r="E26" s="19">
        <v>30.7</v>
      </c>
      <c r="F26" s="18">
        <v>19</v>
      </c>
      <c r="G26" s="18">
        <v>24</v>
      </c>
      <c r="H26" s="19">
        <v>33.799999999999997</v>
      </c>
      <c r="I26" s="18">
        <v>19</v>
      </c>
      <c r="J26" s="18">
        <v>24</v>
      </c>
      <c r="K26" s="19">
        <v>32.11234237262407</v>
      </c>
      <c r="L26" s="18">
        <v>23</v>
      </c>
      <c r="M26" s="18">
        <v>27</v>
      </c>
      <c r="N26" s="19">
        <v>36.431076468000001</v>
      </c>
      <c r="O26" s="18">
        <v>23</v>
      </c>
      <c r="P26" s="18">
        <v>26</v>
      </c>
      <c r="Q26" s="19">
        <v>33.985271036999997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2.75" customHeight="1" x14ac:dyDescent="0.25">
      <c r="A27" s="200"/>
      <c r="B27" s="20" t="s">
        <v>38</v>
      </c>
      <c r="C27" s="21">
        <v>9</v>
      </c>
      <c r="D27" s="22">
        <v>12</v>
      </c>
      <c r="E27" s="23">
        <v>12.1</v>
      </c>
      <c r="F27" s="22">
        <v>6</v>
      </c>
      <c r="G27" s="22">
        <v>8</v>
      </c>
      <c r="H27" s="23">
        <v>7.5</v>
      </c>
      <c r="I27" s="22">
        <v>7</v>
      </c>
      <c r="J27" s="22">
        <v>9</v>
      </c>
      <c r="K27" s="23">
        <v>15.094241743039946</v>
      </c>
      <c r="L27" s="22">
        <v>9</v>
      </c>
      <c r="M27" s="22">
        <v>11</v>
      </c>
      <c r="N27" s="23">
        <v>18.283603093</v>
      </c>
      <c r="O27" s="22">
        <v>15</v>
      </c>
      <c r="P27" s="22">
        <v>17</v>
      </c>
      <c r="Q27" s="23">
        <v>28.359005873000001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9" spans="1:34" ht="12.75" customHeight="1" x14ac:dyDescent="0.25">
      <c r="A29" s="24" t="s">
        <v>98</v>
      </c>
      <c r="B29" s="25"/>
      <c r="C29" s="25"/>
      <c r="D29" s="25"/>
      <c r="E29" s="25"/>
      <c r="F29" s="25"/>
      <c r="G29" s="25"/>
    </row>
    <row r="30" spans="1:34" ht="12.75" customHeight="1" x14ac:dyDescent="0.25">
      <c r="A30" s="136" t="s">
        <v>99</v>
      </c>
      <c r="B30" s="136"/>
      <c r="C30" s="136"/>
      <c r="D30" s="136"/>
      <c r="E30" s="136"/>
      <c r="F30" s="25"/>
      <c r="G30" s="25"/>
    </row>
    <row r="31" spans="1:34" ht="12.75" customHeight="1" x14ac:dyDescent="0.25">
      <c r="A31" s="136" t="s">
        <v>100</v>
      </c>
      <c r="B31" s="136"/>
      <c r="C31" s="136"/>
      <c r="D31" s="25"/>
      <c r="E31" s="25"/>
      <c r="F31" s="25"/>
      <c r="G31" s="25"/>
    </row>
    <row r="32" spans="1:34" ht="12.75" customHeight="1" x14ac:dyDescent="0.25">
      <c r="A32" s="136" t="s">
        <v>101</v>
      </c>
      <c r="B32" s="136"/>
      <c r="C32" s="136"/>
      <c r="D32" s="136"/>
      <c r="E32" s="136"/>
      <c r="F32" s="25"/>
      <c r="G32" s="25"/>
    </row>
    <row r="33" spans="1:7" ht="12.75" customHeight="1" x14ac:dyDescent="0.25">
      <c r="A33" s="136" t="s">
        <v>102</v>
      </c>
      <c r="B33" s="136"/>
      <c r="C33" s="136"/>
      <c r="D33" s="136"/>
      <c r="E33" s="136"/>
      <c r="F33" s="136"/>
      <c r="G33" s="136"/>
    </row>
    <row r="34" spans="1:7" ht="12.75" customHeight="1" x14ac:dyDescent="0.25">
      <c r="A34" s="25"/>
      <c r="B34" s="25"/>
      <c r="C34" s="25"/>
      <c r="D34" s="25"/>
      <c r="E34" s="25"/>
      <c r="F34" s="25"/>
      <c r="G34" s="25"/>
    </row>
    <row r="35" spans="1:7" ht="12.75" customHeight="1" x14ac:dyDescent="0.25">
      <c r="A35" s="121" t="s">
        <v>133</v>
      </c>
      <c r="B35" s="121"/>
      <c r="C35" s="25"/>
      <c r="D35" s="25"/>
      <c r="E35" s="25"/>
      <c r="F35" s="25"/>
      <c r="G35" s="25"/>
    </row>
    <row r="36" spans="1:7" ht="12.75" customHeight="1" x14ac:dyDescent="0.25">
      <c r="A36" s="25"/>
      <c r="B36" s="25"/>
      <c r="C36" s="25"/>
      <c r="D36" s="25"/>
      <c r="E36" s="25"/>
      <c r="F36" s="25"/>
      <c r="G36" s="25"/>
    </row>
    <row r="37" spans="1:7" ht="12.75" customHeight="1" x14ac:dyDescent="0.25">
      <c r="C37" s="16"/>
      <c r="D37" s="15"/>
      <c r="E37" s="15"/>
      <c r="F37" s="28"/>
      <c r="G37" s="29"/>
    </row>
    <row r="38" spans="1:7" ht="12.75" customHeight="1" x14ac:dyDescent="0.25">
      <c r="C38" s="16"/>
      <c r="D38" s="15"/>
      <c r="E38" s="15"/>
      <c r="F38" s="28"/>
      <c r="G38" s="29"/>
    </row>
    <row r="39" spans="1:7" ht="12.75" customHeight="1" x14ac:dyDescent="0.25">
      <c r="C39" s="16"/>
      <c r="D39" s="15"/>
      <c r="E39" s="15"/>
      <c r="F39" s="28"/>
      <c r="G39" s="29"/>
    </row>
    <row r="40" spans="1:7" ht="12.75" customHeight="1" x14ac:dyDescent="0.25">
      <c r="C40" s="16"/>
      <c r="D40" s="15"/>
      <c r="E40" s="15"/>
      <c r="F40" s="28"/>
      <c r="G40" s="29"/>
    </row>
    <row r="41" spans="1:7" ht="12.75" customHeight="1" x14ac:dyDescent="0.25">
      <c r="C41" s="16"/>
      <c r="D41" s="15"/>
      <c r="E41" s="15"/>
      <c r="F41" s="28"/>
      <c r="G41" s="29"/>
    </row>
    <row r="42" spans="1:7" ht="12.75" customHeight="1" x14ac:dyDescent="0.25">
      <c r="C42" s="16"/>
      <c r="D42" s="15"/>
      <c r="E42" s="15"/>
      <c r="F42" s="28"/>
      <c r="G42" s="29"/>
    </row>
    <row r="43" spans="1:7" ht="12.75" customHeight="1" x14ac:dyDescent="0.25">
      <c r="C43" s="16"/>
      <c r="D43" s="15"/>
      <c r="E43" s="15"/>
      <c r="F43" s="28"/>
      <c r="G43" s="29"/>
    </row>
    <row r="44" spans="1:7" ht="12.75" customHeight="1" x14ac:dyDescent="0.25">
      <c r="C44" s="16"/>
      <c r="D44" s="15"/>
      <c r="E44" s="15"/>
      <c r="F44" s="28"/>
      <c r="G44" s="29"/>
    </row>
    <row r="45" spans="1:7" ht="12.75" customHeight="1" x14ac:dyDescent="0.25">
      <c r="C45" s="16"/>
      <c r="D45" s="15"/>
      <c r="E45" s="15"/>
      <c r="F45" s="28"/>
      <c r="G45" s="29"/>
    </row>
    <row r="46" spans="1:7" ht="12.75" customHeight="1" x14ac:dyDescent="0.25">
      <c r="C46" s="16"/>
      <c r="D46" s="15"/>
      <c r="E46" s="15"/>
      <c r="F46" s="28"/>
      <c r="G46" s="29"/>
    </row>
    <row r="47" spans="1:7" ht="12.75" customHeight="1" x14ac:dyDescent="0.25">
      <c r="C47" s="16"/>
      <c r="D47" s="15"/>
      <c r="E47" s="15"/>
      <c r="F47" s="28"/>
      <c r="G47" s="29"/>
    </row>
    <row r="48" spans="1:7" ht="12.75" customHeight="1" x14ac:dyDescent="0.25">
      <c r="C48" s="16"/>
      <c r="D48" s="15"/>
      <c r="E48" s="15"/>
      <c r="F48" s="28"/>
      <c r="G48" s="29"/>
    </row>
    <row r="49" spans="7:7" ht="12.75" customHeight="1" x14ac:dyDescent="0.25">
      <c r="G49" s="30"/>
    </row>
  </sheetData>
  <mergeCells count="33">
    <mergeCell ref="O3:Q3"/>
    <mergeCell ref="O4:O6"/>
    <mergeCell ref="P4:P6"/>
    <mergeCell ref="Q4:Q6"/>
    <mergeCell ref="L3:N3"/>
    <mergeCell ref="L4:L6"/>
    <mergeCell ref="M4:M6"/>
    <mergeCell ref="N4:N6"/>
    <mergeCell ref="A35:B35"/>
    <mergeCell ref="C3:E3"/>
    <mergeCell ref="F3:H3"/>
    <mergeCell ref="I3:K3"/>
    <mergeCell ref="I4:I6"/>
    <mergeCell ref="J4:J6"/>
    <mergeCell ref="K4:K6"/>
    <mergeCell ref="A7:A13"/>
    <mergeCell ref="A14:A20"/>
    <mergeCell ref="A21:A27"/>
    <mergeCell ref="A30:E30"/>
    <mergeCell ref="A31:C31"/>
    <mergeCell ref="A32:E32"/>
    <mergeCell ref="A33:G33"/>
    <mergeCell ref="A1:E1"/>
    <mergeCell ref="G1:H1"/>
    <mergeCell ref="A3:A6"/>
    <mergeCell ref="B3:B6"/>
    <mergeCell ref="C4:C6"/>
    <mergeCell ref="D4:D6"/>
    <mergeCell ref="E4:E6"/>
    <mergeCell ref="F4:F6"/>
    <mergeCell ref="G4:G6"/>
    <mergeCell ref="H4:H6"/>
    <mergeCell ref="C2:H2"/>
  </mergeCells>
  <hyperlinks>
    <hyperlink ref="G1" location="Contents!A1" display="back to contents" xr:uid="{00000000-0004-0000-0E00-000000000000}"/>
  </hyperlinks>
  <pageMargins left="0.05" right="0.05" top="0.5" bottom="0.5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A41903868</value>
    </field>
    <field name="Objective-Title">
      <value order="0">NRS - Homeless Deaths - 2021 - 02. Publication - Tables and Figures UPDATED</value>
    </field>
    <field name="Objective-Description">
      <value order="0"/>
    </field>
    <field name="Objective-CreationStamp">
      <value order="0">2022-12-19T10:49:48Z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2022-12-19T10:50:13Z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of Homeless People: 2019-2024</value>
    </field>
    <field name="Objective-Parent">
      <value order="0">National Records of Scotland (NRS): Vital Events: Publications: Deaths of Homeless People: 2019-2024</value>
    </field>
    <field name="Objective-State">
      <value order="0">Being Drafted</value>
    </field>
    <field name="Objective-VersionId">
      <value order="0">vA62226636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PROJ/39772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6</vt:i4>
      </vt:variant>
    </vt:vector>
  </HeadingPairs>
  <TitlesOfParts>
    <vt:vector size="17" baseType="lpstr">
      <vt:lpstr>Contents</vt:lpstr>
      <vt:lpstr>Data Fig 1</vt:lpstr>
      <vt:lpstr>Data Fig 2</vt:lpstr>
      <vt:lpstr>Data Fig 3</vt:lpstr>
      <vt:lpstr>Data Fig 4</vt:lpstr>
      <vt:lpstr>Data Fig 5</vt:lpstr>
      <vt:lpstr>Data Fig 6</vt:lpstr>
      <vt:lpstr>Table 1</vt:lpstr>
      <vt:lpstr>Table 2</vt:lpstr>
      <vt:lpstr>Table 3</vt:lpstr>
      <vt:lpstr>Table 4</vt:lpstr>
      <vt:lpstr>Figure 1</vt:lpstr>
      <vt:lpstr>Figure 2</vt:lpstr>
      <vt:lpstr>Figure 3</vt:lpstr>
      <vt:lpstr>Figure 4</vt:lpstr>
      <vt:lpstr>Figure 5</vt:lpstr>
      <vt:lpstr>Figure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revision>1</cp:revision>
  <dcterms:created xsi:type="dcterms:W3CDTF">2020-01-14T11:59:32Z</dcterms:created>
  <dcterms:modified xsi:type="dcterms:W3CDTF">2023-01-20T13:55:39Z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A41903868</vt:lpwstr>
  </property>
  <property fmtid="{D5CDD505-2E9C-101B-9397-08002B2CF9AE}" pid="4" name="Objective-Title">
    <vt:lpwstr>NRS - Homeless Deaths - 2021 - 02. Publication - Tables and Figures UPDATED</vt:lpwstr>
  </property>
  <property fmtid="{D5CDD505-2E9C-101B-9397-08002B2CF9AE}" pid="5" name="Objective-Description">
    <vt:lpwstr/>
  </property>
  <property fmtid="{D5CDD505-2E9C-101B-9397-08002B2CF9AE}" pid="6" name="Objective-CreationStamp">
    <vt:filetime>2022-12-19T10:49:58Z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2022-12-19T10:50:13Z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of Homeless People: 2019-2024:</vt:lpwstr>
  </property>
  <property fmtid="{D5CDD505-2E9C-101B-9397-08002B2CF9AE}" pid="13" name="Objective-Parent">
    <vt:lpwstr>National Records of Scotland (NRS): Vital Events: Publications: Deaths of Homeless People: 2019-2024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vA62226636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Required Redaction">
    <vt:lpwstr/>
  </property>
</Properties>
</file>