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U446998\Documents\OFFLINE\1 - Publications\Household estimates in Scotland 2022\3 - other geographies\2 - SIMD\"/>
    </mc:Choice>
  </mc:AlternateContent>
  <xr:revisionPtr revIDLastSave="0" documentId="13_ncr:1_{EBE3CB71-0D74-4BCD-A9F3-710DB442490E}" xr6:coauthVersionLast="47" xr6:coauthVersionMax="47" xr10:uidLastSave="{00000000-0000-0000-0000-000000000000}"/>
  <bookViews>
    <workbookView xWindow="-108" yWindow="-108" windowWidth="23256" windowHeight="12576" xr2:uid="{00000000-000D-0000-FFFF-FFFF00000000}"/>
  </bookViews>
  <sheets>
    <sheet name="Cover Sheet" sheetId="3" r:id="rId1"/>
    <sheet name="Table of Contents" sheetId="16" r:id="rId2"/>
    <sheet name="Notes" sheetId="39" r:id="rId3"/>
    <sheet name="2005" sheetId="31" r:id="rId4"/>
    <sheet name="2006" sheetId="32" r:id="rId5"/>
    <sheet name="2007" sheetId="33" r:id="rId6"/>
    <sheet name="2008" sheetId="34" r:id="rId7"/>
    <sheet name="2009" sheetId="35" r:id="rId8"/>
    <sheet name="2010" sheetId="36" r:id="rId9"/>
    <sheet name="2011" sheetId="18" r:id="rId10"/>
    <sheet name="2012" sheetId="19" r:id="rId11"/>
    <sheet name="2013" sheetId="20" r:id="rId12"/>
    <sheet name="2014" sheetId="21" r:id="rId13"/>
    <sheet name="2015" sheetId="22" r:id="rId14"/>
    <sheet name="2016" sheetId="23" r:id="rId15"/>
    <sheet name="2017" sheetId="24" r:id="rId16"/>
    <sheet name="2018" sheetId="25" r:id="rId17"/>
    <sheet name="2019" sheetId="26" r:id="rId18"/>
    <sheet name="2020" sheetId="37" r:id="rId19"/>
    <sheet name="2021" sheetId="40" r:id="rId20"/>
    <sheet name="2022" sheetId="41"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1" l="1"/>
  <c r="A4" i="40"/>
  <c r="A3" i="39"/>
  <c r="A22" i="16"/>
  <c r="A21" i="16"/>
  <c r="A20" i="16"/>
  <c r="A19" i="16"/>
  <c r="A18" i="16"/>
  <c r="A17" i="16"/>
  <c r="A16" i="16"/>
  <c r="A15" i="16"/>
  <c r="A14" i="16"/>
  <c r="A13" i="16"/>
  <c r="A12" i="16"/>
  <c r="A11" i="16"/>
  <c r="A10" i="16"/>
  <c r="A9" i="16"/>
  <c r="A8" i="16"/>
  <c r="A7" i="16"/>
  <c r="A6" i="16"/>
  <c r="A5" i="16"/>
  <c r="A29" i="3"/>
</calcChain>
</file>

<file path=xl/sharedStrings.xml><?xml version="1.0" encoding="utf-8"?>
<sst xmlns="http://schemas.openxmlformats.org/spreadsheetml/2006/main" count="510" uniqueCount="134">
  <si>
    <t>Scotland</t>
  </si>
  <si>
    <t>back to contents</t>
  </si>
  <si>
    <t>Total number of dwellings</t>
  </si>
  <si>
    <t>Dwellings per hectare</t>
  </si>
  <si>
    <t xml:space="preserve">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t>
  </si>
  <si>
    <t>More information on the SIMD webpage:</t>
  </si>
  <si>
    <t>This worksheet contains one table.</t>
  </si>
  <si>
    <t>Back to contents</t>
  </si>
  <si>
    <t>Type of dwellings and number of rooms not available at the time of publication.</t>
  </si>
  <si>
    <t>Notes related to the data in this spreadsheet</t>
  </si>
  <si>
    <t>This worksheet contains one table</t>
  </si>
  <si>
    <t>Note number</t>
  </si>
  <si>
    <t>Note text</t>
  </si>
  <si>
    <t>Related Tables</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</si>
  <si>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</si>
  <si>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</si>
  <si>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Publication date</t>
  </si>
  <si>
    <t>Geographic coverage</t>
  </si>
  <si>
    <t>Time period of data</t>
  </si>
  <si>
    <t>Supplier</t>
  </si>
  <si>
    <t>National Records of Scotland (NRS)</t>
  </si>
  <si>
    <t>Department</t>
  </si>
  <si>
    <t>Household estimates and projections</t>
  </si>
  <si>
    <t>Source:</t>
  </si>
  <si>
    <t>Scottish Assessors’ Portal data</t>
  </si>
  <si>
    <t>General notes</t>
  </si>
  <si>
    <t>Scottish index of multiple deprivation, 2020 (open in a new window)</t>
  </si>
  <si>
    <t xml:space="preserve">These tables show the dwelling estimates and characteristic of dwellings by Scottish Index of Multiple Deprivation (SIMD) 2020 deciles as at December for each year from 2005 onwards. </t>
  </si>
  <si>
    <t>Contents of this spreadsheet and links to each worksheet</t>
  </si>
  <si>
    <t>This worksheet contains one table. Some cells refer to notes which are explained on the notes worksheet.</t>
  </si>
  <si>
    <t>This worksheet contains one table.</t>
  </si>
  <si>
    <t>Type of dwellings and number of rooms not available at the time of publication.</t>
  </si>
  <si>
    <t>Scotland</t>
  </si>
  <si>
    <t>1</t>
  </si>
  <si>
    <t>2</t>
  </si>
  <si>
    <t>3</t>
  </si>
  <si>
    <t>4</t>
  </si>
  <si>
    <t>5</t>
  </si>
  <si>
    <t>6</t>
  </si>
  <si>
    <t>7</t>
  </si>
  <si>
    <t>8</t>
  </si>
  <si>
    <t>9</t>
  </si>
  <si>
    <t>10</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</si>
  <si>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</si>
  <si>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</si>
  <si>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</si>
  <si>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</si>
  <si>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</si>
  <si>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</si>
  <si>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Table of Contents</t>
  </si>
  <si>
    <t>Council Tax band: 
  A</t>
  </si>
  <si>
    <t>Council Tax band: 
  B</t>
  </si>
  <si>
    <t>Council Tax band: 
  C</t>
  </si>
  <si>
    <t>Council Tax band: 
  D</t>
  </si>
  <si>
    <t>Council Tax band: 
  E</t>
  </si>
  <si>
    <t>Council Tax band: 
  F</t>
  </si>
  <si>
    <t>Council Tax band: 
  G</t>
  </si>
  <si>
    <t>Council Tax band: 
  H</t>
  </si>
  <si>
    <t>Area Name / 
Deciles</t>
  </si>
  <si>
    <t>Council Tax band: 
 A</t>
  </si>
  <si>
    <t>Council Tax band: 
 B</t>
  </si>
  <si>
    <t>Council Tax band: 
 C</t>
  </si>
  <si>
    <t>Council Tax band: 
 D</t>
  </si>
  <si>
    <t>Council Tax band: 
 E</t>
  </si>
  <si>
    <t>Council Tax band: 
 F</t>
  </si>
  <si>
    <t>Council Tax band: 
 G</t>
  </si>
  <si>
    <t>Council Tax band: 
 H</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</si>
  <si>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</si>
  <si>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</si>
  <si>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</si>
  <si>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</si>
  <si>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</si>
  <si>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</si>
  <si>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</si>
  <si>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</si>
  <si>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</si>
  <si>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</si>
  <si>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</si>
  <si>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</si>
  <si>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</si>
  <si>
    <t>Dwellings estimates and characteristics of dwellings by 2020 Scottish Index of Multiple Deprivation (SIMD) decile, 2005-2022</t>
  </si>
  <si>
    <t>22/06/2023</t>
  </si>
  <si>
    <t>The content of this spreadsheet is © Crown Copyright 2023. You may re-use this information (not including logos) free of charge in any format or medium, under the terms of the Open Government Licence.</t>
  </si>
  <si>
    <t>Link to NRS website: Household and Dwellings in Scotland: 2022 (opens a new window)</t>
  </si>
  <si>
    <t>Worksheet Name</t>
  </si>
  <si>
    <t>Worksheet Title</t>
  </si>
  <si>
    <t>Dwellings estimates and characteristics of dwellings by 2020 Scottish Index of Multiple Deprivation (SIMD) decile, 2022</t>
  </si>
  <si>
    <t xml:space="preserve">This worksheet contains one table.
</t>
  </si>
  <si>
    <t>Area Name /
Deciles</t>
  </si>
  <si>
    <t>Total number of dwellings</t>
  </si>
  <si>
    <t>Dwellings per hectare</t>
  </si>
  <si>
    <t>Council Tax
band:
A</t>
  </si>
  <si>
    <t>Council Tax
band:
B</t>
  </si>
  <si>
    <t>Council Tax
band:
C</t>
  </si>
  <si>
    <t>Council Tax
band:
D</t>
  </si>
  <si>
    <t>Council Tax
band:
E</t>
  </si>
  <si>
    <t>Council Tax
band:
F</t>
  </si>
  <si>
    <t>Council Tax
band:
G</t>
  </si>
  <si>
    <t>Council Tax
band:
H</t>
  </si>
  <si>
    <t>Scotland</t>
  </si>
  <si>
    <t>1</t>
  </si>
  <si>
    <t>2</t>
  </si>
  <si>
    <t>3</t>
  </si>
  <si>
    <t>4</t>
  </si>
  <si>
    <t>5</t>
  </si>
  <si>
    <t>6</t>
  </si>
  <si>
    <t>7</t>
  </si>
  <si>
    <t>8</t>
  </si>
  <si>
    <t>9</t>
  </si>
  <si>
    <t>10</t>
  </si>
  <si>
    <t>Dwellings estimates and characteristics of dwellings by 2020 Scottish Index of Multiple Deprivation (SIMD) decile, 2005</t>
  </si>
  <si>
    <t>Dwellings estimates and characteristics of dwellings by 2020 Scottish Index of Multiple Deprivation (SIMD) decile, 2006</t>
  </si>
  <si>
    <t>Dwellings estimates and characteristics of dwellings by 2020 Scottish Index of Multiple Deprivation (SIMD) decile, 2007</t>
  </si>
  <si>
    <t>Dwellings estimates and characteristics of dwellings by 2020 Scottish Index of Multiple Deprivation (SIMD) decile, 2008</t>
  </si>
  <si>
    <t>Dwellings estimates and characteristics of dwellings by 2020 Scottish Index of Multiple Deprivation (SIMD) decile, 2009</t>
  </si>
  <si>
    <t>Dwellings estimates and characteristics of dwellings by 2020 Scottish Index of Multiple Deprivation (SIMD) decile, 2010</t>
  </si>
  <si>
    <t>Dwellings estimates and characteristics of dwellings by 2020 Scottish Index of Multiple Deprivation (SIMD) decile, 2011</t>
  </si>
  <si>
    <t>Dwellings estimates and characteristics of dwellings by 2020 Scottish Index of Multiple Deprivation (SIMD) decile, 2012</t>
  </si>
  <si>
    <t>Dwellings estimates and characteristics of dwellings by 2020 Scottish Index of Multiple Deprivation (SIMD) decile, 2013</t>
  </si>
  <si>
    <t>Dwellings estimates and characteristics of dwellings by 2020 Scottish Index of Multiple Deprivation (SIMD) decile, 2014</t>
  </si>
  <si>
    <t>Dwellings estimates and characteristics of dwellings by 2020 Scottish Index of Multiple Deprivation (SIMD) decile, 2017</t>
  </si>
  <si>
    <t>Dwellings estimates and characteristics of dwellings by 2020 Scottish Index of Multiple Deprivation (SIMD) decile, 2018</t>
  </si>
  <si>
    <t>Dwellings estimates and characteristics of dwellings by 2020 Scottish Index of Multiple Deprivation (SIMD) decile, 2019</t>
  </si>
  <si>
    <t>Dwellings estimates and characteristics of dwellings by 2020 Scottish Index of Multiple Deprivation (SIMD) decile, 2020</t>
  </si>
  <si>
    <t>Dwellings estimates and characteristics of dwellings by 2020 Scottish Index of Multiple Deprivation (SIMD) decile, 2021</t>
  </si>
  <si>
    <t>Dwellings estimates and characteristics of dwellings by 2020 Scottish Index of Multiple Deprivation (SIMD) decile, 2016 Note [2]</t>
  </si>
  <si>
    <t>Dwellings estimates and characteristics of dwellings by 2020 Scottish Index of Multiple Deprivation (SIMD) decile, 2015 Note [1]</t>
  </si>
  <si>
    <t>2020 Scottish Index of Multiple Deprivation (SIMD) decile</t>
  </si>
  <si>
    <t>The 6,976 2011 Data Zones in Scotland, from 2005 to 2022</t>
  </si>
  <si>
    <t>December 2005 to December 2022</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</si>
  <si>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2018-2022.</t>
  </si>
  <si>
    <t>Dwellings estimates and characteristics of dwellings by 2020 Scottish Index of Multiple Deprivation (SIMD) decile,  2022</t>
  </si>
  <si>
    <t>Dwellings estimates and characteristics of dwellings by 2020 Scottish Index of Multiple Deprivation (SIMD) decile, 2015</t>
  </si>
  <si>
    <t>Dwellings estimates and characteristics of dwellings by 2020 Scottish Index of Multiple Deprivation (SIMD) decile,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</si>
</sst>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9" x14ac:knownFonts="1">
    <font>
      <sz val="12"/>
      <name val="Arial"/>
      <family val="2"/>
    </font>
    <font>
      <sz val="12"/>
      <color rgb="FF000000"/>
      <name val="Arial"/>
    </font>
    <font>
      <b/>
      <sz val="14"/>
      <color rgb="FF000000"/>
      <name val="Arial"/>
      <family val="2"/>
    </font>
    <font>
      <sz val="12"/>
      <color rgb="FF000000"/>
      <name val="Arial"/>
    </font>
    <font>
      <u/>
      <sz val="12"/>
      <color theme="10"/>
      <name val="Arial"/>
      <family val="2"/>
    </font>
    <font>
      <sz val="12"/>
      <color theme="1"/>
      <name val="Arial"/>
      <family val="2"/>
    </font>
    <font>
      <u/>
      <sz val="12"/>
      <color indexed="12"/>
      <name val="Arial"/>
      <family val="2"/>
    </font>
    <font>
      <b/>
      <sz val="12"/>
      <color theme="1"/>
      <name val="Arial"/>
      <family val="2"/>
    </font>
    <font>
      <b/>
      <sz val="12"/>
      <color rgb="FF000000"/>
      <name val="Arial"/>
      <family val="2"/>
    </font>
    <font>
      <sz val="12"/>
      <color rgb="FF000000"/>
      <name val="Arial"/>
      <family val="2"/>
    </font>
    <font>
      <sz val="10"/>
      <color rgb="FF000000"/>
      <name val="Arial"/>
      <family val="2"/>
    </font>
    <font>
      <u/>
      <sz val="10"/>
      <color indexed="12"/>
      <name val="Arial"/>
      <family val="2"/>
    </font>
    <font>
      <b/>
      <sz val="10"/>
      <color rgb="FF000000"/>
      <name val="Arial"/>
      <family val="2"/>
    </font>
    <font>
      <sz val="12"/>
      <color indexed="8"/>
      <name val="Arial"/>
      <family val="2"/>
    </font>
    <font>
      <u/>
      <sz val="12"/>
      <color theme="10"/>
      <name val="Arial"/>
    </font>
    <font>
      <b/>
      <sz val="12"/>
      <color rgb="FF000000"/>
      <name val="Arial"/>
    </font>
    <font>
      <b/>
      <sz val="12"/>
      <color rgb="FF000000"/>
      <name val="Arial"/>
    </font>
    <font>
      <u/>
      <sz val="12"/>
      <color rgb="FF0563C1"/>
      <name val="Arial"/>
    </font>
    <font>
      <b/>
      <sz val="16"/>
      <name val="Arial"/>
      <family val="2"/>
    </font>
  </fonts>
  <fills count="2">
    <fill>
      <patternFill patternType="none"/>
    </fill>
    <fill>
      <patternFill patternType="gray125"/>
    </fill>
  </fills>
  <borders count="4">
    <border>
      <left/>
      <right/>
      <top/>
      <bottom/>
      <diagonal/>
    </border>
    <border>
      <left/>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8" fillId="0" borderId="0" applyNumberFormat="0" applyFill="0" applyAlignment="0" applyProtection="0"/>
  </cellStyleXfs>
  <cellXfs count="58">
    <xf numFmtId="0" fontId="0" fillId="0" borderId="0" xfId="0"/>
    <xf numFmtId="3" fontId="1" fillId="0" borderId="0" xfId="0" applyNumberFormat="1" applyFont="1"/>
    <xf numFmtId="0" fontId="2" fillId="0" borderId="0" xfId="0" applyFont="1"/>
    <xf numFmtId="0" fontId="3" fillId="0" borderId="0" xfId="0" applyFont="1" applyAlignment="1">
      <alignment horizontal="left" wrapText="1"/>
    </xf>
    <xf numFmtId="0" fontId="4" fillId="0" borderId="0" xfId="0" applyFont="1"/>
    <xf numFmtId="3" fontId="5" fillId="0" borderId="0" xfId="0" applyNumberFormat="1" applyFont="1" applyAlignment="1">
      <alignment wrapText="1"/>
    </xf>
    <xf numFmtId="3" fontId="2" fillId="0" borderId="0" xfId="0" applyNumberFormat="1" applyFont="1" applyAlignment="1">
      <alignment horizontal="left"/>
    </xf>
    <xf numFmtId="3" fontId="6" fillId="0" borderId="0" xfId="0" applyNumberFormat="1" applyFont="1" applyAlignment="1">
      <alignment wrapText="1"/>
    </xf>
    <xf numFmtId="3" fontId="1" fillId="0" borderId="0" xfId="0" applyNumberFormat="1" applyFont="1" applyAlignment="1">
      <alignment wrapText="1"/>
    </xf>
    <xf numFmtId="3" fontId="8" fillId="0" borderId="0" xfId="0" applyNumberFormat="1" applyFont="1"/>
    <xf numFmtId="0" fontId="9" fillId="0" borderId="0" xfId="0" applyFont="1"/>
    <xf numFmtId="0" fontId="8" fillId="0" borderId="0" xfId="0" applyFont="1" applyAlignment="1">
      <alignment horizontal="left" vertical="top" wrapText="1"/>
    </xf>
    <xf numFmtId="0" fontId="8" fillId="0" borderId="0" xfId="0" applyFont="1" applyAlignment="1">
      <alignment vertical="top"/>
    </xf>
    <xf numFmtId="0" fontId="9" fillId="0" borderId="0" xfId="0" applyFont="1" applyAlignment="1">
      <alignment horizontal="center" vertical="top"/>
    </xf>
    <xf numFmtId="0" fontId="9" fillId="0" borderId="0" xfId="0" applyFont="1" applyAlignment="1">
      <alignment vertical="top" wrapText="1"/>
    </xf>
    <xf numFmtId="0" fontId="9" fillId="0" borderId="0" xfId="0" applyFont="1" applyAlignment="1">
      <alignment vertical="top"/>
    </xf>
    <xf numFmtId="3" fontId="10" fillId="0" borderId="0" xfId="0" applyNumberFormat="1" applyFont="1" applyAlignment="1">
      <alignment vertical="center"/>
    </xf>
    <xf numFmtId="3" fontId="9" fillId="0" borderId="0" xfId="0" applyNumberFormat="1" applyFont="1" applyAlignment="1">
      <alignment horizontal="right" vertical="center"/>
    </xf>
    <xf numFmtId="4" fontId="9" fillId="0" borderId="0" xfId="0" applyNumberFormat="1" applyFont="1" applyAlignment="1">
      <alignment horizontal="right" vertical="center"/>
    </xf>
    <xf numFmtId="3" fontId="8" fillId="0" borderId="0" xfId="0" applyNumberFormat="1" applyFont="1" applyAlignment="1">
      <alignment horizontal="left"/>
    </xf>
    <xf numFmtId="3" fontId="5" fillId="0" borderId="0" xfId="0" applyNumberFormat="1" applyFont="1"/>
    <xf numFmtId="3" fontId="6" fillId="0" borderId="0" xfId="0" applyNumberFormat="1" applyFont="1"/>
    <xf numFmtId="3" fontId="8" fillId="0" borderId="0" xfId="0" applyNumberFormat="1" applyFont="1" applyAlignment="1">
      <alignment horizontal="left" vertical="center"/>
    </xf>
    <xf numFmtId="3" fontId="7" fillId="0" borderId="0" xfId="0" applyNumberFormat="1" applyFont="1" applyAlignment="1">
      <alignment horizontal="right" vertical="center" wrapText="1"/>
    </xf>
    <xf numFmtId="4" fontId="7" fillId="0" borderId="0" xfId="0" applyNumberFormat="1" applyFont="1" applyAlignment="1">
      <alignment horizontal="right" vertical="center" wrapText="1"/>
    </xf>
    <xf numFmtId="3" fontId="10" fillId="0" borderId="0" xfId="0" applyNumberFormat="1" applyFont="1" applyAlignment="1">
      <alignment horizontal="right" vertical="center"/>
    </xf>
    <xf numFmtId="3" fontId="8" fillId="0" borderId="0" xfId="0" applyNumberFormat="1" applyFont="1" applyAlignment="1">
      <alignment vertical="center"/>
    </xf>
    <xf numFmtId="0" fontId="8" fillId="0" borderId="1" xfId="0" applyFont="1" applyBorder="1" applyAlignment="1">
      <alignment horizontal="right" vertical="top" wrapText="1"/>
    </xf>
    <xf numFmtId="3" fontId="7" fillId="0" borderId="2" xfId="0" applyNumberFormat="1" applyFont="1" applyBorder="1" applyAlignment="1">
      <alignment vertical="center" wrapText="1"/>
    </xf>
    <xf numFmtId="0" fontId="11" fillId="0" borderId="0" xfId="0" applyFont="1" applyAlignment="1">
      <alignment vertical="center"/>
    </xf>
    <xf numFmtId="3" fontId="12" fillId="0" borderId="0" xfId="0" applyNumberFormat="1" applyFont="1" applyAlignment="1">
      <alignment vertical="center"/>
    </xf>
    <xf numFmtId="3" fontId="10" fillId="0" borderId="0" xfId="0" applyNumberFormat="1" applyFont="1" applyAlignment="1">
      <alignment horizontal="left" vertical="center"/>
    </xf>
    <xf numFmtId="3" fontId="13" fillId="0" borderId="0" xfId="0" applyNumberFormat="1" applyFont="1"/>
    <xf numFmtId="4" fontId="10" fillId="0" borderId="0" xfId="0" applyNumberFormat="1" applyFont="1" applyAlignment="1">
      <alignment horizontal="right" vertical="center"/>
    </xf>
    <xf numFmtId="4" fontId="8" fillId="0" borderId="0" xfId="0" applyNumberFormat="1" applyFont="1"/>
    <xf numFmtId="4" fontId="1" fillId="0" borderId="0" xfId="0" applyNumberFormat="1" applyFont="1"/>
    <xf numFmtId="3" fontId="7" fillId="0" borderId="3" xfId="0" applyNumberFormat="1" applyFont="1" applyBorder="1" applyAlignment="1">
      <alignment horizontal="left" vertical="center" wrapText="1"/>
    </xf>
    <xf numFmtId="3" fontId="1" fillId="0" borderId="0" xfId="0" applyNumberFormat="1" applyFont="1" applyAlignment="1">
      <alignment vertical="center"/>
    </xf>
    <xf numFmtId="0" fontId="14" fillId="0" borderId="0" xfId="0" applyFont="1"/>
    <xf numFmtId="0" fontId="15" fillId="0" borderId="0" xfId="0" applyFont="1"/>
    <xf numFmtId="3" fontId="15" fillId="0" borderId="0" xfId="0" applyNumberFormat="1" applyFont="1"/>
    <xf numFmtId="2" fontId="15" fillId="0" borderId="0" xfId="0" applyNumberFormat="1" applyFont="1"/>
    <xf numFmtId="2" fontId="1" fillId="0" borderId="0" xfId="0" applyNumberFormat="1" applyFont="1"/>
    <xf numFmtId="0" fontId="3" fillId="0" borderId="0" xfId="0" applyFont="1" applyAlignment="1">
      <alignment horizontal="right"/>
    </xf>
    <xf numFmtId="3" fontId="4" fillId="0" borderId="0" xfId="0" applyNumberFormat="1" applyFont="1" applyAlignment="1">
      <alignment wrapText="1"/>
    </xf>
    <xf numFmtId="0" fontId="16" fillId="0" borderId="0" xfId="0" applyFont="1"/>
    <xf numFmtId="0" fontId="17" fillId="0" borderId="0" xfId="0" applyFont="1"/>
    <xf numFmtId="0" fontId="1" fillId="0" borderId="0" xfId="0" applyFont="1"/>
    <xf numFmtId="0" fontId="16" fillId="0" borderId="1" xfId="0" applyFont="1" applyBorder="1" applyAlignment="1">
      <alignment horizontal="left" vertical="top" wrapText="1"/>
    </xf>
    <xf numFmtId="0" fontId="16" fillId="0" borderId="1" xfId="0" applyFont="1" applyBorder="1" applyAlignment="1">
      <alignment horizontal="right" vertical="top" wrapText="1"/>
    </xf>
    <xf numFmtId="3" fontId="3" fillId="0" borderId="0" xfId="0" applyNumberFormat="1" applyFont="1"/>
    <xf numFmtId="164" fontId="3" fillId="0" borderId="0" xfId="0" applyNumberFormat="1" applyFont="1"/>
    <xf numFmtId="3" fontId="16" fillId="0" borderId="0" xfId="0" applyNumberFormat="1" applyFont="1" applyAlignment="1">
      <alignment vertical="center"/>
    </xf>
    <xf numFmtId="164" fontId="16" fillId="0" borderId="0" xfId="0" applyNumberFormat="1" applyFont="1" applyAlignment="1">
      <alignment vertical="center"/>
    </xf>
    <xf numFmtId="0" fontId="16" fillId="0" borderId="0" xfId="0" applyFont="1" applyAlignment="1">
      <alignment vertical="center"/>
    </xf>
    <xf numFmtId="0" fontId="5" fillId="0" borderId="0" xfId="0" applyFont="1" applyAlignment="1">
      <alignment wrapText="1"/>
    </xf>
    <xf numFmtId="0" fontId="18" fillId="0" borderId="0" xfId="1"/>
    <xf numFmtId="3" fontId="18" fillId="0" borderId="0" xfId="1" applyNumberFormat="1" applyAlignment="1">
      <alignment wrapText="1"/>
    </xf>
  </cellXfs>
  <cellStyles count="2">
    <cellStyle name="Heading 1" xfId="1" builtinId="16" customBuiltin="1"/>
    <cellStyle name="Normal" xfId="0" builtinId="0"/>
  </cellStyles>
  <dxfs count="364">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numFmt numFmtId="4" formatCode="#,##0.00"/>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thin">
          <color auto="1"/>
        </top>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indexed="8"/>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dxf>
    <dxf>
      <alignment horizontal="center" vertical="top" textRotation="0" wrapText="0" indent="0" justifyLastLine="0" shrinkToFit="0" readingOrder="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0000000}" name="tableofcontents" displayName="tableofcontents" ref="A4:B22"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2012" displayName="table2012" ref="A4:X15" totalsRowShown="0" headerRowDxfId="180" dataDxfId="178" headerRowBorderDxfId="179" tableBorderDxfId="177">
  <autoFilter ref="A4:X15"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900-000001000000}" name="Area Name / _x000a_Deciles" dataDxfId="176"/>
    <tableColumn id="2" xr3:uid="{00000000-0010-0000-0900-000002000000}" name="Total number of dwellings" dataDxfId="175"/>
    <tableColumn id="3" xr3:uid="{00000000-0010-0000-0900-000003000000}" name="Dwellings per hectare" dataDxfId="174"/>
    <tableColumn id="4" xr3:uid="{00000000-0010-0000-0900-000004000000}" name="Council Tax band: _x000a_ A" dataDxfId="173"/>
    <tableColumn id="5" xr3:uid="{00000000-0010-0000-0900-000005000000}" name="Council Tax band: _x000a_ B" dataDxfId="172"/>
    <tableColumn id="6" xr3:uid="{00000000-0010-0000-0900-000006000000}" name="Council Tax band: _x000a_ C" dataDxfId="171"/>
    <tableColumn id="7" xr3:uid="{00000000-0010-0000-0900-000007000000}" name="Council Tax band: _x000a_ D" dataDxfId="170"/>
    <tableColumn id="8" xr3:uid="{00000000-0010-0000-0900-000008000000}" name="Council Tax band: _x000a_ E" dataDxfId="169"/>
    <tableColumn id="9" xr3:uid="{00000000-0010-0000-0900-000009000000}" name="Council Tax band: _x000a_ F" dataDxfId="168"/>
    <tableColumn id="10" xr3:uid="{00000000-0010-0000-0900-00000A000000}" name="Council Tax band: _x000a_ G" dataDxfId="167"/>
    <tableColumn id="11" xr3:uid="{00000000-0010-0000-0900-00000B000000}" name="Council Tax band: _x000a_ H" dataDxfId="166"/>
    <tableColumn id="12" xr3:uid="{00000000-0010-0000-0900-00000C000000}" name="Type of dwelling: _x000a_ Detached" dataDxfId="165"/>
    <tableColumn id="13" xr3:uid="{00000000-0010-0000-0900-00000D000000}" name="Type of dwelling: _x000a_ Semidetached" dataDxfId="164"/>
    <tableColumn id="14" xr3:uid="{00000000-0010-0000-0900-00000E000000}" name="Type of dwelling: _x000a_ Terraced" dataDxfId="163"/>
    <tableColumn id="15" xr3:uid="{00000000-0010-0000-0900-00000F000000}" name="Type of dwelling: _x000a_ Flat" dataDxfId="162"/>
    <tableColumn id="16" xr3:uid="{00000000-0010-0000-0900-000010000000}" name="Type of dwelling: _x000a_  Unknown" dataDxfId="161"/>
    <tableColumn id="17" xr3:uid="{00000000-0010-0000-0900-000011000000}" name="Number of rooms in dwelling: _x000a_ 1" dataDxfId="160"/>
    <tableColumn id="18" xr3:uid="{00000000-0010-0000-0900-000012000000}" name="Number of rooms in dwelling: _x000a_ 2" dataDxfId="159"/>
    <tableColumn id="19" xr3:uid="{00000000-0010-0000-0900-000013000000}" name="Number of rooms in dwelling: _x000a_ 3" dataDxfId="158"/>
    <tableColumn id="20" xr3:uid="{00000000-0010-0000-0900-000014000000}" name="Number of rooms in dwelling: _x000a_ 4" dataDxfId="157"/>
    <tableColumn id="21" xr3:uid="{00000000-0010-0000-0900-000015000000}" name="Number of rooms in dwelling: _x000a_ 5" dataDxfId="156"/>
    <tableColumn id="22" xr3:uid="{00000000-0010-0000-0900-000016000000}" name="Number of rooms in dwelling: _x000a_ 6" dataDxfId="155"/>
    <tableColumn id="23" xr3:uid="{00000000-0010-0000-0900-000017000000}" name="Number of rooms in dwelling: _x000a_ 7+" dataDxfId="154"/>
    <tableColumn id="24" xr3:uid="{00000000-0010-0000-0900-000018000000}" name="Number of rooms in dwelling: _x000a_ Unknown" dataDxfId="153"/>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2013" displayName="table2013" ref="A4:X15" totalsRowShown="0" headerRowDxfId="152" dataDxfId="150" headerRowBorderDxfId="151" tableBorderDxfId="149">
  <autoFilter ref="A4:X15"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A00-000001000000}" name="Area Name / _x000a_Deciles" dataDxfId="148"/>
    <tableColumn id="2" xr3:uid="{00000000-0010-0000-0A00-000002000000}" name="Total number of dwellings" dataDxfId="147"/>
    <tableColumn id="3" xr3:uid="{00000000-0010-0000-0A00-000003000000}" name="Dwellings per hectare" dataDxfId="146"/>
    <tableColumn id="4" xr3:uid="{00000000-0010-0000-0A00-000004000000}" name="Council Tax band: _x000a_ A" dataDxfId="145"/>
    <tableColumn id="5" xr3:uid="{00000000-0010-0000-0A00-000005000000}" name="Council Tax band: _x000a_ B" dataDxfId="144"/>
    <tableColumn id="6" xr3:uid="{00000000-0010-0000-0A00-000006000000}" name="Council Tax band: _x000a_ C" dataDxfId="143"/>
    <tableColumn id="7" xr3:uid="{00000000-0010-0000-0A00-000007000000}" name="Council Tax band: _x000a_ D" dataDxfId="142"/>
    <tableColumn id="8" xr3:uid="{00000000-0010-0000-0A00-000008000000}" name="Council Tax band: _x000a_ E" dataDxfId="141"/>
    <tableColumn id="9" xr3:uid="{00000000-0010-0000-0A00-000009000000}" name="Council Tax band: _x000a_ F" dataDxfId="140"/>
    <tableColumn id="10" xr3:uid="{00000000-0010-0000-0A00-00000A000000}" name="Council Tax band: _x000a_ G" dataDxfId="139"/>
    <tableColumn id="11" xr3:uid="{00000000-0010-0000-0A00-00000B000000}" name="Council Tax band: _x000a_ H" dataDxfId="138"/>
    <tableColumn id="12" xr3:uid="{00000000-0010-0000-0A00-00000C000000}" name="Type of dwelling: _x000a_ Detached" dataDxfId="137"/>
    <tableColumn id="13" xr3:uid="{00000000-0010-0000-0A00-00000D000000}" name="Type of dwelling: _x000a_ Semidetached" dataDxfId="136"/>
    <tableColumn id="14" xr3:uid="{00000000-0010-0000-0A00-00000E000000}" name="Type of dwelling: _x000a_ Terraced" dataDxfId="135"/>
    <tableColumn id="15" xr3:uid="{00000000-0010-0000-0A00-00000F000000}" name="Type of dwelling: _x000a_ Flat" dataDxfId="134"/>
    <tableColumn id="16" xr3:uid="{00000000-0010-0000-0A00-000010000000}" name="Type of dwelling: _x000a_  Unknown" dataDxfId="133"/>
    <tableColumn id="17" xr3:uid="{00000000-0010-0000-0A00-000011000000}" name="Number of rooms in dwelling: _x000a_ 1" dataDxfId="132"/>
    <tableColumn id="18" xr3:uid="{00000000-0010-0000-0A00-000012000000}" name="Number of rooms in dwelling: _x000a_ 2" dataDxfId="131"/>
    <tableColumn id="19" xr3:uid="{00000000-0010-0000-0A00-000013000000}" name="Number of rooms in dwelling: _x000a_ 3" dataDxfId="130"/>
    <tableColumn id="20" xr3:uid="{00000000-0010-0000-0A00-000014000000}" name="Number of rooms in dwelling: _x000a_ 4" dataDxfId="129"/>
    <tableColumn id="21" xr3:uid="{00000000-0010-0000-0A00-000015000000}" name="Number of rooms in dwelling: _x000a_ 5" dataDxfId="128"/>
    <tableColumn id="22" xr3:uid="{00000000-0010-0000-0A00-000016000000}" name="Number of rooms in dwelling: _x000a_ 6" dataDxfId="127"/>
    <tableColumn id="23" xr3:uid="{00000000-0010-0000-0A00-000017000000}" name="Number of rooms in dwelling: _x000a_ 7+" dataDxfId="126"/>
    <tableColumn id="24" xr3:uid="{00000000-0010-0000-0A00-000018000000}" name="Number of rooms in dwelling: _x000a_ Unknown" dataDxfId="125"/>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2014" displayName="table2014" ref="A4:X15" totalsRowShown="0" headerRowDxfId="124" dataDxfId="122" headerRowBorderDxfId="123" tableBorderDxfId="121">
  <autoFilter ref="A4:X15"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B00-000001000000}" name="Area Name / _x000a_Deciles" dataDxfId="120"/>
    <tableColumn id="2" xr3:uid="{00000000-0010-0000-0B00-000002000000}" name="Total number of dwellings" dataDxfId="119"/>
    <tableColumn id="3" xr3:uid="{00000000-0010-0000-0B00-000003000000}" name="Dwellings per hectare" dataDxfId="118"/>
    <tableColumn id="4" xr3:uid="{00000000-0010-0000-0B00-000004000000}" name="Council Tax band: _x000a_ A" dataDxfId="117"/>
    <tableColumn id="5" xr3:uid="{00000000-0010-0000-0B00-000005000000}" name="Council Tax band: _x000a_ B" dataDxfId="116"/>
    <tableColumn id="6" xr3:uid="{00000000-0010-0000-0B00-000006000000}" name="Council Tax band: _x000a_ C" dataDxfId="115"/>
    <tableColumn id="7" xr3:uid="{00000000-0010-0000-0B00-000007000000}" name="Council Tax band: _x000a_ D" dataDxfId="114"/>
    <tableColumn id="8" xr3:uid="{00000000-0010-0000-0B00-000008000000}" name="Council Tax band: _x000a_ E" dataDxfId="113"/>
    <tableColumn id="9" xr3:uid="{00000000-0010-0000-0B00-000009000000}" name="Council Tax band: _x000a_ F" dataDxfId="112"/>
    <tableColumn id="10" xr3:uid="{00000000-0010-0000-0B00-00000A000000}" name="Council Tax band: _x000a_ G" dataDxfId="111"/>
    <tableColumn id="11" xr3:uid="{00000000-0010-0000-0B00-00000B000000}" name="Council Tax band: _x000a_ H" dataDxfId="110"/>
    <tableColumn id="12" xr3:uid="{00000000-0010-0000-0B00-00000C000000}" name="Type of dwelling: _x000a_ Detached" dataDxfId="109"/>
    <tableColumn id="13" xr3:uid="{00000000-0010-0000-0B00-00000D000000}" name="Type of dwelling: _x000a_ Semidetached" dataDxfId="108"/>
    <tableColumn id="14" xr3:uid="{00000000-0010-0000-0B00-00000E000000}" name="Type of dwelling: _x000a_ Terraced" dataDxfId="107"/>
    <tableColumn id="15" xr3:uid="{00000000-0010-0000-0B00-00000F000000}" name="Type of dwelling: _x000a_ Flat" dataDxfId="106"/>
    <tableColumn id="16" xr3:uid="{00000000-0010-0000-0B00-000010000000}" name="Type of dwelling: _x000a_  Unknown" dataDxfId="105"/>
    <tableColumn id="17" xr3:uid="{00000000-0010-0000-0B00-000011000000}" name="Number of rooms in dwelling: _x000a_ 1" dataDxfId="104"/>
    <tableColumn id="18" xr3:uid="{00000000-0010-0000-0B00-000012000000}" name="Number of rooms in dwelling: _x000a_ 2" dataDxfId="103"/>
    <tableColumn id="19" xr3:uid="{00000000-0010-0000-0B00-000013000000}" name="Number of rooms in dwelling: _x000a_ 3" dataDxfId="102"/>
    <tableColumn id="20" xr3:uid="{00000000-0010-0000-0B00-000014000000}" name="Number of rooms in dwelling: _x000a_ 4" dataDxfId="101"/>
    <tableColumn id="21" xr3:uid="{00000000-0010-0000-0B00-000015000000}" name="Number of rooms in dwelling: _x000a_ 5" dataDxfId="100"/>
    <tableColumn id="22" xr3:uid="{00000000-0010-0000-0B00-000016000000}" name="Number of rooms in dwelling: _x000a_ 6" dataDxfId="99"/>
    <tableColumn id="23" xr3:uid="{00000000-0010-0000-0B00-000017000000}" name="Number of rooms in dwelling: _x000a_ 7+" dataDxfId="98"/>
    <tableColumn id="24" xr3:uid="{00000000-0010-0000-0B00-000018000000}" name="Number of rooms in dwelling: _x000a_ Unknown" dataDxfId="97"/>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2015" displayName="table2015" ref="A4:X15" totalsRowShown="0" headerRowDxfId="96" dataDxfId="94" headerRowBorderDxfId="95" tableBorderDxfId="93">
  <autoFilter ref="A4:X15"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C00-000001000000}" name="Area Name / _x000a_Deciles" dataDxfId="92"/>
    <tableColumn id="2" xr3:uid="{00000000-0010-0000-0C00-000002000000}" name="Total number of dwellings" dataDxfId="91"/>
    <tableColumn id="3" xr3:uid="{00000000-0010-0000-0C00-000003000000}" name="Dwellings per hectare" dataDxfId="90"/>
    <tableColumn id="4" xr3:uid="{00000000-0010-0000-0C00-000004000000}" name="Council Tax band: _x000a_ A" dataDxfId="89"/>
    <tableColumn id="5" xr3:uid="{00000000-0010-0000-0C00-000005000000}" name="Council Tax band: _x000a_ B" dataDxfId="88"/>
    <tableColumn id="6" xr3:uid="{00000000-0010-0000-0C00-000006000000}" name="Council Tax band: _x000a_ C" dataDxfId="87"/>
    <tableColumn id="7" xr3:uid="{00000000-0010-0000-0C00-000007000000}" name="Council Tax band: _x000a_ D" dataDxfId="86"/>
    <tableColumn id="8" xr3:uid="{00000000-0010-0000-0C00-000008000000}" name="Council Tax band: _x000a_ E" dataDxfId="85"/>
    <tableColumn id="9" xr3:uid="{00000000-0010-0000-0C00-000009000000}" name="Council Tax band: _x000a_ F" dataDxfId="84"/>
    <tableColumn id="10" xr3:uid="{00000000-0010-0000-0C00-00000A000000}" name="Council Tax band: _x000a_ G" dataDxfId="83"/>
    <tableColumn id="11" xr3:uid="{00000000-0010-0000-0C00-00000B000000}" name="Council Tax band: _x000a_ H" dataDxfId="82"/>
    <tableColumn id="12" xr3:uid="{00000000-0010-0000-0C00-00000C000000}" name="Type of dwelling: _x000a_ Detached" dataDxfId="81"/>
    <tableColumn id="13" xr3:uid="{00000000-0010-0000-0C00-00000D000000}" name="Type of dwelling: _x000a_ Semidetached" dataDxfId="80"/>
    <tableColumn id="14" xr3:uid="{00000000-0010-0000-0C00-00000E000000}" name="Type of dwelling: _x000a_ Terraced" dataDxfId="79"/>
    <tableColumn id="15" xr3:uid="{00000000-0010-0000-0C00-00000F000000}" name="Type of dwelling: _x000a_ Flat" dataDxfId="78"/>
    <tableColumn id="16" xr3:uid="{00000000-0010-0000-0C00-000010000000}" name="Type of dwelling: _x000a_  Unknown" dataDxfId="77"/>
    <tableColumn id="17" xr3:uid="{00000000-0010-0000-0C00-000011000000}" name="Number of rooms in dwelling: _x000a_ 1" dataDxfId="76"/>
    <tableColumn id="18" xr3:uid="{00000000-0010-0000-0C00-000012000000}" name="Number of rooms in dwelling: _x000a_ 2" dataDxfId="75"/>
    <tableColumn id="19" xr3:uid="{00000000-0010-0000-0C00-000013000000}" name="Number of rooms in dwelling: _x000a_ 3" dataDxfId="74"/>
    <tableColumn id="20" xr3:uid="{00000000-0010-0000-0C00-000014000000}" name="Number of rooms in dwelling: _x000a_ 4" dataDxfId="73"/>
    <tableColumn id="21" xr3:uid="{00000000-0010-0000-0C00-000015000000}" name="Number of rooms in dwelling: _x000a_ 5" dataDxfId="72"/>
    <tableColumn id="22" xr3:uid="{00000000-0010-0000-0C00-000016000000}" name="Number of rooms in dwelling: _x000a_ 6" dataDxfId="71"/>
    <tableColumn id="23" xr3:uid="{00000000-0010-0000-0C00-000017000000}" name="Number of rooms in dwelling: _x000a_ 7+" dataDxfId="70"/>
    <tableColumn id="24" xr3:uid="{00000000-0010-0000-0C00-000018000000}" name="Number of rooms in dwelling: _x000a_ Unknown" dataDxfId="69"/>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2016" displayName="table2016" ref="A4:X15" totalsRowShown="0" headerRowDxfId="68">
  <autoFilter ref="A4:X15"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D00-000001000000}" name="Area Name / _x000a_Deciles"/>
    <tableColumn id="2" xr3:uid="{00000000-0010-0000-0D00-000002000000}" name="Total number of dwellings"/>
    <tableColumn id="3" xr3:uid="{00000000-0010-0000-0D00-000003000000}" name="Dwellings per hectare" dataDxfId="67"/>
    <tableColumn id="4" xr3:uid="{00000000-0010-0000-0D00-000004000000}" name="Council Tax band: _x000a_ A"/>
    <tableColumn id="5" xr3:uid="{00000000-0010-0000-0D00-000005000000}" name="Council Tax band: _x000a_ B"/>
    <tableColumn id="6" xr3:uid="{00000000-0010-0000-0D00-000006000000}" name="Council Tax band: _x000a_ C"/>
    <tableColumn id="7" xr3:uid="{00000000-0010-0000-0D00-000007000000}" name="Council Tax band: _x000a_ D"/>
    <tableColumn id="8" xr3:uid="{00000000-0010-0000-0D00-000008000000}" name="Council Tax band: _x000a_ E"/>
    <tableColumn id="9" xr3:uid="{00000000-0010-0000-0D00-000009000000}" name="Council Tax band: _x000a_ F"/>
    <tableColumn id="10" xr3:uid="{00000000-0010-0000-0D00-00000A000000}" name="Council Tax band: _x000a_ G"/>
    <tableColumn id="11" xr3:uid="{00000000-0010-0000-0D00-00000B000000}" name="Council Tax band: _x000a_ H"/>
    <tableColumn id="12" xr3:uid="{00000000-0010-0000-0D00-00000C000000}" name="Type of dwelling: _x000a_ Detached"/>
    <tableColumn id="13" xr3:uid="{00000000-0010-0000-0D00-00000D000000}" name="Type of dwelling: _x000a_ Semidetached"/>
    <tableColumn id="14" xr3:uid="{00000000-0010-0000-0D00-00000E000000}" name="Type of dwelling: _x000a_ Terraced"/>
    <tableColumn id="15" xr3:uid="{00000000-0010-0000-0D00-00000F000000}" name="Type of dwelling: _x000a_ Flat"/>
    <tableColumn id="16" xr3:uid="{00000000-0010-0000-0D00-000010000000}" name="Type of dwelling: _x000a_  Unknown"/>
    <tableColumn id="17" xr3:uid="{00000000-0010-0000-0D00-000011000000}" name="Number of rooms in dwelling: _x000a_ 1"/>
    <tableColumn id="18" xr3:uid="{00000000-0010-0000-0D00-000012000000}" name="Number of rooms in dwelling: _x000a_ 2"/>
    <tableColumn id="19" xr3:uid="{00000000-0010-0000-0D00-000013000000}" name="Number of rooms in dwelling: _x000a_ 3"/>
    <tableColumn id="20" xr3:uid="{00000000-0010-0000-0D00-000014000000}" name="Number of rooms in dwelling: _x000a_ 4"/>
    <tableColumn id="21" xr3:uid="{00000000-0010-0000-0D00-000015000000}" name="Number of rooms in dwelling: _x000a_ 5"/>
    <tableColumn id="22" xr3:uid="{00000000-0010-0000-0D00-000016000000}" name="Number of rooms in dwelling: _x000a_ 6"/>
    <tableColumn id="23" xr3:uid="{00000000-0010-0000-0D00-000017000000}" name="Number of rooms in dwelling: _x000a_ 7+"/>
    <tableColumn id="24" xr3:uid="{00000000-0010-0000-0D00-000018000000}" name="Number of rooms in dwelling: _x000a_ Unknown"/>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2017" displayName="table2017" ref="A4:X15" totalsRowShown="0" headerRowDxfId="66" dataDxfId="65" tableBorderDxfId="64">
  <autoFilter ref="A4:X15"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E00-000001000000}" name="Area Name / _x000a_Deciles" dataDxfId="63"/>
    <tableColumn id="2" xr3:uid="{00000000-0010-0000-0E00-000002000000}" name="Total number of dwellings" dataDxfId="62"/>
    <tableColumn id="3" xr3:uid="{00000000-0010-0000-0E00-000003000000}" name="Dwellings per hectare" dataDxfId="61"/>
    <tableColumn id="4" xr3:uid="{00000000-0010-0000-0E00-000004000000}" name="Council Tax band: _x000a_ A" dataDxfId="60"/>
    <tableColumn id="5" xr3:uid="{00000000-0010-0000-0E00-000005000000}" name="Council Tax band: _x000a_ B" dataDxfId="59"/>
    <tableColumn id="6" xr3:uid="{00000000-0010-0000-0E00-000006000000}" name="Council Tax band: _x000a_ C" dataDxfId="58"/>
    <tableColumn id="7" xr3:uid="{00000000-0010-0000-0E00-000007000000}" name="Council Tax band: _x000a_ D" dataDxfId="57"/>
    <tableColumn id="8" xr3:uid="{00000000-0010-0000-0E00-000008000000}" name="Council Tax band: _x000a_ E" dataDxfId="56"/>
    <tableColumn id="9" xr3:uid="{00000000-0010-0000-0E00-000009000000}" name="Council Tax band: _x000a_ F" dataDxfId="55"/>
    <tableColumn id="10" xr3:uid="{00000000-0010-0000-0E00-00000A000000}" name="Council Tax band: _x000a_ G" dataDxfId="54"/>
    <tableColumn id="11" xr3:uid="{00000000-0010-0000-0E00-00000B000000}" name="Council Tax band: _x000a_ H" dataDxfId="53"/>
    <tableColumn id="12" xr3:uid="{00000000-0010-0000-0E00-00000C000000}" name="Type of dwelling: _x000a_ Detached" dataDxfId="52"/>
    <tableColumn id="13" xr3:uid="{00000000-0010-0000-0E00-00000D000000}" name="Type of dwelling: _x000a_ Semidetached" dataDxfId="51"/>
    <tableColumn id="14" xr3:uid="{00000000-0010-0000-0E00-00000E000000}" name="Type of dwelling: _x000a_ Terraced" dataDxfId="50"/>
    <tableColumn id="15" xr3:uid="{00000000-0010-0000-0E00-00000F000000}" name="Type of dwelling: _x000a_ Flat" dataDxfId="49"/>
    <tableColumn id="16" xr3:uid="{00000000-0010-0000-0E00-000010000000}" name="Type of dwelling: _x000a_  Unknown" dataDxfId="48"/>
    <tableColumn id="17" xr3:uid="{00000000-0010-0000-0E00-000011000000}" name="Number of rooms in dwelling: _x000a_ 1" dataDxfId="47"/>
    <tableColumn id="18" xr3:uid="{00000000-0010-0000-0E00-000012000000}" name="Number of rooms in dwelling: _x000a_ 2" dataDxfId="46"/>
    <tableColumn id="19" xr3:uid="{00000000-0010-0000-0E00-000013000000}" name="Number of rooms in dwelling: _x000a_ 3" dataDxfId="45"/>
    <tableColumn id="20" xr3:uid="{00000000-0010-0000-0E00-000014000000}" name="Number of rooms in dwelling: _x000a_ 4" dataDxfId="44"/>
    <tableColumn id="21" xr3:uid="{00000000-0010-0000-0E00-000015000000}" name="Number of rooms in dwelling: _x000a_ 5" dataDxfId="43"/>
    <tableColumn id="22" xr3:uid="{00000000-0010-0000-0E00-000016000000}" name="Number of rooms in dwelling: _x000a_ 6" dataDxfId="42"/>
    <tableColumn id="23" xr3:uid="{00000000-0010-0000-0E00-000017000000}" name="Number of rooms in dwelling: _x000a_ 7+" dataDxfId="41"/>
    <tableColumn id="24" xr3:uid="{00000000-0010-0000-0E00-000018000000}" name="Number of rooms in dwelling: _x000a_ Unknown" dataDxfId="40"/>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2018" displayName="table2018" ref="A5:K16" totalsRowShown="0" headerRowDxfId="39" dataDxfId="38">
  <autoFilter ref="A5:K16"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F00-000001000000}" name="Area Name / _x000a_Deciles" dataDxfId="37"/>
    <tableColumn id="2" xr3:uid="{00000000-0010-0000-0F00-000002000000}" name="Total number of dwellings" dataDxfId="36"/>
    <tableColumn id="3" xr3:uid="{00000000-0010-0000-0F00-000003000000}" name="Dwellings per hectare" dataDxfId="35"/>
    <tableColumn id="4" xr3:uid="{00000000-0010-0000-0F00-000004000000}" name="Council Tax band: _x000a_  A" dataDxfId="34"/>
    <tableColumn id="5" xr3:uid="{00000000-0010-0000-0F00-000005000000}" name="Council Tax band: _x000a_  B" dataDxfId="33"/>
    <tableColumn id="6" xr3:uid="{00000000-0010-0000-0F00-000006000000}" name="Council Tax band: _x000a_  C" dataDxfId="32"/>
    <tableColumn id="7" xr3:uid="{00000000-0010-0000-0F00-000007000000}" name="Council Tax band: _x000a_  D" dataDxfId="31"/>
    <tableColumn id="8" xr3:uid="{00000000-0010-0000-0F00-000008000000}" name="Council Tax band: _x000a_  E" dataDxfId="30"/>
    <tableColumn id="9" xr3:uid="{00000000-0010-0000-0F00-000009000000}" name="Council Tax band: _x000a_  F" dataDxfId="29"/>
    <tableColumn id="10" xr3:uid="{00000000-0010-0000-0F00-00000A000000}" name="Council Tax band: _x000a_  G" dataDxfId="28"/>
    <tableColumn id="11" xr3:uid="{00000000-0010-0000-0F00-00000B000000}" name="Council Tax band: _x000a_  H" dataDxfId="27"/>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2019" displayName="table2019" ref="A5:K16" totalsRowShown="0" headerRowDxfId="26" dataDxfId="25">
  <autoFilter ref="A5:K16"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000-000001000000}" name="Area Name / _x000a_Deciles" dataDxfId="24"/>
    <tableColumn id="2" xr3:uid="{00000000-0010-0000-1000-000002000000}" name="Total number of dwellings" dataDxfId="23"/>
    <tableColumn id="3" xr3:uid="{00000000-0010-0000-1000-000003000000}" name="Dwellings per hectare" dataDxfId="22"/>
    <tableColumn id="4" xr3:uid="{00000000-0010-0000-1000-000004000000}" name="Council Tax band: _x000a_  A" dataDxfId="21"/>
    <tableColumn id="5" xr3:uid="{00000000-0010-0000-1000-000005000000}" name="Council Tax band: _x000a_  B" dataDxfId="20"/>
    <tableColumn id="6" xr3:uid="{00000000-0010-0000-1000-000006000000}" name="Council Tax band: _x000a_  C" dataDxfId="19"/>
    <tableColumn id="7" xr3:uid="{00000000-0010-0000-1000-000007000000}" name="Council Tax band: _x000a_  D" dataDxfId="18"/>
    <tableColumn id="8" xr3:uid="{00000000-0010-0000-1000-000008000000}" name="Council Tax band: _x000a_  E" dataDxfId="17"/>
    <tableColumn id="9" xr3:uid="{00000000-0010-0000-1000-000009000000}" name="Council Tax band: _x000a_  F" dataDxfId="16"/>
    <tableColumn id="10" xr3:uid="{00000000-0010-0000-1000-00000A000000}" name="Council Tax band: _x000a_  G" dataDxfId="15"/>
    <tableColumn id="11" xr3:uid="{00000000-0010-0000-1000-00000B000000}" name="Council Tax band: _x000a_  H" dataDxfId="14"/>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2020" displayName="table2020" ref="A5:K16" totalsRowShown="0" headerRowDxfId="13" dataDxfId="12">
  <autoFilter ref="A5:K16"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100-000001000000}" name="Area Name / _x000a_Deciles" dataDxfId="11"/>
    <tableColumn id="2" xr3:uid="{00000000-0010-0000-1100-000002000000}" name="Total number of dwellings" dataDxfId="10"/>
    <tableColumn id="3" xr3:uid="{00000000-0010-0000-1100-000003000000}" name="Dwellings per hectare" dataDxfId="9"/>
    <tableColumn id="4" xr3:uid="{00000000-0010-0000-1100-000004000000}" name="Council Tax band: _x000a_  A" dataDxfId="8"/>
    <tableColumn id="5" xr3:uid="{00000000-0010-0000-1100-000005000000}" name="Council Tax band: _x000a_  B" dataDxfId="7"/>
    <tableColumn id="6" xr3:uid="{00000000-0010-0000-1100-000006000000}" name="Council Tax band: _x000a_  C" dataDxfId="6"/>
    <tableColumn id="7" xr3:uid="{00000000-0010-0000-1100-000007000000}" name="Council Tax band: _x000a_  D" dataDxfId="5"/>
    <tableColumn id="8" xr3:uid="{00000000-0010-0000-1100-000008000000}" name="Council Tax band: _x000a_  E" dataDxfId="4"/>
    <tableColumn id="9" xr3:uid="{00000000-0010-0000-1100-000009000000}" name="Council Tax band: _x000a_  F" dataDxfId="3"/>
    <tableColumn id="10" xr3:uid="{00000000-0010-0000-1100-00000A000000}" name="Council Tax band: _x000a_  G" dataDxfId="2"/>
    <tableColumn id="11" xr3:uid="{00000000-0010-0000-1100-00000B000000}" name="Council Tax band: _x000a_  H" dataDxfId="1"/>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021" displayName="table2021" ref="A5:K16" totalsRowShown="0" headerRowDxfId="0">
  <tableColumns count="11">
    <tableColumn id="1" xr3:uid="{00000000-0010-0000-1200-000001000000}" name="Area Name / _x000a_Deciles"/>
    <tableColumn id="2" xr3:uid="{00000000-0010-0000-1200-000002000000}" name="Total number of dwellings"/>
    <tableColumn id="3" xr3:uid="{00000000-0010-0000-1200-000003000000}" name="Dwellings per hectare"/>
    <tableColumn id="4" xr3:uid="{00000000-0010-0000-1200-000004000000}" name="Council Tax band: _x000a_  A"/>
    <tableColumn id="5" xr3:uid="{00000000-0010-0000-1200-000005000000}" name="Council Tax band: _x000a_  B"/>
    <tableColumn id="6" xr3:uid="{00000000-0010-0000-1200-000006000000}" name="Council Tax band: _x000a_  C"/>
    <tableColumn id="7" xr3:uid="{00000000-0010-0000-1200-000007000000}" name="Council Tax band: _x000a_  D"/>
    <tableColumn id="8" xr3:uid="{00000000-0010-0000-1200-000008000000}" name="Council Tax band: _x000a_  E"/>
    <tableColumn id="9" xr3:uid="{00000000-0010-0000-1200-000009000000}" name="Council Tax band: _x000a_  F"/>
    <tableColumn id="10" xr3:uid="{00000000-0010-0000-1200-00000A000000}" name="Council Tax band: _x000a_  G"/>
    <tableColumn id="11" xr3:uid="{00000000-0010-0000-1200-00000B000000}" name="Council Tax band: _x000a_  H"/>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4:C6" totalsRowShown="0" headerRowDxfId="363">
  <tableColumns count="3">
    <tableColumn id="1" xr3:uid="{00000000-0010-0000-0100-000001000000}" name="Note number" dataDxfId="362"/>
    <tableColumn id="2" xr3:uid="{00000000-0010-0000-0100-000002000000}" name="Note text"/>
    <tableColumn id="3" xr3:uid="{00000000-0010-0000-0100-000003000000}" name="Related Tables"/>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3000000}" name="table2022" displayName="table2022" ref="A4:K15" totalsRowShown="0">
  <tableColumns count="11">
    <tableColumn id="1" xr3:uid="{00000000-0010-0000-1300-000001000000}" name="Area Name /_x000a_Deciles"/>
    <tableColumn id="2" xr3:uid="{00000000-0010-0000-1300-000002000000}" name="Total number of dwellings"/>
    <tableColumn id="3" xr3:uid="{00000000-0010-0000-1300-000003000000}" name="Dwellings per hectare"/>
    <tableColumn id="4" xr3:uid="{00000000-0010-0000-1300-000004000000}" name="Council Tax_x000a_band:_x000a_A"/>
    <tableColumn id="5" xr3:uid="{00000000-0010-0000-1300-000005000000}" name="Council Tax_x000a_band:_x000a_B"/>
    <tableColumn id="6" xr3:uid="{00000000-0010-0000-1300-000006000000}" name="Council Tax_x000a_band:_x000a_C"/>
    <tableColumn id="7" xr3:uid="{00000000-0010-0000-1300-000007000000}" name="Council Tax_x000a_band:_x000a_D"/>
    <tableColumn id="8" xr3:uid="{00000000-0010-0000-1300-000008000000}" name="Council Tax_x000a_band:_x000a_E"/>
    <tableColumn id="9" xr3:uid="{00000000-0010-0000-1300-000009000000}" name="Council Tax_x000a_band:_x000a_F"/>
    <tableColumn id="10" xr3:uid="{00000000-0010-0000-1300-00000A000000}" name="Council Tax_x000a_band:_x000a_G"/>
    <tableColumn id="11" xr3:uid="{00000000-0010-0000-1300-00000B000000}" name="Council Tax_x000a_band:_x000a_H"/>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05" displayName="table2005" ref="A5:K16" totalsRowShown="0" headerRowDxfId="361" dataDxfId="360">
  <autoFilter ref="A5:K1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Area Name / _x000a_Deciles" dataDxfId="359"/>
    <tableColumn id="2" xr3:uid="{00000000-0010-0000-0200-000002000000}" name="Total number of dwellings" dataDxfId="358"/>
    <tableColumn id="3" xr3:uid="{00000000-0010-0000-0200-000003000000}" name="Dwellings per hectare" dataDxfId="357"/>
    <tableColumn id="4" xr3:uid="{00000000-0010-0000-0200-000004000000}" name="Council Tax band: _x000a_  A" dataDxfId="356"/>
    <tableColumn id="5" xr3:uid="{00000000-0010-0000-0200-000005000000}" name="Council Tax band: _x000a_  B" dataDxfId="355"/>
    <tableColumn id="6" xr3:uid="{00000000-0010-0000-0200-000006000000}" name="Council Tax band: _x000a_  C" dataDxfId="354"/>
    <tableColumn id="7" xr3:uid="{00000000-0010-0000-0200-000007000000}" name="Council Tax band: _x000a_  D" dataDxfId="353"/>
    <tableColumn id="8" xr3:uid="{00000000-0010-0000-0200-000008000000}" name="Council Tax band: _x000a_  E" dataDxfId="352"/>
    <tableColumn id="9" xr3:uid="{00000000-0010-0000-0200-000009000000}" name="Council Tax band: _x000a_  F" dataDxfId="351"/>
    <tableColumn id="10" xr3:uid="{00000000-0010-0000-0200-00000A000000}" name="Council Tax band: _x000a_  G" dataDxfId="350"/>
    <tableColumn id="11" xr3:uid="{00000000-0010-0000-0200-00000B000000}" name="Council Tax band: _x000a_  H" dataDxfId="349"/>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06" displayName="table2006" ref="A4:X15" totalsRowShown="0" headerRowDxfId="348" dataDxfId="346" headerRowBorderDxfId="347" tableBorderDxfId="345">
  <autoFilter ref="A4:X1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300-000001000000}" name="Area Name / _x000a_Deciles" dataDxfId="344"/>
    <tableColumn id="2" xr3:uid="{00000000-0010-0000-0300-000002000000}" name="Total number of dwellings" dataDxfId="343"/>
    <tableColumn id="3" xr3:uid="{00000000-0010-0000-0300-000003000000}" name="Dwellings per hectare" dataDxfId="342"/>
    <tableColumn id="4" xr3:uid="{00000000-0010-0000-0300-000004000000}" name="Council Tax band: _x000a_ A" dataDxfId="341"/>
    <tableColumn id="5" xr3:uid="{00000000-0010-0000-0300-000005000000}" name="Council Tax band: _x000a_ B" dataDxfId="340"/>
    <tableColumn id="6" xr3:uid="{00000000-0010-0000-0300-000006000000}" name="Council Tax band: _x000a_ C" dataDxfId="339"/>
    <tableColumn id="7" xr3:uid="{00000000-0010-0000-0300-000007000000}" name="Council Tax band: _x000a_ D" dataDxfId="338"/>
    <tableColumn id="8" xr3:uid="{00000000-0010-0000-0300-000008000000}" name="Council Tax band: _x000a_ E" dataDxfId="337"/>
    <tableColumn id="9" xr3:uid="{00000000-0010-0000-0300-000009000000}" name="Council Tax band: _x000a_ F" dataDxfId="336"/>
    <tableColumn id="10" xr3:uid="{00000000-0010-0000-0300-00000A000000}" name="Council Tax band: _x000a_ G" dataDxfId="335"/>
    <tableColumn id="11" xr3:uid="{00000000-0010-0000-0300-00000B000000}" name="Council Tax band: _x000a_ H" dataDxfId="334"/>
    <tableColumn id="12" xr3:uid="{00000000-0010-0000-0300-00000C000000}" name="Type of dwelling: _x000a_ Detached" dataDxfId="333"/>
    <tableColumn id="13" xr3:uid="{00000000-0010-0000-0300-00000D000000}" name="Type of dwelling: _x000a_ Semidetached" dataDxfId="332"/>
    <tableColumn id="14" xr3:uid="{00000000-0010-0000-0300-00000E000000}" name="Type of dwelling: _x000a_ Terraced" dataDxfId="331"/>
    <tableColumn id="15" xr3:uid="{00000000-0010-0000-0300-00000F000000}" name="Type of dwelling: _x000a_ Flat" dataDxfId="330"/>
    <tableColumn id="16" xr3:uid="{00000000-0010-0000-0300-000010000000}" name="Type of dwelling: _x000a_  Unknown" dataDxfId="329"/>
    <tableColumn id="17" xr3:uid="{00000000-0010-0000-0300-000011000000}" name="Number of rooms in dwelling: _x000a_ 1" dataDxfId="328"/>
    <tableColumn id="18" xr3:uid="{00000000-0010-0000-0300-000012000000}" name="Number of rooms in dwelling: _x000a_ 2" dataDxfId="327"/>
    <tableColumn id="19" xr3:uid="{00000000-0010-0000-0300-000013000000}" name="Number of rooms in dwelling: _x000a_ 3" dataDxfId="326"/>
    <tableColumn id="20" xr3:uid="{00000000-0010-0000-0300-000014000000}" name="Number of rooms in dwelling: _x000a_ 4" dataDxfId="325"/>
    <tableColumn id="21" xr3:uid="{00000000-0010-0000-0300-000015000000}" name="Number of rooms in dwelling: _x000a_ 5" dataDxfId="324"/>
    <tableColumn id="22" xr3:uid="{00000000-0010-0000-0300-000016000000}" name="Number of rooms in dwelling: _x000a_ 6" dataDxfId="323"/>
    <tableColumn id="23" xr3:uid="{00000000-0010-0000-0300-000017000000}" name="Number of rooms in dwelling: _x000a_ 7+" dataDxfId="322"/>
    <tableColumn id="24" xr3:uid="{00000000-0010-0000-0300-000018000000}" name="Number of rooms in dwelling: _x000a_ Unknown" dataDxfId="321"/>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07" displayName="table2007" ref="A4:X15" totalsRowShown="0" headerRowDxfId="320" dataDxfId="318" headerRowBorderDxfId="319" tableBorderDxfId="317">
  <autoFilter ref="A4:X1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400-000001000000}" name="Area Name / _x000a_Deciles" dataDxfId="316"/>
    <tableColumn id="2" xr3:uid="{00000000-0010-0000-0400-000002000000}" name="Total number of dwellings" dataDxfId="315"/>
    <tableColumn id="3" xr3:uid="{00000000-0010-0000-0400-000003000000}" name="Dwellings per hectare" dataDxfId="314"/>
    <tableColumn id="4" xr3:uid="{00000000-0010-0000-0400-000004000000}" name="Council Tax band: _x000a_ A" dataDxfId="313"/>
    <tableColumn id="5" xr3:uid="{00000000-0010-0000-0400-000005000000}" name="Council Tax band: _x000a_ B" dataDxfId="312"/>
    <tableColumn id="6" xr3:uid="{00000000-0010-0000-0400-000006000000}" name="Council Tax band: _x000a_ C" dataDxfId="311"/>
    <tableColumn id="7" xr3:uid="{00000000-0010-0000-0400-000007000000}" name="Council Tax band: _x000a_ D" dataDxfId="310"/>
    <tableColumn id="8" xr3:uid="{00000000-0010-0000-0400-000008000000}" name="Council Tax band: _x000a_ E" dataDxfId="309"/>
    <tableColumn id="9" xr3:uid="{00000000-0010-0000-0400-000009000000}" name="Council Tax band: _x000a_ F" dataDxfId="308"/>
    <tableColumn id="10" xr3:uid="{00000000-0010-0000-0400-00000A000000}" name="Council Tax band: _x000a_ G" dataDxfId="307"/>
    <tableColumn id="11" xr3:uid="{00000000-0010-0000-0400-00000B000000}" name="Council Tax band: _x000a_ H" dataDxfId="306"/>
    <tableColumn id="12" xr3:uid="{00000000-0010-0000-0400-00000C000000}" name="Type of dwelling: _x000a_ Detached" dataDxfId="305"/>
    <tableColumn id="13" xr3:uid="{00000000-0010-0000-0400-00000D000000}" name="Type of dwelling: _x000a_ Semidetached" dataDxfId="304"/>
    <tableColumn id="14" xr3:uid="{00000000-0010-0000-0400-00000E000000}" name="Type of dwelling: _x000a_ Terraced" dataDxfId="303"/>
    <tableColumn id="15" xr3:uid="{00000000-0010-0000-0400-00000F000000}" name="Type of dwelling: _x000a_ Flat" dataDxfId="302"/>
    <tableColumn id="16" xr3:uid="{00000000-0010-0000-0400-000010000000}" name="Type of dwelling: _x000a_  Unknown" dataDxfId="301"/>
    <tableColumn id="17" xr3:uid="{00000000-0010-0000-0400-000011000000}" name="Number of rooms in dwelling: _x000a_ 1" dataDxfId="300"/>
    <tableColumn id="18" xr3:uid="{00000000-0010-0000-0400-000012000000}" name="Number of rooms in dwelling: _x000a_ 2" dataDxfId="299"/>
    <tableColumn id="19" xr3:uid="{00000000-0010-0000-0400-000013000000}" name="Number of rooms in dwelling: _x000a_ 3" dataDxfId="298"/>
    <tableColumn id="20" xr3:uid="{00000000-0010-0000-0400-000014000000}" name="Number of rooms in dwelling: _x000a_ 4" dataDxfId="297"/>
    <tableColumn id="21" xr3:uid="{00000000-0010-0000-0400-000015000000}" name="Number of rooms in dwelling: _x000a_ 5" dataDxfId="296"/>
    <tableColumn id="22" xr3:uid="{00000000-0010-0000-0400-000016000000}" name="Number of rooms in dwelling: _x000a_ 6" dataDxfId="295"/>
    <tableColumn id="23" xr3:uid="{00000000-0010-0000-0400-000017000000}" name="Number of rooms in dwelling: _x000a_ 7+" dataDxfId="294"/>
    <tableColumn id="24" xr3:uid="{00000000-0010-0000-0400-000018000000}" name="Number of rooms in dwelling: _x000a_ Unknown" dataDxfId="293"/>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08" displayName="table2008" ref="A4:X15" totalsRowShown="0" headerRowDxfId="292" dataDxfId="290" headerRowBorderDxfId="291" tableBorderDxfId="289">
  <autoFilter ref="A4:X1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500-000001000000}" name="Area Name / _x000a_Deciles" dataDxfId="288"/>
    <tableColumn id="2" xr3:uid="{00000000-0010-0000-0500-000002000000}" name="Total number of dwellings" dataDxfId="287"/>
    <tableColumn id="3" xr3:uid="{00000000-0010-0000-0500-000003000000}" name="Dwellings per hectare" dataDxfId="286"/>
    <tableColumn id="4" xr3:uid="{00000000-0010-0000-0500-000004000000}" name="Council Tax band: _x000a_ A" dataDxfId="285"/>
    <tableColumn id="5" xr3:uid="{00000000-0010-0000-0500-000005000000}" name="Council Tax band: _x000a_ B" dataDxfId="284"/>
    <tableColumn id="6" xr3:uid="{00000000-0010-0000-0500-000006000000}" name="Council Tax band: _x000a_ C" dataDxfId="283"/>
    <tableColumn id="7" xr3:uid="{00000000-0010-0000-0500-000007000000}" name="Council Tax band: _x000a_ D" dataDxfId="282"/>
    <tableColumn id="8" xr3:uid="{00000000-0010-0000-0500-000008000000}" name="Council Tax band: _x000a_ E" dataDxfId="281"/>
    <tableColumn id="9" xr3:uid="{00000000-0010-0000-0500-000009000000}" name="Council Tax band: _x000a_ F" dataDxfId="280"/>
    <tableColumn id="10" xr3:uid="{00000000-0010-0000-0500-00000A000000}" name="Council Tax band: _x000a_ G" dataDxfId="279"/>
    <tableColumn id="11" xr3:uid="{00000000-0010-0000-0500-00000B000000}" name="Council Tax band: _x000a_ H" dataDxfId="278"/>
    <tableColumn id="12" xr3:uid="{00000000-0010-0000-0500-00000C000000}" name="Type of dwelling: _x000a_ Detached" dataDxfId="277"/>
    <tableColumn id="13" xr3:uid="{00000000-0010-0000-0500-00000D000000}" name="Type of dwelling: _x000a_ Semidetached" dataDxfId="276"/>
    <tableColumn id="14" xr3:uid="{00000000-0010-0000-0500-00000E000000}" name="Type of dwelling: _x000a_ Terraced" dataDxfId="275"/>
    <tableColumn id="15" xr3:uid="{00000000-0010-0000-0500-00000F000000}" name="Type of dwelling: _x000a_ Flat" dataDxfId="274"/>
    <tableColumn id="16" xr3:uid="{00000000-0010-0000-0500-000010000000}" name="Type of dwelling: _x000a_  Unknown" dataDxfId="273"/>
    <tableColumn id="17" xr3:uid="{00000000-0010-0000-0500-000011000000}" name="Number of rooms in dwelling: _x000a_ 1" dataDxfId="272"/>
    <tableColumn id="18" xr3:uid="{00000000-0010-0000-0500-000012000000}" name="Number of rooms in dwelling: _x000a_ 2" dataDxfId="271"/>
    <tableColumn id="19" xr3:uid="{00000000-0010-0000-0500-000013000000}" name="Number of rooms in dwelling: _x000a_ 3" dataDxfId="270"/>
    <tableColumn id="20" xr3:uid="{00000000-0010-0000-0500-000014000000}" name="Number of rooms in dwelling: _x000a_ 4" dataDxfId="269"/>
    <tableColumn id="21" xr3:uid="{00000000-0010-0000-0500-000015000000}" name="Number of rooms in dwelling: _x000a_ 5" dataDxfId="268"/>
    <tableColumn id="22" xr3:uid="{00000000-0010-0000-0500-000016000000}" name="Number of rooms in dwelling: _x000a_ 6" dataDxfId="267"/>
    <tableColumn id="23" xr3:uid="{00000000-0010-0000-0500-000017000000}" name="Number of rooms in dwelling: _x000a_ 7+" dataDxfId="266"/>
    <tableColumn id="24" xr3:uid="{00000000-0010-0000-0500-000018000000}" name="Number of rooms in dwelling: _x000a_ Unknown" dataDxfId="265"/>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09" displayName="table2009" ref="A4:X15" totalsRowShown="0" headerRowDxfId="264" dataDxfId="262" headerRowBorderDxfId="263" tableBorderDxfId="261">
  <autoFilter ref="A4:X15"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600-000001000000}" name="Area Name / _x000a_Deciles" dataDxfId="260"/>
    <tableColumn id="2" xr3:uid="{00000000-0010-0000-0600-000002000000}" name="Total number of dwellings" dataDxfId="259"/>
    <tableColumn id="3" xr3:uid="{00000000-0010-0000-0600-000003000000}" name="Dwellings per hectare" dataDxfId="258"/>
    <tableColumn id="4" xr3:uid="{00000000-0010-0000-0600-000004000000}" name="Council Tax band: _x000a_ A" dataDxfId="257"/>
    <tableColumn id="5" xr3:uid="{00000000-0010-0000-0600-000005000000}" name="Council Tax band: _x000a_ B" dataDxfId="256"/>
    <tableColumn id="6" xr3:uid="{00000000-0010-0000-0600-000006000000}" name="Council Tax band: _x000a_ C" dataDxfId="255"/>
    <tableColumn id="7" xr3:uid="{00000000-0010-0000-0600-000007000000}" name="Council Tax band: _x000a_ D" dataDxfId="254"/>
    <tableColumn id="8" xr3:uid="{00000000-0010-0000-0600-000008000000}" name="Council Tax band: _x000a_ E" dataDxfId="253"/>
    <tableColumn id="9" xr3:uid="{00000000-0010-0000-0600-000009000000}" name="Council Tax band: _x000a_ F" dataDxfId="252"/>
    <tableColumn id="10" xr3:uid="{00000000-0010-0000-0600-00000A000000}" name="Council Tax band: _x000a_ G" dataDxfId="251"/>
    <tableColumn id="11" xr3:uid="{00000000-0010-0000-0600-00000B000000}" name="Council Tax band: _x000a_ H" dataDxfId="250"/>
    <tableColumn id="12" xr3:uid="{00000000-0010-0000-0600-00000C000000}" name="Type of dwelling: _x000a_ Detached" dataDxfId="249"/>
    <tableColumn id="13" xr3:uid="{00000000-0010-0000-0600-00000D000000}" name="Type of dwelling: _x000a_ Semidetached" dataDxfId="248"/>
    <tableColumn id="14" xr3:uid="{00000000-0010-0000-0600-00000E000000}" name="Type of dwelling: _x000a_ Terraced" dataDxfId="247"/>
    <tableColumn id="15" xr3:uid="{00000000-0010-0000-0600-00000F000000}" name="Type of dwelling: _x000a_ Flat" dataDxfId="246"/>
    <tableColumn id="16" xr3:uid="{00000000-0010-0000-0600-000010000000}" name="Type of dwelling: _x000a_  Unknown" dataDxfId="245"/>
    <tableColumn id="17" xr3:uid="{00000000-0010-0000-0600-000011000000}" name="Number of rooms in dwelling: _x000a_ 1" dataDxfId="244"/>
    <tableColumn id="18" xr3:uid="{00000000-0010-0000-0600-000012000000}" name="Number of rooms in dwelling: _x000a_ 2" dataDxfId="243"/>
    <tableColumn id="19" xr3:uid="{00000000-0010-0000-0600-000013000000}" name="Number of rooms in dwelling: _x000a_ 3" dataDxfId="242"/>
    <tableColumn id="20" xr3:uid="{00000000-0010-0000-0600-000014000000}" name="Number of rooms in dwelling: _x000a_ 4" dataDxfId="241"/>
    <tableColumn id="21" xr3:uid="{00000000-0010-0000-0600-000015000000}" name="Number of rooms in dwelling: _x000a_ 5" dataDxfId="240"/>
    <tableColumn id="22" xr3:uid="{00000000-0010-0000-0600-000016000000}" name="Number of rooms in dwelling: _x000a_ 6" dataDxfId="239"/>
    <tableColumn id="23" xr3:uid="{00000000-0010-0000-0600-000017000000}" name="Number of rooms in dwelling: _x000a_ 7+" dataDxfId="238"/>
    <tableColumn id="24" xr3:uid="{00000000-0010-0000-0600-000018000000}" name="Number of rooms in dwelling: _x000a_ Unknown" dataDxfId="237"/>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10" displayName="table2010" ref="A4:X15" totalsRowShown="0" headerRowDxfId="236" dataDxfId="234" headerRowBorderDxfId="235" tableBorderDxfId="233">
  <autoFilter ref="A4:X15"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700-000001000000}" name="Area Name / _x000a_Deciles" dataDxfId="232"/>
    <tableColumn id="2" xr3:uid="{00000000-0010-0000-0700-000002000000}" name="Total number of dwellings" dataDxfId="231"/>
    <tableColumn id="3" xr3:uid="{00000000-0010-0000-0700-000003000000}" name="Dwellings per hectare" dataDxfId="230"/>
    <tableColumn id="4" xr3:uid="{00000000-0010-0000-0700-000004000000}" name="Council Tax band: _x000a_ A" dataDxfId="229"/>
    <tableColumn id="5" xr3:uid="{00000000-0010-0000-0700-000005000000}" name="Council Tax band: _x000a_ B" dataDxfId="228"/>
    <tableColumn id="6" xr3:uid="{00000000-0010-0000-0700-000006000000}" name="Council Tax band: _x000a_ C" dataDxfId="227"/>
    <tableColumn id="7" xr3:uid="{00000000-0010-0000-0700-000007000000}" name="Council Tax band: _x000a_ D" dataDxfId="226"/>
    <tableColumn id="8" xr3:uid="{00000000-0010-0000-0700-000008000000}" name="Council Tax band: _x000a_ E" dataDxfId="225"/>
    <tableColumn id="9" xr3:uid="{00000000-0010-0000-0700-000009000000}" name="Council Tax band: _x000a_ F" dataDxfId="224"/>
    <tableColumn id="10" xr3:uid="{00000000-0010-0000-0700-00000A000000}" name="Council Tax band: _x000a_ G" dataDxfId="223"/>
    <tableColumn id="11" xr3:uid="{00000000-0010-0000-0700-00000B000000}" name="Council Tax band: _x000a_ H" dataDxfId="222"/>
    <tableColumn id="12" xr3:uid="{00000000-0010-0000-0700-00000C000000}" name="Type of dwelling: _x000a_ Detached" dataDxfId="221"/>
    <tableColumn id="13" xr3:uid="{00000000-0010-0000-0700-00000D000000}" name="Type of dwelling: _x000a_ Semidetached" dataDxfId="220"/>
    <tableColumn id="14" xr3:uid="{00000000-0010-0000-0700-00000E000000}" name="Type of dwelling: _x000a_ Terraced" dataDxfId="219"/>
    <tableColumn id="15" xr3:uid="{00000000-0010-0000-0700-00000F000000}" name="Type of dwelling: _x000a_ Flat" dataDxfId="218"/>
    <tableColumn id="16" xr3:uid="{00000000-0010-0000-0700-000010000000}" name="Type of dwelling: _x000a_  Unknown" dataDxfId="217"/>
    <tableColumn id="17" xr3:uid="{00000000-0010-0000-0700-000011000000}" name="Number of rooms in dwelling: _x000a_ 1" dataDxfId="216"/>
    <tableColumn id="18" xr3:uid="{00000000-0010-0000-0700-000012000000}" name="Number of rooms in dwelling: _x000a_ 2" dataDxfId="215"/>
    <tableColumn id="19" xr3:uid="{00000000-0010-0000-0700-000013000000}" name="Number of rooms in dwelling: _x000a_ 3" dataDxfId="214"/>
    <tableColumn id="20" xr3:uid="{00000000-0010-0000-0700-000014000000}" name="Number of rooms in dwelling: _x000a_ 4" dataDxfId="213"/>
    <tableColumn id="21" xr3:uid="{00000000-0010-0000-0700-000015000000}" name="Number of rooms in dwelling: _x000a_ 5" dataDxfId="212"/>
    <tableColumn id="22" xr3:uid="{00000000-0010-0000-0700-000016000000}" name="Number of rooms in dwelling: _x000a_ 6" dataDxfId="211"/>
    <tableColumn id="23" xr3:uid="{00000000-0010-0000-0700-000017000000}" name="Number of rooms in dwelling: _x000a_ 7+" dataDxfId="210"/>
    <tableColumn id="24" xr3:uid="{00000000-0010-0000-0700-000018000000}" name="Number of rooms in dwelling: _x000a_ Unknown" dataDxfId="209"/>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11" displayName="table2011" ref="A4:X15" totalsRowShown="0" headerRowDxfId="208" dataDxfId="206" headerRowBorderDxfId="207" tableBorderDxfId="205">
  <autoFilter ref="A4:X15"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800-000001000000}" name="Area Name / _x000a_Deciles" dataDxfId="204"/>
    <tableColumn id="2" xr3:uid="{00000000-0010-0000-0800-000002000000}" name="Total number of dwellings" dataDxfId="203"/>
    <tableColumn id="3" xr3:uid="{00000000-0010-0000-0800-000003000000}" name="Dwellings per hectare" dataDxfId="202"/>
    <tableColumn id="4" xr3:uid="{00000000-0010-0000-0800-000004000000}" name="Council Tax band: _x000a_ A" dataDxfId="201"/>
    <tableColumn id="5" xr3:uid="{00000000-0010-0000-0800-000005000000}" name="Council Tax band: _x000a_ B" dataDxfId="200"/>
    <tableColumn id="6" xr3:uid="{00000000-0010-0000-0800-000006000000}" name="Council Tax band: _x000a_ C" dataDxfId="199"/>
    <tableColumn id="7" xr3:uid="{00000000-0010-0000-0800-000007000000}" name="Council Tax band: _x000a_ D" dataDxfId="198"/>
    <tableColumn id="8" xr3:uid="{00000000-0010-0000-0800-000008000000}" name="Council Tax band: _x000a_ E" dataDxfId="197"/>
    <tableColumn id="9" xr3:uid="{00000000-0010-0000-0800-000009000000}" name="Council Tax band: _x000a_ F" dataDxfId="196"/>
    <tableColumn id="10" xr3:uid="{00000000-0010-0000-0800-00000A000000}" name="Council Tax band: _x000a_ G" dataDxfId="195"/>
    <tableColumn id="11" xr3:uid="{00000000-0010-0000-0800-00000B000000}" name="Council Tax band: _x000a_ H" dataDxfId="194"/>
    <tableColumn id="12" xr3:uid="{00000000-0010-0000-0800-00000C000000}" name="Type of dwelling: _x000a_ Detached" dataDxfId="193"/>
    <tableColumn id="13" xr3:uid="{00000000-0010-0000-0800-00000D000000}" name="Type of dwelling: _x000a_ Semidetached" dataDxfId="192"/>
    <tableColumn id="14" xr3:uid="{00000000-0010-0000-0800-00000E000000}" name="Type of dwelling: _x000a_ Terraced" dataDxfId="191"/>
    <tableColumn id="15" xr3:uid="{00000000-0010-0000-0800-00000F000000}" name="Type of dwelling: _x000a_ Flat" dataDxfId="190"/>
    <tableColumn id="16" xr3:uid="{00000000-0010-0000-0800-000010000000}" name="Type of dwelling: _x000a_  Unknown" dataDxfId="189"/>
    <tableColumn id="17" xr3:uid="{00000000-0010-0000-0800-000011000000}" name="Number of rooms in dwelling: _x000a_ 1" dataDxfId="188"/>
    <tableColumn id="18" xr3:uid="{00000000-0010-0000-0800-000012000000}" name="Number of rooms in dwelling: _x000a_ 2" dataDxfId="187"/>
    <tableColumn id="19" xr3:uid="{00000000-0010-0000-0800-000013000000}" name="Number of rooms in dwelling: _x000a_ 3" dataDxfId="186"/>
    <tableColumn id="20" xr3:uid="{00000000-0010-0000-0800-000014000000}" name="Number of rooms in dwelling: _x000a_ 4" dataDxfId="185"/>
    <tableColumn id="21" xr3:uid="{00000000-0010-0000-0800-000015000000}" name="Number of rooms in dwelling: _x000a_ 5" dataDxfId="184"/>
    <tableColumn id="22" xr3:uid="{00000000-0010-0000-0800-000016000000}" name="Number of rooms in dwelling: _x000a_ 6" dataDxfId="183"/>
    <tableColumn id="23" xr3:uid="{00000000-0010-0000-0800-000017000000}" name="Number of rooms in dwelling: _x000a_ 7+" dataDxfId="182"/>
    <tableColumn id="24" xr3:uid="{00000000-0010-0000-0800-000018000000}" name="Number of rooms in dwelling: _x000a_ Unknown" dataDxfId="181"/>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https://www.gov.scot/collections/scottish-index-of-multiple-deprivation-2020/"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statistics-and-data/statistics/statistics-by-theme/households/household-estimates/2022" TargetMode="External"/><Relationship Id="rId5" Type="http://schemas.openxmlformats.org/officeDocument/2006/relationships/hyperlink" Target="mailto:communications@nrscotland.gov.uk" TargetMode="External"/><Relationship Id="rId4" Type="http://schemas.openxmlformats.org/officeDocument/2006/relationships/hyperlink" Target="mailto:statisticscustomerservice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tabSelected="1" workbookViewId="0"/>
  </sheetViews>
  <sheetFormatPr defaultColWidth="11.54296875" defaultRowHeight="15" x14ac:dyDescent="0.25"/>
  <cols>
    <col min="1" max="1" width="126.1796875" customWidth="1"/>
  </cols>
  <sheetData>
    <row r="1" spans="1:1" ht="48.75" customHeight="1" x14ac:dyDescent="0.4">
      <c r="A1" s="57" t="s">
        <v>80</v>
      </c>
    </row>
    <row r="2" spans="1:1" ht="30" customHeight="1" x14ac:dyDescent="0.25">
      <c r="A2" s="5" t="s">
        <v>27</v>
      </c>
    </row>
    <row r="3" spans="1:1" x14ac:dyDescent="0.25">
      <c r="A3" s="44" t="s">
        <v>83</v>
      </c>
    </row>
    <row r="4" spans="1:1" ht="23.25" customHeight="1" x14ac:dyDescent="0.3">
      <c r="A4" s="6" t="s">
        <v>16</v>
      </c>
    </row>
    <row r="5" spans="1:1" x14ac:dyDescent="0.25">
      <c r="A5" s="5" t="s">
        <v>81</v>
      </c>
    </row>
    <row r="6" spans="1:1" ht="19.5" customHeight="1" x14ac:dyDescent="0.3">
      <c r="A6" s="6" t="s">
        <v>17</v>
      </c>
    </row>
    <row r="7" spans="1:1" x14ac:dyDescent="0.25">
      <c r="A7" s="55" t="s">
        <v>128</v>
      </c>
    </row>
    <row r="8" spans="1:1" ht="18" customHeight="1" x14ac:dyDescent="0.3">
      <c r="A8" s="6" t="s">
        <v>18</v>
      </c>
    </row>
    <row r="9" spans="1:1" x14ac:dyDescent="0.25">
      <c r="A9" s="55" t="s">
        <v>129</v>
      </c>
    </row>
    <row r="10" spans="1:1" ht="18" customHeight="1" x14ac:dyDescent="0.3">
      <c r="A10" s="6" t="s">
        <v>19</v>
      </c>
    </row>
    <row r="11" spans="1:1" x14ac:dyDescent="0.25">
      <c r="A11" s="5" t="s">
        <v>20</v>
      </c>
    </row>
    <row r="12" spans="1:1" ht="18" customHeight="1" x14ac:dyDescent="0.3">
      <c r="A12" s="6" t="s">
        <v>21</v>
      </c>
    </row>
    <row r="13" spans="1:1" x14ac:dyDescent="0.25">
      <c r="A13" s="5" t="s">
        <v>22</v>
      </c>
    </row>
    <row r="14" spans="1:1" ht="18" customHeight="1" x14ac:dyDescent="0.3">
      <c r="A14" s="6" t="s">
        <v>23</v>
      </c>
    </row>
    <row r="15" spans="1:1" x14ac:dyDescent="0.25">
      <c r="A15" s="1" t="s">
        <v>24</v>
      </c>
    </row>
    <row r="16" spans="1:1" ht="18" customHeight="1" x14ac:dyDescent="0.3">
      <c r="A16" s="6" t="s">
        <v>25</v>
      </c>
    </row>
    <row r="17" spans="1:1" ht="60" customHeight="1" x14ac:dyDescent="0.25">
      <c r="A17" s="5" t="s">
        <v>130</v>
      </c>
    </row>
    <row r="18" spans="1:1" ht="18" customHeight="1" x14ac:dyDescent="0.3">
      <c r="A18" s="6" t="s">
        <v>127</v>
      </c>
    </row>
    <row r="19" spans="1:1" ht="45" customHeight="1" x14ac:dyDescent="0.25">
      <c r="A19" s="8" t="s">
        <v>4</v>
      </c>
    </row>
    <row r="20" spans="1:1" ht="21" customHeight="1" x14ac:dyDescent="0.25">
      <c r="A20" s="1" t="s">
        <v>5</v>
      </c>
    </row>
    <row r="21" spans="1:1" x14ac:dyDescent="0.25">
      <c r="A21" s="7" t="s">
        <v>26</v>
      </c>
    </row>
    <row r="22" spans="1:1" ht="34.5" customHeight="1" x14ac:dyDescent="0.3">
      <c r="A22" s="2" t="s">
        <v>43</v>
      </c>
    </row>
    <row r="23" spans="1:1" ht="30" customHeight="1" x14ac:dyDescent="0.25">
      <c r="A23" s="3" t="s">
        <v>82</v>
      </c>
    </row>
    <row r="24" spans="1:1" x14ac:dyDescent="0.25">
      <c r="A24" s="4" t="s">
        <v>44</v>
      </c>
    </row>
    <row r="25" spans="1:1" ht="18" customHeight="1" x14ac:dyDescent="0.3">
      <c r="A25" s="2" t="s">
        <v>45</v>
      </c>
    </row>
    <row r="26" spans="1:1" x14ac:dyDescent="0.25">
      <c r="A26" s="3" t="s">
        <v>46</v>
      </c>
    </row>
    <row r="27" spans="1:1" x14ac:dyDescent="0.25">
      <c r="A27" s="4" t="s">
        <v>47</v>
      </c>
    </row>
    <row r="28" spans="1:1" x14ac:dyDescent="0.25">
      <c r="A28" s="4" t="s">
        <v>48</v>
      </c>
    </row>
    <row r="29" spans="1:1" x14ac:dyDescent="0.25">
      <c r="A29" s="4" t="str">
        <f>HYPERLINK("#'Table of contents'!A1", "Go to contents")</f>
        <v>Go to contents</v>
      </c>
    </row>
  </sheetData>
  <hyperlinks>
    <hyperlink ref="A3" r:id="rId1" xr:uid="{00000000-0004-0000-0000-000000000000}"/>
    <hyperlink ref="A21" r:id="rId2" display="Scottish index of multiple deprivation, 2020" xr:uid="{00000000-0004-0000-0000-000001000000}"/>
    <hyperlink ref="A24" r:id="rId3" xr:uid="{00000000-0004-0000-0000-000002000000}"/>
    <hyperlink ref="A27" r:id="rId4" xr:uid="{00000000-0004-0000-0000-000003000000}"/>
    <hyperlink ref="A28" r:id="rId5" xr:uid="{00000000-0004-0000-0000-000004000000}"/>
    <hyperlink ref="A3" r:id="rId6" xr:uid="{00000000-0004-0000-0000-000005000000}"/>
  </hyperlinks>
  <pageMargins left="0.75" right="0.75" top="1" bottom="1" header="0.5" footer="0.5"/>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6"/>
  <sheetViews>
    <sheetView zoomScaleNormal="100" workbookViewId="0"/>
  </sheetViews>
  <sheetFormatPr defaultColWidth="11.54296875" defaultRowHeight="15" x14ac:dyDescent="0.25"/>
  <cols>
    <col min="1" max="1" width="19.1796875" customWidth="1"/>
    <col min="2" max="12" width="13.6328125" customWidth="1"/>
    <col min="13" max="13" width="17.54296875" customWidth="1"/>
    <col min="14" max="24" width="13.6328125" customWidth="1"/>
  </cols>
  <sheetData>
    <row r="1" spans="1:24" ht="25.5" customHeight="1" x14ac:dyDescent="0.4">
      <c r="A1" s="56" t="s">
        <v>116</v>
      </c>
      <c r="B1" s="9"/>
      <c r="D1" s="9"/>
      <c r="E1" s="9"/>
      <c r="F1" s="9"/>
      <c r="G1" s="9"/>
      <c r="H1" s="9"/>
      <c r="I1" s="9"/>
      <c r="J1" s="9"/>
      <c r="K1" s="9"/>
      <c r="L1" s="9"/>
      <c r="M1" s="9"/>
      <c r="N1" s="19"/>
      <c r="O1" s="26"/>
      <c r="P1" s="29"/>
      <c r="Q1" s="29"/>
    </row>
    <row r="2" spans="1:24" ht="18" customHeight="1" x14ac:dyDescent="0.3">
      <c r="A2" s="32" t="s">
        <v>6</v>
      </c>
      <c r="B2" s="9"/>
      <c r="D2" s="9"/>
      <c r="E2" s="9"/>
      <c r="F2" s="9"/>
      <c r="G2" s="9"/>
      <c r="H2" s="9"/>
      <c r="I2" s="9"/>
      <c r="J2" s="9"/>
      <c r="K2" s="9"/>
      <c r="L2" s="9"/>
      <c r="M2" s="9"/>
      <c r="N2" s="19"/>
      <c r="O2" s="26"/>
      <c r="P2" s="29"/>
      <c r="Q2" s="29"/>
    </row>
    <row r="3" spans="1:24" ht="15" customHeight="1" x14ac:dyDescent="0.25">
      <c r="A3" s="21" t="s">
        <v>7</v>
      </c>
      <c r="B3" s="26"/>
      <c r="D3" s="26"/>
      <c r="E3" s="26"/>
      <c r="F3" s="26"/>
      <c r="G3" s="26"/>
      <c r="H3" s="26"/>
      <c r="I3" s="26"/>
      <c r="J3" s="26"/>
      <c r="K3" s="26"/>
      <c r="L3" s="26"/>
    </row>
    <row r="4" spans="1:24" ht="63" customHeight="1" x14ac:dyDescent="0.25">
      <c r="A4" s="36" t="s">
        <v>58</v>
      </c>
      <c r="B4" s="27" t="s">
        <v>2</v>
      </c>
      <c r="C4" s="27" t="s">
        <v>3</v>
      </c>
      <c r="D4" s="27" t="s">
        <v>59</v>
      </c>
      <c r="E4" s="27" t="s">
        <v>60</v>
      </c>
      <c r="F4" s="27" t="s">
        <v>61</v>
      </c>
      <c r="G4" s="27" t="s">
        <v>62</v>
      </c>
      <c r="H4" s="27" t="s">
        <v>63</v>
      </c>
      <c r="I4" s="27" t="s">
        <v>64</v>
      </c>
      <c r="J4" s="27" t="s">
        <v>65</v>
      </c>
      <c r="K4" s="27" t="s">
        <v>66</v>
      </c>
      <c r="L4" s="27" t="s">
        <v>67</v>
      </c>
      <c r="M4" s="27" t="s">
        <v>68</v>
      </c>
      <c r="N4" s="27" t="s">
        <v>69</v>
      </c>
      <c r="O4" s="27" t="s">
        <v>70</v>
      </c>
      <c r="P4" s="27" t="s">
        <v>71</v>
      </c>
      <c r="Q4" s="27" t="s">
        <v>72</v>
      </c>
      <c r="R4" s="27" t="s">
        <v>73</v>
      </c>
      <c r="S4" s="27" t="s">
        <v>74</v>
      </c>
      <c r="T4" s="27" t="s">
        <v>75</v>
      </c>
      <c r="U4" s="27" t="s">
        <v>76</v>
      </c>
      <c r="V4" s="27" t="s">
        <v>77</v>
      </c>
      <c r="W4" s="27" t="s">
        <v>78</v>
      </c>
      <c r="X4" s="27" t="s">
        <v>79</v>
      </c>
    </row>
    <row r="5" spans="1:24" ht="15.75" customHeight="1" x14ac:dyDescent="0.3">
      <c r="A5" s="9" t="s">
        <v>0</v>
      </c>
      <c r="B5" s="9">
        <v>2506062</v>
      </c>
      <c r="C5" s="34">
        <v>0.32</v>
      </c>
      <c r="D5" s="9">
        <v>551053</v>
      </c>
      <c r="E5" s="9">
        <v>593551</v>
      </c>
      <c r="F5" s="9">
        <v>400384</v>
      </c>
      <c r="G5" s="9">
        <v>324482</v>
      </c>
      <c r="H5" s="9">
        <v>327592</v>
      </c>
      <c r="I5" s="9">
        <v>180998</v>
      </c>
      <c r="J5" s="9">
        <v>115308</v>
      </c>
      <c r="K5" s="9">
        <v>12694</v>
      </c>
      <c r="L5" s="9">
        <v>524418</v>
      </c>
      <c r="M5" s="9">
        <v>497263</v>
      </c>
      <c r="N5" s="9">
        <v>517103</v>
      </c>
      <c r="O5" s="9">
        <v>954533</v>
      </c>
      <c r="P5" s="9">
        <v>12745</v>
      </c>
      <c r="Q5" s="9">
        <v>19901</v>
      </c>
      <c r="R5" s="9">
        <v>301410</v>
      </c>
      <c r="S5" s="9">
        <v>736361</v>
      </c>
      <c r="T5" s="9">
        <v>668329</v>
      </c>
      <c r="U5" s="9">
        <v>412425</v>
      </c>
      <c r="V5" s="9">
        <v>183067</v>
      </c>
      <c r="W5" s="9">
        <v>149735</v>
      </c>
      <c r="X5" s="9">
        <v>34834</v>
      </c>
    </row>
    <row r="6" spans="1:24" x14ac:dyDescent="0.25">
      <c r="A6" s="1">
        <v>1</v>
      </c>
      <c r="B6" s="1">
        <v>275937</v>
      </c>
      <c r="C6" s="35">
        <v>18.77</v>
      </c>
      <c r="D6" s="1">
        <v>146049</v>
      </c>
      <c r="E6" s="1">
        <v>86400</v>
      </c>
      <c r="F6" s="1">
        <v>31453</v>
      </c>
      <c r="G6" s="1">
        <v>8670</v>
      </c>
      <c r="H6" s="1">
        <v>2479</v>
      </c>
      <c r="I6" s="1">
        <v>660</v>
      </c>
      <c r="J6" s="1">
        <v>206</v>
      </c>
      <c r="K6" s="1">
        <v>20</v>
      </c>
      <c r="L6" s="1">
        <v>3298</v>
      </c>
      <c r="M6" s="1">
        <v>29669</v>
      </c>
      <c r="N6" s="1">
        <v>54076</v>
      </c>
      <c r="O6" s="1">
        <v>187960</v>
      </c>
      <c r="P6" s="1">
        <v>934</v>
      </c>
      <c r="Q6" s="1">
        <v>1568</v>
      </c>
      <c r="R6" s="1">
        <v>52042</v>
      </c>
      <c r="S6" s="1">
        <v>122521</v>
      </c>
      <c r="T6" s="1">
        <v>70261</v>
      </c>
      <c r="U6" s="1">
        <v>22144</v>
      </c>
      <c r="V6" s="1">
        <v>3250</v>
      </c>
      <c r="W6" s="1">
        <v>1138</v>
      </c>
      <c r="X6" s="1">
        <v>3013</v>
      </c>
    </row>
    <row r="7" spans="1:24" x14ac:dyDescent="0.25">
      <c r="A7" s="1">
        <v>2</v>
      </c>
      <c r="B7" s="1">
        <v>270729</v>
      </c>
      <c r="C7" s="35">
        <v>7.91</v>
      </c>
      <c r="D7" s="1">
        <v>118259</v>
      </c>
      <c r="E7" s="1">
        <v>91647</v>
      </c>
      <c r="F7" s="1">
        <v>37865</v>
      </c>
      <c r="G7" s="1">
        <v>14238</v>
      </c>
      <c r="H7" s="1">
        <v>6069</v>
      </c>
      <c r="I7" s="1">
        <v>1913</v>
      </c>
      <c r="J7" s="1">
        <v>679</v>
      </c>
      <c r="K7" s="1">
        <v>59</v>
      </c>
      <c r="L7" s="1">
        <v>7949</v>
      </c>
      <c r="M7" s="1">
        <v>38326</v>
      </c>
      <c r="N7" s="1">
        <v>75440</v>
      </c>
      <c r="O7" s="1">
        <v>148375</v>
      </c>
      <c r="P7" s="1">
        <v>639</v>
      </c>
      <c r="Q7" s="1">
        <v>1850</v>
      </c>
      <c r="R7" s="1">
        <v>44085</v>
      </c>
      <c r="S7" s="1">
        <v>105670</v>
      </c>
      <c r="T7" s="1">
        <v>78943</v>
      </c>
      <c r="U7" s="1">
        <v>30805</v>
      </c>
      <c r="V7" s="1">
        <v>4595</v>
      </c>
      <c r="W7" s="1">
        <v>2328</v>
      </c>
      <c r="X7" s="1">
        <v>2453</v>
      </c>
    </row>
    <row r="8" spans="1:24" x14ac:dyDescent="0.25">
      <c r="A8" s="1">
        <v>3</v>
      </c>
      <c r="B8" s="1">
        <v>259585</v>
      </c>
      <c r="C8" s="35">
        <v>2.25</v>
      </c>
      <c r="D8" s="1">
        <v>83527</v>
      </c>
      <c r="E8" s="1">
        <v>96386</v>
      </c>
      <c r="F8" s="1">
        <v>45720</v>
      </c>
      <c r="G8" s="1">
        <v>19423</v>
      </c>
      <c r="H8" s="1">
        <v>10026</v>
      </c>
      <c r="I8" s="1">
        <v>3411</v>
      </c>
      <c r="J8" s="1">
        <v>1038</v>
      </c>
      <c r="K8" s="1">
        <v>54</v>
      </c>
      <c r="L8" s="1">
        <v>13881</v>
      </c>
      <c r="M8" s="1">
        <v>46014</v>
      </c>
      <c r="N8" s="1">
        <v>81100</v>
      </c>
      <c r="O8" s="1">
        <v>117880</v>
      </c>
      <c r="P8" s="1">
        <v>710</v>
      </c>
      <c r="Q8" s="1">
        <v>2016</v>
      </c>
      <c r="R8" s="1">
        <v>38992</v>
      </c>
      <c r="S8" s="1">
        <v>92732</v>
      </c>
      <c r="T8" s="1">
        <v>82079</v>
      </c>
      <c r="U8" s="1">
        <v>31622</v>
      </c>
      <c r="V8" s="1">
        <v>6701</v>
      </c>
      <c r="W8" s="1">
        <v>3396</v>
      </c>
      <c r="X8" s="1">
        <v>2047</v>
      </c>
    </row>
    <row r="9" spans="1:24" x14ac:dyDescent="0.25">
      <c r="A9" s="1">
        <v>4</v>
      </c>
      <c r="B9" s="1">
        <v>257415</v>
      </c>
      <c r="C9" s="35">
        <v>0.41</v>
      </c>
      <c r="D9" s="1">
        <v>66868</v>
      </c>
      <c r="E9" s="1">
        <v>89161</v>
      </c>
      <c r="F9" s="1">
        <v>50496</v>
      </c>
      <c r="G9" s="1">
        <v>25605</v>
      </c>
      <c r="H9" s="1">
        <v>16057</v>
      </c>
      <c r="I9" s="1">
        <v>6320</v>
      </c>
      <c r="J9" s="1">
        <v>2704</v>
      </c>
      <c r="K9" s="1">
        <v>204</v>
      </c>
      <c r="L9" s="1">
        <v>27058</v>
      </c>
      <c r="M9" s="1">
        <v>47889</v>
      </c>
      <c r="N9" s="1">
        <v>78421</v>
      </c>
      <c r="O9" s="1">
        <v>102622</v>
      </c>
      <c r="P9" s="1">
        <v>1425</v>
      </c>
      <c r="Q9" s="1">
        <v>2422</v>
      </c>
      <c r="R9" s="1">
        <v>38346</v>
      </c>
      <c r="S9" s="1">
        <v>85357</v>
      </c>
      <c r="T9" s="1">
        <v>76126</v>
      </c>
      <c r="U9" s="1">
        <v>35941</v>
      </c>
      <c r="V9" s="1">
        <v>10182</v>
      </c>
      <c r="W9" s="1">
        <v>5960</v>
      </c>
      <c r="X9" s="1">
        <v>3081</v>
      </c>
    </row>
    <row r="10" spans="1:24" x14ac:dyDescent="0.25">
      <c r="A10" s="1">
        <v>5</v>
      </c>
      <c r="B10" s="1">
        <v>256696</v>
      </c>
      <c r="C10" s="35">
        <v>0.15</v>
      </c>
      <c r="D10" s="1">
        <v>49915</v>
      </c>
      <c r="E10" s="1">
        <v>74945</v>
      </c>
      <c r="F10" s="1">
        <v>53489</v>
      </c>
      <c r="G10" s="1">
        <v>34699</v>
      </c>
      <c r="H10" s="1">
        <v>27148</v>
      </c>
      <c r="I10" s="1">
        <v>11071</v>
      </c>
      <c r="J10" s="1">
        <v>4952</v>
      </c>
      <c r="K10" s="1">
        <v>477</v>
      </c>
      <c r="L10" s="1">
        <v>53222</v>
      </c>
      <c r="M10" s="1">
        <v>53830</v>
      </c>
      <c r="N10" s="1">
        <v>65826</v>
      </c>
      <c r="O10" s="1">
        <v>81830</v>
      </c>
      <c r="P10" s="1">
        <v>1988</v>
      </c>
      <c r="Q10" s="1">
        <v>2039</v>
      </c>
      <c r="R10" s="1">
        <v>31599</v>
      </c>
      <c r="S10" s="1">
        <v>74117</v>
      </c>
      <c r="T10" s="1">
        <v>77023</v>
      </c>
      <c r="U10" s="1">
        <v>39765</v>
      </c>
      <c r="V10" s="1">
        <v>17235</v>
      </c>
      <c r="W10" s="1">
        <v>10560</v>
      </c>
      <c r="X10" s="1">
        <v>4358</v>
      </c>
    </row>
    <row r="11" spans="1:24" x14ac:dyDescent="0.25">
      <c r="A11" s="1">
        <v>6</v>
      </c>
      <c r="B11" s="1">
        <v>252274</v>
      </c>
      <c r="C11" s="35">
        <v>0.09</v>
      </c>
      <c r="D11" s="1">
        <v>37075</v>
      </c>
      <c r="E11" s="1">
        <v>57987</v>
      </c>
      <c r="F11" s="1">
        <v>53857</v>
      </c>
      <c r="G11" s="1">
        <v>40669</v>
      </c>
      <c r="H11" s="1">
        <v>35888</v>
      </c>
      <c r="I11" s="1">
        <v>16945</v>
      </c>
      <c r="J11" s="1">
        <v>8823</v>
      </c>
      <c r="K11" s="1">
        <v>1030</v>
      </c>
      <c r="L11" s="1">
        <v>74468</v>
      </c>
      <c r="M11" s="1">
        <v>54467</v>
      </c>
      <c r="N11" s="1">
        <v>47480</v>
      </c>
      <c r="O11" s="1">
        <v>73235</v>
      </c>
      <c r="P11" s="1">
        <v>2624</v>
      </c>
      <c r="Q11" s="1">
        <v>2416</v>
      </c>
      <c r="R11" s="1">
        <v>26886</v>
      </c>
      <c r="S11" s="1">
        <v>65223</v>
      </c>
      <c r="T11" s="1">
        <v>70454</v>
      </c>
      <c r="U11" s="1">
        <v>42036</v>
      </c>
      <c r="V11" s="1">
        <v>21165</v>
      </c>
      <c r="W11" s="1">
        <v>17119</v>
      </c>
      <c r="X11" s="1">
        <v>6975</v>
      </c>
    </row>
    <row r="12" spans="1:24" x14ac:dyDescent="0.25">
      <c r="A12" s="1">
        <v>7</v>
      </c>
      <c r="B12" s="1">
        <v>245481</v>
      </c>
      <c r="C12" s="35">
        <v>0.16</v>
      </c>
      <c r="D12" s="1">
        <v>23717</v>
      </c>
      <c r="E12" s="1">
        <v>47427</v>
      </c>
      <c r="F12" s="1">
        <v>47179</v>
      </c>
      <c r="G12" s="1">
        <v>45353</v>
      </c>
      <c r="H12" s="1">
        <v>45100</v>
      </c>
      <c r="I12" s="1">
        <v>22353</v>
      </c>
      <c r="J12" s="1">
        <v>12935</v>
      </c>
      <c r="K12" s="1">
        <v>1417</v>
      </c>
      <c r="L12" s="1">
        <v>81496</v>
      </c>
      <c r="M12" s="1">
        <v>58440</v>
      </c>
      <c r="N12" s="1">
        <v>40832</v>
      </c>
      <c r="O12" s="1">
        <v>62847</v>
      </c>
      <c r="P12" s="1">
        <v>1866</v>
      </c>
      <c r="Q12" s="1">
        <v>2007</v>
      </c>
      <c r="R12" s="1">
        <v>24617</v>
      </c>
      <c r="S12" s="1">
        <v>60212</v>
      </c>
      <c r="T12" s="1">
        <v>62030</v>
      </c>
      <c r="U12" s="1">
        <v>45119</v>
      </c>
      <c r="V12" s="1">
        <v>23618</v>
      </c>
      <c r="W12" s="1">
        <v>21004</v>
      </c>
      <c r="X12" s="1">
        <v>6874</v>
      </c>
    </row>
    <row r="13" spans="1:24" x14ac:dyDescent="0.25">
      <c r="A13" s="1">
        <v>8</v>
      </c>
      <c r="B13" s="1">
        <v>231267</v>
      </c>
      <c r="C13" s="35">
        <v>0.34</v>
      </c>
      <c r="D13" s="1">
        <v>15774</v>
      </c>
      <c r="E13" s="1">
        <v>27716</v>
      </c>
      <c r="F13" s="1">
        <v>36819</v>
      </c>
      <c r="G13" s="1">
        <v>48341</v>
      </c>
      <c r="H13" s="1">
        <v>53515</v>
      </c>
      <c r="I13" s="1">
        <v>29738</v>
      </c>
      <c r="J13" s="1">
        <v>17736</v>
      </c>
      <c r="K13" s="1">
        <v>1628</v>
      </c>
      <c r="L13" s="1">
        <v>88551</v>
      </c>
      <c r="M13" s="1">
        <v>58017</v>
      </c>
      <c r="N13" s="1">
        <v>31421</v>
      </c>
      <c r="O13" s="1">
        <v>52024</v>
      </c>
      <c r="P13" s="1">
        <v>1254</v>
      </c>
      <c r="Q13" s="1">
        <v>2136</v>
      </c>
      <c r="R13" s="1">
        <v>18355</v>
      </c>
      <c r="S13" s="1">
        <v>49221</v>
      </c>
      <c r="T13" s="1">
        <v>55412</v>
      </c>
      <c r="U13" s="1">
        <v>49446</v>
      </c>
      <c r="V13" s="1">
        <v>27784</v>
      </c>
      <c r="W13" s="1">
        <v>24918</v>
      </c>
      <c r="X13" s="1">
        <v>3995</v>
      </c>
    </row>
    <row r="14" spans="1:24" x14ac:dyDescent="0.25">
      <c r="A14" s="1">
        <v>9</v>
      </c>
      <c r="B14" s="1">
        <v>227877</v>
      </c>
      <c r="C14" s="35">
        <v>0.83</v>
      </c>
      <c r="D14" s="1">
        <v>7021</v>
      </c>
      <c r="E14" s="1">
        <v>14465</v>
      </c>
      <c r="F14" s="1">
        <v>26851</v>
      </c>
      <c r="G14" s="1">
        <v>49230</v>
      </c>
      <c r="H14" s="1">
        <v>65225</v>
      </c>
      <c r="I14" s="1">
        <v>39153</v>
      </c>
      <c r="J14" s="1">
        <v>23959</v>
      </c>
      <c r="K14" s="1">
        <v>1973</v>
      </c>
      <c r="L14" s="1">
        <v>92377</v>
      </c>
      <c r="M14" s="1">
        <v>57563</v>
      </c>
      <c r="N14" s="1">
        <v>22071</v>
      </c>
      <c r="O14" s="1">
        <v>55084</v>
      </c>
      <c r="P14" s="1">
        <v>782</v>
      </c>
      <c r="Q14" s="1">
        <v>2483</v>
      </c>
      <c r="R14" s="1">
        <v>13719</v>
      </c>
      <c r="S14" s="1">
        <v>43289</v>
      </c>
      <c r="T14" s="1">
        <v>48304</v>
      </c>
      <c r="U14" s="1">
        <v>57027</v>
      </c>
      <c r="V14" s="1">
        <v>33394</v>
      </c>
      <c r="W14" s="1">
        <v>28586</v>
      </c>
      <c r="X14" s="1">
        <v>1075</v>
      </c>
    </row>
    <row r="15" spans="1:24" x14ac:dyDescent="0.25">
      <c r="A15" s="1">
        <v>10</v>
      </c>
      <c r="B15" s="1">
        <v>228801</v>
      </c>
      <c r="C15" s="35">
        <v>7.01</v>
      </c>
      <c r="D15" s="1">
        <v>2848</v>
      </c>
      <c r="E15" s="1">
        <v>7417</v>
      </c>
      <c r="F15" s="1">
        <v>16655</v>
      </c>
      <c r="G15" s="1">
        <v>38254</v>
      </c>
      <c r="H15" s="1">
        <v>66085</v>
      </c>
      <c r="I15" s="1">
        <v>49434</v>
      </c>
      <c r="J15" s="1">
        <v>42276</v>
      </c>
      <c r="K15" s="1">
        <v>5832</v>
      </c>
      <c r="L15" s="1">
        <v>82118</v>
      </c>
      <c r="M15" s="1">
        <v>53048</v>
      </c>
      <c r="N15" s="1">
        <v>20436</v>
      </c>
      <c r="O15" s="1">
        <v>72676</v>
      </c>
      <c r="P15" s="1">
        <v>523</v>
      </c>
      <c r="Q15" s="1">
        <v>964</v>
      </c>
      <c r="R15" s="1">
        <v>12769</v>
      </c>
      <c r="S15" s="1">
        <v>38019</v>
      </c>
      <c r="T15" s="1">
        <v>47697</v>
      </c>
      <c r="U15" s="1">
        <v>58520</v>
      </c>
      <c r="V15" s="1">
        <v>35143</v>
      </c>
      <c r="W15" s="1">
        <v>34726</v>
      </c>
      <c r="X15" s="1">
        <v>963</v>
      </c>
    </row>
    <row r="16" spans="1:24" x14ac:dyDescent="0.25">
      <c r="A16" s="31"/>
      <c r="B16" s="25"/>
      <c r="C16" s="33"/>
      <c r="D16" s="25"/>
      <c r="E16" s="25"/>
      <c r="F16" s="25"/>
      <c r="G16" s="25"/>
      <c r="H16" s="25"/>
      <c r="I16" s="25"/>
      <c r="J16" s="25"/>
      <c r="K16" s="25"/>
      <c r="L16" s="25"/>
      <c r="M16" s="25"/>
      <c r="N16" s="25"/>
      <c r="O16" s="25"/>
      <c r="P16" s="25"/>
      <c r="Q16" s="25"/>
      <c r="R16" s="25"/>
      <c r="S16" s="25"/>
      <c r="T16" s="25"/>
      <c r="U16" s="25"/>
      <c r="V16" s="25"/>
      <c r="W16" s="25"/>
      <c r="X16" s="25"/>
    </row>
  </sheetData>
  <hyperlinks>
    <hyperlink ref="A3" location="'Table of contents'!A1" display="Back to contents" xr:uid="{00000000-0004-0000-0900-000000000000}"/>
  </hyperlinks>
  <pageMargins left="0.41" right="0.21" top="0.59" bottom="0.4" header="0.5" footer="0.24"/>
  <pageSetup paperSize="9" scale="42" orientation="landscape"/>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6"/>
  <sheetViews>
    <sheetView zoomScaleNormal="100" workbookViewId="0"/>
  </sheetViews>
  <sheetFormatPr defaultColWidth="11.54296875" defaultRowHeight="15" x14ac:dyDescent="0.25"/>
  <cols>
    <col min="1" max="1" width="19.1796875" customWidth="1"/>
    <col min="2" max="12" width="13.6328125" customWidth="1"/>
    <col min="13" max="13" width="17.54296875" customWidth="1"/>
    <col min="14" max="24" width="13.6328125" customWidth="1"/>
  </cols>
  <sheetData>
    <row r="1" spans="1:24" ht="25.5" customHeight="1" x14ac:dyDescent="0.4">
      <c r="A1" s="56" t="s">
        <v>117</v>
      </c>
      <c r="B1" s="9"/>
      <c r="D1" s="9"/>
      <c r="E1" s="9"/>
      <c r="F1" s="9"/>
      <c r="G1" s="9"/>
      <c r="H1" s="9"/>
      <c r="I1" s="9"/>
      <c r="J1" s="9"/>
      <c r="K1" s="9"/>
      <c r="L1" s="9"/>
      <c r="M1" s="9"/>
      <c r="N1" s="19"/>
      <c r="O1" s="26"/>
      <c r="P1" s="29"/>
      <c r="Q1" s="29"/>
    </row>
    <row r="2" spans="1:24" ht="18" customHeight="1" x14ac:dyDescent="0.3">
      <c r="A2" s="32" t="s">
        <v>6</v>
      </c>
      <c r="B2" s="9"/>
      <c r="D2" s="9"/>
      <c r="E2" s="9"/>
      <c r="F2" s="9"/>
      <c r="G2" s="9"/>
      <c r="H2" s="9"/>
      <c r="I2" s="9"/>
      <c r="J2" s="9"/>
      <c r="K2" s="9"/>
      <c r="L2" s="9"/>
      <c r="M2" s="9"/>
      <c r="N2" s="19"/>
      <c r="O2" s="26"/>
      <c r="P2" s="29"/>
      <c r="Q2" s="29"/>
    </row>
    <row r="3" spans="1:24" ht="15" customHeight="1" x14ac:dyDescent="0.25">
      <c r="A3" s="21" t="s">
        <v>7</v>
      </c>
      <c r="B3" s="26"/>
      <c r="D3" s="26"/>
      <c r="E3" s="26"/>
      <c r="F3" s="26"/>
      <c r="G3" s="26"/>
      <c r="H3" s="26"/>
      <c r="I3" s="26"/>
      <c r="J3" s="26"/>
      <c r="K3" s="26"/>
      <c r="L3" s="26"/>
    </row>
    <row r="4" spans="1:24" ht="63" customHeight="1" x14ac:dyDescent="0.25">
      <c r="A4" s="36" t="s">
        <v>58</v>
      </c>
      <c r="B4" s="27" t="s">
        <v>2</v>
      </c>
      <c r="C4" s="27" t="s">
        <v>3</v>
      </c>
      <c r="D4" s="27" t="s">
        <v>59</v>
      </c>
      <c r="E4" s="27" t="s">
        <v>60</v>
      </c>
      <c r="F4" s="27" t="s">
        <v>61</v>
      </c>
      <c r="G4" s="27" t="s">
        <v>62</v>
      </c>
      <c r="H4" s="27" t="s">
        <v>63</v>
      </c>
      <c r="I4" s="27" t="s">
        <v>64</v>
      </c>
      <c r="J4" s="27" t="s">
        <v>65</v>
      </c>
      <c r="K4" s="27" t="s">
        <v>66</v>
      </c>
      <c r="L4" s="27" t="s">
        <v>67</v>
      </c>
      <c r="M4" s="27" t="s">
        <v>68</v>
      </c>
      <c r="N4" s="27" t="s">
        <v>69</v>
      </c>
      <c r="O4" s="27" t="s">
        <v>70</v>
      </c>
      <c r="P4" s="27" t="s">
        <v>71</v>
      </c>
      <c r="Q4" s="27" t="s">
        <v>72</v>
      </c>
      <c r="R4" s="27" t="s">
        <v>73</v>
      </c>
      <c r="S4" s="27" t="s">
        <v>74</v>
      </c>
      <c r="T4" s="27" t="s">
        <v>75</v>
      </c>
      <c r="U4" s="27" t="s">
        <v>76</v>
      </c>
      <c r="V4" s="27" t="s">
        <v>77</v>
      </c>
      <c r="W4" s="27" t="s">
        <v>78</v>
      </c>
      <c r="X4" s="27" t="s">
        <v>79</v>
      </c>
    </row>
    <row r="5" spans="1:24" ht="15.75" customHeight="1" x14ac:dyDescent="0.3">
      <c r="A5" s="9" t="s">
        <v>0</v>
      </c>
      <c r="B5" s="9">
        <v>2520073</v>
      </c>
      <c r="C5" s="34">
        <v>0.32</v>
      </c>
      <c r="D5" s="9">
        <v>550597</v>
      </c>
      <c r="E5" s="9">
        <v>594319</v>
      </c>
      <c r="F5" s="9">
        <v>404296</v>
      </c>
      <c r="G5" s="9">
        <v>327538</v>
      </c>
      <c r="H5" s="9">
        <v>330288</v>
      </c>
      <c r="I5" s="9">
        <v>183337</v>
      </c>
      <c r="J5" s="9">
        <v>116851</v>
      </c>
      <c r="K5" s="9">
        <v>12847</v>
      </c>
      <c r="L5" s="9">
        <v>529359</v>
      </c>
      <c r="M5" s="9">
        <v>499347</v>
      </c>
      <c r="N5" s="9">
        <v>519579</v>
      </c>
      <c r="O5" s="9">
        <v>959024</v>
      </c>
      <c r="P5" s="9">
        <v>12764</v>
      </c>
      <c r="Q5" s="9">
        <v>21172</v>
      </c>
      <c r="R5" s="9">
        <v>301936</v>
      </c>
      <c r="S5" s="9">
        <v>739883</v>
      </c>
      <c r="T5" s="9">
        <v>670383</v>
      </c>
      <c r="U5" s="9">
        <v>414283</v>
      </c>
      <c r="V5" s="9">
        <v>185410</v>
      </c>
      <c r="W5" s="9">
        <v>152025</v>
      </c>
      <c r="X5" s="9">
        <v>34981</v>
      </c>
    </row>
    <row r="6" spans="1:24" x14ac:dyDescent="0.25">
      <c r="A6" s="1">
        <v>1</v>
      </c>
      <c r="B6" s="1">
        <v>276429</v>
      </c>
      <c r="C6" s="35">
        <v>18.8</v>
      </c>
      <c r="D6" s="1">
        <v>145225</v>
      </c>
      <c r="E6" s="1">
        <v>86735</v>
      </c>
      <c r="F6" s="1">
        <v>32306</v>
      </c>
      <c r="G6" s="1">
        <v>8758</v>
      </c>
      <c r="H6" s="1">
        <v>2519</v>
      </c>
      <c r="I6" s="1">
        <v>658</v>
      </c>
      <c r="J6" s="1">
        <v>208</v>
      </c>
      <c r="K6" s="1">
        <v>20</v>
      </c>
      <c r="L6" s="1">
        <v>3339</v>
      </c>
      <c r="M6" s="1">
        <v>29891</v>
      </c>
      <c r="N6" s="1">
        <v>54391</v>
      </c>
      <c r="O6" s="1">
        <v>187865</v>
      </c>
      <c r="P6" s="1">
        <v>943</v>
      </c>
      <c r="Q6" s="1">
        <v>1554</v>
      </c>
      <c r="R6" s="1">
        <v>52075</v>
      </c>
      <c r="S6" s="1">
        <v>122833</v>
      </c>
      <c r="T6" s="1">
        <v>70333</v>
      </c>
      <c r="U6" s="1">
        <v>22174</v>
      </c>
      <c r="V6" s="1">
        <v>3268</v>
      </c>
      <c r="W6" s="1">
        <v>1141</v>
      </c>
      <c r="X6" s="1">
        <v>3051</v>
      </c>
    </row>
    <row r="7" spans="1:24" x14ac:dyDescent="0.25">
      <c r="A7" s="1">
        <v>2</v>
      </c>
      <c r="B7" s="1">
        <v>271542</v>
      </c>
      <c r="C7" s="35">
        <v>7.94</v>
      </c>
      <c r="D7" s="1">
        <v>118001</v>
      </c>
      <c r="E7" s="1">
        <v>91692</v>
      </c>
      <c r="F7" s="1">
        <v>38518</v>
      </c>
      <c r="G7" s="1">
        <v>14491</v>
      </c>
      <c r="H7" s="1">
        <v>6162</v>
      </c>
      <c r="I7" s="1">
        <v>1935</v>
      </c>
      <c r="J7" s="1">
        <v>684</v>
      </c>
      <c r="K7" s="1">
        <v>59</v>
      </c>
      <c r="L7" s="1">
        <v>7989</v>
      </c>
      <c r="M7" s="1">
        <v>38538</v>
      </c>
      <c r="N7" s="1">
        <v>75654</v>
      </c>
      <c r="O7" s="1">
        <v>148709</v>
      </c>
      <c r="P7" s="1">
        <v>652</v>
      </c>
      <c r="Q7" s="1">
        <v>1888</v>
      </c>
      <c r="R7" s="1">
        <v>44126</v>
      </c>
      <c r="S7" s="1">
        <v>106016</v>
      </c>
      <c r="T7" s="1">
        <v>79088</v>
      </c>
      <c r="U7" s="1">
        <v>30948</v>
      </c>
      <c r="V7" s="1">
        <v>4649</v>
      </c>
      <c r="W7" s="1">
        <v>2365</v>
      </c>
      <c r="X7" s="1">
        <v>2462</v>
      </c>
    </row>
    <row r="8" spans="1:24" x14ac:dyDescent="0.25">
      <c r="A8" s="1">
        <v>3</v>
      </c>
      <c r="B8" s="1">
        <v>260311</v>
      </c>
      <c r="C8" s="35">
        <v>2.25</v>
      </c>
      <c r="D8" s="1">
        <v>83382</v>
      </c>
      <c r="E8" s="1">
        <v>96249</v>
      </c>
      <c r="F8" s="1">
        <v>46335</v>
      </c>
      <c r="G8" s="1">
        <v>19734</v>
      </c>
      <c r="H8" s="1">
        <v>10088</v>
      </c>
      <c r="I8" s="1">
        <v>3424</v>
      </c>
      <c r="J8" s="1">
        <v>1047</v>
      </c>
      <c r="K8" s="1">
        <v>52</v>
      </c>
      <c r="L8" s="1">
        <v>13940</v>
      </c>
      <c r="M8" s="1">
        <v>46139</v>
      </c>
      <c r="N8" s="1">
        <v>81286</v>
      </c>
      <c r="O8" s="1">
        <v>118244</v>
      </c>
      <c r="P8" s="1">
        <v>702</v>
      </c>
      <c r="Q8" s="1">
        <v>2040</v>
      </c>
      <c r="R8" s="1">
        <v>39074</v>
      </c>
      <c r="S8" s="1">
        <v>93003</v>
      </c>
      <c r="T8" s="1">
        <v>82255</v>
      </c>
      <c r="U8" s="1">
        <v>31709</v>
      </c>
      <c r="V8" s="1">
        <v>6740</v>
      </c>
      <c r="W8" s="1">
        <v>3416</v>
      </c>
      <c r="X8" s="1">
        <v>2074</v>
      </c>
    </row>
    <row r="9" spans="1:24" x14ac:dyDescent="0.25">
      <c r="A9" s="1">
        <v>4</v>
      </c>
      <c r="B9" s="1">
        <v>259122</v>
      </c>
      <c r="C9" s="35">
        <v>0.41</v>
      </c>
      <c r="D9" s="1">
        <v>67301</v>
      </c>
      <c r="E9" s="1">
        <v>89349</v>
      </c>
      <c r="F9" s="1">
        <v>50861</v>
      </c>
      <c r="G9" s="1">
        <v>25951</v>
      </c>
      <c r="H9" s="1">
        <v>16261</v>
      </c>
      <c r="I9" s="1">
        <v>6448</v>
      </c>
      <c r="J9" s="1">
        <v>2738</v>
      </c>
      <c r="K9" s="1">
        <v>213</v>
      </c>
      <c r="L9" s="1">
        <v>27356</v>
      </c>
      <c r="M9" s="1">
        <v>48074</v>
      </c>
      <c r="N9" s="1">
        <v>78673</v>
      </c>
      <c r="O9" s="1">
        <v>103587</v>
      </c>
      <c r="P9" s="1">
        <v>1432</v>
      </c>
      <c r="Q9" s="1">
        <v>2924</v>
      </c>
      <c r="R9" s="1">
        <v>38438</v>
      </c>
      <c r="S9" s="1">
        <v>85856</v>
      </c>
      <c r="T9" s="1">
        <v>76356</v>
      </c>
      <c r="U9" s="1">
        <v>36064</v>
      </c>
      <c r="V9" s="1">
        <v>10337</v>
      </c>
      <c r="W9" s="1">
        <v>6064</v>
      </c>
      <c r="X9" s="1">
        <v>3083</v>
      </c>
    </row>
    <row r="10" spans="1:24" x14ac:dyDescent="0.25">
      <c r="A10" s="1">
        <v>5</v>
      </c>
      <c r="B10" s="1">
        <v>257732</v>
      </c>
      <c r="C10" s="35">
        <v>0.15</v>
      </c>
      <c r="D10" s="1">
        <v>49563</v>
      </c>
      <c r="E10" s="1">
        <v>75043</v>
      </c>
      <c r="F10" s="1">
        <v>53991</v>
      </c>
      <c r="G10" s="1">
        <v>34982</v>
      </c>
      <c r="H10" s="1">
        <v>27375</v>
      </c>
      <c r="I10" s="1">
        <v>11282</v>
      </c>
      <c r="J10" s="1">
        <v>5004</v>
      </c>
      <c r="K10" s="1">
        <v>492</v>
      </c>
      <c r="L10" s="1">
        <v>53643</v>
      </c>
      <c r="M10" s="1">
        <v>54117</v>
      </c>
      <c r="N10" s="1">
        <v>66079</v>
      </c>
      <c r="O10" s="1">
        <v>81927</v>
      </c>
      <c r="P10" s="1">
        <v>1966</v>
      </c>
      <c r="Q10" s="1">
        <v>2034</v>
      </c>
      <c r="R10" s="1">
        <v>31592</v>
      </c>
      <c r="S10" s="1">
        <v>74354</v>
      </c>
      <c r="T10" s="1">
        <v>77311</v>
      </c>
      <c r="U10" s="1">
        <v>39997</v>
      </c>
      <c r="V10" s="1">
        <v>17438</v>
      </c>
      <c r="W10" s="1">
        <v>10683</v>
      </c>
      <c r="X10" s="1">
        <v>4323</v>
      </c>
    </row>
    <row r="11" spans="1:24" x14ac:dyDescent="0.25">
      <c r="A11" s="1">
        <v>6</v>
      </c>
      <c r="B11" s="1">
        <v>253599</v>
      </c>
      <c r="C11" s="35">
        <v>0.09</v>
      </c>
      <c r="D11" s="1">
        <v>37075</v>
      </c>
      <c r="E11" s="1">
        <v>58046</v>
      </c>
      <c r="F11" s="1">
        <v>54065</v>
      </c>
      <c r="G11" s="1">
        <v>40959</v>
      </c>
      <c r="H11" s="1">
        <v>36234</v>
      </c>
      <c r="I11" s="1">
        <v>17200</v>
      </c>
      <c r="J11" s="1">
        <v>8978</v>
      </c>
      <c r="K11" s="1">
        <v>1042</v>
      </c>
      <c r="L11" s="1">
        <v>75094</v>
      </c>
      <c r="M11" s="1">
        <v>54643</v>
      </c>
      <c r="N11" s="1">
        <v>47606</v>
      </c>
      <c r="O11" s="1">
        <v>73638</v>
      </c>
      <c r="P11" s="1">
        <v>2618</v>
      </c>
      <c r="Q11" s="1">
        <v>2385</v>
      </c>
      <c r="R11" s="1">
        <v>26999</v>
      </c>
      <c r="S11" s="1">
        <v>65527</v>
      </c>
      <c r="T11" s="1">
        <v>70642</v>
      </c>
      <c r="U11" s="1">
        <v>42259</v>
      </c>
      <c r="V11" s="1">
        <v>21441</v>
      </c>
      <c r="W11" s="1">
        <v>17354</v>
      </c>
      <c r="X11" s="1">
        <v>6992</v>
      </c>
    </row>
    <row r="12" spans="1:24" x14ac:dyDescent="0.25">
      <c r="A12" s="1">
        <v>7</v>
      </c>
      <c r="B12" s="1">
        <v>247199</v>
      </c>
      <c r="C12" s="35">
        <v>0.16</v>
      </c>
      <c r="D12" s="1">
        <v>23634</v>
      </c>
      <c r="E12" s="1">
        <v>47498</v>
      </c>
      <c r="F12" s="1">
        <v>47437</v>
      </c>
      <c r="G12" s="1">
        <v>45883</v>
      </c>
      <c r="H12" s="1">
        <v>45549</v>
      </c>
      <c r="I12" s="1">
        <v>22612</v>
      </c>
      <c r="J12" s="1">
        <v>13152</v>
      </c>
      <c r="K12" s="1">
        <v>1434</v>
      </c>
      <c r="L12" s="1">
        <v>82221</v>
      </c>
      <c r="M12" s="1">
        <v>58688</v>
      </c>
      <c r="N12" s="1">
        <v>41173</v>
      </c>
      <c r="O12" s="1">
        <v>63233</v>
      </c>
      <c r="P12" s="1">
        <v>1884</v>
      </c>
      <c r="Q12" s="1">
        <v>1977</v>
      </c>
      <c r="R12" s="1">
        <v>24649</v>
      </c>
      <c r="S12" s="1">
        <v>60686</v>
      </c>
      <c r="T12" s="1">
        <v>62299</v>
      </c>
      <c r="U12" s="1">
        <v>45423</v>
      </c>
      <c r="V12" s="1">
        <v>23928</v>
      </c>
      <c r="W12" s="1">
        <v>21313</v>
      </c>
      <c r="X12" s="1">
        <v>6924</v>
      </c>
    </row>
    <row r="13" spans="1:24" x14ac:dyDescent="0.25">
      <c r="A13" s="1">
        <v>8</v>
      </c>
      <c r="B13" s="1">
        <v>233814</v>
      </c>
      <c r="C13" s="35">
        <v>0.35</v>
      </c>
      <c r="D13" s="1">
        <v>15762</v>
      </c>
      <c r="E13" s="1">
        <v>27768</v>
      </c>
      <c r="F13" s="1">
        <v>37118</v>
      </c>
      <c r="G13" s="1">
        <v>48782</v>
      </c>
      <c r="H13" s="1">
        <v>54158</v>
      </c>
      <c r="I13" s="1">
        <v>30414</v>
      </c>
      <c r="J13" s="1">
        <v>18172</v>
      </c>
      <c r="K13" s="1">
        <v>1640</v>
      </c>
      <c r="L13" s="1">
        <v>89898</v>
      </c>
      <c r="M13" s="1">
        <v>58379</v>
      </c>
      <c r="N13" s="1">
        <v>31791</v>
      </c>
      <c r="O13" s="1">
        <v>52474</v>
      </c>
      <c r="P13" s="1">
        <v>1272</v>
      </c>
      <c r="Q13" s="1">
        <v>2132</v>
      </c>
      <c r="R13" s="1">
        <v>18409</v>
      </c>
      <c r="S13" s="1">
        <v>49705</v>
      </c>
      <c r="T13" s="1">
        <v>55751</v>
      </c>
      <c r="U13" s="1">
        <v>49904</v>
      </c>
      <c r="V13" s="1">
        <v>28399</v>
      </c>
      <c r="W13" s="1">
        <v>25484</v>
      </c>
      <c r="X13" s="1">
        <v>4030</v>
      </c>
    </row>
    <row r="14" spans="1:24" x14ac:dyDescent="0.25">
      <c r="A14" s="1">
        <v>9</v>
      </c>
      <c r="B14" s="1">
        <v>230498</v>
      </c>
      <c r="C14" s="35">
        <v>0.84</v>
      </c>
      <c r="D14" s="1">
        <v>7702</v>
      </c>
      <c r="E14" s="1">
        <v>14500</v>
      </c>
      <c r="F14" s="1">
        <v>26981</v>
      </c>
      <c r="G14" s="1">
        <v>49607</v>
      </c>
      <c r="H14" s="1">
        <v>65693</v>
      </c>
      <c r="I14" s="1">
        <v>39655</v>
      </c>
      <c r="J14" s="1">
        <v>24342</v>
      </c>
      <c r="K14" s="1">
        <v>2018</v>
      </c>
      <c r="L14" s="1">
        <v>93401</v>
      </c>
      <c r="M14" s="1">
        <v>57741</v>
      </c>
      <c r="N14" s="1">
        <v>22343</v>
      </c>
      <c r="O14" s="1">
        <v>56239</v>
      </c>
      <c r="P14" s="1">
        <v>774</v>
      </c>
      <c r="Q14" s="1">
        <v>3160</v>
      </c>
      <c r="R14" s="1">
        <v>13769</v>
      </c>
      <c r="S14" s="1">
        <v>43713</v>
      </c>
      <c r="T14" s="1">
        <v>48563</v>
      </c>
      <c r="U14" s="1">
        <v>57226</v>
      </c>
      <c r="V14" s="1">
        <v>33835</v>
      </c>
      <c r="W14" s="1">
        <v>29164</v>
      </c>
      <c r="X14" s="1">
        <v>1068</v>
      </c>
    </row>
    <row r="15" spans="1:24" x14ac:dyDescent="0.25">
      <c r="A15" s="1">
        <v>10</v>
      </c>
      <c r="B15" s="1">
        <v>229827</v>
      </c>
      <c r="C15" s="35">
        <v>7.04</v>
      </c>
      <c r="D15" s="1">
        <v>2952</v>
      </c>
      <c r="E15" s="1">
        <v>7439</v>
      </c>
      <c r="F15" s="1">
        <v>16684</v>
      </c>
      <c r="G15" s="1">
        <v>38391</v>
      </c>
      <c r="H15" s="1">
        <v>66249</v>
      </c>
      <c r="I15" s="1">
        <v>49709</v>
      </c>
      <c r="J15" s="1">
        <v>42526</v>
      </c>
      <c r="K15" s="1">
        <v>5877</v>
      </c>
      <c r="L15" s="1">
        <v>82478</v>
      </c>
      <c r="M15" s="1">
        <v>53137</v>
      </c>
      <c r="N15" s="1">
        <v>20583</v>
      </c>
      <c r="O15" s="1">
        <v>73108</v>
      </c>
      <c r="P15" s="1">
        <v>521</v>
      </c>
      <c r="Q15" s="1">
        <v>1078</v>
      </c>
      <c r="R15" s="1">
        <v>12805</v>
      </c>
      <c r="S15" s="1">
        <v>38190</v>
      </c>
      <c r="T15" s="1">
        <v>47785</v>
      </c>
      <c r="U15" s="1">
        <v>58579</v>
      </c>
      <c r="V15" s="1">
        <v>35375</v>
      </c>
      <c r="W15" s="1">
        <v>35041</v>
      </c>
      <c r="X15" s="1">
        <v>974</v>
      </c>
    </row>
    <row r="16" spans="1:24" x14ac:dyDescent="0.25">
      <c r="A16" s="31"/>
      <c r="B16" s="25"/>
      <c r="C16" s="33"/>
      <c r="D16" s="25"/>
      <c r="E16" s="25"/>
      <c r="F16" s="25"/>
      <c r="G16" s="25"/>
      <c r="H16" s="25"/>
      <c r="I16" s="25"/>
      <c r="J16" s="25"/>
      <c r="K16" s="25"/>
      <c r="L16" s="25"/>
      <c r="M16" s="25"/>
      <c r="N16" s="25"/>
      <c r="O16" s="25"/>
      <c r="P16" s="25"/>
      <c r="Q16" s="25"/>
      <c r="R16" s="25"/>
      <c r="S16" s="25"/>
      <c r="T16" s="25"/>
      <c r="U16" s="25"/>
      <c r="V16" s="25"/>
      <c r="W16" s="25"/>
      <c r="X16" s="25"/>
    </row>
  </sheetData>
  <hyperlinks>
    <hyperlink ref="A3" location="'Table of contents'!A1" display="Back to contents" xr:uid="{00000000-0004-0000-0A00-000000000000}"/>
  </hyperlinks>
  <pageMargins left="0.41" right="0.21" top="0.59" bottom="0.4" header="0.5" footer="0.24"/>
  <pageSetup paperSize="9" scale="42" orientation="landscape"/>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6"/>
  <sheetViews>
    <sheetView zoomScaleNormal="100" workbookViewId="0"/>
  </sheetViews>
  <sheetFormatPr defaultColWidth="11.54296875" defaultRowHeight="15" x14ac:dyDescent="0.25"/>
  <cols>
    <col min="1" max="1" width="19.1796875" customWidth="1"/>
    <col min="2" max="12" width="13.6328125" customWidth="1"/>
    <col min="13" max="13" width="17.54296875" customWidth="1"/>
    <col min="14" max="24" width="13.6328125" customWidth="1"/>
  </cols>
  <sheetData>
    <row r="1" spans="1:24" ht="25.5" customHeight="1" x14ac:dyDescent="0.4">
      <c r="A1" s="56" t="s">
        <v>118</v>
      </c>
      <c r="B1" s="9"/>
      <c r="D1" s="9"/>
      <c r="E1" s="9"/>
      <c r="F1" s="9"/>
      <c r="G1" s="9"/>
      <c r="H1" s="9"/>
      <c r="I1" s="9"/>
      <c r="J1" s="9"/>
      <c r="K1" s="9"/>
      <c r="L1" s="9"/>
      <c r="M1" s="9"/>
      <c r="N1" s="19"/>
      <c r="O1" s="26"/>
      <c r="P1" s="29"/>
      <c r="Q1" s="29"/>
    </row>
    <row r="2" spans="1:24" ht="18" customHeight="1" x14ac:dyDescent="0.3">
      <c r="A2" s="32" t="s">
        <v>6</v>
      </c>
      <c r="B2" s="9"/>
      <c r="D2" s="9"/>
      <c r="E2" s="9"/>
      <c r="F2" s="9"/>
      <c r="G2" s="9"/>
      <c r="H2" s="9"/>
      <c r="I2" s="9"/>
      <c r="J2" s="9"/>
      <c r="K2" s="9"/>
      <c r="L2" s="9"/>
      <c r="M2" s="9"/>
      <c r="N2" s="19"/>
      <c r="O2" s="26"/>
      <c r="P2" s="29"/>
      <c r="Q2" s="29"/>
    </row>
    <row r="3" spans="1:24" ht="15" customHeight="1" x14ac:dyDescent="0.25">
      <c r="A3" s="21" t="s">
        <v>7</v>
      </c>
      <c r="B3" s="26"/>
      <c r="D3" s="26"/>
      <c r="E3" s="26"/>
      <c r="F3" s="26"/>
      <c r="G3" s="26"/>
      <c r="H3" s="26"/>
      <c r="I3" s="26"/>
      <c r="J3" s="26"/>
      <c r="K3" s="26"/>
      <c r="L3" s="26"/>
    </row>
    <row r="4" spans="1:24" ht="63" customHeight="1" x14ac:dyDescent="0.25">
      <c r="A4" s="36" t="s">
        <v>58</v>
      </c>
      <c r="B4" s="27" t="s">
        <v>2</v>
      </c>
      <c r="C4" s="27" t="s">
        <v>3</v>
      </c>
      <c r="D4" s="27" t="s">
        <v>59</v>
      </c>
      <c r="E4" s="27" t="s">
        <v>60</v>
      </c>
      <c r="F4" s="27" t="s">
        <v>61</v>
      </c>
      <c r="G4" s="27" t="s">
        <v>62</v>
      </c>
      <c r="H4" s="27" t="s">
        <v>63</v>
      </c>
      <c r="I4" s="27" t="s">
        <v>64</v>
      </c>
      <c r="J4" s="27" t="s">
        <v>65</v>
      </c>
      <c r="K4" s="27" t="s">
        <v>66</v>
      </c>
      <c r="L4" s="27" t="s">
        <v>67</v>
      </c>
      <c r="M4" s="27" t="s">
        <v>68</v>
      </c>
      <c r="N4" s="27" t="s">
        <v>69</v>
      </c>
      <c r="O4" s="27" t="s">
        <v>70</v>
      </c>
      <c r="P4" s="27" t="s">
        <v>71</v>
      </c>
      <c r="Q4" s="27" t="s">
        <v>72</v>
      </c>
      <c r="R4" s="27" t="s">
        <v>73</v>
      </c>
      <c r="S4" s="27" t="s">
        <v>74</v>
      </c>
      <c r="T4" s="27" t="s">
        <v>75</v>
      </c>
      <c r="U4" s="27" t="s">
        <v>76</v>
      </c>
      <c r="V4" s="27" t="s">
        <v>77</v>
      </c>
      <c r="W4" s="27" t="s">
        <v>78</v>
      </c>
      <c r="X4" s="27" t="s">
        <v>79</v>
      </c>
    </row>
    <row r="5" spans="1:24" ht="15.75" customHeight="1" x14ac:dyDescent="0.3">
      <c r="A5" s="9" t="s">
        <v>0</v>
      </c>
      <c r="B5" s="9">
        <v>2532119</v>
      </c>
      <c r="C5" s="34">
        <v>0.32</v>
      </c>
      <c r="D5" s="9">
        <v>547283</v>
      </c>
      <c r="E5" s="9">
        <v>595378</v>
      </c>
      <c r="F5" s="9">
        <v>407417</v>
      </c>
      <c r="G5" s="9">
        <v>331665</v>
      </c>
      <c r="H5" s="9">
        <v>332803</v>
      </c>
      <c r="I5" s="9">
        <v>185902</v>
      </c>
      <c r="J5" s="9">
        <v>118697</v>
      </c>
      <c r="K5" s="9">
        <v>12974</v>
      </c>
      <c r="L5" s="9">
        <v>534294</v>
      </c>
      <c r="M5" s="9">
        <v>501564</v>
      </c>
      <c r="N5" s="9">
        <v>521992</v>
      </c>
      <c r="O5" s="9">
        <v>961141</v>
      </c>
      <c r="P5" s="9">
        <v>13128</v>
      </c>
      <c r="Q5" s="9">
        <v>21638</v>
      </c>
      <c r="R5" s="9">
        <v>302018</v>
      </c>
      <c r="S5" s="9">
        <v>741849</v>
      </c>
      <c r="T5" s="9">
        <v>673791</v>
      </c>
      <c r="U5" s="9">
        <v>414947</v>
      </c>
      <c r="V5" s="9">
        <v>188535</v>
      </c>
      <c r="W5" s="9">
        <v>153775</v>
      </c>
      <c r="X5" s="9">
        <v>35566</v>
      </c>
    </row>
    <row r="6" spans="1:24" x14ac:dyDescent="0.25">
      <c r="A6" s="1">
        <v>1</v>
      </c>
      <c r="B6" s="1">
        <v>275409</v>
      </c>
      <c r="C6" s="35">
        <v>18.73</v>
      </c>
      <c r="D6" s="1">
        <v>143080</v>
      </c>
      <c r="E6" s="1">
        <v>86981</v>
      </c>
      <c r="F6" s="1">
        <v>32809</v>
      </c>
      <c r="G6" s="1">
        <v>9081</v>
      </c>
      <c r="H6" s="1">
        <v>2565</v>
      </c>
      <c r="I6" s="1">
        <v>664</v>
      </c>
      <c r="J6" s="1">
        <v>210</v>
      </c>
      <c r="K6" s="1">
        <v>19</v>
      </c>
      <c r="L6" s="1">
        <v>3350</v>
      </c>
      <c r="M6" s="1">
        <v>30133</v>
      </c>
      <c r="N6" s="1">
        <v>54820</v>
      </c>
      <c r="O6" s="1">
        <v>186119</v>
      </c>
      <c r="P6" s="1">
        <v>987</v>
      </c>
      <c r="Q6" s="1">
        <v>1492</v>
      </c>
      <c r="R6" s="1">
        <v>51739</v>
      </c>
      <c r="S6" s="1">
        <v>121962</v>
      </c>
      <c r="T6" s="1">
        <v>70396</v>
      </c>
      <c r="U6" s="1">
        <v>22251</v>
      </c>
      <c r="V6" s="1">
        <v>3308</v>
      </c>
      <c r="W6" s="1">
        <v>1146</v>
      </c>
      <c r="X6" s="1">
        <v>3115</v>
      </c>
    </row>
    <row r="7" spans="1:24" x14ac:dyDescent="0.25">
      <c r="A7" s="1">
        <v>2</v>
      </c>
      <c r="B7" s="1">
        <v>271536</v>
      </c>
      <c r="C7" s="35">
        <v>7.94</v>
      </c>
      <c r="D7" s="1">
        <v>117275</v>
      </c>
      <c r="E7" s="1">
        <v>91862</v>
      </c>
      <c r="F7" s="1">
        <v>38700</v>
      </c>
      <c r="G7" s="1">
        <v>14775</v>
      </c>
      <c r="H7" s="1">
        <v>6230</v>
      </c>
      <c r="I7" s="1">
        <v>1954</v>
      </c>
      <c r="J7" s="1">
        <v>688</v>
      </c>
      <c r="K7" s="1">
        <v>52</v>
      </c>
      <c r="L7" s="1">
        <v>8029</v>
      </c>
      <c r="M7" s="1">
        <v>38726</v>
      </c>
      <c r="N7" s="1">
        <v>75784</v>
      </c>
      <c r="O7" s="1">
        <v>148334</v>
      </c>
      <c r="P7" s="1">
        <v>663</v>
      </c>
      <c r="Q7" s="1">
        <v>2054</v>
      </c>
      <c r="R7" s="1">
        <v>43763</v>
      </c>
      <c r="S7" s="1">
        <v>105839</v>
      </c>
      <c r="T7" s="1">
        <v>79290</v>
      </c>
      <c r="U7" s="1">
        <v>31024</v>
      </c>
      <c r="V7" s="1">
        <v>4710</v>
      </c>
      <c r="W7" s="1">
        <v>2376</v>
      </c>
      <c r="X7" s="1">
        <v>2480</v>
      </c>
    </row>
    <row r="8" spans="1:24" x14ac:dyDescent="0.25">
      <c r="A8" s="1">
        <v>3</v>
      </c>
      <c r="B8" s="1">
        <v>261618</v>
      </c>
      <c r="C8" s="35">
        <v>2.2599999999999998</v>
      </c>
      <c r="D8" s="1">
        <v>83383</v>
      </c>
      <c r="E8" s="1">
        <v>96361</v>
      </c>
      <c r="F8" s="1">
        <v>46909</v>
      </c>
      <c r="G8" s="1">
        <v>20171</v>
      </c>
      <c r="H8" s="1">
        <v>10229</v>
      </c>
      <c r="I8" s="1">
        <v>3451</v>
      </c>
      <c r="J8" s="1">
        <v>1062</v>
      </c>
      <c r="K8" s="1">
        <v>52</v>
      </c>
      <c r="L8" s="1">
        <v>14039</v>
      </c>
      <c r="M8" s="1">
        <v>46271</v>
      </c>
      <c r="N8" s="1">
        <v>81571</v>
      </c>
      <c r="O8" s="1">
        <v>119036</v>
      </c>
      <c r="P8" s="1">
        <v>701</v>
      </c>
      <c r="Q8" s="1">
        <v>2157</v>
      </c>
      <c r="R8" s="1">
        <v>39257</v>
      </c>
      <c r="S8" s="1">
        <v>93499</v>
      </c>
      <c r="T8" s="1">
        <v>82630</v>
      </c>
      <c r="U8" s="1">
        <v>31718</v>
      </c>
      <c r="V8" s="1">
        <v>6822</v>
      </c>
      <c r="W8" s="1">
        <v>3455</v>
      </c>
      <c r="X8" s="1">
        <v>2080</v>
      </c>
    </row>
    <row r="9" spans="1:24" x14ac:dyDescent="0.25">
      <c r="A9" s="1">
        <v>4</v>
      </c>
      <c r="B9" s="1">
        <v>260101</v>
      </c>
      <c r="C9" s="35">
        <v>0.41</v>
      </c>
      <c r="D9" s="1">
        <v>67123</v>
      </c>
      <c r="E9" s="1">
        <v>89415</v>
      </c>
      <c r="F9" s="1">
        <v>51203</v>
      </c>
      <c r="G9" s="1">
        <v>26277</v>
      </c>
      <c r="H9" s="1">
        <v>16431</v>
      </c>
      <c r="I9" s="1">
        <v>6654</v>
      </c>
      <c r="J9" s="1">
        <v>2785</v>
      </c>
      <c r="K9" s="1">
        <v>213</v>
      </c>
      <c r="L9" s="1">
        <v>27675</v>
      </c>
      <c r="M9" s="1">
        <v>48263</v>
      </c>
      <c r="N9" s="1">
        <v>78820</v>
      </c>
      <c r="O9" s="1">
        <v>103893</v>
      </c>
      <c r="P9" s="1">
        <v>1450</v>
      </c>
      <c r="Q9" s="1">
        <v>2927</v>
      </c>
      <c r="R9" s="1">
        <v>38479</v>
      </c>
      <c r="S9" s="1">
        <v>86145</v>
      </c>
      <c r="T9" s="1">
        <v>76603</v>
      </c>
      <c r="U9" s="1">
        <v>36168</v>
      </c>
      <c r="V9" s="1">
        <v>10550</v>
      </c>
      <c r="W9" s="1">
        <v>6137</v>
      </c>
      <c r="X9" s="1">
        <v>3092</v>
      </c>
    </row>
    <row r="10" spans="1:24" x14ac:dyDescent="0.25">
      <c r="A10" s="1">
        <v>5</v>
      </c>
      <c r="B10" s="1">
        <v>259024</v>
      </c>
      <c r="C10" s="35">
        <v>0.15</v>
      </c>
      <c r="D10" s="1">
        <v>49619</v>
      </c>
      <c r="E10" s="1">
        <v>75121</v>
      </c>
      <c r="F10" s="1">
        <v>54284</v>
      </c>
      <c r="G10" s="1">
        <v>35409</v>
      </c>
      <c r="H10" s="1">
        <v>27571</v>
      </c>
      <c r="I10" s="1">
        <v>11441</v>
      </c>
      <c r="J10" s="1">
        <v>5084</v>
      </c>
      <c r="K10" s="1">
        <v>495</v>
      </c>
      <c r="L10" s="1">
        <v>53964</v>
      </c>
      <c r="M10" s="1">
        <v>54371</v>
      </c>
      <c r="N10" s="1">
        <v>66281</v>
      </c>
      <c r="O10" s="1">
        <v>82425</v>
      </c>
      <c r="P10" s="1">
        <v>1983</v>
      </c>
      <c r="Q10" s="1">
        <v>2036</v>
      </c>
      <c r="R10" s="1">
        <v>31739</v>
      </c>
      <c r="S10" s="1">
        <v>74843</v>
      </c>
      <c r="T10" s="1">
        <v>77565</v>
      </c>
      <c r="U10" s="1">
        <v>40069</v>
      </c>
      <c r="V10" s="1">
        <v>17676</v>
      </c>
      <c r="W10" s="1">
        <v>10761</v>
      </c>
      <c r="X10" s="1">
        <v>4335</v>
      </c>
    </row>
    <row r="11" spans="1:24" x14ac:dyDescent="0.25">
      <c r="A11" s="1">
        <v>6</v>
      </c>
      <c r="B11" s="1">
        <v>255425</v>
      </c>
      <c r="C11" s="35">
        <v>0.09</v>
      </c>
      <c r="D11" s="1">
        <v>37139</v>
      </c>
      <c r="E11" s="1">
        <v>58214</v>
      </c>
      <c r="F11" s="1">
        <v>54302</v>
      </c>
      <c r="G11" s="1">
        <v>41386</v>
      </c>
      <c r="H11" s="1">
        <v>36639</v>
      </c>
      <c r="I11" s="1">
        <v>17471</v>
      </c>
      <c r="J11" s="1">
        <v>9205</v>
      </c>
      <c r="K11" s="1">
        <v>1069</v>
      </c>
      <c r="L11" s="1">
        <v>75700</v>
      </c>
      <c r="M11" s="1">
        <v>54864</v>
      </c>
      <c r="N11" s="1">
        <v>47774</v>
      </c>
      <c r="O11" s="1">
        <v>74458</v>
      </c>
      <c r="P11" s="1">
        <v>2629</v>
      </c>
      <c r="Q11" s="1">
        <v>2492</v>
      </c>
      <c r="R11" s="1">
        <v>27272</v>
      </c>
      <c r="S11" s="1">
        <v>65913</v>
      </c>
      <c r="T11" s="1">
        <v>71034</v>
      </c>
      <c r="U11" s="1">
        <v>42353</v>
      </c>
      <c r="V11" s="1">
        <v>21821</v>
      </c>
      <c r="W11" s="1">
        <v>17543</v>
      </c>
      <c r="X11" s="1">
        <v>6997</v>
      </c>
    </row>
    <row r="12" spans="1:24" x14ac:dyDescent="0.25">
      <c r="A12" s="1">
        <v>7</v>
      </c>
      <c r="B12" s="1">
        <v>249123</v>
      </c>
      <c r="C12" s="35">
        <v>0.16</v>
      </c>
      <c r="D12" s="1">
        <v>23635</v>
      </c>
      <c r="E12" s="1">
        <v>47616</v>
      </c>
      <c r="F12" s="1">
        <v>47777</v>
      </c>
      <c r="G12" s="1">
        <v>46246</v>
      </c>
      <c r="H12" s="1">
        <v>46036</v>
      </c>
      <c r="I12" s="1">
        <v>22935</v>
      </c>
      <c r="J12" s="1">
        <v>13437</v>
      </c>
      <c r="K12" s="1">
        <v>1441</v>
      </c>
      <c r="L12" s="1">
        <v>82971</v>
      </c>
      <c r="M12" s="1">
        <v>58961</v>
      </c>
      <c r="N12" s="1">
        <v>41378</v>
      </c>
      <c r="O12" s="1">
        <v>63890</v>
      </c>
      <c r="P12" s="1">
        <v>1923</v>
      </c>
      <c r="Q12" s="1">
        <v>1994</v>
      </c>
      <c r="R12" s="1">
        <v>24794</v>
      </c>
      <c r="S12" s="1">
        <v>61026</v>
      </c>
      <c r="T12" s="1">
        <v>62769</v>
      </c>
      <c r="U12" s="1">
        <v>45550</v>
      </c>
      <c r="V12" s="1">
        <v>24307</v>
      </c>
      <c r="W12" s="1">
        <v>21655</v>
      </c>
      <c r="X12" s="1">
        <v>7028</v>
      </c>
    </row>
    <row r="13" spans="1:24" x14ac:dyDescent="0.25">
      <c r="A13" s="1">
        <v>8</v>
      </c>
      <c r="B13" s="1">
        <v>236295</v>
      </c>
      <c r="C13" s="35">
        <v>0.35</v>
      </c>
      <c r="D13" s="1">
        <v>15247</v>
      </c>
      <c r="E13" s="1">
        <v>27832</v>
      </c>
      <c r="F13" s="1">
        <v>37511</v>
      </c>
      <c r="G13" s="1">
        <v>49440</v>
      </c>
      <c r="H13" s="1">
        <v>54833</v>
      </c>
      <c r="I13" s="1">
        <v>31120</v>
      </c>
      <c r="J13" s="1">
        <v>18662</v>
      </c>
      <c r="K13" s="1">
        <v>1650</v>
      </c>
      <c r="L13" s="1">
        <v>91368</v>
      </c>
      <c r="M13" s="1">
        <v>58726</v>
      </c>
      <c r="N13" s="1">
        <v>32224</v>
      </c>
      <c r="O13" s="1">
        <v>52602</v>
      </c>
      <c r="P13" s="1">
        <v>1375</v>
      </c>
      <c r="Q13" s="1">
        <v>2116</v>
      </c>
      <c r="R13" s="1">
        <v>18276</v>
      </c>
      <c r="S13" s="1">
        <v>50086</v>
      </c>
      <c r="T13" s="1">
        <v>56230</v>
      </c>
      <c r="U13" s="1">
        <v>50269</v>
      </c>
      <c r="V13" s="1">
        <v>29144</v>
      </c>
      <c r="W13" s="1">
        <v>26020</v>
      </c>
      <c r="X13" s="1">
        <v>4154</v>
      </c>
    </row>
    <row r="14" spans="1:24" x14ac:dyDescent="0.25">
      <c r="A14" s="1">
        <v>9</v>
      </c>
      <c r="B14" s="1">
        <v>232641</v>
      </c>
      <c r="C14" s="35">
        <v>0.85</v>
      </c>
      <c r="D14" s="1">
        <v>7754</v>
      </c>
      <c r="E14" s="1">
        <v>14553</v>
      </c>
      <c r="F14" s="1">
        <v>27188</v>
      </c>
      <c r="G14" s="1">
        <v>50099</v>
      </c>
      <c r="H14" s="1">
        <v>65965</v>
      </c>
      <c r="I14" s="1">
        <v>40292</v>
      </c>
      <c r="J14" s="1">
        <v>24742</v>
      </c>
      <c r="K14" s="1">
        <v>2048</v>
      </c>
      <c r="L14" s="1">
        <v>94358</v>
      </c>
      <c r="M14" s="1">
        <v>58026</v>
      </c>
      <c r="N14" s="1">
        <v>22584</v>
      </c>
      <c r="O14" s="1">
        <v>56796</v>
      </c>
      <c r="P14" s="1">
        <v>877</v>
      </c>
      <c r="Q14" s="1">
        <v>3215</v>
      </c>
      <c r="R14" s="1">
        <v>13843</v>
      </c>
      <c r="S14" s="1">
        <v>44155</v>
      </c>
      <c r="T14" s="1">
        <v>49145</v>
      </c>
      <c r="U14" s="1">
        <v>57201</v>
      </c>
      <c r="V14" s="1">
        <v>34416</v>
      </c>
      <c r="W14" s="1">
        <v>29466</v>
      </c>
      <c r="X14" s="1">
        <v>1200</v>
      </c>
    </row>
    <row r="15" spans="1:24" x14ac:dyDescent="0.25">
      <c r="A15" s="1">
        <v>10</v>
      </c>
      <c r="B15" s="1">
        <v>230947</v>
      </c>
      <c r="C15" s="35">
        <v>7.07</v>
      </c>
      <c r="D15" s="1">
        <v>3028</v>
      </c>
      <c r="E15" s="1">
        <v>7423</v>
      </c>
      <c r="F15" s="1">
        <v>16734</v>
      </c>
      <c r="G15" s="1">
        <v>38781</v>
      </c>
      <c r="H15" s="1">
        <v>66304</v>
      </c>
      <c r="I15" s="1">
        <v>49920</v>
      </c>
      <c r="J15" s="1">
        <v>42822</v>
      </c>
      <c r="K15" s="1">
        <v>5935</v>
      </c>
      <c r="L15" s="1">
        <v>82840</v>
      </c>
      <c r="M15" s="1">
        <v>53223</v>
      </c>
      <c r="N15" s="1">
        <v>20756</v>
      </c>
      <c r="O15" s="1">
        <v>73588</v>
      </c>
      <c r="P15" s="1">
        <v>540</v>
      </c>
      <c r="Q15" s="1">
        <v>1155</v>
      </c>
      <c r="R15" s="1">
        <v>12856</v>
      </c>
      <c r="S15" s="1">
        <v>38381</v>
      </c>
      <c r="T15" s="1">
        <v>48129</v>
      </c>
      <c r="U15" s="1">
        <v>58344</v>
      </c>
      <c r="V15" s="1">
        <v>35781</v>
      </c>
      <c r="W15" s="1">
        <v>35216</v>
      </c>
      <c r="X15" s="1">
        <v>1085</v>
      </c>
    </row>
    <row r="16" spans="1:24" x14ac:dyDescent="0.25">
      <c r="A16" s="31"/>
      <c r="B16" s="25"/>
      <c r="C16" s="33"/>
      <c r="D16" s="25"/>
      <c r="E16" s="25"/>
      <c r="F16" s="25"/>
      <c r="G16" s="25"/>
      <c r="H16" s="25"/>
      <c r="I16" s="25"/>
      <c r="J16" s="25"/>
      <c r="K16" s="25"/>
      <c r="L16" s="25"/>
      <c r="M16" s="25"/>
      <c r="N16" s="25"/>
      <c r="O16" s="25"/>
      <c r="P16" s="25"/>
      <c r="Q16" s="25"/>
      <c r="R16" s="25"/>
      <c r="S16" s="25"/>
      <c r="T16" s="25"/>
      <c r="U16" s="25"/>
      <c r="V16" s="25"/>
      <c r="W16" s="25"/>
      <c r="X16" s="25"/>
    </row>
  </sheetData>
  <hyperlinks>
    <hyperlink ref="A3" location="'Table of contents'!A1" display="Back to contents" xr:uid="{00000000-0004-0000-0B00-000000000000}"/>
  </hyperlinks>
  <pageMargins left="0.41" right="0.21" top="0.59" bottom="0.4" header="0.5" footer="0.24"/>
  <pageSetup paperSize="9" scale="42" orientation="landscape"/>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6"/>
  <sheetViews>
    <sheetView zoomScaleNormal="100" workbookViewId="0"/>
  </sheetViews>
  <sheetFormatPr defaultColWidth="11.54296875" defaultRowHeight="15" x14ac:dyDescent="0.25"/>
  <cols>
    <col min="1" max="1" width="19.1796875" customWidth="1"/>
    <col min="2" max="12" width="13.6328125" customWidth="1"/>
    <col min="13" max="13" width="17.54296875" customWidth="1"/>
    <col min="14" max="24" width="13.6328125" customWidth="1"/>
  </cols>
  <sheetData>
    <row r="1" spans="1:24" ht="25.5" customHeight="1" x14ac:dyDescent="0.4">
      <c r="A1" s="56" t="s">
        <v>119</v>
      </c>
      <c r="B1" s="9"/>
      <c r="D1" s="9"/>
      <c r="E1" s="9"/>
      <c r="F1" s="9"/>
      <c r="G1" s="9"/>
      <c r="H1" s="9"/>
      <c r="I1" s="9"/>
      <c r="J1" s="9"/>
      <c r="K1" s="9"/>
      <c r="L1" s="9"/>
      <c r="M1" s="9"/>
      <c r="N1" s="19"/>
      <c r="O1" s="26"/>
      <c r="P1" s="29"/>
      <c r="Q1" s="29"/>
    </row>
    <row r="2" spans="1:24" ht="18" customHeight="1" x14ac:dyDescent="0.3">
      <c r="A2" s="32" t="s">
        <v>6</v>
      </c>
      <c r="B2" s="9"/>
      <c r="D2" s="9"/>
      <c r="E2" s="9"/>
      <c r="F2" s="9"/>
      <c r="G2" s="9"/>
      <c r="H2" s="9"/>
      <c r="I2" s="9"/>
      <c r="J2" s="9"/>
      <c r="K2" s="9"/>
      <c r="L2" s="9"/>
      <c r="M2" s="9"/>
      <c r="N2" s="19"/>
      <c r="O2" s="26"/>
      <c r="P2" s="29"/>
      <c r="Q2" s="29"/>
    </row>
    <row r="3" spans="1:24" ht="15" customHeight="1" x14ac:dyDescent="0.25">
      <c r="A3" s="21" t="s">
        <v>7</v>
      </c>
      <c r="B3" s="26"/>
      <c r="D3" s="26"/>
      <c r="E3" s="26"/>
      <c r="F3" s="26"/>
      <c r="G3" s="26"/>
      <c r="H3" s="26"/>
      <c r="I3" s="26"/>
      <c r="J3" s="26"/>
      <c r="K3" s="26"/>
      <c r="L3" s="26"/>
    </row>
    <row r="4" spans="1:24" ht="63" customHeight="1" x14ac:dyDescent="0.25">
      <c r="A4" s="36" t="s">
        <v>58</v>
      </c>
      <c r="B4" s="27" t="s">
        <v>2</v>
      </c>
      <c r="C4" s="27" t="s">
        <v>3</v>
      </c>
      <c r="D4" s="27" t="s">
        <v>59</v>
      </c>
      <c r="E4" s="27" t="s">
        <v>60</v>
      </c>
      <c r="F4" s="27" t="s">
        <v>61</v>
      </c>
      <c r="G4" s="27" t="s">
        <v>62</v>
      </c>
      <c r="H4" s="27" t="s">
        <v>63</v>
      </c>
      <c r="I4" s="27" t="s">
        <v>64</v>
      </c>
      <c r="J4" s="27" t="s">
        <v>65</v>
      </c>
      <c r="K4" s="27" t="s">
        <v>66</v>
      </c>
      <c r="L4" s="27" t="s">
        <v>67</v>
      </c>
      <c r="M4" s="27" t="s">
        <v>68</v>
      </c>
      <c r="N4" s="27" t="s">
        <v>69</v>
      </c>
      <c r="O4" s="27" t="s">
        <v>70</v>
      </c>
      <c r="P4" s="27" t="s">
        <v>71</v>
      </c>
      <c r="Q4" s="27" t="s">
        <v>72</v>
      </c>
      <c r="R4" s="27" t="s">
        <v>73</v>
      </c>
      <c r="S4" s="27" t="s">
        <v>74</v>
      </c>
      <c r="T4" s="27" t="s">
        <v>75</v>
      </c>
      <c r="U4" s="27" t="s">
        <v>76</v>
      </c>
      <c r="V4" s="27" t="s">
        <v>77</v>
      </c>
      <c r="W4" s="27" t="s">
        <v>78</v>
      </c>
      <c r="X4" s="27" t="s">
        <v>79</v>
      </c>
    </row>
    <row r="5" spans="1:24" ht="15.75" customHeight="1" x14ac:dyDescent="0.3">
      <c r="A5" s="9" t="s">
        <v>0</v>
      </c>
      <c r="B5" s="9">
        <v>2546383</v>
      </c>
      <c r="C5" s="34">
        <v>0.33</v>
      </c>
      <c r="D5" s="9">
        <v>545714</v>
      </c>
      <c r="E5" s="9">
        <v>596354</v>
      </c>
      <c r="F5" s="9">
        <v>409892</v>
      </c>
      <c r="G5" s="9">
        <v>335357</v>
      </c>
      <c r="H5" s="9">
        <v>336045</v>
      </c>
      <c r="I5" s="9">
        <v>189062</v>
      </c>
      <c r="J5" s="9">
        <v>120779</v>
      </c>
      <c r="K5" s="9">
        <v>13180</v>
      </c>
      <c r="L5" s="9">
        <v>539838</v>
      </c>
      <c r="M5" s="9">
        <v>503719</v>
      </c>
      <c r="N5" s="9">
        <v>524307</v>
      </c>
      <c r="O5" s="9">
        <v>964147</v>
      </c>
      <c r="P5" s="9">
        <v>14372</v>
      </c>
      <c r="Q5" s="9">
        <v>22294</v>
      </c>
      <c r="R5" s="9">
        <v>302046</v>
      </c>
      <c r="S5" s="9">
        <v>743641</v>
      </c>
      <c r="T5" s="9">
        <v>676468</v>
      </c>
      <c r="U5" s="9">
        <v>417148</v>
      </c>
      <c r="V5" s="9">
        <v>191232</v>
      </c>
      <c r="W5" s="9">
        <v>156654</v>
      </c>
      <c r="X5" s="9">
        <v>36900</v>
      </c>
    </row>
    <row r="6" spans="1:24" x14ac:dyDescent="0.25">
      <c r="A6" s="1">
        <v>1</v>
      </c>
      <c r="B6" s="1">
        <v>274885</v>
      </c>
      <c r="C6" s="35">
        <v>18.7</v>
      </c>
      <c r="D6" s="1">
        <v>142093</v>
      </c>
      <c r="E6" s="1">
        <v>86982</v>
      </c>
      <c r="F6" s="1">
        <v>33091</v>
      </c>
      <c r="G6" s="1">
        <v>9227</v>
      </c>
      <c r="H6" s="1">
        <v>2586</v>
      </c>
      <c r="I6" s="1">
        <v>672</v>
      </c>
      <c r="J6" s="1">
        <v>214</v>
      </c>
      <c r="K6" s="1">
        <v>20</v>
      </c>
      <c r="L6" s="1">
        <v>3377</v>
      </c>
      <c r="M6" s="1">
        <v>30213</v>
      </c>
      <c r="N6" s="1">
        <v>55008</v>
      </c>
      <c r="O6" s="1">
        <v>185228</v>
      </c>
      <c r="P6" s="1">
        <v>1059</v>
      </c>
      <c r="Q6" s="1">
        <v>1494</v>
      </c>
      <c r="R6" s="1">
        <v>51439</v>
      </c>
      <c r="S6" s="1">
        <v>121674</v>
      </c>
      <c r="T6" s="1">
        <v>70331</v>
      </c>
      <c r="U6" s="1">
        <v>22276</v>
      </c>
      <c r="V6" s="1">
        <v>3338</v>
      </c>
      <c r="W6" s="1">
        <v>1155</v>
      </c>
      <c r="X6" s="1">
        <v>3178</v>
      </c>
    </row>
    <row r="7" spans="1:24" x14ac:dyDescent="0.25">
      <c r="A7" s="1">
        <v>2</v>
      </c>
      <c r="B7" s="1">
        <v>272275</v>
      </c>
      <c r="C7" s="35">
        <v>7.96</v>
      </c>
      <c r="D7" s="1">
        <v>116988</v>
      </c>
      <c r="E7" s="1">
        <v>92090</v>
      </c>
      <c r="F7" s="1">
        <v>39014</v>
      </c>
      <c r="G7" s="1">
        <v>15104</v>
      </c>
      <c r="H7" s="1">
        <v>6352</v>
      </c>
      <c r="I7" s="1">
        <v>1986</v>
      </c>
      <c r="J7" s="1">
        <v>690</v>
      </c>
      <c r="K7" s="1">
        <v>51</v>
      </c>
      <c r="L7" s="1">
        <v>8092</v>
      </c>
      <c r="M7" s="1">
        <v>38815</v>
      </c>
      <c r="N7" s="1">
        <v>75968</v>
      </c>
      <c r="O7" s="1">
        <v>148654</v>
      </c>
      <c r="P7" s="1">
        <v>746</v>
      </c>
      <c r="Q7" s="1">
        <v>2301</v>
      </c>
      <c r="R7" s="1">
        <v>43705</v>
      </c>
      <c r="S7" s="1">
        <v>105916</v>
      </c>
      <c r="T7" s="1">
        <v>79470</v>
      </c>
      <c r="U7" s="1">
        <v>31157</v>
      </c>
      <c r="V7" s="1">
        <v>4759</v>
      </c>
      <c r="W7" s="1">
        <v>2404</v>
      </c>
      <c r="X7" s="1">
        <v>2563</v>
      </c>
    </row>
    <row r="8" spans="1:24" x14ac:dyDescent="0.25">
      <c r="A8" s="1">
        <v>3</v>
      </c>
      <c r="B8" s="1">
        <v>262520</v>
      </c>
      <c r="C8" s="35">
        <v>2.27</v>
      </c>
      <c r="D8" s="1">
        <v>83191</v>
      </c>
      <c r="E8" s="1">
        <v>96516</v>
      </c>
      <c r="F8" s="1">
        <v>47359</v>
      </c>
      <c r="G8" s="1">
        <v>20429</v>
      </c>
      <c r="H8" s="1">
        <v>10375</v>
      </c>
      <c r="I8" s="1">
        <v>3521</v>
      </c>
      <c r="J8" s="1">
        <v>1079</v>
      </c>
      <c r="K8" s="1">
        <v>50</v>
      </c>
      <c r="L8" s="1">
        <v>14199</v>
      </c>
      <c r="M8" s="1">
        <v>46519</v>
      </c>
      <c r="N8" s="1">
        <v>81818</v>
      </c>
      <c r="O8" s="1">
        <v>119221</v>
      </c>
      <c r="P8" s="1">
        <v>763</v>
      </c>
      <c r="Q8" s="1">
        <v>2153</v>
      </c>
      <c r="R8" s="1">
        <v>39261</v>
      </c>
      <c r="S8" s="1">
        <v>93770</v>
      </c>
      <c r="T8" s="1">
        <v>82966</v>
      </c>
      <c r="U8" s="1">
        <v>31822</v>
      </c>
      <c r="V8" s="1">
        <v>6917</v>
      </c>
      <c r="W8" s="1">
        <v>3495</v>
      </c>
      <c r="X8" s="1">
        <v>2136</v>
      </c>
    </row>
    <row r="9" spans="1:24" x14ac:dyDescent="0.25">
      <c r="A9" s="1">
        <v>4</v>
      </c>
      <c r="B9" s="1">
        <v>261075</v>
      </c>
      <c r="C9" s="35">
        <v>0.41</v>
      </c>
      <c r="D9" s="1">
        <v>67084</v>
      </c>
      <c r="E9" s="1">
        <v>89598</v>
      </c>
      <c r="F9" s="1">
        <v>51388</v>
      </c>
      <c r="G9" s="1">
        <v>26531</v>
      </c>
      <c r="H9" s="1">
        <v>16617</v>
      </c>
      <c r="I9" s="1">
        <v>6823</v>
      </c>
      <c r="J9" s="1">
        <v>2812</v>
      </c>
      <c r="K9" s="1">
        <v>222</v>
      </c>
      <c r="L9" s="1">
        <v>27841</v>
      </c>
      <c r="M9" s="1">
        <v>48368</v>
      </c>
      <c r="N9" s="1">
        <v>78957</v>
      </c>
      <c r="O9" s="1">
        <v>104383</v>
      </c>
      <c r="P9" s="1">
        <v>1526</v>
      </c>
      <c r="Q9" s="1">
        <v>2904</v>
      </c>
      <c r="R9" s="1">
        <v>38555</v>
      </c>
      <c r="S9" s="1">
        <v>86284</v>
      </c>
      <c r="T9" s="1">
        <v>76928</v>
      </c>
      <c r="U9" s="1">
        <v>36331</v>
      </c>
      <c r="V9" s="1">
        <v>10700</v>
      </c>
      <c r="W9" s="1">
        <v>6232</v>
      </c>
      <c r="X9" s="1">
        <v>3141</v>
      </c>
    </row>
    <row r="10" spans="1:24" x14ac:dyDescent="0.25">
      <c r="A10" s="1">
        <v>5</v>
      </c>
      <c r="B10" s="1">
        <v>260048</v>
      </c>
      <c r="C10" s="35">
        <v>0.15</v>
      </c>
      <c r="D10" s="1">
        <v>49309</v>
      </c>
      <c r="E10" s="1">
        <v>75288</v>
      </c>
      <c r="F10" s="1">
        <v>54507</v>
      </c>
      <c r="G10" s="1">
        <v>35748</v>
      </c>
      <c r="H10" s="1">
        <v>27876</v>
      </c>
      <c r="I10" s="1">
        <v>11651</v>
      </c>
      <c r="J10" s="1">
        <v>5168</v>
      </c>
      <c r="K10" s="1">
        <v>501</v>
      </c>
      <c r="L10" s="1">
        <v>54358</v>
      </c>
      <c r="M10" s="1">
        <v>54614</v>
      </c>
      <c r="N10" s="1">
        <v>66480</v>
      </c>
      <c r="O10" s="1">
        <v>82521</v>
      </c>
      <c r="P10" s="1">
        <v>2075</v>
      </c>
      <c r="Q10" s="1">
        <v>2041</v>
      </c>
      <c r="R10" s="1">
        <v>31700</v>
      </c>
      <c r="S10" s="1">
        <v>74945</v>
      </c>
      <c r="T10" s="1">
        <v>77793</v>
      </c>
      <c r="U10" s="1">
        <v>40278</v>
      </c>
      <c r="V10" s="1">
        <v>17900</v>
      </c>
      <c r="W10" s="1">
        <v>10965</v>
      </c>
      <c r="X10" s="1">
        <v>4426</v>
      </c>
    </row>
    <row r="11" spans="1:24" x14ac:dyDescent="0.25">
      <c r="A11" s="1">
        <v>6</v>
      </c>
      <c r="B11" s="1">
        <v>256836</v>
      </c>
      <c r="C11" s="35">
        <v>0.09</v>
      </c>
      <c r="D11" s="1">
        <v>37087</v>
      </c>
      <c r="E11" s="1">
        <v>58234</v>
      </c>
      <c r="F11" s="1">
        <v>54468</v>
      </c>
      <c r="G11" s="1">
        <v>41734</v>
      </c>
      <c r="H11" s="1">
        <v>36988</v>
      </c>
      <c r="I11" s="1">
        <v>17830</v>
      </c>
      <c r="J11" s="1">
        <v>9412</v>
      </c>
      <c r="K11" s="1">
        <v>1083</v>
      </c>
      <c r="L11" s="1">
        <v>76232</v>
      </c>
      <c r="M11" s="1">
        <v>54964</v>
      </c>
      <c r="N11" s="1">
        <v>47952</v>
      </c>
      <c r="O11" s="1">
        <v>74915</v>
      </c>
      <c r="P11" s="1">
        <v>2773</v>
      </c>
      <c r="Q11" s="1">
        <v>2484</v>
      </c>
      <c r="R11" s="1">
        <v>27332</v>
      </c>
      <c r="S11" s="1">
        <v>66152</v>
      </c>
      <c r="T11" s="1">
        <v>71315</v>
      </c>
      <c r="U11" s="1">
        <v>42566</v>
      </c>
      <c r="V11" s="1">
        <v>22045</v>
      </c>
      <c r="W11" s="1">
        <v>17794</v>
      </c>
      <c r="X11" s="1">
        <v>7148</v>
      </c>
    </row>
    <row r="12" spans="1:24" x14ac:dyDescent="0.25">
      <c r="A12" s="1">
        <v>7</v>
      </c>
      <c r="B12" s="1">
        <v>251187</v>
      </c>
      <c r="C12" s="35">
        <v>0.16</v>
      </c>
      <c r="D12" s="1">
        <v>23582</v>
      </c>
      <c r="E12" s="1">
        <v>47707</v>
      </c>
      <c r="F12" s="1">
        <v>47944</v>
      </c>
      <c r="G12" s="1">
        <v>46721</v>
      </c>
      <c r="H12" s="1">
        <v>46717</v>
      </c>
      <c r="I12" s="1">
        <v>23366</v>
      </c>
      <c r="J12" s="1">
        <v>13679</v>
      </c>
      <c r="K12" s="1">
        <v>1471</v>
      </c>
      <c r="L12" s="1">
        <v>83887</v>
      </c>
      <c r="M12" s="1">
        <v>59294</v>
      </c>
      <c r="N12" s="1">
        <v>41627</v>
      </c>
      <c r="O12" s="1">
        <v>64382</v>
      </c>
      <c r="P12" s="1">
        <v>1997</v>
      </c>
      <c r="Q12" s="1">
        <v>1977</v>
      </c>
      <c r="R12" s="1">
        <v>24830</v>
      </c>
      <c r="S12" s="1">
        <v>61366</v>
      </c>
      <c r="T12" s="1">
        <v>63091</v>
      </c>
      <c r="U12" s="1">
        <v>45911</v>
      </c>
      <c r="V12" s="1">
        <v>24705</v>
      </c>
      <c r="W12" s="1">
        <v>22134</v>
      </c>
      <c r="X12" s="1">
        <v>7173</v>
      </c>
    </row>
    <row r="13" spans="1:24" x14ac:dyDescent="0.25">
      <c r="A13" s="1">
        <v>8</v>
      </c>
      <c r="B13" s="1">
        <v>240151</v>
      </c>
      <c r="C13" s="35">
        <v>0.36</v>
      </c>
      <c r="D13" s="1">
        <v>15255</v>
      </c>
      <c r="E13" s="1">
        <v>27895</v>
      </c>
      <c r="F13" s="1">
        <v>38021</v>
      </c>
      <c r="G13" s="1">
        <v>50320</v>
      </c>
      <c r="H13" s="1">
        <v>55737</v>
      </c>
      <c r="I13" s="1">
        <v>32052</v>
      </c>
      <c r="J13" s="1">
        <v>19195</v>
      </c>
      <c r="K13" s="1">
        <v>1676</v>
      </c>
      <c r="L13" s="1">
        <v>93217</v>
      </c>
      <c r="M13" s="1">
        <v>59343</v>
      </c>
      <c r="N13" s="1">
        <v>32698</v>
      </c>
      <c r="O13" s="1">
        <v>53253</v>
      </c>
      <c r="P13" s="1">
        <v>1640</v>
      </c>
      <c r="Q13" s="1">
        <v>2138</v>
      </c>
      <c r="R13" s="1">
        <v>18396</v>
      </c>
      <c r="S13" s="1">
        <v>50603</v>
      </c>
      <c r="T13" s="1">
        <v>56885</v>
      </c>
      <c r="U13" s="1">
        <v>50975</v>
      </c>
      <c r="V13" s="1">
        <v>29967</v>
      </c>
      <c r="W13" s="1">
        <v>26763</v>
      </c>
      <c r="X13" s="1">
        <v>4424</v>
      </c>
    </row>
    <row r="14" spans="1:24" x14ac:dyDescent="0.25">
      <c r="A14" s="1">
        <v>9</v>
      </c>
      <c r="B14" s="1">
        <v>234769</v>
      </c>
      <c r="C14" s="35">
        <v>0.86</v>
      </c>
      <c r="D14" s="1">
        <v>7677</v>
      </c>
      <c r="E14" s="1">
        <v>14535</v>
      </c>
      <c r="F14" s="1">
        <v>27265</v>
      </c>
      <c r="G14" s="1">
        <v>50541</v>
      </c>
      <c r="H14" s="1">
        <v>66331</v>
      </c>
      <c r="I14" s="1">
        <v>40962</v>
      </c>
      <c r="J14" s="1">
        <v>25392</v>
      </c>
      <c r="K14" s="1">
        <v>2066</v>
      </c>
      <c r="L14" s="1">
        <v>95523</v>
      </c>
      <c r="M14" s="1">
        <v>58246</v>
      </c>
      <c r="N14" s="1">
        <v>22834</v>
      </c>
      <c r="O14" s="1">
        <v>57012</v>
      </c>
      <c r="P14" s="1">
        <v>1154</v>
      </c>
      <c r="Q14" s="1">
        <v>3149</v>
      </c>
      <c r="R14" s="1">
        <v>13890</v>
      </c>
      <c r="S14" s="1">
        <v>44381</v>
      </c>
      <c r="T14" s="1">
        <v>49362</v>
      </c>
      <c r="U14" s="1">
        <v>57410</v>
      </c>
      <c r="V14" s="1">
        <v>34908</v>
      </c>
      <c r="W14" s="1">
        <v>30180</v>
      </c>
      <c r="X14" s="1">
        <v>1489</v>
      </c>
    </row>
    <row r="15" spans="1:24" x14ac:dyDescent="0.25">
      <c r="A15" s="1">
        <v>10</v>
      </c>
      <c r="B15" s="1">
        <v>232637</v>
      </c>
      <c r="C15" s="35">
        <v>7.13</v>
      </c>
      <c r="D15" s="1">
        <v>3448</v>
      </c>
      <c r="E15" s="1">
        <v>7509</v>
      </c>
      <c r="F15" s="1">
        <v>16835</v>
      </c>
      <c r="G15" s="1">
        <v>39002</v>
      </c>
      <c r="H15" s="1">
        <v>66466</v>
      </c>
      <c r="I15" s="1">
        <v>50199</v>
      </c>
      <c r="J15" s="1">
        <v>43138</v>
      </c>
      <c r="K15" s="1">
        <v>6040</v>
      </c>
      <c r="L15" s="1">
        <v>83112</v>
      </c>
      <c r="M15" s="1">
        <v>53343</v>
      </c>
      <c r="N15" s="1">
        <v>20965</v>
      </c>
      <c r="O15" s="1">
        <v>74578</v>
      </c>
      <c r="P15" s="1">
        <v>639</v>
      </c>
      <c r="Q15" s="1">
        <v>1653</v>
      </c>
      <c r="R15" s="1">
        <v>12938</v>
      </c>
      <c r="S15" s="1">
        <v>38550</v>
      </c>
      <c r="T15" s="1">
        <v>48327</v>
      </c>
      <c r="U15" s="1">
        <v>58422</v>
      </c>
      <c r="V15" s="1">
        <v>35993</v>
      </c>
      <c r="W15" s="1">
        <v>35532</v>
      </c>
      <c r="X15" s="1">
        <v>1222</v>
      </c>
    </row>
    <row r="16" spans="1:24" x14ac:dyDescent="0.25">
      <c r="A16" s="31"/>
      <c r="B16" s="25"/>
      <c r="C16" s="33"/>
      <c r="D16" s="25"/>
      <c r="E16" s="25"/>
      <c r="F16" s="25"/>
      <c r="G16" s="25"/>
      <c r="H16" s="25"/>
      <c r="I16" s="25"/>
      <c r="J16" s="25"/>
      <c r="K16" s="25"/>
      <c r="L16" s="25"/>
      <c r="M16" s="25"/>
      <c r="N16" s="25"/>
      <c r="O16" s="25"/>
      <c r="P16" s="25"/>
      <c r="Q16" s="25"/>
      <c r="R16" s="25"/>
      <c r="S16" s="25"/>
      <c r="T16" s="25"/>
      <c r="U16" s="25"/>
      <c r="V16" s="25"/>
      <c r="W16" s="25"/>
      <c r="X16" s="25"/>
    </row>
  </sheetData>
  <hyperlinks>
    <hyperlink ref="A3" location="'Table of contents'!A1" display="Back to contents" xr:uid="{00000000-0004-0000-0C00-000000000000}"/>
  </hyperlinks>
  <pageMargins left="0.41" right="0.21" top="0.59" bottom="0.4" header="0.5" footer="0.24"/>
  <pageSetup paperSize="9" scale="42" orientation="landscape"/>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6"/>
  <sheetViews>
    <sheetView zoomScaleNormal="100" workbookViewId="0"/>
  </sheetViews>
  <sheetFormatPr defaultColWidth="11.54296875" defaultRowHeight="15" x14ac:dyDescent="0.25"/>
  <cols>
    <col min="1" max="1" width="19.1796875" customWidth="1"/>
    <col min="2" max="12" width="13.6328125" customWidth="1"/>
    <col min="13" max="13" width="17.54296875" customWidth="1"/>
    <col min="14" max="24" width="13.6328125" customWidth="1"/>
  </cols>
  <sheetData>
    <row r="1" spans="1:24" ht="25.5" customHeight="1" x14ac:dyDescent="0.4">
      <c r="A1" s="56" t="s">
        <v>126</v>
      </c>
      <c r="B1" s="9"/>
      <c r="D1" s="9"/>
      <c r="E1" s="9"/>
      <c r="F1" s="9"/>
      <c r="G1" s="9"/>
      <c r="H1" s="9"/>
      <c r="I1" s="9"/>
      <c r="J1" s="9"/>
      <c r="K1" s="9"/>
      <c r="L1" s="9"/>
      <c r="M1" s="9"/>
      <c r="N1" s="19"/>
      <c r="O1" s="26"/>
      <c r="P1" s="29"/>
      <c r="Q1" s="29"/>
    </row>
    <row r="2" spans="1:24" ht="18" customHeight="1" x14ac:dyDescent="0.3">
      <c r="A2" t="s">
        <v>29</v>
      </c>
      <c r="B2" s="9"/>
      <c r="D2" s="9"/>
      <c r="E2" s="9"/>
      <c r="F2" s="9"/>
      <c r="G2" s="9"/>
      <c r="H2" s="9"/>
      <c r="I2" s="9"/>
      <c r="J2" s="9"/>
      <c r="K2" s="9"/>
      <c r="L2" s="9"/>
      <c r="M2" s="9"/>
      <c r="N2" s="19"/>
      <c r="O2" s="26"/>
      <c r="P2" s="29"/>
      <c r="Q2" s="29"/>
    </row>
    <row r="3" spans="1:24" ht="15" customHeight="1" x14ac:dyDescent="0.25">
      <c r="A3" s="21" t="s">
        <v>7</v>
      </c>
      <c r="B3" s="26"/>
      <c r="D3" s="26"/>
      <c r="E3" s="26"/>
      <c r="F3" s="26"/>
      <c r="G3" s="26"/>
      <c r="H3" s="26"/>
      <c r="I3" s="26"/>
      <c r="J3" s="26"/>
      <c r="K3" s="26"/>
      <c r="L3" s="26"/>
    </row>
    <row r="4" spans="1:24" ht="63" customHeight="1" x14ac:dyDescent="0.25">
      <c r="A4" s="36" t="s">
        <v>58</v>
      </c>
      <c r="B4" s="27" t="s">
        <v>2</v>
      </c>
      <c r="C4" s="27" t="s">
        <v>3</v>
      </c>
      <c r="D4" s="27" t="s">
        <v>59</v>
      </c>
      <c r="E4" s="27" t="s">
        <v>60</v>
      </c>
      <c r="F4" s="27" t="s">
        <v>61</v>
      </c>
      <c r="G4" s="27" t="s">
        <v>62</v>
      </c>
      <c r="H4" s="27" t="s">
        <v>63</v>
      </c>
      <c r="I4" s="27" t="s">
        <v>64</v>
      </c>
      <c r="J4" s="27" t="s">
        <v>65</v>
      </c>
      <c r="K4" s="27" t="s">
        <v>66</v>
      </c>
      <c r="L4" s="27" t="s">
        <v>67</v>
      </c>
      <c r="M4" s="27" t="s">
        <v>68</v>
      </c>
      <c r="N4" s="27" t="s">
        <v>69</v>
      </c>
      <c r="O4" s="27" t="s">
        <v>70</v>
      </c>
      <c r="P4" s="27" t="s">
        <v>71</v>
      </c>
      <c r="Q4" s="27" t="s">
        <v>72</v>
      </c>
      <c r="R4" s="27" t="s">
        <v>73</v>
      </c>
      <c r="S4" s="27" t="s">
        <v>74</v>
      </c>
      <c r="T4" s="27" t="s">
        <v>75</v>
      </c>
      <c r="U4" s="27" t="s">
        <v>76</v>
      </c>
      <c r="V4" s="27" t="s">
        <v>77</v>
      </c>
      <c r="W4" s="27" t="s">
        <v>78</v>
      </c>
      <c r="X4" s="27" t="s">
        <v>79</v>
      </c>
    </row>
    <row r="5" spans="1:24" ht="15.75" customHeight="1" x14ac:dyDescent="0.3">
      <c r="A5" s="9" t="s">
        <v>0</v>
      </c>
      <c r="B5" s="9">
        <v>2564522</v>
      </c>
      <c r="C5" s="34">
        <v>0.33</v>
      </c>
      <c r="D5" s="9">
        <v>545892</v>
      </c>
      <c r="E5" s="9">
        <v>596978</v>
      </c>
      <c r="F5" s="9">
        <v>413531</v>
      </c>
      <c r="G5" s="9">
        <v>339654</v>
      </c>
      <c r="H5" s="9">
        <v>339725</v>
      </c>
      <c r="I5" s="9">
        <v>192347</v>
      </c>
      <c r="J5" s="9">
        <v>123009</v>
      </c>
      <c r="K5" s="9">
        <v>13386</v>
      </c>
      <c r="L5" s="9">
        <v>546032</v>
      </c>
      <c r="M5" s="9">
        <v>506567</v>
      </c>
      <c r="N5" s="9">
        <v>527645</v>
      </c>
      <c r="O5" s="9">
        <v>969050</v>
      </c>
      <c r="P5" s="9">
        <v>15228</v>
      </c>
      <c r="Q5" s="9">
        <v>24138</v>
      </c>
      <c r="R5" s="9">
        <v>302701</v>
      </c>
      <c r="S5" s="9">
        <v>746761</v>
      </c>
      <c r="T5" s="9">
        <v>679527</v>
      </c>
      <c r="U5" s="9">
        <v>419537</v>
      </c>
      <c r="V5" s="9">
        <v>194309</v>
      </c>
      <c r="W5" s="9">
        <v>159854</v>
      </c>
      <c r="X5" s="9">
        <v>37695</v>
      </c>
    </row>
    <row r="6" spans="1:24" x14ac:dyDescent="0.25">
      <c r="A6" s="1">
        <v>1</v>
      </c>
      <c r="B6" s="1">
        <v>275799</v>
      </c>
      <c r="C6" s="35">
        <v>18.760000000000002</v>
      </c>
      <c r="D6" s="1">
        <v>141611</v>
      </c>
      <c r="E6" s="1">
        <v>86998</v>
      </c>
      <c r="F6" s="1">
        <v>33706</v>
      </c>
      <c r="G6" s="1">
        <v>9881</v>
      </c>
      <c r="H6" s="1">
        <v>2688</v>
      </c>
      <c r="I6" s="1">
        <v>675</v>
      </c>
      <c r="J6" s="1">
        <v>220</v>
      </c>
      <c r="K6" s="1">
        <v>20</v>
      </c>
      <c r="L6" s="1">
        <v>3452</v>
      </c>
      <c r="M6" s="1">
        <v>30465</v>
      </c>
      <c r="N6" s="1">
        <v>55884</v>
      </c>
      <c r="O6" s="1">
        <v>184856</v>
      </c>
      <c r="P6" s="1">
        <v>1142</v>
      </c>
      <c r="Q6" s="1">
        <v>1495</v>
      </c>
      <c r="R6" s="1">
        <v>51371</v>
      </c>
      <c r="S6" s="1">
        <v>121971</v>
      </c>
      <c r="T6" s="1">
        <v>70794</v>
      </c>
      <c r="U6" s="1">
        <v>22387</v>
      </c>
      <c r="V6" s="1">
        <v>3362</v>
      </c>
      <c r="W6" s="1">
        <v>1156</v>
      </c>
      <c r="X6" s="1">
        <v>3263</v>
      </c>
    </row>
    <row r="7" spans="1:24" x14ac:dyDescent="0.25">
      <c r="A7" s="1">
        <v>2</v>
      </c>
      <c r="B7" s="1">
        <v>273409</v>
      </c>
      <c r="C7" s="35">
        <v>7.99</v>
      </c>
      <c r="D7" s="1">
        <v>116682</v>
      </c>
      <c r="E7" s="1">
        <v>92305</v>
      </c>
      <c r="F7" s="1">
        <v>39574</v>
      </c>
      <c r="G7" s="1">
        <v>15547</v>
      </c>
      <c r="H7" s="1">
        <v>6509</v>
      </c>
      <c r="I7" s="1">
        <v>2054</v>
      </c>
      <c r="J7" s="1">
        <v>690</v>
      </c>
      <c r="K7" s="1">
        <v>48</v>
      </c>
      <c r="L7" s="1">
        <v>8224</v>
      </c>
      <c r="M7" s="1">
        <v>39049</v>
      </c>
      <c r="N7" s="1">
        <v>76238</v>
      </c>
      <c r="O7" s="1">
        <v>149028</v>
      </c>
      <c r="P7" s="1">
        <v>870</v>
      </c>
      <c r="Q7" s="1">
        <v>2313</v>
      </c>
      <c r="R7" s="1">
        <v>43788</v>
      </c>
      <c r="S7" s="1">
        <v>106430</v>
      </c>
      <c r="T7" s="1">
        <v>79595</v>
      </c>
      <c r="U7" s="1">
        <v>31307</v>
      </c>
      <c r="V7" s="1">
        <v>4859</v>
      </c>
      <c r="W7" s="1">
        <v>2435</v>
      </c>
      <c r="X7" s="1">
        <v>2682</v>
      </c>
    </row>
    <row r="8" spans="1:24" x14ac:dyDescent="0.25">
      <c r="A8" s="1">
        <v>3</v>
      </c>
      <c r="B8" s="1">
        <v>263297</v>
      </c>
      <c r="C8" s="35">
        <v>2.2799999999999998</v>
      </c>
      <c r="D8" s="1">
        <v>83072</v>
      </c>
      <c r="E8" s="1">
        <v>96655</v>
      </c>
      <c r="F8" s="1">
        <v>47721</v>
      </c>
      <c r="G8" s="1">
        <v>20569</v>
      </c>
      <c r="H8" s="1">
        <v>10522</v>
      </c>
      <c r="I8" s="1">
        <v>3587</v>
      </c>
      <c r="J8" s="1">
        <v>1117</v>
      </c>
      <c r="K8" s="1">
        <v>54</v>
      </c>
      <c r="L8" s="1">
        <v>14391</v>
      </c>
      <c r="M8" s="1">
        <v>46602</v>
      </c>
      <c r="N8" s="1">
        <v>81996</v>
      </c>
      <c r="O8" s="1">
        <v>119483</v>
      </c>
      <c r="P8" s="1">
        <v>825</v>
      </c>
      <c r="Q8" s="1">
        <v>2174</v>
      </c>
      <c r="R8" s="1">
        <v>39341</v>
      </c>
      <c r="S8" s="1">
        <v>93969</v>
      </c>
      <c r="T8" s="1">
        <v>83047</v>
      </c>
      <c r="U8" s="1">
        <v>31991</v>
      </c>
      <c r="V8" s="1">
        <v>7014</v>
      </c>
      <c r="W8" s="1">
        <v>3586</v>
      </c>
      <c r="X8" s="1">
        <v>2175</v>
      </c>
    </row>
    <row r="9" spans="1:24" x14ac:dyDescent="0.25">
      <c r="A9" s="1">
        <v>4</v>
      </c>
      <c r="B9" s="1">
        <v>263109</v>
      </c>
      <c r="C9" s="35">
        <v>0.41</v>
      </c>
      <c r="D9" s="1">
        <v>67368</v>
      </c>
      <c r="E9" s="1">
        <v>89611</v>
      </c>
      <c r="F9" s="1">
        <v>51973</v>
      </c>
      <c r="G9" s="1">
        <v>26978</v>
      </c>
      <c r="H9" s="1">
        <v>16975</v>
      </c>
      <c r="I9" s="1">
        <v>7086</v>
      </c>
      <c r="J9" s="1">
        <v>2892</v>
      </c>
      <c r="K9" s="1">
        <v>226</v>
      </c>
      <c r="L9" s="1">
        <v>28159</v>
      </c>
      <c r="M9" s="1">
        <v>48639</v>
      </c>
      <c r="N9" s="1">
        <v>79205</v>
      </c>
      <c r="O9" s="1">
        <v>105525</v>
      </c>
      <c r="P9" s="1">
        <v>1581</v>
      </c>
      <c r="Q9" s="1">
        <v>3480</v>
      </c>
      <c r="R9" s="1">
        <v>38670</v>
      </c>
      <c r="S9" s="1">
        <v>86594</v>
      </c>
      <c r="T9" s="1">
        <v>77234</v>
      </c>
      <c r="U9" s="1">
        <v>36557</v>
      </c>
      <c r="V9" s="1">
        <v>10936</v>
      </c>
      <c r="W9" s="1">
        <v>6437</v>
      </c>
      <c r="X9" s="1">
        <v>3201</v>
      </c>
    </row>
    <row r="10" spans="1:24" x14ac:dyDescent="0.25">
      <c r="A10" s="1">
        <v>5</v>
      </c>
      <c r="B10" s="1">
        <v>261371</v>
      </c>
      <c r="C10" s="35">
        <v>0.15</v>
      </c>
      <c r="D10" s="1">
        <v>49291</v>
      </c>
      <c r="E10" s="1">
        <v>75365</v>
      </c>
      <c r="F10" s="1">
        <v>54948</v>
      </c>
      <c r="G10" s="1">
        <v>36030</v>
      </c>
      <c r="H10" s="1">
        <v>28127</v>
      </c>
      <c r="I10" s="1">
        <v>11834</v>
      </c>
      <c r="J10" s="1">
        <v>5266</v>
      </c>
      <c r="K10" s="1">
        <v>510</v>
      </c>
      <c r="L10" s="1">
        <v>54811</v>
      </c>
      <c r="M10" s="1">
        <v>54943</v>
      </c>
      <c r="N10" s="1">
        <v>66648</v>
      </c>
      <c r="O10" s="1">
        <v>83074</v>
      </c>
      <c r="P10" s="1">
        <v>1895</v>
      </c>
      <c r="Q10" s="1">
        <v>2107</v>
      </c>
      <c r="R10" s="1">
        <v>31835</v>
      </c>
      <c r="S10" s="1">
        <v>75248</v>
      </c>
      <c r="T10" s="1">
        <v>78179</v>
      </c>
      <c r="U10" s="1">
        <v>40511</v>
      </c>
      <c r="V10" s="1">
        <v>18113</v>
      </c>
      <c r="W10" s="1">
        <v>11140</v>
      </c>
      <c r="X10" s="1">
        <v>4238</v>
      </c>
    </row>
    <row r="11" spans="1:24" x14ac:dyDescent="0.25">
      <c r="A11" s="1">
        <v>6</v>
      </c>
      <c r="B11" s="1">
        <v>259150</v>
      </c>
      <c r="C11" s="35">
        <v>0.09</v>
      </c>
      <c r="D11" s="1">
        <v>37402</v>
      </c>
      <c r="E11" s="1">
        <v>58274</v>
      </c>
      <c r="F11" s="1">
        <v>54898</v>
      </c>
      <c r="G11" s="1">
        <v>42050</v>
      </c>
      <c r="H11" s="1">
        <v>37493</v>
      </c>
      <c r="I11" s="1">
        <v>18235</v>
      </c>
      <c r="J11" s="1">
        <v>9677</v>
      </c>
      <c r="K11" s="1">
        <v>1121</v>
      </c>
      <c r="L11" s="1">
        <v>77103</v>
      </c>
      <c r="M11" s="1">
        <v>55332</v>
      </c>
      <c r="N11" s="1">
        <v>48270</v>
      </c>
      <c r="O11" s="1">
        <v>75557</v>
      </c>
      <c r="P11" s="1">
        <v>2888</v>
      </c>
      <c r="Q11" s="1">
        <v>3190</v>
      </c>
      <c r="R11" s="1">
        <v>27282</v>
      </c>
      <c r="S11" s="1">
        <v>66318</v>
      </c>
      <c r="T11" s="1">
        <v>71670</v>
      </c>
      <c r="U11" s="1">
        <v>42869</v>
      </c>
      <c r="V11" s="1">
        <v>22408</v>
      </c>
      <c r="W11" s="1">
        <v>18187</v>
      </c>
      <c r="X11" s="1">
        <v>7226</v>
      </c>
    </row>
    <row r="12" spans="1:24" x14ac:dyDescent="0.25">
      <c r="A12" s="1">
        <v>7</v>
      </c>
      <c r="B12" s="1">
        <v>253533</v>
      </c>
      <c r="C12" s="35">
        <v>0.16</v>
      </c>
      <c r="D12" s="1">
        <v>23568</v>
      </c>
      <c r="E12" s="1">
        <v>47804</v>
      </c>
      <c r="F12" s="1">
        <v>48113</v>
      </c>
      <c r="G12" s="1">
        <v>47344</v>
      </c>
      <c r="H12" s="1">
        <v>47349</v>
      </c>
      <c r="I12" s="1">
        <v>23844</v>
      </c>
      <c r="J12" s="1">
        <v>14020</v>
      </c>
      <c r="K12" s="1">
        <v>1491</v>
      </c>
      <c r="L12" s="1">
        <v>85097</v>
      </c>
      <c r="M12" s="1">
        <v>59745</v>
      </c>
      <c r="N12" s="1">
        <v>41934</v>
      </c>
      <c r="O12" s="1">
        <v>64786</v>
      </c>
      <c r="P12" s="1">
        <v>1971</v>
      </c>
      <c r="Q12" s="1">
        <v>2023</v>
      </c>
      <c r="R12" s="1">
        <v>24943</v>
      </c>
      <c r="S12" s="1">
        <v>61606</v>
      </c>
      <c r="T12" s="1">
        <v>63554</v>
      </c>
      <c r="U12" s="1">
        <v>46323</v>
      </c>
      <c r="V12" s="1">
        <v>25270</v>
      </c>
      <c r="W12" s="1">
        <v>22656</v>
      </c>
      <c r="X12" s="1">
        <v>7158</v>
      </c>
    </row>
    <row r="13" spans="1:24" x14ac:dyDescent="0.25">
      <c r="A13" s="1">
        <v>8</v>
      </c>
      <c r="B13" s="1">
        <v>244714</v>
      </c>
      <c r="C13" s="35">
        <v>0.36</v>
      </c>
      <c r="D13" s="1">
        <v>15576</v>
      </c>
      <c r="E13" s="1">
        <v>28043</v>
      </c>
      <c r="F13" s="1">
        <v>38475</v>
      </c>
      <c r="G13" s="1">
        <v>51219</v>
      </c>
      <c r="H13" s="1">
        <v>56666</v>
      </c>
      <c r="I13" s="1">
        <v>33075</v>
      </c>
      <c r="J13" s="1">
        <v>19948</v>
      </c>
      <c r="K13" s="1">
        <v>1712</v>
      </c>
      <c r="L13" s="1">
        <v>95323</v>
      </c>
      <c r="M13" s="1">
        <v>59971</v>
      </c>
      <c r="N13" s="1">
        <v>33296</v>
      </c>
      <c r="O13" s="1">
        <v>54280</v>
      </c>
      <c r="P13" s="1">
        <v>1844</v>
      </c>
      <c r="Q13" s="1">
        <v>2465</v>
      </c>
      <c r="R13" s="1">
        <v>18593</v>
      </c>
      <c r="S13" s="1">
        <v>51303</v>
      </c>
      <c r="T13" s="1">
        <v>57504</v>
      </c>
      <c r="U13" s="1">
        <v>51641</v>
      </c>
      <c r="V13" s="1">
        <v>30869</v>
      </c>
      <c r="W13" s="1">
        <v>27709</v>
      </c>
      <c r="X13" s="1">
        <v>4630</v>
      </c>
    </row>
    <row r="14" spans="1:24" x14ac:dyDescent="0.25">
      <c r="A14" s="1">
        <v>9</v>
      </c>
      <c r="B14" s="1">
        <v>236215</v>
      </c>
      <c r="C14" s="35">
        <v>0.86</v>
      </c>
      <c r="D14" s="1">
        <v>7450</v>
      </c>
      <c r="E14" s="1">
        <v>14557</v>
      </c>
      <c r="F14" s="1">
        <v>27292</v>
      </c>
      <c r="G14" s="1">
        <v>50953</v>
      </c>
      <c r="H14" s="1">
        <v>66650</v>
      </c>
      <c r="I14" s="1">
        <v>41489</v>
      </c>
      <c r="J14" s="1">
        <v>25760</v>
      </c>
      <c r="K14" s="1">
        <v>2064</v>
      </c>
      <c r="L14" s="1">
        <v>96094</v>
      </c>
      <c r="M14" s="1">
        <v>58458</v>
      </c>
      <c r="N14" s="1">
        <v>23010</v>
      </c>
      <c r="O14" s="1">
        <v>57176</v>
      </c>
      <c r="P14" s="1">
        <v>1477</v>
      </c>
      <c r="Q14" s="1">
        <v>2863</v>
      </c>
      <c r="R14" s="1">
        <v>13967</v>
      </c>
      <c r="S14" s="1">
        <v>44628</v>
      </c>
      <c r="T14" s="1">
        <v>49565</v>
      </c>
      <c r="U14" s="1">
        <v>57530</v>
      </c>
      <c r="V14" s="1">
        <v>35225</v>
      </c>
      <c r="W14" s="1">
        <v>30633</v>
      </c>
      <c r="X14" s="1">
        <v>1804</v>
      </c>
    </row>
    <row r="15" spans="1:24" x14ac:dyDescent="0.25">
      <c r="A15" s="1">
        <v>10</v>
      </c>
      <c r="B15" s="1">
        <v>233925</v>
      </c>
      <c r="C15" s="35">
        <v>7.17</v>
      </c>
      <c r="D15" s="1">
        <v>3872</v>
      </c>
      <c r="E15" s="1">
        <v>7366</v>
      </c>
      <c r="F15" s="1">
        <v>16831</v>
      </c>
      <c r="G15" s="1">
        <v>39083</v>
      </c>
      <c r="H15" s="1">
        <v>66746</v>
      </c>
      <c r="I15" s="1">
        <v>50468</v>
      </c>
      <c r="J15" s="1">
        <v>43419</v>
      </c>
      <c r="K15" s="1">
        <v>6140</v>
      </c>
      <c r="L15" s="1">
        <v>83378</v>
      </c>
      <c r="M15" s="1">
        <v>53363</v>
      </c>
      <c r="N15" s="1">
        <v>21164</v>
      </c>
      <c r="O15" s="1">
        <v>75285</v>
      </c>
      <c r="P15" s="1">
        <v>735</v>
      </c>
      <c r="Q15" s="1">
        <v>2028</v>
      </c>
      <c r="R15" s="1">
        <v>12911</v>
      </c>
      <c r="S15" s="1">
        <v>38694</v>
      </c>
      <c r="T15" s="1">
        <v>48385</v>
      </c>
      <c r="U15" s="1">
        <v>58421</v>
      </c>
      <c r="V15" s="1">
        <v>36253</v>
      </c>
      <c r="W15" s="1">
        <v>35915</v>
      </c>
      <c r="X15" s="1">
        <v>1318</v>
      </c>
    </row>
    <row r="16" spans="1:24" x14ac:dyDescent="0.25">
      <c r="A16" s="31"/>
      <c r="B16" s="25"/>
      <c r="C16" s="25"/>
      <c r="D16" s="25"/>
      <c r="E16" s="25"/>
      <c r="F16" s="25"/>
      <c r="G16" s="25"/>
      <c r="H16" s="25"/>
      <c r="I16" s="25"/>
      <c r="J16" s="25"/>
      <c r="K16" s="25"/>
      <c r="L16" s="25"/>
      <c r="M16" s="25"/>
      <c r="N16" s="25"/>
      <c r="O16" s="25"/>
      <c r="P16" s="25"/>
      <c r="Q16" s="25"/>
      <c r="R16" s="25"/>
      <c r="S16" s="25"/>
      <c r="T16" s="25"/>
      <c r="U16" s="25"/>
      <c r="V16" s="25"/>
      <c r="W16" s="25"/>
      <c r="X16" s="25"/>
    </row>
  </sheetData>
  <hyperlinks>
    <hyperlink ref="A3" location="'Table of contents'!A1" display="Back to contents" xr:uid="{00000000-0004-0000-0D00-000000000000}"/>
  </hyperlinks>
  <pageMargins left="0.41" right="0.21" top="0.59" bottom="0.4" header="0.5" footer="0.24"/>
  <pageSetup paperSize="9" scale="42" orientation="landscape"/>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6"/>
  <sheetViews>
    <sheetView zoomScaleNormal="100" workbookViewId="0"/>
  </sheetViews>
  <sheetFormatPr defaultColWidth="11.54296875" defaultRowHeight="15" x14ac:dyDescent="0.25"/>
  <cols>
    <col min="1" max="1" width="19.1796875" customWidth="1"/>
    <col min="2" max="12" width="13.6328125" customWidth="1"/>
    <col min="13" max="13" width="17.54296875" customWidth="1"/>
    <col min="14" max="24" width="13.6328125" customWidth="1"/>
  </cols>
  <sheetData>
    <row r="1" spans="1:24" ht="25.5" customHeight="1" x14ac:dyDescent="0.4">
      <c r="A1" s="56" t="s">
        <v>125</v>
      </c>
      <c r="B1" s="9"/>
      <c r="D1" s="9"/>
      <c r="E1" s="9"/>
      <c r="F1" s="9"/>
      <c r="G1" s="9"/>
      <c r="H1" s="9"/>
      <c r="I1" s="9"/>
      <c r="J1" s="9"/>
      <c r="K1" s="9"/>
      <c r="L1" s="9"/>
      <c r="M1" s="9"/>
      <c r="N1" s="19"/>
      <c r="O1" s="26"/>
      <c r="P1" s="29"/>
      <c r="Q1" s="29"/>
    </row>
    <row r="2" spans="1:24" ht="18" customHeight="1" x14ac:dyDescent="0.3">
      <c r="A2" t="s">
        <v>29</v>
      </c>
      <c r="B2" s="9"/>
      <c r="D2" s="9"/>
      <c r="E2" s="9"/>
      <c r="F2" s="9"/>
      <c r="G2" s="9"/>
      <c r="H2" s="9"/>
      <c r="I2" s="9"/>
      <c r="J2" s="9"/>
      <c r="K2" s="9"/>
      <c r="L2" s="9"/>
      <c r="M2" s="9"/>
      <c r="N2" s="19"/>
      <c r="O2" s="26"/>
      <c r="P2" s="29"/>
      <c r="Q2" s="29"/>
    </row>
    <row r="3" spans="1:24" ht="15" customHeight="1" x14ac:dyDescent="0.25">
      <c r="A3" s="21" t="s">
        <v>7</v>
      </c>
      <c r="B3" s="26"/>
      <c r="D3" s="26"/>
      <c r="E3" s="26"/>
      <c r="F3" s="26"/>
      <c r="G3" s="26"/>
      <c r="H3" s="26"/>
      <c r="I3" s="26"/>
      <c r="J3" s="26"/>
      <c r="K3" s="26"/>
      <c r="L3" s="26"/>
    </row>
    <row r="4" spans="1:24" ht="63" customHeight="1" x14ac:dyDescent="0.25">
      <c r="A4" s="36" t="s">
        <v>58</v>
      </c>
      <c r="B4" s="27" t="s">
        <v>2</v>
      </c>
      <c r="C4" s="27" t="s">
        <v>3</v>
      </c>
      <c r="D4" s="27" t="s">
        <v>59</v>
      </c>
      <c r="E4" s="27" t="s">
        <v>60</v>
      </c>
      <c r="F4" s="27" t="s">
        <v>61</v>
      </c>
      <c r="G4" s="27" t="s">
        <v>62</v>
      </c>
      <c r="H4" s="27" t="s">
        <v>63</v>
      </c>
      <c r="I4" s="27" t="s">
        <v>64</v>
      </c>
      <c r="J4" s="27" t="s">
        <v>65</v>
      </c>
      <c r="K4" s="27" t="s">
        <v>66</v>
      </c>
      <c r="L4" s="27" t="s">
        <v>67</v>
      </c>
      <c r="M4" s="27" t="s">
        <v>68</v>
      </c>
      <c r="N4" s="27" t="s">
        <v>69</v>
      </c>
      <c r="O4" s="27" t="s">
        <v>70</v>
      </c>
      <c r="P4" s="27" t="s">
        <v>71</v>
      </c>
      <c r="Q4" s="27" t="s">
        <v>72</v>
      </c>
      <c r="R4" s="27" t="s">
        <v>73</v>
      </c>
      <c r="S4" s="27" t="s">
        <v>74</v>
      </c>
      <c r="T4" s="27" t="s">
        <v>75</v>
      </c>
      <c r="U4" s="27" t="s">
        <v>76</v>
      </c>
      <c r="V4" s="27" t="s">
        <v>77</v>
      </c>
      <c r="W4" s="27" t="s">
        <v>78</v>
      </c>
      <c r="X4" s="27" t="s">
        <v>79</v>
      </c>
    </row>
    <row r="5" spans="1:24" ht="15.75" customHeight="1" x14ac:dyDescent="0.3">
      <c r="A5" s="9" t="s">
        <v>0</v>
      </c>
      <c r="B5" s="9">
        <v>2583914</v>
      </c>
      <c r="C5" s="34">
        <v>0.33</v>
      </c>
      <c r="D5" s="9">
        <v>546680</v>
      </c>
      <c r="E5" s="9">
        <v>598522</v>
      </c>
      <c r="F5" s="9">
        <v>416421</v>
      </c>
      <c r="G5" s="9">
        <v>343953</v>
      </c>
      <c r="H5" s="9">
        <v>343779</v>
      </c>
      <c r="I5" s="9">
        <v>195788</v>
      </c>
      <c r="J5" s="9">
        <v>125186</v>
      </c>
      <c r="K5" s="9">
        <v>13585</v>
      </c>
      <c r="L5" s="9">
        <v>552434</v>
      </c>
      <c r="M5" s="9">
        <v>509160</v>
      </c>
      <c r="N5" s="9">
        <v>530275</v>
      </c>
      <c r="O5" s="9">
        <v>973527</v>
      </c>
      <c r="P5" s="9">
        <v>18518</v>
      </c>
      <c r="Q5" s="9">
        <v>26522</v>
      </c>
      <c r="R5" s="9">
        <v>303574</v>
      </c>
      <c r="S5" s="9">
        <v>750760</v>
      </c>
      <c r="T5" s="9">
        <v>682799</v>
      </c>
      <c r="U5" s="9">
        <v>421896</v>
      </c>
      <c r="V5" s="9">
        <v>197251</v>
      </c>
      <c r="W5" s="9">
        <v>162536</v>
      </c>
      <c r="X5" s="9">
        <v>38576</v>
      </c>
    </row>
    <row r="6" spans="1:24" x14ac:dyDescent="0.25">
      <c r="A6" s="1">
        <v>1</v>
      </c>
      <c r="B6" s="1">
        <v>277049</v>
      </c>
      <c r="C6" s="35">
        <v>18.850000000000001</v>
      </c>
      <c r="D6" s="1">
        <v>141391</v>
      </c>
      <c r="E6" s="1">
        <v>87472</v>
      </c>
      <c r="F6" s="1">
        <v>34387</v>
      </c>
      <c r="G6" s="1">
        <v>10109</v>
      </c>
      <c r="H6" s="1">
        <v>2747</v>
      </c>
      <c r="I6" s="1">
        <v>703</v>
      </c>
      <c r="J6" s="1">
        <v>221</v>
      </c>
      <c r="K6" s="1">
        <v>19</v>
      </c>
      <c r="L6" s="1">
        <v>3538</v>
      </c>
      <c r="M6" s="1">
        <v>30820</v>
      </c>
      <c r="N6" s="1">
        <v>56136</v>
      </c>
      <c r="O6" s="1">
        <v>185349</v>
      </c>
      <c r="P6" s="1">
        <v>1206</v>
      </c>
      <c r="Q6" s="1">
        <v>1529</v>
      </c>
      <c r="R6" s="1">
        <v>51527</v>
      </c>
      <c r="S6" s="1">
        <v>122616</v>
      </c>
      <c r="T6" s="1">
        <v>71032</v>
      </c>
      <c r="U6" s="1">
        <v>22501</v>
      </c>
      <c r="V6" s="1">
        <v>3381</v>
      </c>
      <c r="W6" s="1">
        <v>1168</v>
      </c>
      <c r="X6" s="1">
        <v>3295</v>
      </c>
    </row>
    <row r="7" spans="1:24" x14ac:dyDescent="0.25">
      <c r="A7" s="1">
        <v>2</v>
      </c>
      <c r="B7" s="1">
        <v>274514</v>
      </c>
      <c r="C7" s="35">
        <v>8.0299999999999994</v>
      </c>
      <c r="D7" s="1">
        <v>116338</v>
      </c>
      <c r="E7" s="1">
        <v>92664</v>
      </c>
      <c r="F7" s="1">
        <v>40069</v>
      </c>
      <c r="G7" s="1">
        <v>15895</v>
      </c>
      <c r="H7" s="1">
        <v>6664</v>
      </c>
      <c r="I7" s="1">
        <v>2140</v>
      </c>
      <c r="J7" s="1">
        <v>695</v>
      </c>
      <c r="K7" s="1">
        <v>49</v>
      </c>
      <c r="L7" s="1">
        <v>8342</v>
      </c>
      <c r="M7" s="1">
        <v>39215</v>
      </c>
      <c r="N7" s="1">
        <v>76446</v>
      </c>
      <c r="O7" s="1">
        <v>149445</v>
      </c>
      <c r="P7" s="1">
        <v>1066</v>
      </c>
      <c r="Q7" s="1">
        <v>2342</v>
      </c>
      <c r="R7" s="1">
        <v>43848</v>
      </c>
      <c r="S7" s="1">
        <v>106799</v>
      </c>
      <c r="T7" s="1">
        <v>79889</v>
      </c>
      <c r="U7" s="1">
        <v>31386</v>
      </c>
      <c r="V7" s="1">
        <v>4922</v>
      </c>
      <c r="W7" s="1">
        <v>2487</v>
      </c>
      <c r="X7" s="1">
        <v>2841</v>
      </c>
    </row>
    <row r="8" spans="1:24" x14ac:dyDescent="0.25">
      <c r="A8" s="1">
        <v>3</v>
      </c>
      <c r="B8" s="1">
        <v>264623</v>
      </c>
      <c r="C8" s="35">
        <v>2.29</v>
      </c>
      <c r="D8" s="1">
        <v>83517</v>
      </c>
      <c r="E8" s="1">
        <v>96785</v>
      </c>
      <c r="F8" s="1">
        <v>47940</v>
      </c>
      <c r="G8" s="1">
        <v>20764</v>
      </c>
      <c r="H8" s="1">
        <v>10740</v>
      </c>
      <c r="I8" s="1">
        <v>3690</v>
      </c>
      <c r="J8" s="1">
        <v>1133</v>
      </c>
      <c r="K8" s="1">
        <v>54</v>
      </c>
      <c r="L8" s="1">
        <v>14636</v>
      </c>
      <c r="M8" s="1">
        <v>46700</v>
      </c>
      <c r="N8" s="1">
        <v>82190</v>
      </c>
      <c r="O8" s="1">
        <v>120236</v>
      </c>
      <c r="P8" s="1">
        <v>861</v>
      </c>
      <c r="Q8" s="1">
        <v>2674</v>
      </c>
      <c r="R8" s="1">
        <v>39473</v>
      </c>
      <c r="S8" s="1">
        <v>94208</v>
      </c>
      <c r="T8" s="1">
        <v>83236</v>
      </c>
      <c r="U8" s="1">
        <v>32078</v>
      </c>
      <c r="V8" s="1">
        <v>7108</v>
      </c>
      <c r="W8" s="1">
        <v>3652</v>
      </c>
      <c r="X8" s="1">
        <v>2194</v>
      </c>
    </row>
    <row r="9" spans="1:24" x14ac:dyDescent="0.25">
      <c r="A9" s="1">
        <v>4</v>
      </c>
      <c r="B9" s="1">
        <v>264190</v>
      </c>
      <c r="C9" s="35">
        <v>0.42</v>
      </c>
      <c r="D9" s="1">
        <v>67117</v>
      </c>
      <c r="E9" s="1">
        <v>89687</v>
      </c>
      <c r="F9" s="1">
        <v>52230</v>
      </c>
      <c r="G9" s="1">
        <v>27454</v>
      </c>
      <c r="H9" s="1">
        <v>17284</v>
      </c>
      <c r="I9" s="1">
        <v>7272</v>
      </c>
      <c r="J9" s="1">
        <v>2923</v>
      </c>
      <c r="K9" s="1">
        <v>223</v>
      </c>
      <c r="L9" s="1">
        <v>28468</v>
      </c>
      <c r="M9" s="1">
        <v>48820</v>
      </c>
      <c r="N9" s="1">
        <v>79381</v>
      </c>
      <c r="O9" s="1">
        <v>105808</v>
      </c>
      <c r="P9" s="1">
        <v>1713</v>
      </c>
      <c r="Q9" s="1">
        <v>3685</v>
      </c>
      <c r="R9" s="1">
        <v>38630</v>
      </c>
      <c r="S9" s="1">
        <v>86991</v>
      </c>
      <c r="T9" s="1">
        <v>77489</v>
      </c>
      <c r="U9" s="1">
        <v>36726</v>
      </c>
      <c r="V9" s="1">
        <v>11116</v>
      </c>
      <c r="W9" s="1">
        <v>6545</v>
      </c>
      <c r="X9" s="1">
        <v>3008</v>
      </c>
    </row>
    <row r="10" spans="1:24" x14ac:dyDescent="0.25">
      <c r="A10" s="1">
        <v>5</v>
      </c>
      <c r="B10" s="1">
        <v>262663</v>
      </c>
      <c r="C10" s="35">
        <v>0.16</v>
      </c>
      <c r="D10" s="1">
        <v>49136</v>
      </c>
      <c r="E10" s="1">
        <v>75511</v>
      </c>
      <c r="F10" s="1">
        <v>55333</v>
      </c>
      <c r="G10" s="1">
        <v>36314</v>
      </c>
      <c r="H10" s="1">
        <v>28410</v>
      </c>
      <c r="I10" s="1">
        <v>12051</v>
      </c>
      <c r="J10" s="1">
        <v>5396</v>
      </c>
      <c r="K10" s="1">
        <v>512</v>
      </c>
      <c r="L10" s="1">
        <v>55261</v>
      </c>
      <c r="M10" s="1">
        <v>55175</v>
      </c>
      <c r="N10" s="1">
        <v>66873</v>
      </c>
      <c r="O10" s="1">
        <v>83160</v>
      </c>
      <c r="P10" s="1">
        <v>2194</v>
      </c>
      <c r="Q10" s="1">
        <v>2101</v>
      </c>
      <c r="R10" s="1">
        <v>31942</v>
      </c>
      <c r="S10" s="1">
        <v>75419</v>
      </c>
      <c r="T10" s="1">
        <v>78594</v>
      </c>
      <c r="U10" s="1">
        <v>40729</v>
      </c>
      <c r="V10" s="1">
        <v>18297</v>
      </c>
      <c r="W10" s="1">
        <v>11291</v>
      </c>
      <c r="X10" s="1">
        <v>4290</v>
      </c>
    </row>
    <row r="11" spans="1:24" x14ac:dyDescent="0.25">
      <c r="A11" s="1">
        <v>6</v>
      </c>
      <c r="B11" s="1">
        <v>261542</v>
      </c>
      <c r="C11" s="35">
        <v>0.09</v>
      </c>
      <c r="D11" s="1">
        <v>37766</v>
      </c>
      <c r="E11" s="1">
        <v>58422</v>
      </c>
      <c r="F11" s="1">
        <v>55116</v>
      </c>
      <c r="G11" s="1">
        <v>42539</v>
      </c>
      <c r="H11" s="1">
        <v>37965</v>
      </c>
      <c r="I11" s="1">
        <v>18612</v>
      </c>
      <c r="J11" s="1">
        <v>9973</v>
      </c>
      <c r="K11" s="1">
        <v>1149</v>
      </c>
      <c r="L11" s="1">
        <v>77809</v>
      </c>
      <c r="M11" s="1">
        <v>55614</v>
      </c>
      <c r="N11" s="1">
        <v>48482</v>
      </c>
      <c r="O11" s="1">
        <v>76210</v>
      </c>
      <c r="P11" s="1">
        <v>3427</v>
      </c>
      <c r="Q11" s="1">
        <v>3430</v>
      </c>
      <c r="R11" s="1">
        <v>27586</v>
      </c>
      <c r="S11" s="1">
        <v>66754</v>
      </c>
      <c r="T11" s="1">
        <v>71977</v>
      </c>
      <c r="U11" s="1">
        <v>43099</v>
      </c>
      <c r="V11" s="1">
        <v>22730</v>
      </c>
      <c r="W11" s="1">
        <v>18511</v>
      </c>
      <c r="X11" s="1">
        <v>7455</v>
      </c>
    </row>
    <row r="12" spans="1:24" x14ac:dyDescent="0.25">
      <c r="A12" s="1">
        <v>7</v>
      </c>
      <c r="B12" s="1">
        <v>256565</v>
      </c>
      <c r="C12" s="35">
        <v>0.16</v>
      </c>
      <c r="D12" s="1">
        <v>23746</v>
      </c>
      <c r="E12" s="1">
        <v>47911</v>
      </c>
      <c r="F12" s="1">
        <v>48283</v>
      </c>
      <c r="G12" s="1">
        <v>48127</v>
      </c>
      <c r="H12" s="1">
        <v>48202</v>
      </c>
      <c r="I12" s="1">
        <v>24429</v>
      </c>
      <c r="J12" s="1">
        <v>14336</v>
      </c>
      <c r="K12" s="1">
        <v>1531</v>
      </c>
      <c r="L12" s="1">
        <v>86335</v>
      </c>
      <c r="M12" s="1">
        <v>60212</v>
      </c>
      <c r="N12" s="1">
        <v>42243</v>
      </c>
      <c r="O12" s="1">
        <v>65243</v>
      </c>
      <c r="P12" s="1">
        <v>2532</v>
      </c>
      <c r="Q12" s="1">
        <v>2188</v>
      </c>
      <c r="R12" s="1">
        <v>25123</v>
      </c>
      <c r="S12" s="1">
        <v>62194</v>
      </c>
      <c r="T12" s="1">
        <v>64010</v>
      </c>
      <c r="U12" s="1">
        <v>46852</v>
      </c>
      <c r="V12" s="1">
        <v>25802</v>
      </c>
      <c r="W12" s="1">
        <v>23137</v>
      </c>
      <c r="X12" s="1">
        <v>7259</v>
      </c>
    </row>
    <row r="13" spans="1:24" x14ac:dyDescent="0.25">
      <c r="A13" s="1">
        <v>8</v>
      </c>
      <c r="B13" s="1">
        <v>249345</v>
      </c>
      <c r="C13" s="35">
        <v>0.37</v>
      </c>
      <c r="D13" s="1">
        <v>16227</v>
      </c>
      <c r="E13" s="1">
        <v>28092</v>
      </c>
      <c r="F13" s="1">
        <v>38756</v>
      </c>
      <c r="G13" s="1">
        <v>52120</v>
      </c>
      <c r="H13" s="1">
        <v>57646</v>
      </c>
      <c r="I13" s="1">
        <v>34103</v>
      </c>
      <c r="J13" s="1">
        <v>20663</v>
      </c>
      <c r="K13" s="1">
        <v>1738</v>
      </c>
      <c r="L13" s="1">
        <v>97419</v>
      </c>
      <c r="M13" s="1">
        <v>60444</v>
      </c>
      <c r="N13" s="1">
        <v>33817</v>
      </c>
      <c r="O13" s="1">
        <v>55300</v>
      </c>
      <c r="P13" s="1">
        <v>2365</v>
      </c>
      <c r="Q13" s="1">
        <v>3133</v>
      </c>
      <c r="R13" s="1">
        <v>18613</v>
      </c>
      <c r="S13" s="1">
        <v>52055</v>
      </c>
      <c r="T13" s="1">
        <v>58134</v>
      </c>
      <c r="U13" s="1">
        <v>52244</v>
      </c>
      <c r="V13" s="1">
        <v>31817</v>
      </c>
      <c r="W13" s="1">
        <v>28544</v>
      </c>
      <c r="X13" s="1">
        <v>4805</v>
      </c>
    </row>
    <row r="14" spans="1:24" x14ac:dyDescent="0.25">
      <c r="A14" s="1">
        <v>9</v>
      </c>
      <c r="B14" s="1">
        <v>238578</v>
      </c>
      <c r="C14" s="35">
        <v>0.87</v>
      </c>
      <c r="D14" s="1">
        <v>7628</v>
      </c>
      <c r="E14" s="1">
        <v>14617</v>
      </c>
      <c r="F14" s="1">
        <v>27430</v>
      </c>
      <c r="G14" s="1">
        <v>51479</v>
      </c>
      <c r="H14" s="1">
        <v>67128</v>
      </c>
      <c r="I14" s="1">
        <v>42056</v>
      </c>
      <c r="J14" s="1">
        <v>26123</v>
      </c>
      <c r="K14" s="1">
        <v>2117</v>
      </c>
      <c r="L14" s="1">
        <v>96919</v>
      </c>
      <c r="M14" s="1">
        <v>58720</v>
      </c>
      <c r="N14" s="1">
        <v>23438</v>
      </c>
      <c r="O14" s="1">
        <v>57514</v>
      </c>
      <c r="P14" s="1">
        <v>1987</v>
      </c>
      <c r="Q14" s="1">
        <v>3484</v>
      </c>
      <c r="R14" s="1">
        <v>13860</v>
      </c>
      <c r="S14" s="1">
        <v>44843</v>
      </c>
      <c r="T14" s="1">
        <v>49868</v>
      </c>
      <c r="U14" s="1">
        <v>57808</v>
      </c>
      <c r="V14" s="1">
        <v>35623</v>
      </c>
      <c r="W14" s="1">
        <v>31053</v>
      </c>
      <c r="X14" s="1">
        <v>2039</v>
      </c>
    </row>
    <row r="15" spans="1:24" x14ac:dyDescent="0.25">
      <c r="A15" s="1">
        <v>10</v>
      </c>
      <c r="B15" s="1">
        <v>234845</v>
      </c>
      <c r="C15" s="35">
        <v>7.19</v>
      </c>
      <c r="D15" s="1">
        <v>3814</v>
      </c>
      <c r="E15" s="1">
        <v>7361</v>
      </c>
      <c r="F15" s="1">
        <v>16877</v>
      </c>
      <c r="G15" s="1">
        <v>39152</v>
      </c>
      <c r="H15" s="1">
        <v>66993</v>
      </c>
      <c r="I15" s="1">
        <v>50732</v>
      </c>
      <c r="J15" s="1">
        <v>43723</v>
      </c>
      <c r="K15" s="1">
        <v>6193</v>
      </c>
      <c r="L15" s="1">
        <v>83707</v>
      </c>
      <c r="M15" s="1">
        <v>53440</v>
      </c>
      <c r="N15" s="1">
        <v>21269</v>
      </c>
      <c r="O15" s="1">
        <v>75262</v>
      </c>
      <c r="P15" s="1">
        <v>1167</v>
      </c>
      <c r="Q15" s="1">
        <v>1956</v>
      </c>
      <c r="R15" s="1">
        <v>12972</v>
      </c>
      <c r="S15" s="1">
        <v>38881</v>
      </c>
      <c r="T15" s="1">
        <v>48570</v>
      </c>
      <c r="U15" s="1">
        <v>58473</v>
      </c>
      <c r="V15" s="1">
        <v>36455</v>
      </c>
      <c r="W15" s="1">
        <v>36148</v>
      </c>
      <c r="X15" s="1">
        <v>1390</v>
      </c>
    </row>
    <row r="16" spans="1:24" x14ac:dyDescent="0.25">
      <c r="A16" s="31"/>
      <c r="B16" s="25"/>
      <c r="C16" s="25"/>
      <c r="D16" s="25"/>
      <c r="E16" s="25"/>
      <c r="F16" s="25"/>
      <c r="G16" s="25"/>
      <c r="H16" s="25"/>
      <c r="I16" s="25"/>
      <c r="J16" s="25"/>
      <c r="K16" s="25"/>
      <c r="L16" s="25"/>
      <c r="M16" s="25"/>
      <c r="N16" s="25"/>
      <c r="O16" s="25"/>
      <c r="P16" s="25"/>
      <c r="Q16" s="25"/>
      <c r="R16" s="25"/>
      <c r="S16" s="25"/>
      <c r="T16" s="25"/>
      <c r="U16" s="25"/>
      <c r="V16" s="25"/>
      <c r="W16" s="25"/>
      <c r="X16" s="25"/>
    </row>
  </sheetData>
  <hyperlinks>
    <hyperlink ref="A3" location="'Table of contents'!A1" display="Back to contents" xr:uid="{00000000-0004-0000-0E00-000000000000}"/>
  </hyperlinks>
  <pageMargins left="0.41" right="0.21" top="0.59" bottom="0.4" header="0.5" footer="0.24"/>
  <pageSetup paperSize="9" scale="42" orientation="landscape"/>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16"/>
  <sheetViews>
    <sheetView workbookViewId="0"/>
  </sheetViews>
  <sheetFormatPr defaultColWidth="11.54296875" defaultRowHeight="15" x14ac:dyDescent="0.25"/>
  <cols>
    <col min="1" max="1" width="19.1796875" customWidth="1"/>
    <col min="2" max="12" width="13.6328125" customWidth="1"/>
    <col min="13" max="13" width="17.54296875" customWidth="1"/>
    <col min="14" max="24" width="13.6328125" customWidth="1"/>
  </cols>
  <sheetData>
    <row r="1" spans="1:24" ht="25.5" customHeight="1" x14ac:dyDescent="0.4">
      <c r="A1" s="56" t="s">
        <v>120</v>
      </c>
      <c r="B1" s="9"/>
      <c r="D1" s="9"/>
      <c r="E1" s="9"/>
      <c r="F1" s="9"/>
      <c r="G1" s="9"/>
      <c r="H1" s="9"/>
      <c r="I1" s="9"/>
      <c r="J1" s="9"/>
      <c r="K1" s="9"/>
      <c r="L1" s="9"/>
      <c r="M1" s="9"/>
      <c r="N1" s="19"/>
      <c r="O1" s="26"/>
      <c r="P1" s="29"/>
      <c r="Q1" s="29"/>
    </row>
    <row r="2" spans="1:24" ht="18" customHeight="1" x14ac:dyDescent="0.3">
      <c r="A2" s="32" t="s">
        <v>6</v>
      </c>
      <c r="B2" s="9"/>
      <c r="D2" s="9"/>
      <c r="E2" s="9"/>
      <c r="F2" s="9"/>
      <c r="G2" s="9"/>
      <c r="H2" s="9"/>
      <c r="I2" s="9"/>
      <c r="J2" s="9"/>
      <c r="K2" s="9"/>
      <c r="L2" s="9"/>
      <c r="M2" s="9"/>
      <c r="N2" s="19"/>
      <c r="O2" s="26"/>
      <c r="P2" s="29"/>
      <c r="Q2" s="29"/>
    </row>
    <row r="3" spans="1:24" ht="15" customHeight="1" x14ac:dyDescent="0.25">
      <c r="A3" s="21" t="s">
        <v>7</v>
      </c>
      <c r="B3" s="26"/>
      <c r="C3" s="37"/>
      <c r="D3" s="26"/>
      <c r="E3" s="26"/>
      <c r="F3" s="26"/>
      <c r="G3" s="26"/>
      <c r="H3" s="26"/>
      <c r="I3" s="26"/>
      <c r="J3" s="26"/>
      <c r="K3" s="26"/>
      <c r="L3" s="26"/>
    </row>
    <row r="4" spans="1:24" ht="63" customHeight="1" x14ac:dyDescent="0.25">
      <c r="A4" s="36" t="s">
        <v>58</v>
      </c>
      <c r="B4" s="27" t="s">
        <v>2</v>
      </c>
      <c r="C4" s="27" t="s">
        <v>3</v>
      </c>
      <c r="D4" s="27" t="s">
        <v>59</v>
      </c>
      <c r="E4" s="27" t="s">
        <v>60</v>
      </c>
      <c r="F4" s="27" t="s">
        <v>61</v>
      </c>
      <c r="G4" s="27" t="s">
        <v>62</v>
      </c>
      <c r="H4" s="27" t="s">
        <v>63</v>
      </c>
      <c r="I4" s="27" t="s">
        <v>64</v>
      </c>
      <c r="J4" s="27" t="s">
        <v>65</v>
      </c>
      <c r="K4" s="27" t="s">
        <v>66</v>
      </c>
      <c r="L4" s="27" t="s">
        <v>67</v>
      </c>
      <c r="M4" s="27" t="s">
        <v>68</v>
      </c>
      <c r="N4" s="27" t="s">
        <v>69</v>
      </c>
      <c r="O4" s="27" t="s">
        <v>70</v>
      </c>
      <c r="P4" s="27" t="s">
        <v>71</v>
      </c>
      <c r="Q4" s="27" t="s">
        <v>72</v>
      </c>
      <c r="R4" s="27" t="s">
        <v>73</v>
      </c>
      <c r="S4" s="27" t="s">
        <v>74</v>
      </c>
      <c r="T4" s="27" t="s">
        <v>75</v>
      </c>
      <c r="U4" s="27" t="s">
        <v>76</v>
      </c>
      <c r="V4" s="27" t="s">
        <v>77</v>
      </c>
      <c r="W4" s="27" t="s">
        <v>78</v>
      </c>
      <c r="X4" s="27" t="s">
        <v>79</v>
      </c>
    </row>
    <row r="5" spans="1:24" ht="15.75" customHeight="1" x14ac:dyDescent="0.3">
      <c r="A5" s="9" t="s">
        <v>0</v>
      </c>
      <c r="B5" s="9">
        <v>2603174</v>
      </c>
      <c r="C5" s="34">
        <v>0.33</v>
      </c>
      <c r="D5" s="9">
        <v>547908</v>
      </c>
      <c r="E5" s="9">
        <v>599800</v>
      </c>
      <c r="F5" s="9">
        <v>418991</v>
      </c>
      <c r="G5" s="9">
        <v>348403</v>
      </c>
      <c r="H5" s="9">
        <v>347591</v>
      </c>
      <c r="I5" s="9">
        <v>199451</v>
      </c>
      <c r="J5" s="9">
        <v>127260</v>
      </c>
      <c r="K5" s="9">
        <v>13770</v>
      </c>
      <c r="L5" s="9">
        <v>558911</v>
      </c>
      <c r="M5" s="9">
        <v>511583</v>
      </c>
      <c r="N5" s="9">
        <v>532963</v>
      </c>
      <c r="O5" s="9">
        <v>980290</v>
      </c>
      <c r="P5" s="9">
        <v>19427</v>
      </c>
      <c r="Q5" s="9">
        <v>28632</v>
      </c>
      <c r="R5" s="9">
        <v>304447</v>
      </c>
      <c r="S5" s="9">
        <v>754626</v>
      </c>
      <c r="T5" s="9">
        <v>684560</v>
      </c>
      <c r="U5" s="9">
        <v>425583</v>
      </c>
      <c r="V5" s="9">
        <v>199666</v>
      </c>
      <c r="W5" s="9">
        <v>166017</v>
      </c>
      <c r="X5" s="9">
        <v>39643</v>
      </c>
    </row>
    <row r="6" spans="1:24" x14ac:dyDescent="0.25">
      <c r="A6" s="1">
        <v>1</v>
      </c>
      <c r="B6" s="1">
        <v>277786</v>
      </c>
      <c r="C6" s="35">
        <v>18.899999999999999</v>
      </c>
      <c r="D6" s="1">
        <v>141149</v>
      </c>
      <c r="E6" s="1">
        <v>87851</v>
      </c>
      <c r="F6" s="1">
        <v>34728</v>
      </c>
      <c r="G6" s="1">
        <v>10298</v>
      </c>
      <c r="H6" s="1">
        <v>2806</v>
      </c>
      <c r="I6" s="1">
        <v>714</v>
      </c>
      <c r="J6" s="1">
        <v>221</v>
      </c>
      <c r="K6" s="1">
        <v>19</v>
      </c>
      <c r="L6" s="1">
        <v>3630</v>
      </c>
      <c r="M6" s="1">
        <v>31018</v>
      </c>
      <c r="N6" s="1">
        <v>56321</v>
      </c>
      <c r="O6" s="1">
        <v>185553</v>
      </c>
      <c r="P6" s="1">
        <v>1264</v>
      </c>
      <c r="Q6" s="1">
        <v>1556</v>
      </c>
      <c r="R6" s="1">
        <v>51652</v>
      </c>
      <c r="S6" s="1">
        <v>122778</v>
      </c>
      <c r="T6" s="1">
        <v>71226</v>
      </c>
      <c r="U6" s="1">
        <v>22611</v>
      </c>
      <c r="V6" s="1">
        <v>3408</v>
      </c>
      <c r="W6" s="1">
        <v>1204</v>
      </c>
      <c r="X6" s="1">
        <v>3351</v>
      </c>
    </row>
    <row r="7" spans="1:24" x14ac:dyDescent="0.25">
      <c r="A7" s="1">
        <v>2</v>
      </c>
      <c r="B7" s="1">
        <v>275387</v>
      </c>
      <c r="C7" s="35">
        <v>8.0500000000000007</v>
      </c>
      <c r="D7" s="1">
        <v>116276</v>
      </c>
      <c r="E7" s="1">
        <v>92700</v>
      </c>
      <c r="F7" s="1">
        <v>40486</v>
      </c>
      <c r="G7" s="1">
        <v>16155</v>
      </c>
      <c r="H7" s="1">
        <v>6797</v>
      </c>
      <c r="I7" s="1">
        <v>2226</v>
      </c>
      <c r="J7" s="1">
        <v>699</v>
      </c>
      <c r="K7" s="1">
        <v>48</v>
      </c>
      <c r="L7" s="1">
        <v>8450</v>
      </c>
      <c r="M7" s="1">
        <v>39365</v>
      </c>
      <c r="N7" s="1">
        <v>76667</v>
      </c>
      <c r="O7" s="1">
        <v>149791</v>
      </c>
      <c r="P7" s="1">
        <v>1114</v>
      </c>
      <c r="Q7" s="1">
        <v>2564</v>
      </c>
      <c r="R7" s="1">
        <v>43991</v>
      </c>
      <c r="S7" s="1">
        <v>107040</v>
      </c>
      <c r="T7" s="1">
        <v>79844</v>
      </c>
      <c r="U7" s="1">
        <v>31504</v>
      </c>
      <c r="V7" s="1">
        <v>5004</v>
      </c>
      <c r="W7" s="1">
        <v>2512</v>
      </c>
      <c r="X7" s="1">
        <v>2928</v>
      </c>
    </row>
    <row r="8" spans="1:24" x14ac:dyDescent="0.25">
      <c r="A8" s="1">
        <v>3</v>
      </c>
      <c r="B8" s="1">
        <v>265790</v>
      </c>
      <c r="C8" s="35">
        <v>2.2999999999999998</v>
      </c>
      <c r="D8" s="1">
        <v>83337</v>
      </c>
      <c r="E8" s="1">
        <v>97052</v>
      </c>
      <c r="F8" s="1">
        <v>48320</v>
      </c>
      <c r="G8" s="1">
        <v>21137</v>
      </c>
      <c r="H8" s="1">
        <v>10944</v>
      </c>
      <c r="I8" s="1">
        <v>3796</v>
      </c>
      <c r="J8" s="1">
        <v>1150</v>
      </c>
      <c r="K8" s="1">
        <v>54</v>
      </c>
      <c r="L8" s="1">
        <v>14863</v>
      </c>
      <c r="M8" s="1">
        <v>46934</v>
      </c>
      <c r="N8" s="1">
        <v>82344</v>
      </c>
      <c r="O8" s="1">
        <v>120705</v>
      </c>
      <c r="P8" s="1">
        <v>944</v>
      </c>
      <c r="Q8" s="1">
        <v>2681</v>
      </c>
      <c r="R8" s="1">
        <v>39540</v>
      </c>
      <c r="S8" s="1">
        <v>94602</v>
      </c>
      <c r="T8" s="1">
        <v>83483</v>
      </c>
      <c r="U8" s="1">
        <v>32292</v>
      </c>
      <c r="V8" s="1">
        <v>7199</v>
      </c>
      <c r="W8" s="1">
        <v>3724</v>
      </c>
      <c r="X8" s="1">
        <v>2269</v>
      </c>
    </row>
    <row r="9" spans="1:24" x14ac:dyDescent="0.25">
      <c r="A9" s="1">
        <v>4</v>
      </c>
      <c r="B9" s="1">
        <v>266576</v>
      </c>
      <c r="C9" s="35">
        <v>0.42</v>
      </c>
      <c r="D9" s="1">
        <v>67742</v>
      </c>
      <c r="E9" s="1">
        <v>90010</v>
      </c>
      <c r="F9" s="1">
        <v>52394</v>
      </c>
      <c r="G9" s="1">
        <v>28116</v>
      </c>
      <c r="H9" s="1">
        <v>17589</v>
      </c>
      <c r="I9" s="1">
        <v>7505</v>
      </c>
      <c r="J9" s="1">
        <v>2992</v>
      </c>
      <c r="K9" s="1">
        <v>228</v>
      </c>
      <c r="L9" s="1">
        <v>28849</v>
      </c>
      <c r="M9" s="1">
        <v>49073</v>
      </c>
      <c r="N9" s="1">
        <v>79720</v>
      </c>
      <c r="O9" s="1">
        <v>107116</v>
      </c>
      <c r="P9" s="1">
        <v>1818</v>
      </c>
      <c r="Q9" s="1">
        <v>4231</v>
      </c>
      <c r="R9" s="1">
        <v>38807</v>
      </c>
      <c r="S9" s="1">
        <v>87598</v>
      </c>
      <c r="T9" s="1">
        <v>77810</v>
      </c>
      <c r="U9" s="1">
        <v>36995</v>
      </c>
      <c r="V9" s="1">
        <v>11341</v>
      </c>
      <c r="W9" s="1">
        <v>6685</v>
      </c>
      <c r="X9" s="1">
        <v>3109</v>
      </c>
    </row>
    <row r="10" spans="1:24" x14ac:dyDescent="0.25">
      <c r="A10" s="1">
        <v>5</v>
      </c>
      <c r="B10" s="1">
        <v>263764</v>
      </c>
      <c r="C10" s="35">
        <v>0.16</v>
      </c>
      <c r="D10" s="1">
        <v>48990</v>
      </c>
      <c r="E10" s="1">
        <v>75482</v>
      </c>
      <c r="F10" s="1">
        <v>55606</v>
      </c>
      <c r="G10" s="1">
        <v>36619</v>
      </c>
      <c r="H10" s="1">
        <v>28675</v>
      </c>
      <c r="I10" s="1">
        <v>12348</v>
      </c>
      <c r="J10" s="1">
        <v>5529</v>
      </c>
      <c r="K10" s="1">
        <v>515</v>
      </c>
      <c r="L10" s="1">
        <v>55774</v>
      </c>
      <c r="M10" s="1">
        <v>55390</v>
      </c>
      <c r="N10" s="1">
        <v>67041</v>
      </c>
      <c r="O10" s="1">
        <v>83325</v>
      </c>
      <c r="P10" s="1">
        <v>2234</v>
      </c>
      <c r="Q10" s="1">
        <v>2238</v>
      </c>
      <c r="R10" s="1">
        <v>31868</v>
      </c>
      <c r="S10" s="1">
        <v>75517</v>
      </c>
      <c r="T10" s="1">
        <v>78776</v>
      </c>
      <c r="U10" s="1">
        <v>40974</v>
      </c>
      <c r="V10" s="1">
        <v>18473</v>
      </c>
      <c r="W10" s="1">
        <v>11564</v>
      </c>
      <c r="X10" s="1">
        <v>4354</v>
      </c>
    </row>
    <row r="11" spans="1:24" x14ac:dyDescent="0.25">
      <c r="A11" s="1">
        <v>6</v>
      </c>
      <c r="B11" s="1">
        <v>264172</v>
      </c>
      <c r="C11" s="35">
        <v>0.1</v>
      </c>
      <c r="D11" s="1">
        <v>38250</v>
      </c>
      <c r="E11" s="1">
        <v>58565</v>
      </c>
      <c r="F11" s="1">
        <v>55264</v>
      </c>
      <c r="G11" s="1">
        <v>43097</v>
      </c>
      <c r="H11" s="1">
        <v>38519</v>
      </c>
      <c r="I11" s="1">
        <v>19096</v>
      </c>
      <c r="J11" s="1">
        <v>10202</v>
      </c>
      <c r="K11" s="1">
        <v>1179</v>
      </c>
      <c r="L11" s="1">
        <v>78682</v>
      </c>
      <c r="M11" s="1">
        <v>55885</v>
      </c>
      <c r="N11" s="1">
        <v>48727</v>
      </c>
      <c r="O11" s="1">
        <v>77299</v>
      </c>
      <c r="P11" s="1">
        <v>3579</v>
      </c>
      <c r="Q11" s="1">
        <v>3917</v>
      </c>
      <c r="R11" s="1">
        <v>27726</v>
      </c>
      <c r="S11" s="1">
        <v>67153</v>
      </c>
      <c r="T11" s="1">
        <v>72196</v>
      </c>
      <c r="U11" s="1">
        <v>43551</v>
      </c>
      <c r="V11" s="1">
        <v>23060</v>
      </c>
      <c r="W11" s="1">
        <v>18948</v>
      </c>
      <c r="X11" s="1">
        <v>7621</v>
      </c>
    </row>
    <row r="12" spans="1:24" x14ac:dyDescent="0.25">
      <c r="A12" s="1">
        <v>7</v>
      </c>
      <c r="B12" s="1">
        <v>259157</v>
      </c>
      <c r="C12" s="35">
        <v>0.17</v>
      </c>
      <c r="D12" s="1">
        <v>23825</v>
      </c>
      <c r="E12" s="1">
        <v>47965</v>
      </c>
      <c r="F12" s="1">
        <v>48574</v>
      </c>
      <c r="G12" s="1">
        <v>48726</v>
      </c>
      <c r="H12" s="1">
        <v>48915</v>
      </c>
      <c r="I12" s="1">
        <v>24992</v>
      </c>
      <c r="J12" s="1">
        <v>14623</v>
      </c>
      <c r="K12" s="1">
        <v>1537</v>
      </c>
      <c r="L12" s="1">
        <v>87485</v>
      </c>
      <c r="M12" s="1">
        <v>60552</v>
      </c>
      <c r="N12" s="1">
        <v>42638</v>
      </c>
      <c r="O12" s="1">
        <v>65900</v>
      </c>
      <c r="P12" s="1">
        <v>2582</v>
      </c>
      <c r="Q12" s="1">
        <v>2250</v>
      </c>
      <c r="R12" s="1">
        <v>25199</v>
      </c>
      <c r="S12" s="1">
        <v>62705</v>
      </c>
      <c r="T12" s="1">
        <v>64230</v>
      </c>
      <c r="U12" s="1">
        <v>47582</v>
      </c>
      <c r="V12" s="1">
        <v>26241</v>
      </c>
      <c r="W12" s="1">
        <v>23632</v>
      </c>
      <c r="X12" s="1">
        <v>7318</v>
      </c>
    </row>
    <row r="13" spans="1:24" x14ac:dyDescent="0.25">
      <c r="A13" s="1">
        <v>8</v>
      </c>
      <c r="B13" s="1">
        <v>253408</v>
      </c>
      <c r="C13" s="35">
        <v>0.38</v>
      </c>
      <c r="D13" s="1">
        <v>16174</v>
      </c>
      <c r="E13" s="1">
        <v>28119</v>
      </c>
      <c r="F13" s="1">
        <v>39081</v>
      </c>
      <c r="G13" s="1">
        <v>53075</v>
      </c>
      <c r="H13" s="1">
        <v>58662</v>
      </c>
      <c r="I13" s="1">
        <v>35238</v>
      </c>
      <c r="J13" s="1">
        <v>21275</v>
      </c>
      <c r="K13" s="1">
        <v>1784</v>
      </c>
      <c r="L13" s="1">
        <v>99346</v>
      </c>
      <c r="M13" s="1">
        <v>60908</v>
      </c>
      <c r="N13" s="1">
        <v>34355</v>
      </c>
      <c r="O13" s="1">
        <v>56268</v>
      </c>
      <c r="P13" s="1">
        <v>2531</v>
      </c>
      <c r="Q13" s="1">
        <v>3156</v>
      </c>
      <c r="R13" s="1">
        <v>18700</v>
      </c>
      <c r="S13" s="1">
        <v>52831</v>
      </c>
      <c r="T13" s="1">
        <v>58695</v>
      </c>
      <c r="U13" s="1">
        <v>53039</v>
      </c>
      <c r="V13" s="1">
        <v>32574</v>
      </c>
      <c r="W13" s="1">
        <v>29432</v>
      </c>
      <c r="X13" s="1">
        <v>4981</v>
      </c>
    </row>
    <row r="14" spans="1:24" x14ac:dyDescent="0.25">
      <c r="A14" s="1">
        <v>9</v>
      </c>
      <c r="B14" s="1">
        <v>240717</v>
      </c>
      <c r="C14" s="35">
        <v>0.88</v>
      </c>
      <c r="D14" s="1">
        <v>7737</v>
      </c>
      <c r="E14" s="1">
        <v>14696</v>
      </c>
      <c r="F14" s="1">
        <v>27613</v>
      </c>
      <c r="G14" s="1">
        <v>51928</v>
      </c>
      <c r="H14" s="1">
        <v>67519</v>
      </c>
      <c r="I14" s="1">
        <v>42551</v>
      </c>
      <c r="J14" s="1">
        <v>26510</v>
      </c>
      <c r="K14" s="1">
        <v>2163</v>
      </c>
      <c r="L14" s="1">
        <v>97758</v>
      </c>
      <c r="M14" s="1">
        <v>58975</v>
      </c>
      <c r="N14" s="1">
        <v>23802</v>
      </c>
      <c r="O14" s="1">
        <v>58075</v>
      </c>
      <c r="P14" s="1">
        <v>2107</v>
      </c>
      <c r="Q14" s="1">
        <v>3531</v>
      </c>
      <c r="R14" s="1">
        <v>13960</v>
      </c>
      <c r="S14" s="1">
        <v>45319</v>
      </c>
      <c r="T14" s="1">
        <v>49826</v>
      </c>
      <c r="U14" s="1">
        <v>58370</v>
      </c>
      <c r="V14" s="1">
        <v>35846</v>
      </c>
      <c r="W14" s="1">
        <v>31702</v>
      </c>
      <c r="X14" s="1">
        <v>2163</v>
      </c>
    </row>
    <row r="15" spans="1:24" x14ac:dyDescent="0.25">
      <c r="A15" s="1">
        <v>10</v>
      </c>
      <c r="B15" s="1">
        <v>236417</v>
      </c>
      <c r="C15" s="35">
        <v>7.24</v>
      </c>
      <c r="D15" s="1">
        <v>4428</v>
      </c>
      <c r="E15" s="1">
        <v>7360</v>
      </c>
      <c r="F15" s="1">
        <v>16925</v>
      </c>
      <c r="G15" s="1">
        <v>39252</v>
      </c>
      <c r="H15" s="1">
        <v>67165</v>
      </c>
      <c r="I15" s="1">
        <v>50985</v>
      </c>
      <c r="J15" s="1">
        <v>44059</v>
      </c>
      <c r="K15" s="1">
        <v>6243</v>
      </c>
      <c r="L15" s="1">
        <v>84074</v>
      </c>
      <c r="M15" s="1">
        <v>53483</v>
      </c>
      <c r="N15" s="1">
        <v>21348</v>
      </c>
      <c r="O15" s="1">
        <v>76258</v>
      </c>
      <c r="P15" s="1">
        <v>1254</v>
      </c>
      <c r="Q15" s="1">
        <v>2508</v>
      </c>
      <c r="R15" s="1">
        <v>13004</v>
      </c>
      <c r="S15" s="1">
        <v>39083</v>
      </c>
      <c r="T15" s="1">
        <v>48474</v>
      </c>
      <c r="U15" s="1">
        <v>58665</v>
      </c>
      <c r="V15" s="1">
        <v>36520</v>
      </c>
      <c r="W15" s="1">
        <v>36614</v>
      </c>
      <c r="X15" s="1">
        <v>1549</v>
      </c>
    </row>
    <row r="16" spans="1:24" x14ac:dyDescent="0.25">
      <c r="A16" s="31"/>
      <c r="B16" s="25"/>
      <c r="C16" s="33"/>
      <c r="D16" s="25"/>
      <c r="E16" s="25"/>
      <c r="F16" s="25"/>
      <c r="G16" s="25"/>
      <c r="H16" s="25"/>
      <c r="I16" s="25"/>
      <c r="J16" s="25"/>
      <c r="K16" s="25"/>
      <c r="L16" s="25"/>
      <c r="M16" s="25"/>
      <c r="N16" s="25"/>
      <c r="O16" s="25"/>
      <c r="P16" s="25"/>
      <c r="Q16" s="25"/>
      <c r="R16" s="25"/>
      <c r="S16" s="25"/>
      <c r="T16" s="25"/>
      <c r="U16" s="25"/>
      <c r="V16" s="25"/>
      <c r="W16" s="25"/>
      <c r="X16" s="25"/>
    </row>
  </sheetData>
  <hyperlinks>
    <hyperlink ref="A3" location="'Table of contents'!A1" display="Back to contents" xr:uid="{00000000-0004-0000-0F00-000000000000}"/>
  </hyperlinks>
  <pageMargins left="0.7" right="0.7" top="0.75" bottom="0.75" header="0.3" footer="0.3"/>
  <pageSetup paperSize="9" orientation="portrait"/>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M17"/>
  <sheetViews>
    <sheetView workbookViewId="0"/>
  </sheetViews>
  <sheetFormatPr defaultColWidth="11.54296875" defaultRowHeight="15" x14ac:dyDescent="0.25"/>
  <cols>
    <col min="1" max="1" width="13.6328125" customWidth="1"/>
    <col min="2" max="2" width="19.90625" customWidth="1"/>
    <col min="3" max="11" width="13.6328125" customWidth="1"/>
    <col min="12" max="12" width="9.81640625" customWidth="1"/>
    <col min="13" max="14" width="9.90625" customWidth="1"/>
    <col min="15" max="15" width="9.81640625" customWidth="1"/>
    <col min="16" max="16" width="9.453125" customWidth="1"/>
    <col min="17" max="17" width="9.81640625" customWidth="1"/>
  </cols>
  <sheetData>
    <row r="1" spans="1:91" ht="25.5" customHeight="1" x14ac:dyDescent="0.4">
      <c r="A1" s="56" t="s">
        <v>121</v>
      </c>
      <c r="B1" s="9"/>
      <c r="C1" s="9"/>
      <c r="D1" s="9"/>
      <c r="E1" s="9"/>
      <c r="F1" s="9"/>
      <c r="G1" s="9"/>
      <c r="H1" s="9"/>
      <c r="I1" s="9"/>
      <c r="J1" s="9"/>
      <c r="K1" s="9"/>
      <c r="L1" s="9"/>
      <c r="M1" s="9"/>
      <c r="N1" s="19"/>
      <c r="P1" s="29" t="s">
        <v>1</v>
      </c>
      <c r="Q1" s="29"/>
    </row>
    <row r="2" spans="1:91" ht="18" customHeight="1" x14ac:dyDescent="0.3">
      <c r="A2" s="20" t="s">
        <v>6</v>
      </c>
      <c r="B2" s="9"/>
      <c r="C2" s="9"/>
      <c r="D2" s="9"/>
      <c r="E2" s="9"/>
      <c r="F2" s="9"/>
      <c r="G2" s="9"/>
      <c r="H2" s="9"/>
      <c r="I2" s="9"/>
      <c r="J2" s="9"/>
      <c r="K2" s="9"/>
      <c r="L2" s="9"/>
      <c r="M2" s="9"/>
      <c r="N2" s="19"/>
      <c r="P2" s="29"/>
      <c r="Q2" s="29"/>
    </row>
    <row r="3" spans="1:91" ht="18" customHeight="1" x14ac:dyDescent="0.3">
      <c r="A3" s="1" t="s">
        <v>8</v>
      </c>
      <c r="B3" s="9"/>
      <c r="C3" s="9"/>
      <c r="D3" s="9"/>
      <c r="E3" s="9"/>
      <c r="F3" s="9"/>
      <c r="G3" s="9"/>
      <c r="H3" s="9"/>
      <c r="I3" s="9"/>
      <c r="J3" s="9"/>
      <c r="K3" s="9"/>
      <c r="L3" s="9"/>
      <c r="M3" s="9"/>
      <c r="N3" s="19"/>
      <c r="P3" s="29"/>
      <c r="Q3" s="29"/>
    </row>
    <row r="4" spans="1:91" ht="15" customHeight="1" x14ac:dyDescent="0.25">
      <c r="A4" s="21" t="s">
        <v>7</v>
      </c>
      <c r="B4" s="26"/>
      <c r="C4" s="26"/>
      <c r="D4" s="26"/>
      <c r="E4" s="26"/>
      <c r="F4" s="26"/>
      <c r="G4" s="26"/>
      <c r="H4" s="26"/>
      <c r="I4" s="26"/>
      <c r="J4" s="26"/>
      <c r="K4" s="26"/>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row>
    <row r="5" spans="1:91" ht="63" customHeight="1" x14ac:dyDescent="0.25">
      <c r="A5" s="28" t="s">
        <v>58</v>
      </c>
      <c r="B5" s="27" t="s">
        <v>2</v>
      </c>
      <c r="C5" s="27" t="s">
        <v>3</v>
      </c>
      <c r="D5" s="27" t="s">
        <v>50</v>
      </c>
      <c r="E5" s="27" t="s">
        <v>51</v>
      </c>
      <c r="F5" s="27" t="s">
        <v>52</v>
      </c>
      <c r="G5" s="27" t="s">
        <v>53</v>
      </c>
      <c r="H5" s="27" t="s">
        <v>54</v>
      </c>
      <c r="I5" s="27" t="s">
        <v>55</v>
      </c>
      <c r="J5" s="27" t="s">
        <v>56</v>
      </c>
      <c r="K5" s="27" t="s">
        <v>57</v>
      </c>
    </row>
    <row r="6" spans="1:91" ht="16.5" customHeight="1" x14ac:dyDescent="0.25">
      <c r="A6" s="22" t="s">
        <v>0</v>
      </c>
      <c r="B6" s="23">
        <v>2622508</v>
      </c>
      <c r="C6" s="24">
        <v>0.34</v>
      </c>
      <c r="D6" s="23">
        <v>548381</v>
      </c>
      <c r="E6" s="23">
        <v>601251</v>
      </c>
      <c r="F6" s="23">
        <v>421940</v>
      </c>
      <c r="G6" s="23">
        <v>352947</v>
      </c>
      <c r="H6" s="23">
        <v>351464</v>
      </c>
      <c r="I6" s="23">
        <v>202969</v>
      </c>
      <c r="J6" s="23">
        <v>129583</v>
      </c>
      <c r="K6" s="23">
        <v>13973</v>
      </c>
    </row>
    <row r="7" spans="1:91" ht="15" customHeight="1" x14ac:dyDescent="0.25">
      <c r="A7" s="17">
        <v>1</v>
      </c>
      <c r="B7" s="17">
        <v>278593</v>
      </c>
      <c r="C7" s="18">
        <v>18.95</v>
      </c>
      <c r="D7" s="17">
        <v>140498</v>
      </c>
      <c r="E7" s="17">
        <v>88193</v>
      </c>
      <c r="F7" s="17">
        <v>35298</v>
      </c>
      <c r="G7" s="17">
        <v>10688</v>
      </c>
      <c r="H7" s="17">
        <v>2946</v>
      </c>
      <c r="I7" s="17">
        <v>730</v>
      </c>
      <c r="J7" s="17">
        <v>222</v>
      </c>
      <c r="K7" s="17">
        <v>18</v>
      </c>
    </row>
    <row r="8" spans="1:91" ht="15" customHeight="1" x14ac:dyDescent="0.25">
      <c r="A8" s="17">
        <v>2</v>
      </c>
      <c r="B8" s="17">
        <v>276881</v>
      </c>
      <c r="C8" s="18">
        <v>8.09</v>
      </c>
      <c r="D8" s="17">
        <v>116527</v>
      </c>
      <c r="E8" s="17">
        <v>92851</v>
      </c>
      <c r="F8" s="17">
        <v>40919</v>
      </c>
      <c r="G8" s="17">
        <v>16480</v>
      </c>
      <c r="H8" s="17">
        <v>7097</v>
      </c>
      <c r="I8" s="17">
        <v>2258</v>
      </c>
      <c r="J8" s="17">
        <v>701</v>
      </c>
      <c r="K8" s="17">
        <v>48</v>
      </c>
    </row>
    <row r="9" spans="1:91" ht="15" customHeight="1" x14ac:dyDescent="0.25">
      <c r="A9" s="17">
        <v>3</v>
      </c>
      <c r="B9" s="17">
        <v>266509</v>
      </c>
      <c r="C9" s="18">
        <v>2.31</v>
      </c>
      <c r="D9" s="17">
        <v>83300</v>
      </c>
      <c r="E9" s="17">
        <v>97247</v>
      </c>
      <c r="F9" s="17">
        <v>48607</v>
      </c>
      <c r="G9" s="17">
        <v>21306</v>
      </c>
      <c r="H9" s="17">
        <v>10967</v>
      </c>
      <c r="I9" s="17">
        <v>3859</v>
      </c>
      <c r="J9" s="17">
        <v>1168</v>
      </c>
      <c r="K9" s="17">
        <v>55</v>
      </c>
    </row>
    <row r="10" spans="1:91" ht="15" customHeight="1" x14ac:dyDescent="0.25">
      <c r="A10" s="17">
        <v>4</v>
      </c>
      <c r="B10" s="17">
        <v>268549</v>
      </c>
      <c r="C10" s="18">
        <v>0.42</v>
      </c>
      <c r="D10" s="17">
        <v>68061</v>
      </c>
      <c r="E10" s="17">
        <v>90200</v>
      </c>
      <c r="F10" s="17">
        <v>52718</v>
      </c>
      <c r="G10" s="17">
        <v>28611</v>
      </c>
      <c r="H10" s="17">
        <v>17919</v>
      </c>
      <c r="I10" s="17">
        <v>7758</v>
      </c>
      <c r="J10" s="17">
        <v>3058</v>
      </c>
      <c r="K10" s="17">
        <v>224</v>
      </c>
    </row>
    <row r="11" spans="1:91" ht="15" customHeight="1" x14ac:dyDescent="0.25">
      <c r="A11" s="17">
        <v>5</v>
      </c>
      <c r="B11" s="17">
        <v>265182</v>
      </c>
      <c r="C11" s="18">
        <v>0.16</v>
      </c>
      <c r="D11" s="17">
        <v>48942</v>
      </c>
      <c r="E11" s="17">
        <v>75592</v>
      </c>
      <c r="F11" s="17">
        <v>55914</v>
      </c>
      <c r="G11" s="17">
        <v>36981</v>
      </c>
      <c r="H11" s="17">
        <v>28914</v>
      </c>
      <c r="I11" s="17">
        <v>12668</v>
      </c>
      <c r="J11" s="17">
        <v>5653</v>
      </c>
      <c r="K11" s="17">
        <v>518</v>
      </c>
    </row>
    <row r="12" spans="1:91" ht="15" customHeight="1" x14ac:dyDescent="0.25">
      <c r="A12" s="17">
        <v>6</v>
      </c>
      <c r="B12" s="17">
        <v>266783</v>
      </c>
      <c r="C12" s="18">
        <v>0.1</v>
      </c>
      <c r="D12" s="17">
        <v>38712</v>
      </c>
      <c r="E12" s="17">
        <v>58590</v>
      </c>
      <c r="F12" s="17">
        <v>55517</v>
      </c>
      <c r="G12" s="17">
        <v>43673</v>
      </c>
      <c r="H12" s="17">
        <v>38962</v>
      </c>
      <c r="I12" s="17">
        <v>19569</v>
      </c>
      <c r="J12" s="17">
        <v>10550</v>
      </c>
      <c r="K12" s="17">
        <v>1210</v>
      </c>
    </row>
    <row r="13" spans="1:91" ht="15" customHeight="1" x14ac:dyDescent="0.25">
      <c r="A13" s="17">
        <v>7</v>
      </c>
      <c r="B13" s="17">
        <v>262117</v>
      </c>
      <c r="C13" s="18">
        <v>0.17</v>
      </c>
      <c r="D13" s="17">
        <v>23818</v>
      </c>
      <c r="E13" s="17">
        <v>48239</v>
      </c>
      <c r="F13" s="17">
        <v>48874</v>
      </c>
      <c r="G13" s="17">
        <v>49423</v>
      </c>
      <c r="H13" s="17">
        <v>49684</v>
      </c>
      <c r="I13" s="17">
        <v>25500</v>
      </c>
      <c r="J13" s="17">
        <v>15009</v>
      </c>
      <c r="K13" s="17">
        <v>1570</v>
      </c>
    </row>
    <row r="14" spans="1:91" ht="15" customHeight="1" x14ac:dyDescent="0.25">
      <c r="A14" s="17">
        <v>8</v>
      </c>
      <c r="B14" s="17">
        <v>257377</v>
      </c>
      <c r="C14" s="18">
        <v>0.38</v>
      </c>
      <c r="D14" s="17">
        <v>16304</v>
      </c>
      <c r="E14" s="17">
        <v>28251</v>
      </c>
      <c r="F14" s="17">
        <v>39311</v>
      </c>
      <c r="G14" s="17">
        <v>53949</v>
      </c>
      <c r="H14" s="17">
        <v>59599</v>
      </c>
      <c r="I14" s="17">
        <v>36265</v>
      </c>
      <c r="J14" s="17">
        <v>21879</v>
      </c>
      <c r="K14" s="17">
        <v>1819</v>
      </c>
    </row>
    <row r="15" spans="1:91" ht="15" customHeight="1" x14ac:dyDescent="0.25">
      <c r="A15" s="17">
        <v>9</v>
      </c>
      <c r="B15" s="17">
        <v>243008</v>
      </c>
      <c r="C15" s="18">
        <v>0.89</v>
      </c>
      <c r="D15" s="17">
        <v>7805</v>
      </c>
      <c r="E15" s="17">
        <v>14732</v>
      </c>
      <c r="F15" s="17">
        <v>27788</v>
      </c>
      <c r="G15" s="17">
        <v>52471</v>
      </c>
      <c r="H15" s="17">
        <v>68026</v>
      </c>
      <c r="I15" s="17">
        <v>43077</v>
      </c>
      <c r="J15" s="17">
        <v>26904</v>
      </c>
      <c r="K15" s="17">
        <v>2205</v>
      </c>
    </row>
    <row r="16" spans="1:91" ht="15" customHeight="1" x14ac:dyDescent="0.25">
      <c r="A16" s="17">
        <v>10</v>
      </c>
      <c r="B16" s="17">
        <v>237509</v>
      </c>
      <c r="C16" s="18">
        <v>7.28</v>
      </c>
      <c r="D16" s="17">
        <v>4414</v>
      </c>
      <c r="E16" s="17">
        <v>7356</v>
      </c>
      <c r="F16" s="17">
        <v>16994</v>
      </c>
      <c r="G16" s="17">
        <v>39365</v>
      </c>
      <c r="H16" s="17">
        <v>67350</v>
      </c>
      <c r="I16" s="17">
        <v>51285</v>
      </c>
      <c r="J16" s="17">
        <v>44439</v>
      </c>
      <c r="K16" s="17">
        <v>6306</v>
      </c>
    </row>
    <row r="17" spans="1:11" ht="14.25" customHeight="1" x14ac:dyDescent="0.25">
      <c r="A17" s="16"/>
      <c r="B17" s="30"/>
      <c r="C17" s="29"/>
      <c r="D17" s="30"/>
      <c r="E17" s="30"/>
      <c r="F17" s="30"/>
      <c r="G17" s="30"/>
      <c r="H17" s="30"/>
      <c r="I17" s="30"/>
      <c r="J17" s="30"/>
      <c r="K17" s="30"/>
    </row>
  </sheetData>
  <hyperlinks>
    <hyperlink ref="P1" location="Contents!A1" display="back to contents" xr:uid="{00000000-0004-0000-1000-000000000000}"/>
    <hyperlink ref="A4" location="'Table of contents'!A1" display="Back to contents" xr:uid="{00000000-0004-0000-1000-000001000000}"/>
  </hyperlinks>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M17"/>
  <sheetViews>
    <sheetView workbookViewId="0"/>
  </sheetViews>
  <sheetFormatPr defaultColWidth="11.54296875" defaultRowHeight="15" x14ac:dyDescent="0.25"/>
  <cols>
    <col min="1" max="1" width="13.6328125" customWidth="1"/>
    <col min="2" max="2" width="19.90625" customWidth="1"/>
    <col min="3" max="11" width="13.6328125" customWidth="1"/>
    <col min="12" max="12" width="9.81640625" customWidth="1"/>
    <col min="13" max="14" width="9.90625" customWidth="1"/>
    <col min="15" max="15" width="9.81640625" customWidth="1"/>
    <col min="16" max="16" width="9.453125" customWidth="1"/>
    <col min="17" max="17" width="9.81640625" customWidth="1"/>
  </cols>
  <sheetData>
    <row r="1" spans="1:91" ht="25.5" customHeight="1" x14ac:dyDescent="0.4">
      <c r="A1" s="56" t="s">
        <v>122</v>
      </c>
      <c r="B1" s="9"/>
      <c r="C1" s="9"/>
      <c r="D1" s="9"/>
      <c r="E1" s="9"/>
      <c r="F1" s="9"/>
      <c r="G1" s="9"/>
      <c r="H1" s="9"/>
      <c r="I1" s="9"/>
      <c r="J1" s="9"/>
      <c r="K1" s="9"/>
      <c r="L1" s="9"/>
      <c r="M1" s="9"/>
      <c r="N1" s="19"/>
      <c r="P1" s="29" t="s">
        <v>1</v>
      </c>
      <c r="Q1" s="29"/>
    </row>
    <row r="2" spans="1:91" ht="18" customHeight="1" x14ac:dyDescent="0.3">
      <c r="A2" s="20" t="s">
        <v>6</v>
      </c>
      <c r="B2" s="9"/>
      <c r="C2" s="9"/>
      <c r="D2" s="9"/>
      <c r="E2" s="9"/>
      <c r="F2" s="9"/>
      <c r="G2" s="9"/>
      <c r="H2" s="9"/>
      <c r="I2" s="9"/>
      <c r="J2" s="9"/>
      <c r="K2" s="9"/>
      <c r="L2" s="9"/>
      <c r="M2" s="9"/>
      <c r="N2" s="19"/>
      <c r="P2" s="29"/>
      <c r="Q2" s="29"/>
    </row>
    <row r="3" spans="1:91" ht="18" customHeight="1" x14ac:dyDescent="0.3">
      <c r="A3" s="1" t="s">
        <v>8</v>
      </c>
      <c r="B3" s="9"/>
      <c r="C3" s="9"/>
      <c r="D3" s="9"/>
      <c r="E3" s="9"/>
      <c r="F3" s="9"/>
      <c r="G3" s="9"/>
      <c r="H3" s="9"/>
      <c r="I3" s="9"/>
      <c r="J3" s="9"/>
      <c r="K3" s="9"/>
      <c r="L3" s="9"/>
      <c r="M3" s="9"/>
      <c r="N3" s="19"/>
      <c r="P3" s="29"/>
      <c r="Q3" s="29"/>
    </row>
    <row r="4" spans="1:91" ht="15" customHeight="1" x14ac:dyDescent="0.25">
      <c r="A4" s="21" t="s">
        <v>7</v>
      </c>
      <c r="B4" s="26"/>
      <c r="C4" s="26"/>
      <c r="D4" s="26"/>
      <c r="E4" s="26"/>
      <c r="F4" s="26"/>
      <c r="G4" s="26"/>
      <c r="H4" s="26"/>
      <c r="I4" s="26"/>
      <c r="J4" s="26"/>
      <c r="K4" s="26"/>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row>
    <row r="5" spans="1:91" ht="63" customHeight="1" x14ac:dyDescent="0.25">
      <c r="A5" s="28" t="s">
        <v>58</v>
      </c>
      <c r="B5" s="27" t="s">
        <v>2</v>
      </c>
      <c r="C5" s="27" t="s">
        <v>3</v>
      </c>
      <c r="D5" s="27" t="s">
        <v>50</v>
      </c>
      <c r="E5" s="27" t="s">
        <v>51</v>
      </c>
      <c r="F5" s="27" t="s">
        <v>52</v>
      </c>
      <c r="G5" s="27" t="s">
        <v>53</v>
      </c>
      <c r="H5" s="27" t="s">
        <v>54</v>
      </c>
      <c r="I5" s="27" t="s">
        <v>55</v>
      </c>
      <c r="J5" s="27" t="s">
        <v>56</v>
      </c>
      <c r="K5" s="27" t="s">
        <v>57</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row>
    <row r="6" spans="1:91" ht="16.5" customHeight="1" x14ac:dyDescent="0.25">
      <c r="A6" s="22" t="s">
        <v>0</v>
      </c>
      <c r="B6" s="23">
        <v>2645950</v>
      </c>
      <c r="C6" s="24">
        <v>0.34</v>
      </c>
      <c r="D6" s="23">
        <v>549780</v>
      </c>
      <c r="E6" s="23">
        <v>603142</v>
      </c>
      <c r="F6" s="23">
        <v>426124</v>
      </c>
      <c r="G6" s="23">
        <v>357944</v>
      </c>
      <c r="H6" s="23">
        <v>355916</v>
      </c>
      <c r="I6" s="23">
        <v>206859</v>
      </c>
      <c r="J6" s="23">
        <v>131999</v>
      </c>
      <c r="K6" s="23">
        <v>14186</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row>
    <row r="7" spans="1:91" ht="15" customHeight="1" x14ac:dyDescent="0.25">
      <c r="A7" s="17">
        <v>1</v>
      </c>
      <c r="B7" s="17">
        <v>280779</v>
      </c>
      <c r="C7" s="18">
        <v>19.100000000000001</v>
      </c>
      <c r="D7" s="17">
        <v>140517</v>
      </c>
      <c r="E7" s="17">
        <v>88996</v>
      </c>
      <c r="F7" s="17">
        <v>36105</v>
      </c>
      <c r="G7" s="17">
        <v>11076</v>
      </c>
      <c r="H7" s="17">
        <v>3076</v>
      </c>
      <c r="I7" s="17">
        <v>771</v>
      </c>
      <c r="J7" s="17">
        <v>221</v>
      </c>
      <c r="K7" s="17">
        <v>17</v>
      </c>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row>
    <row r="8" spans="1:91" ht="15" customHeight="1" x14ac:dyDescent="0.25">
      <c r="A8" s="17">
        <v>2</v>
      </c>
      <c r="B8" s="17">
        <v>277919</v>
      </c>
      <c r="C8" s="18">
        <v>8.1199999999999992</v>
      </c>
      <c r="D8" s="17">
        <v>116072</v>
      </c>
      <c r="E8" s="17">
        <v>92998</v>
      </c>
      <c r="F8" s="17">
        <v>41446</v>
      </c>
      <c r="G8" s="17">
        <v>16811</v>
      </c>
      <c r="H8" s="17">
        <v>7459</v>
      </c>
      <c r="I8" s="17">
        <v>2376</v>
      </c>
      <c r="J8" s="17">
        <v>710</v>
      </c>
      <c r="K8" s="17">
        <v>47</v>
      </c>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row>
    <row r="9" spans="1:91" ht="15" customHeight="1" x14ac:dyDescent="0.25">
      <c r="A9" s="17">
        <v>3</v>
      </c>
      <c r="B9" s="17">
        <v>267823</v>
      </c>
      <c r="C9" s="18">
        <v>2.3199999999999998</v>
      </c>
      <c r="D9" s="17">
        <v>83462</v>
      </c>
      <c r="E9" s="17">
        <v>97466</v>
      </c>
      <c r="F9" s="17">
        <v>49086</v>
      </c>
      <c r="G9" s="17">
        <v>21569</v>
      </c>
      <c r="H9" s="17">
        <v>11065</v>
      </c>
      <c r="I9" s="17">
        <v>3935</v>
      </c>
      <c r="J9" s="17">
        <v>1185</v>
      </c>
      <c r="K9" s="17">
        <v>55</v>
      </c>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row>
    <row r="10" spans="1:91" ht="15" customHeight="1" x14ac:dyDescent="0.25">
      <c r="A10" s="17">
        <v>4</v>
      </c>
      <c r="B10" s="17">
        <v>270872</v>
      </c>
      <c r="C10" s="18">
        <v>0.43</v>
      </c>
      <c r="D10" s="17">
        <v>68184</v>
      </c>
      <c r="E10" s="17">
        <v>90490</v>
      </c>
      <c r="F10" s="17">
        <v>53188</v>
      </c>
      <c r="G10" s="17">
        <v>29175</v>
      </c>
      <c r="H10" s="17">
        <v>18406</v>
      </c>
      <c r="I10" s="17">
        <v>8045</v>
      </c>
      <c r="J10" s="17">
        <v>3155</v>
      </c>
      <c r="K10" s="17">
        <v>229</v>
      </c>
    </row>
    <row r="11" spans="1:91" ht="15" customHeight="1" x14ac:dyDescent="0.25">
      <c r="A11" s="17">
        <v>5</v>
      </c>
      <c r="B11" s="17">
        <v>266970</v>
      </c>
      <c r="C11" s="18">
        <v>0.16</v>
      </c>
      <c r="D11" s="17">
        <v>49289</v>
      </c>
      <c r="E11" s="17">
        <v>75722</v>
      </c>
      <c r="F11" s="17">
        <v>56367</v>
      </c>
      <c r="G11" s="17">
        <v>37247</v>
      </c>
      <c r="H11" s="17">
        <v>29161</v>
      </c>
      <c r="I11" s="17">
        <v>12882</v>
      </c>
      <c r="J11" s="17">
        <v>5776</v>
      </c>
      <c r="K11" s="17">
        <v>526</v>
      </c>
    </row>
    <row r="12" spans="1:91" ht="15" customHeight="1" x14ac:dyDescent="0.25">
      <c r="A12" s="17">
        <v>6</v>
      </c>
      <c r="B12" s="17">
        <v>269843</v>
      </c>
      <c r="C12" s="18">
        <v>0.1</v>
      </c>
      <c r="D12" s="17">
        <v>39551</v>
      </c>
      <c r="E12" s="17">
        <v>58627</v>
      </c>
      <c r="F12" s="17">
        <v>55821</v>
      </c>
      <c r="G12" s="17">
        <v>44221</v>
      </c>
      <c r="H12" s="17">
        <v>39525</v>
      </c>
      <c r="I12" s="17">
        <v>20037</v>
      </c>
      <c r="J12" s="17">
        <v>10820</v>
      </c>
      <c r="K12" s="17">
        <v>1241</v>
      </c>
    </row>
    <row r="13" spans="1:91" ht="15" customHeight="1" x14ac:dyDescent="0.25">
      <c r="A13" s="17">
        <v>7</v>
      </c>
      <c r="B13" s="17">
        <v>265590</v>
      </c>
      <c r="C13" s="18">
        <v>0.17</v>
      </c>
      <c r="D13" s="17">
        <v>23831</v>
      </c>
      <c r="E13" s="17">
        <v>48323</v>
      </c>
      <c r="F13" s="17">
        <v>49235</v>
      </c>
      <c r="G13" s="17">
        <v>50267</v>
      </c>
      <c r="H13" s="17">
        <v>50506</v>
      </c>
      <c r="I13" s="17">
        <v>26305</v>
      </c>
      <c r="J13" s="17">
        <v>15525</v>
      </c>
      <c r="K13" s="17">
        <v>1598</v>
      </c>
    </row>
    <row r="14" spans="1:91" ht="15" customHeight="1" x14ac:dyDescent="0.25">
      <c r="A14" s="17">
        <v>8</v>
      </c>
      <c r="B14" s="17">
        <v>262021</v>
      </c>
      <c r="C14" s="18">
        <v>0.39</v>
      </c>
      <c r="D14" s="17">
        <v>16678</v>
      </c>
      <c r="E14" s="17">
        <v>28348</v>
      </c>
      <c r="F14" s="17">
        <v>39734</v>
      </c>
      <c r="G14" s="17">
        <v>54976</v>
      </c>
      <c r="H14" s="17">
        <v>60551</v>
      </c>
      <c r="I14" s="17">
        <v>37387</v>
      </c>
      <c r="J14" s="17">
        <v>22510</v>
      </c>
      <c r="K14" s="17">
        <v>1837</v>
      </c>
    </row>
    <row r="15" spans="1:91" ht="15" customHeight="1" x14ac:dyDescent="0.25">
      <c r="A15" s="17">
        <v>9</v>
      </c>
      <c r="B15" s="17">
        <v>245519</v>
      </c>
      <c r="C15" s="18">
        <v>0.9</v>
      </c>
      <c r="D15" s="17">
        <v>7786</v>
      </c>
      <c r="E15" s="17">
        <v>14804</v>
      </c>
      <c r="F15" s="17">
        <v>28063</v>
      </c>
      <c r="G15" s="17">
        <v>53085</v>
      </c>
      <c r="H15" s="17">
        <v>68579</v>
      </c>
      <c r="I15" s="17">
        <v>43614</v>
      </c>
      <c r="J15" s="17">
        <v>27339</v>
      </c>
      <c r="K15" s="17">
        <v>2249</v>
      </c>
    </row>
    <row r="16" spans="1:91" ht="15" customHeight="1" x14ac:dyDescent="0.25">
      <c r="A16" s="17">
        <v>10</v>
      </c>
      <c r="B16" s="17">
        <v>238614</v>
      </c>
      <c r="C16" s="18">
        <v>7.31</v>
      </c>
      <c r="D16" s="17">
        <v>4410</v>
      </c>
      <c r="E16" s="17">
        <v>7368</v>
      </c>
      <c r="F16" s="17">
        <v>17079</v>
      </c>
      <c r="G16" s="17">
        <v>39517</v>
      </c>
      <c r="H16" s="17">
        <v>67588</v>
      </c>
      <c r="I16" s="17">
        <v>51507</v>
      </c>
      <c r="J16" s="17">
        <v>44758</v>
      </c>
      <c r="K16" s="17">
        <v>6387</v>
      </c>
    </row>
    <row r="17" spans="1:11" ht="14.25" customHeight="1" x14ac:dyDescent="0.25">
      <c r="A17" s="16"/>
      <c r="B17" s="30"/>
      <c r="C17" s="29"/>
      <c r="D17" s="30"/>
      <c r="E17" s="30"/>
      <c r="F17" s="30"/>
      <c r="G17" s="30"/>
      <c r="H17" s="30"/>
      <c r="I17" s="30"/>
      <c r="J17" s="30"/>
      <c r="K17" s="30"/>
    </row>
  </sheetData>
  <hyperlinks>
    <hyperlink ref="P1" location="Contents!A1" display="back to contents" xr:uid="{00000000-0004-0000-1100-000000000000}"/>
    <hyperlink ref="A4" location="'Table of contents'!A1" display="Back to contents" xr:uid="{00000000-0004-0000-1100-000001000000}"/>
  </hyperlinks>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M17"/>
  <sheetViews>
    <sheetView workbookViewId="0"/>
  </sheetViews>
  <sheetFormatPr defaultColWidth="11.54296875" defaultRowHeight="15" x14ac:dyDescent="0.25"/>
  <cols>
    <col min="1" max="1" width="13.6328125" customWidth="1"/>
    <col min="2" max="2" width="19.90625" customWidth="1"/>
    <col min="3" max="11" width="13.6328125" customWidth="1"/>
    <col min="12" max="12" width="9.81640625" customWidth="1"/>
    <col min="13" max="14" width="9.90625" customWidth="1"/>
    <col min="15" max="15" width="9.81640625" customWidth="1"/>
    <col min="16" max="16" width="9.453125" customWidth="1"/>
    <col min="17" max="17" width="9.81640625" customWidth="1"/>
  </cols>
  <sheetData>
    <row r="1" spans="1:91" ht="25.5" customHeight="1" x14ac:dyDescent="0.4">
      <c r="A1" s="56" t="s">
        <v>123</v>
      </c>
      <c r="B1" s="9"/>
      <c r="C1" s="9"/>
      <c r="D1" s="9"/>
      <c r="E1" s="9"/>
      <c r="F1" s="9"/>
      <c r="G1" s="9"/>
      <c r="H1" s="9"/>
      <c r="I1" s="9"/>
      <c r="J1" s="9"/>
      <c r="K1" s="9"/>
      <c r="L1" s="9"/>
      <c r="M1" s="9"/>
      <c r="N1" s="19"/>
      <c r="P1" s="29" t="s">
        <v>1</v>
      </c>
      <c r="Q1" s="29"/>
    </row>
    <row r="2" spans="1:91" ht="18" customHeight="1" x14ac:dyDescent="0.3">
      <c r="A2" s="20" t="s">
        <v>6</v>
      </c>
      <c r="B2" s="9"/>
      <c r="C2" s="9"/>
      <c r="D2" s="9"/>
      <c r="E2" s="9"/>
      <c r="F2" s="9"/>
      <c r="G2" s="9"/>
      <c r="H2" s="9"/>
      <c r="I2" s="9"/>
      <c r="J2" s="9"/>
      <c r="K2" s="9"/>
      <c r="L2" s="9"/>
      <c r="M2" s="9"/>
      <c r="N2" s="19"/>
      <c r="P2" s="29"/>
      <c r="Q2" s="29"/>
    </row>
    <row r="3" spans="1:91" ht="18" customHeight="1" x14ac:dyDescent="0.3">
      <c r="A3" s="1" t="s">
        <v>8</v>
      </c>
      <c r="B3" s="9"/>
      <c r="C3" s="9"/>
      <c r="D3" s="9"/>
      <c r="E3" s="9"/>
      <c r="F3" s="9"/>
      <c r="G3" s="9"/>
      <c r="H3" s="9"/>
      <c r="I3" s="9"/>
      <c r="J3" s="9"/>
      <c r="K3" s="9"/>
      <c r="L3" s="9"/>
      <c r="M3" s="9"/>
      <c r="N3" s="19"/>
      <c r="P3" s="29"/>
      <c r="Q3" s="29"/>
    </row>
    <row r="4" spans="1:91" ht="15" customHeight="1" x14ac:dyDescent="0.25">
      <c r="A4" s="21" t="s">
        <v>7</v>
      </c>
      <c r="B4" s="26"/>
      <c r="C4" s="26"/>
      <c r="D4" s="26"/>
      <c r="E4" s="26"/>
      <c r="F4" s="26"/>
      <c r="G4" s="26"/>
      <c r="H4" s="26"/>
      <c r="I4" s="26"/>
      <c r="J4" s="26"/>
      <c r="K4" s="26"/>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row>
    <row r="5" spans="1:91" ht="63" customHeight="1" x14ac:dyDescent="0.25">
      <c r="A5" s="28" t="s">
        <v>58</v>
      </c>
      <c r="B5" s="27" t="s">
        <v>2</v>
      </c>
      <c r="C5" s="27" t="s">
        <v>3</v>
      </c>
      <c r="D5" s="27" t="s">
        <v>50</v>
      </c>
      <c r="E5" s="27" t="s">
        <v>51</v>
      </c>
      <c r="F5" s="27" t="s">
        <v>52</v>
      </c>
      <c r="G5" s="27" t="s">
        <v>53</v>
      </c>
      <c r="H5" s="27" t="s">
        <v>54</v>
      </c>
      <c r="I5" s="27" t="s">
        <v>55</v>
      </c>
      <c r="J5" s="27" t="s">
        <v>56</v>
      </c>
      <c r="K5" s="27" t="s">
        <v>57</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row>
    <row r="6" spans="1:91" ht="16.5" customHeight="1" x14ac:dyDescent="0.25">
      <c r="A6" s="22" t="s">
        <v>0</v>
      </c>
      <c r="B6" s="23">
        <v>2660863</v>
      </c>
      <c r="C6" s="24">
        <v>0.34</v>
      </c>
      <c r="D6" s="23">
        <v>549284</v>
      </c>
      <c r="E6" s="23">
        <v>604287</v>
      </c>
      <c r="F6" s="23">
        <v>428965</v>
      </c>
      <c r="G6" s="23">
        <v>361307</v>
      </c>
      <c r="H6" s="23">
        <v>359396</v>
      </c>
      <c r="I6" s="23">
        <v>209689</v>
      </c>
      <c r="J6" s="23">
        <v>133630</v>
      </c>
      <c r="K6" s="23">
        <v>14305</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row>
    <row r="7" spans="1:91" ht="15" customHeight="1" x14ac:dyDescent="0.25">
      <c r="A7" s="17">
        <v>1</v>
      </c>
      <c r="B7" s="17">
        <v>281464</v>
      </c>
      <c r="C7" s="18">
        <v>19.149999999999999</v>
      </c>
      <c r="D7" s="17">
        <v>140189</v>
      </c>
      <c r="E7" s="17">
        <v>89264</v>
      </c>
      <c r="F7" s="17">
        <v>36470</v>
      </c>
      <c r="G7" s="17">
        <v>11305</v>
      </c>
      <c r="H7" s="17">
        <v>3166</v>
      </c>
      <c r="I7" s="17">
        <v>833</v>
      </c>
      <c r="J7" s="17">
        <v>220</v>
      </c>
      <c r="K7" s="17">
        <v>17</v>
      </c>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row>
    <row r="8" spans="1:91" ht="15" customHeight="1" x14ac:dyDescent="0.25">
      <c r="A8" s="17">
        <v>2</v>
      </c>
      <c r="B8" s="17">
        <v>278941</v>
      </c>
      <c r="C8" s="18">
        <v>8.15</v>
      </c>
      <c r="D8" s="17">
        <v>116069</v>
      </c>
      <c r="E8" s="17">
        <v>93237</v>
      </c>
      <c r="F8" s="17">
        <v>41726</v>
      </c>
      <c r="G8" s="17">
        <v>17031</v>
      </c>
      <c r="H8" s="17">
        <v>7669</v>
      </c>
      <c r="I8" s="17">
        <v>2437</v>
      </c>
      <c r="J8" s="17">
        <v>724</v>
      </c>
      <c r="K8" s="17">
        <v>48</v>
      </c>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row>
    <row r="9" spans="1:91" ht="15" customHeight="1" x14ac:dyDescent="0.25">
      <c r="A9" s="17">
        <v>3</v>
      </c>
      <c r="B9" s="17">
        <v>268691</v>
      </c>
      <c r="C9" s="18">
        <v>2.3199999999999998</v>
      </c>
      <c r="D9" s="17">
        <v>83375</v>
      </c>
      <c r="E9" s="17">
        <v>97517</v>
      </c>
      <c r="F9" s="17">
        <v>49426</v>
      </c>
      <c r="G9" s="17">
        <v>21886</v>
      </c>
      <c r="H9" s="17">
        <v>11253</v>
      </c>
      <c r="I9" s="17">
        <v>3986</v>
      </c>
      <c r="J9" s="17">
        <v>1193</v>
      </c>
      <c r="K9" s="17">
        <v>55</v>
      </c>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row>
    <row r="10" spans="1:91" ht="15" customHeight="1" x14ac:dyDescent="0.25">
      <c r="A10" s="17">
        <v>4</v>
      </c>
      <c r="B10" s="17">
        <v>272219</v>
      </c>
      <c r="C10" s="18">
        <v>0.43</v>
      </c>
      <c r="D10" s="17">
        <v>68183</v>
      </c>
      <c r="E10" s="17">
        <v>90601</v>
      </c>
      <c r="F10" s="17">
        <v>53570</v>
      </c>
      <c r="G10" s="17">
        <v>29489</v>
      </c>
      <c r="H10" s="17">
        <v>18621</v>
      </c>
      <c r="I10" s="17">
        <v>8249</v>
      </c>
      <c r="J10" s="17">
        <v>3276</v>
      </c>
      <c r="K10" s="17">
        <v>230</v>
      </c>
    </row>
    <row r="11" spans="1:91" ht="15" customHeight="1" x14ac:dyDescent="0.25">
      <c r="A11" s="17">
        <v>5</v>
      </c>
      <c r="B11" s="17">
        <v>268101</v>
      </c>
      <c r="C11" s="18">
        <v>0.16</v>
      </c>
      <c r="D11" s="17">
        <v>49291</v>
      </c>
      <c r="E11" s="17">
        <v>75905</v>
      </c>
      <c r="F11" s="17">
        <v>56670</v>
      </c>
      <c r="G11" s="17">
        <v>37480</v>
      </c>
      <c r="H11" s="17">
        <v>29349</v>
      </c>
      <c r="I11" s="17">
        <v>13038</v>
      </c>
      <c r="J11" s="17">
        <v>5836</v>
      </c>
      <c r="K11" s="17">
        <v>532</v>
      </c>
    </row>
    <row r="12" spans="1:91" ht="15" customHeight="1" x14ac:dyDescent="0.25">
      <c r="A12" s="17">
        <v>6</v>
      </c>
      <c r="B12" s="17">
        <v>271472</v>
      </c>
      <c r="C12" s="18">
        <v>0.1</v>
      </c>
      <c r="D12" s="17">
        <v>39454</v>
      </c>
      <c r="E12" s="17">
        <v>58681</v>
      </c>
      <c r="F12" s="17">
        <v>56047</v>
      </c>
      <c r="G12" s="17">
        <v>44582</v>
      </c>
      <c r="H12" s="17">
        <v>40066</v>
      </c>
      <c r="I12" s="17">
        <v>20418</v>
      </c>
      <c r="J12" s="17">
        <v>10973</v>
      </c>
      <c r="K12" s="17">
        <v>1251</v>
      </c>
    </row>
    <row r="13" spans="1:91" ht="15" customHeight="1" x14ac:dyDescent="0.25">
      <c r="A13" s="17">
        <v>7</v>
      </c>
      <c r="B13" s="17">
        <v>268395</v>
      </c>
      <c r="C13" s="18">
        <v>0.17</v>
      </c>
      <c r="D13" s="17">
        <v>23857</v>
      </c>
      <c r="E13" s="17">
        <v>48399</v>
      </c>
      <c r="F13" s="17">
        <v>49700</v>
      </c>
      <c r="G13" s="17">
        <v>50882</v>
      </c>
      <c r="H13" s="17">
        <v>51185</v>
      </c>
      <c r="I13" s="17">
        <v>26829</v>
      </c>
      <c r="J13" s="17">
        <v>15936</v>
      </c>
      <c r="K13" s="17">
        <v>1607</v>
      </c>
    </row>
    <row r="14" spans="1:91" ht="15" customHeight="1" x14ac:dyDescent="0.25">
      <c r="A14" s="17">
        <v>8</v>
      </c>
      <c r="B14" s="17">
        <v>264785</v>
      </c>
      <c r="C14" s="18">
        <v>0.39</v>
      </c>
      <c r="D14" s="17">
        <v>16664</v>
      </c>
      <c r="E14" s="17">
        <v>28415</v>
      </c>
      <c r="F14" s="17">
        <v>39882</v>
      </c>
      <c r="G14" s="17">
        <v>55617</v>
      </c>
      <c r="H14" s="17">
        <v>61310</v>
      </c>
      <c r="I14" s="17">
        <v>38134</v>
      </c>
      <c r="J14" s="17">
        <v>22909</v>
      </c>
      <c r="K14" s="17">
        <v>1854</v>
      </c>
    </row>
    <row r="15" spans="1:91" ht="15" customHeight="1" x14ac:dyDescent="0.25">
      <c r="A15" s="17">
        <v>9</v>
      </c>
      <c r="B15" s="17">
        <v>247517</v>
      </c>
      <c r="C15" s="18">
        <v>0.9</v>
      </c>
      <c r="D15" s="17">
        <v>7766</v>
      </c>
      <c r="E15" s="17">
        <v>14885</v>
      </c>
      <c r="F15" s="17">
        <v>28338</v>
      </c>
      <c r="G15" s="17">
        <v>53469</v>
      </c>
      <c r="H15" s="17">
        <v>69020</v>
      </c>
      <c r="I15" s="17">
        <v>44147</v>
      </c>
      <c r="J15" s="17">
        <v>27619</v>
      </c>
      <c r="K15" s="17">
        <v>2273</v>
      </c>
    </row>
    <row r="16" spans="1:91" ht="15" customHeight="1" x14ac:dyDescent="0.25">
      <c r="A16" s="17">
        <v>10</v>
      </c>
      <c r="B16" s="17">
        <v>239278</v>
      </c>
      <c r="C16" s="18">
        <v>7.33</v>
      </c>
      <c r="D16" s="17">
        <v>4436</v>
      </c>
      <c r="E16" s="17">
        <v>7383</v>
      </c>
      <c r="F16" s="17">
        <v>17136</v>
      </c>
      <c r="G16" s="17">
        <v>39566</v>
      </c>
      <c r="H16" s="17">
        <v>67757</v>
      </c>
      <c r="I16" s="17">
        <v>51618</v>
      </c>
      <c r="J16" s="17">
        <v>44944</v>
      </c>
      <c r="K16" s="17">
        <v>6438</v>
      </c>
    </row>
    <row r="17" spans="1:11" ht="14.25" customHeight="1" x14ac:dyDescent="0.25">
      <c r="A17" s="16"/>
      <c r="B17" s="30"/>
      <c r="C17" s="29"/>
      <c r="D17" s="30"/>
      <c r="E17" s="30"/>
      <c r="F17" s="30"/>
      <c r="G17" s="30"/>
      <c r="H17" s="30"/>
      <c r="I17" s="30"/>
      <c r="J17" s="30"/>
      <c r="K17" s="30"/>
    </row>
  </sheetData>
  <hyperlinks>
    <hyperlink ref="P1" location="Contents!A1" display="back to contents" xr:uid="{00000000-0004-0000-1200-000000000000}"/>
    <hyperlink ref="A4" location="'Table of contents'!A1" display="Back to contents" xr:uid="{00000000-0004-0000-1200-000001000000}"/>
  </hyperlinks>
  <pageMargins left="0.7" right="0.7" top="0.75" bottom="0.75" header="0.3" footer="0.3"/>
  <pageSetup paperSize="9"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workbookViewId="0"/>
  </sheetViews>
  <sheetFormatPr defaultColWidth="11.54296875" defaultRowHeight="15" x14ac:dyDescent="0.25"/>
  <cols>
    <col min="1" max="1" width="17.1796875" customWidth="1"/>
    <col min="2" max="2" width="100.6328125" customWidth="1"/>
  </cols>
  <sheetData>
    <row r="1" spans="1:2" ht="25.5" customHeight="1" x14ac:dyDescent="0.4">
      <c r="A1" s="56" t="s">
        <v>49</v>
      </c>
      <c r="B1" s="9"/>
    </row>
    <row r="2" spans="1:2" ht="15" customHeight="1" x14ac:dyDescent="0.25">
      <c r="A2" s="1" t="s">
        <v>28</v>
      </c>
    </row>
    <row r="3" spans="1:2" x14ac:dyDescent="0.25">
      <c r="A3" s="1" t="s">
        <v>6</v>
      </c>
    </row>
    <row r="4" spans="1:2" ht="15.75" customHeight="1" x14ac:dyDescent="0.3">
      <c r="A4" s="45" t="s">
        <v>84</v>
      </c>
      <c r="B4" s="45" t="s">
        <v>85</v>
      </c>
    </row>
    <row r="5" spans="1:2" x14ac:dyDescent="0.25">
      <c r="A5" s="46" t="str">
        <f>HYPERLINK("#'2005'!A1", "2005")</f>
        <v>2005</v>
      </c>
      <c r="B5" s="47" t="s">
        <v>110</v>
      </c>
    </row>
    <row r="6" spans="1:2" x14ac:dyDescent="0.25">
      <c r="A6" s="46" t="str">
        <f>HYPERLINK("#'2006'!A1", "2006")</f>
        <v>2006</v>
      </c>
      <c r="B6" s="47" t="s">
        <v>111</v>
      </c>
    </row>
    <row r="7" spans="1:2" x14ac:dyDescent="0.25">
      <c r="A7" s="46" t="str">
        <f>HYPERLINK("#'2007'!A1", "2007")</f>
        <v>2007</v>
      </c>
      <c r="B7" s="47" t="s">
        <v>112</v>
      </c>
    </row>
    <row r="8" spans="1:2" x14ac:dyDescent="0.25">
      <c r="A8" s="46" t="str">
        <f>HYPERLINK("#'2008'!A1", "2008")</f>
        <v>2008</v>
      </c>
      <c r="B8" s="47" t="s">
        <v>113</v>
      </c>
    </row>
    <row r="9" spans="1:2" x14ac:dyDescent="0.25">
      <c r="A9" s="46" t="str">
        <f>HYPERLINK("#'2009'!A1", "2009")</f>
        <v>2009</v>
      </c>
      <c r="B9" s="47" t="s">
        <v>114</v>
      </c>
    </row>
    <row r="10" spans="1:2" x14ac:dyDescent="0.25">
      <c r="A10" s="46" t="str">
        <f>HYPERLINK("#'2010'!A1", "2010")</f>
        <v>2010</v>
      </c>
      <c r="B10" s="47" t="s">
        <v>115</v>
      </c>
    </row>
    <row r="11" spans="1:2" x14ac:dyDescent="0.25">
      <c r="A11" s="46" t="str">
        <f>HYPERLINK("#'2011'!A1", "2011")</f>
        <v>2011</v>
      </c>
      <c r="B11" s="47" t="s">
        <v>116</v>
      </c>
    </row>
    <row r="12" spans="1:2" x14ac:dyDescent="0.25">
      <c r="A12" s="46" t="str">
        <f>HYPERLINK("#'2012'!A1", "2012")</f>
        <v>2012</v>
      </c>
      <c r="B12" s="47" t="s">
        <v>117</v>
      </c>
    </row>
    <row r="13" spans="1:2" x14ac:dyDescent="0.25">
      <c r="A13" s="46" t="str">
        <f>HYPERLINK("#'2013'!A1", "2013")</f>
        <v>2013</v>
      </c>
      <c r="B13" s="47" t="s">
        <v>118</v>
      </c>
    </row>
    <row r="14" spans="1:2" x14ac:dyDescent="0.25">
      <c r="A14" s="46" t="str">
        <f>HYPERLINK("#'2014'!A1", "2014")</f>
        <v>2014</v>
      </c>
      <c r="B14" s="47" t="s">
        <v>119</v>
      </c>
    </row>
    <row r="15" spans="1:2" x14ac:dyDescent="0.25">
      <c r="A15" s="46" t="str">
        <f>HYPERLINK("#'2015'!A1", "2015")</f>
        <v>2015</v>
      </c>
      <c r="B15" s="47" t="s">
        <v>132</v>
      </c>
    </row>
    <row r="16" spans="1:2" x14ac:dyDescent="0.25">
      <c r="A16" s="46" t="str">
        <f>HYPERLINK("#'2016'!A1", "2016")</f>
        <v>2016</v>
      </c>
      <c r="B16" s="47" t="s">
        <v>133</v>
      </c>
    </row>
    <row r="17" spans="1:2" x14ac:dyDescent="0.25">
      <c r="A17" s="46" t="str">
        <f>HYPERLINK("#'2017'!A1", "2017")</f>
        <v>2017</v>
      </c>
      <c r="B17" s="47" t="s">
        <v>120</v>
      </c>
    </row>
    <row r="18" spans="1:2" x14ac:dyDescent="0.25">
      <c r="A18" s="46" t="str">
        <f>HYPERLINK("#'2018'!A1", "2018")</f>
        <v>2018</v>
      </c>
      <c r="B18" s="47" t="s">
        <v>121</v>
      </c>
    </row>
    <row r="19" spans="1:2" x14ac:dyDescent="0.25">
      <c r="A19" s="46" t="str">
        <f>HYPERLINK("#'2019'!A1", "2019")</f>
        <v>2019</v>
      </c>
      <c r="B19" s="47" t="s">
        <v>122</v>
      </c>
    </row>
    <row r="20" spans="1:2" x14ac:dyDescent="0.25">
      <c r="A20" s="46" t="str">
        <f>HYPERLINK("#'2020'!A1", "2020")</f>
        <v>2020</v>
      </c>
      <c r="B20" s="47" t="s">
        <v>123</v>
      </c>
    </row>
    <row r="21" spans="1:2" x14ac:dyDescent="0.25">
      <c r="A21" s="46" t="str">
        <f>HYPERLINK("#'2021'!A1", "2021")</f>
        <v>2021</v>
      </c>
      <c r="B21" s="47" t="s">
        <v>124</v>
      </c>
    </row>
    <row r="22" spans="1:2" x14ac:dyDescent="0.25">
      <c r="A22" s="46" t="str">
        <f>HYPERLINK("#'2022'!A1", "2022")</f>
        <v>2022</v>
      </c>
      <c r="B22" s="47" t="s">
        <v>131</v>
      </c>
    </row>
    <row r="23" spans="1:2" x14ac:dyDescent="0.25">
      <c r="A23" s="46"/>
    </row>
  </sheetData>
  <hyperlinks>
    <hyperlink ref="B11" location="'2011'!A1" display="Population estimates by Scottish Index of Multiple Deprivation (SIMD) 2012 decile, sex and single year of age, June 2011" xr:uid="{00000000-0004-0000-0100-000000000000}"/>
    <hyperlink ref="B12" location="'2012'!A1" display="Population estimates by Scottish Index of Multiple Deprivation (SIMD) 2012 decile, sex and single year of age, June 2012" xr:uid="{00000000-0004-0000-0100-000001000000}"/>
    <hyperlink ref="B13" location="'2013'!A1" display="Population estimates by Scottish Index of Multiple Deprivation (SIMD) 2012 decile, sex and single year of age, June 2013" xr:uid="{00000000-0004-0000-0100-000002000000}"/>
    <hyperlink ref="B14" location="'2014'!A1" display="Population estimates by Scottish Index of Multiple Deprivation (SIMD) 2012 decile, sex and single year of age, June 2014" xr:uid="{00000000-0004-0000-0100-000003000000}"/>
    <hyperlink ref="B15" location="'2015'!A1" display="Population estimates by Scottish Index of Multiple Deprivation (SIMD) 2016 decile, sex and single year of age, June 2015" xr:uid="{00000000-0004-0000-0100-000004000000}"/>
    <hyperlink ref="B16" location="'2015'!A1" display="Population estimates by Scottish Index of Multiple Deprivation (SIMD) 2016 decile, sex and single year of age, June 2015" xr:uid="{00000000-0004-0000-0100-000005000000}"/>
    <hyperlink ref="B16" location="'2016'!A1" display="Population estimates by Scottish Index of Multiple Deprivation (SIMD) 2016 decile, sex and single year of age, June 2016" xr:uid="{00000000-0004-0000-0100-000006000000}"/>
    <hyperlink ref="B17" location="'2015'!A1" display="Population estimates by Scottish Index of Multiple Deprivation (SIMD) 2016 decile, sex and single year of age, June 2015" xr:uid="{00000000-0004-0000-0100-000007000000}"/>
    <hyperlink ref="B17" location="'2017'!A1" display="Population estimates by Scottish Index of Multiple Deprivation (SIMD) 2016 decile, sex and single year of age, June 2016" xr:uid="{00000000-0004-0000-0100-000008000000}"/>
    <hyperlink ref="B18" location="'2015'!A1" display="Population estimates by Scottish Index of Multiple Deprivation (SIMD) 2016 decile, sex and single year of age, June 2015" xr:uid="{00000000-0004-0000-0100-000009000000}"/>
    <hyperlink ref="B18" location="'2018'!A1" display="Population estimates by Scottish Index of Multiple Deprivation (SIMD) 2016 decile, sex and single year of age, June 2018" xr:uid="{00000000-0004-0000-0100-00000A000000}"/>
    <hyperlink ref="B19" location="'2015'!A1" display="Population estimates by Scottish Index of Multiple Deprivation (SIMD) 2016 decile, sex and single year of age, June 2015" xr:uid="{00000000-0004-0000-0100-00000B000000}"/>
    <hyperlink ref="B19" location="'2019'!A1" display="Population estimates by Scottish Index of Multiple Deprivation (SIMD) 2020 decile, sex and single year of age, June 2019" xr:uid="{00000000-0004-0000-0100-00000C000000}"/>
    <hyperlink ref="B5" location="'2015'!A1" display="Population estimates by Scottish Index of Multiple Deprivation (SIMD) 2016 decile, sex and single year of age, June 2015" xr:uid="{00000000-0004-0000-0100-00000D000000}"/>
    <hyperlink ref="B6" location="'2015'!A1" display="Population estimates by Scottish Index of Multiple Deprivation (SIMD) 2016 decile, sex and single year of age, June 2015" xr:uid="{00000000-0004-0000-0100-00000E000000}"/>
    <hyperlink ref="B6" location="'2006'!A1" display="Population estimates by Scottish Index of Multiple Deprivation (SIMD) 2020 decile, sex and single year of age, June 2006" xr:uid="{00000000-0004-0000-0100-00000F000000}"/>
    <hyperlink ref="B7" location="'2015'!A1" display="Population estimates by Scottish Index of Multiple Deprivation (SIMD) 2016 decile, sex and single year of age, June 2015" xr:uid="{00000000-0004-0000-0100-000010000000}"/>
    <hyperlink ref="B7" location="'2007'!A1" display="Population estimates by Scottish Index of Multiple Deprivation (SIMD) 2020 decile, sex and single year of age, June 2007" xr:uid="{00000000-0004-0000-0100-000011000000}"/>
    <hyperlink ref="B8" location="'2015'!A1" display="Population estimates by Scottish Index of Multiple Deprivation (SIMD) 2016 decile, sex and single year of age, June 2015" xr:uid="{00000000-0004-0000-0100-000012000000}"/>
    <hyperlink ref="B8" location="'2008'!A1" display="Population estimates by Scottish Index of Multiple Deprivation (SIMD) 2020 decile, sex and single year of age, June 2008" xr:uid="{00000000-0004-0000-0100-000013000000}"/>
    <hyperlink ref="B9" location="'2015'!A1" display="Population estimates by Scottish Index of Multiple Deprivation (SIMD) 2016 decile, sex and single year of age, June 2015" xr:uid="{00000000-0004-0000-0100-000014000000}"/>
    <hyperlink ref="B9" location="'2009'!A1" display="Population estimates by Scottish Index of Multiple Deprivation (SIMD) 2020 decile, sex and single year of age, June 209" xr:uid="{00000000-0004-0000-0100-000015000000}"/>
    <hyperlink ref="B10" location="'2010'!A1" display="Population estimates by Scottish Index of Multiple Deprivation (SIMD) 2020 decile, sex and single year of age, June 2010" xr:uid="{00000000-0004-0000-0100-000016000000}"/>
    <hyperlink ref="B5" location="'2005'!A1" display="Population estimates by Scottish Index of Multiple Deprivation (SIMD) 2020 decile, sex and single year of age, June 2005" xr:uid="{00000000-0004-0000-0100-000017000000}"/>
    <hyperlink ref="B20" location="'2015'!A1" display="Population estimates by Scottish Index of Multiple Deprivation (SIMD) 2016 decile, sex and single year of age, June 2015" xr:uid="{00000000-0004-0000-0100-000018000000}"/>
    <hyperlink ref="B20" location="'2020'!A1" display="Population estimates by Scottish Index of Multiple Deprivation (SIMD) 2020 decile, sex and single year of age, June 2020" xr:uid="{00000000-0004-0000-0100-000019000000}"/>
    <hyperlink ref="A5" location="'2005'!A1" display="'2005'!A1" xr:uid="{00000000-0004-0000-0100-00001A000000}"/>
    <hyperlink ref="A6" location="'2006'!A1" display="'2006'!A1" xr:uid="{00000000-0004-0000-0100-00001B000000}"/>
    <hyperlink ref="A7" location="'2007'!A1" display="'2007'!A1" xr:uid="{00000000-0004-0000-0100-00001C000000}"/>
    <hyperlink ref="A8" location="'2008'!A1" display="'2008'!A1" xr:uid="{00000000-0004-0000-0100-00001D000000}"/>
    <hyperlink ref="A9" location="'2009'!A1" display="'2009'!A1" xr:uid="{00000000-0004-0000-0100-00001E000000}"/>
    <hyperlink ref="A10" location="'2010'!A1" display="'2010'!A1" xr:uid="{00000000-0004-0000-0100-00001F000000}"/>
    <hyperlink ref="A11" location="'2011'!A1" display="'2011'!A1" xr:uid="{00000000-0004-0000-0100-000020000000}"/>
    <hyperlink ref="A12" location="'2012'!A1" display="'2012'!A1" xr:uid="{00000000-0004-0000-0100-000021000000}"/>
    <hyperlink ref="A13" location="'2013'!A1" display="'2013'!A1" xr:uid="{00000000-0004-0000-0100-000022000000}"/>
    <hyperlink ref="A14" location="'2014'!A1" display="'2014'!A1" xr:uid="{00000000-0004-0000-0100-000023000000}"/>
  </hyperlinks>
  <pageMargins left="0.7" right="0.7" top="0.75" bottom="0.75" header="0.3" footer="0.3"/>
  <pageSetup paperSize="9" orientation="portrait" horizontalDpi="90" verticalDpi="9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7"/>
  <sheetViews>
    <sheetView workbookViewId="0"/>
  </sheetViews>
  <sheetFormatPr defaultColWidth="11.54296875" defaultRowHeight="15" x14ac:dyDescent="0.25"/>
  <cols>
    <col min="1" max="1" width="13.6328125" customWidth="1"/>
    <col min="2" max="2" width="19.90625" customWidth="1"/>
    <col min="3" max="11" width="13.6328125" customWidth="1"/>
  </cols>
  <sheetData>
    <row r="1" spans="1:11" ht="25.5" customHeight="1" x14ac:dyDescent="0.4">
      <c r="A1" s="56" t="s">
        <v>124</v>
      </c>
    </row>
    <row r="2" spans="1:11" x14ac:dyDescent="0.25">
      <c r="A2" t="s">
        <v>30</v>
      </c>
    </row>
    <row r="3" spans="1:11" x14ac:dyDescent="0.25">
      <c r="A3" t="s">
        <v>31</v>
      </c>
    </row>
    <row r="4" spans="1:11" x14ac:dyDescent="0.25">
      <c r="A4" s="38" t="str">
        <f>HYPERLINK("#'Table of contents'!A1", "Back to contents")</f>
        <v>Back to contents</v>
      </c>
    </row>
    <row r="5" spans="1:11" ht="63" customHeight="1" x14ac:dyDescent="0.25">
      <c r="A5" s="28" t="s">
        <v>58</v>
      </c>
      <c r="B5" s="27" t="s">
        <v>2</v>
      </c>
      <c r="C5" s="27" t="s">
        <v>3</v>
      </c>
      <c r="D5" s="27" t="s">
        <v>50</v>
      </c>
      <c r="E5" s="27" t="s">
        <v>51</v>
      </c>
      <c r="F5" s="27" t="s">
        <v>52</v>
      </c>
      <c r="G5" s="27" t="s">
        <v>53</v>
      </c>
      <c r="H5" s="27" t="s">
        <v>54</v>
      </c>
      <c r="I5" s="27" t="s">
        <v>55</v>
      </c>
      <c r="J5" s="27" t="s">
        <v>56</v>
      </c>
      <c r="K5" s="27" t="s">
        <v>57</v>
      </c>
    </row>
    <row r="6" spans="1:11" ht="15.75" customHeight="1" x14ac:dyDescent="0.3">
      <c r="A6" s="39" t="s">
        <v>32</v>
      </c>
      <c r="B6" s="40">
        <v>2684226</v>
      </c>
      <c r="C6" s="41">
        <v>0.34</v>
      </c>
      <c r="D6" s="40">
        <v>550171</v>
      </c>
      <c r="E6" s="40">
        <v>606333</v>
      </c>
      <c r="F6" s="40">
        <v>432711</v>
      </c>
      <c r="G6" s="40">
        <v>366146</v>
      </c>
      <c r="H6" s="40">
        <v>364025</v>
      </c>
      <c r="I6" s="40">
        <v>213955</v>
      </c>
      <c r="J6" s="40">
        <v>136419</v>
      </c>
      <c r="K6" s="40">
        <v>14466</v>
      </c>
    </row>
    <row r="7" spans="1:11" x14ac:dyDescent="0.25">
      <c r="A7" s="43" t="s">
        <v>33</v>
      </c>
      <c r="B7" s="1">
        <v>283341</v>
      </c>
      <c r="C7" s="42">
        <v>19.27</v>
      </c>
      <c r="D7" s="1">
        <v>140181</v>
      </c>
      <c r="E7" s="1">
        <v>89883</v>
      </c>
      <c r="F7" s="1">
        <v>37075</v>
      </c>
      <c r="G7" s="1">
        <v>11706</v>
      </c>
      <c r="H7" s="1">
        <v>3361</v>
      </c>
      <c r="I7" s="1">
        <v>898</v>
      </c>
      <c r="J7" s="1">
        <v>220</v>
      </c>
      <c r="K7" s="1">
        <v>17</v>
      </c>
    </row>
    <row r="8" spans="1:11" x14ac:dyDescent="0.25">
      <c r="A8" s="43" t="s">
        <v>34</v>
      </c>
      <c r="B8" s="1">
        <v>280476</v>
      </c>
      <c r="C8" s="42">
        <v>8.1999999999999993</v>
      </c>
      <c r="D8" s="1">
        <v>115989</v>
      </c>
      <c r="E8" s="1">
        <v>93631</v>
      </c>
      <c r="F8" s="1">
        <v>42328</v>
      </c>
      <c r="G8" s="1">
        <v>17307</v>
      </c>
      <c r="H8" s="1">
        <v>7857</v>
      </c>
      <c r="I8" s="1">
        <v>2574</v>
      </c>
      <c r="J8" s="1">
        <v>741</v>
      </c>
      <c r="K8" s="1">
        <v>49</v>
      </c>
    </row>
    <row r="9" spans="1:11" x14ac:dyDescent="0.25">
      <c r="A9" s="43" t="s">
        <v>35</v>
      </c>
      <c r="B9" s="1">
        <v>270112</v>
      </c>
      <c r="C9" s="42">
        <v>2.34</v>
      </c>
      <c r="D9" s="1">
        <v>83361</v>
      </c>
      <c r="E9" s="1">
        <v>97772</v>
      </c>
      <c r="F9" s="1">
        <v>49702</v>
      </c>
      <c r="G9" s="1">
        <v>22335</v>
      </c>
      <c r="H9" s="1">
        <v>11579</v>
      </c>
      <c r="I9" s="1">
        <v>4110</v>
      </c>
      <c r="J9" s="1">
        <v>1199</v>
      </c>
      <c r="K9" s="1">
        <v>54</v>
      </c>
    </row>
    <row r="10" spans="1:11" x14ac:dyDescent="0.25">
      <c r="A10" s="43" t="s">
        <v>36</v>
      </c>
      <c r="B10" s="1">
        <v>274156</v>
      </c>
      <c r="C10" s="42">
        <v>0.43</v>
      </c>
      <c r="D10" s="1">
        <v>68221</v>
      </c>
      <c r="E10" s="1">
        <v>90742</v>
      </c>
      <c r="F10" s="1">
        <v>54100</v>
      </c>
      <c r="G10" s="1">
        <v>29943</v>
      </c>
      <c r="H10" s="1">
        <v>18940</v>
      </c>
      <c r="I10" s="1">
        <v>8614</v>
      </c>
      <c r="J10" s="1">
        <v>3363</v>
      </c>
      <c r="K10" s="1">
        <v>233</v>
      </c>
    </row>
    <row r="11" spans="1:11" x14ac:dyDescent="0.25">
      <c r="A11" s="43" t="s">
        <v>37</v>
      </c>
      <c r="B11" s="1">
        <v>270256</v>
      </c>
      <c r="C11" s="42">
        <v>0.16</v>
      </c>
      <c r="D11" s="1">
        <v>49693</v>
      </c>
      <c r="E11" s="1">
        <v>76139</v>
      </c>
      <c r="F11" s="1">
        <v>56966</v>
      </c>
      <c r="G11" s="1">
        <v>37820</v>
      </c>
      <c r="H11" s="1">
        <v>29676</v>
      </c>
      <c r="I11" s="1">
        <v>13369</v>
      </c>
      <c r="J11" s="1">
        <v>6056</v>
      </c>
      <c r="K11" s="1">
        <v>537</v>
      </c>
    </row>
    <row r="12" spans="1:11" x14ac:dyDescent="0.25">
      <c r="A12" s="43" t="s">
        <v>38</v>
      </c>
      <c r="B12" s="1">
        <v>274555</v>
      </c>
      <c r="C12" s="42">
        <v>0.1</v>
      </c>
      <c r="D12" s="1">
        <v>39910</v>
      </c>
      <c r="E12" s="1">
        <v>58739</v>
      </c>
      <c r="F12" s="1">
        <v>56400</v>
      </c>
      <c r="G12" s="1">
        <v>45246</v>
      </c>
      <c r="H12" s="1">
        <v>40793</v>
      </c>
      <c r="I12" s="1">
        <v>20966</v>
      </c>
      <c r="J12" s="1">
        <v>11224</v>
      </c>
      <c r="K12" s="1">
        <v>1277</v>
      </c>
    </row>
    <row r="13" spans="1:11" x14ac:dyDescent="0.25">
      <c r="A13" s="43" t="s">
        <v>39</v>
      </c>
      <c r="B13" s="1">
        <v>272539</v>
      </c>
      <c r="C13" s="42">
        <v>0.17</v>
      </c>
      <c r="D13" s="1">
        <v>23954</v>
      </c>
      <c r="E13" s="1">
        <v>48427</v>
      </c>
      <c r="F13" s="1">
        <v>50151</v>
      </c>
      <c r="G13" s="1">
        <v>51696</v>
      </c>
      <c r="H13" s="1">
        <v>52336</v>
      </c>
      <c r="I13" s="1">
        <v>27691</v>
      </c>
      <c r="J13" s="1">
        <v>16659</v>
      </c>
      <c r="K13" s="1">
        <v>1625</v>
      </c>
    </row>
    <row r="14" spans="1:11" x14ac:dyDescent="0.25">
      <c r="A14" s="43" t="s">
        <v>40</v>
      </c>
      <c r="B14" s="1">
        <v>268601</v>
      </c>
      <c r="C14" s="42">
        <v>0.4</v>
      </c>
      <c r="D14" s="1">
        <v>16670</v>
      </c>
      <c r="E14" s="1">
        <v>28544</v>
      </c>
      <c r="F14" s="1">
        <v>40184</v>
      </c>
      <c r="G14" s="1">
        <v>56455</v>
      </c>
      <c r="H14" s="1">
        <v>62133</v>
      </c>
      <c r="I14" s="1">
        <v>39132</v>
      </c>
      <c r="J14" s="1">
        <v>23603</v>
      </c>
      <c r="K14" s="1">
        <v>1880</v>
      </c>
    </row>
    <row r="15" spans="1:11" x14ac:dyDescent="0.25">
      <c r="A15" s="43" t="s">
        <v>41</v>
      </c>
      <c r="B15" s="1">
        <v>250060</v>
      </c>
      <c r="C15" s="42">
        <v>0.91</v>
      </c>
      <c r="D15" s="1">
        <v>7739</v>
      </c>
      <c r="E15" s="1">
        <v>15061</v>
      </c>
      <c r="F15" s="1">
        <v>28607</v>
      </c>
      <c r="G15" s="1">
        <v>53898</v>
      </c>
      <c r="H15" s="1">
        <v>69533</v>
      </c>
      <c r="I15" s="1">
        <v>44846</v>
      </c>
      <c r="J15" s="1">
        <v>28083</v>
      </c>
      <c r="K15" s="1">
        <v>2293</v>
      </c>
    </row>
    <row r="16" spans="1:11" x14ac:dyDescent="0.25">
      <c r="A16" s="43" t="s">
        <v>42</v>
      </c>
      <c r="B16" s="1">
        <v>240130</v>
      </c>
      <c r="C16" s="42">
        <v>7.36</v>
      </c>
      <c r="D16" s="1">
        <v>4453</v>
      </c>
      <c r="E16" s="1">
        <v>7395</v>
      </c>
      <c r="F16" s="1">
        <v>17198</v>
      </c>
      <c r="G16" s="1">
        <v>39740</v>
      </c>
      <c r="H16" s="1">
        <v>67817</v>
      </c>
      <c r="I16" s="1">
        <v>51755</v>
      </c>
      <c r="J16" s="1">
        <v>45271</v>
      </c>
      <c r="K16" s="1">
        <v>6501</v>
      </c>
    </row>
    <row r="17" spans="2:11" x14ac:dyDescent="0.25">
      <c r="B17" s="1"/>
      <c r="C17" s="42"/>
      <c r="D17" s="1"/>
      <c r="E17" s="1"/>
      <c r="F17" s="1"/>
      <c r="G17" s="1"/>
      <c r="H17" s="1"/>
      <c r="I17" s="1"/>
      <c r="J17" s="1"/>
      <c r="K17" s="1"/>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6"/>
  <sheetViews>
    <sheetView workbookViewId="0"/>
  </sheetViews>
  <sheetFormatPr defaultColWidth="11.54296875" defaultRowHeight="15" x14ac:dyDescent="0.25"/>
  <cols>
    <col min="1" max="1" width="13.6328125" customWidth="1"/>
    <col min="2" max="3" width="10.6328125" customWidth="1"/>
    <col min="4" max="11" width="13.81640625" customWidth="1"/>
  </cols>
  <sheetData>
    <row r="1" spans="1:11" ht="25.5" customHeight="1" x14ac:dyDescent="0.4">
      <c r="A1" s="56" t="s">
        <v>86</v>
      </c>
    </row>
    <row r="2" spans="1:11" x14ac:dyDescent="0.25">
      <c r="A2" t="s">
        <v>87</v>
      </c>
    </row>
    <row r="3" spans="1:11" x14ac:dyDescent="0.25">
      <c r="A3" s="38" t="str">
        <f>HYPERLINK("#'Table of contents'!A1", "Back to contents")</f>
        <v>Back to contents</v>
      </c>
    </row>
    <row r="4" spans="1:11" ht="46.8" x14ac:dyDescent="0.25">
      <c r="A4" s="48" t="s">
        <v>88</v>
      </c>
      <c r="B4" s="49" t="s">
        <v>89</v>
      </c>
      <c r="C4" s="49" t="s">
        <v>90</v>
      </c>
      <c r="D4" s="49" t="s">
        <v>91</v>
      </c>
      <c r="E4" s="49" t="s">
        <v>92</v>
      </c>
      <c r="F4" s="49" t="s">
        <v>93</v>
      </c>
      <c r="G4" s="49" t="s">
        <v>94</v>
      </c>
      <c r="H4" s="49" t="s">
        <v>95</v>
      </c>
      <c r="I4" s="49" t="s">
        <v>96</v>
      </c>
      <c r="J4" s="49" t="s">
        <v>97</v>
      </c>
      <c r="K4" s="49" t="s">
        <v>98</v>
      </c>
    </row>
    <row r="5" spans="1:11" ht="24.9" customHeight="1" x14ac:dyDescent="0.25">
      <c r="A5" s="54" t="s">
        <v>99</v>
      </c>
      <c r="B5" s="52">
        <v>2707889</v>
      </c>
      <c r="C5" s="53">
        <v>0.35</v>
      </c>
      <c r="D5" s="52">
        <v>551237</v>
      </c>
      <c r="E5" s="52">
        <v>607908</v>
      </c>
      <c r="F5" s="52">
        <v>436631</v>
      </c>
      <c r="G5" s="52">
        <v>371707</v>
      </c>
      <c r="H5" s="52">
        <v>368783</v>
      </c>
      <c r="I5" s="52">
        <v>217977</v>
      </c>
      <c r="J5" s="52">
        <v>139016</v>
      </c>
      <c r="K5" s="52">
        <v>14630</v>
      </c>
    </row>
    <row r="6" spans="1:11" x14ac:dyDescent="0.25">
      <c r="A6" t="s">
        <v>100</v>
      </c>
      <c r="B6" s="50">
        <v>285041</v>
      </c>
      <c r="C6" s="51">
        <v>19.39</v>
      </c>
      <c r="D6" s="50">
        <v>140269</v>
      </c>
      <c r="E6" s="50">
        <v>90247</v>
      </c>
      <c r="F6" s="50">
        <v>37745</v>
      </c>
      <c r="G6" s="50">
        <v>12116</v>
      </c>
      <c r="H6" s="50">
        <v>3469</v>
      </c>
      <c r="I6" s="50">
        <v>957</v>
      </c>
      <c r="J6" s="50">
        <v>221</v>
      </c>
      <c r="K6" s="50">
        <v>17</v>
      </c>
    </row>
    <row r="7" spans="1:11" x14ac:dyDescent="0.25">
      <c r="A7" t="s">
        <v>101</v>
      </c>
      <c r="B7" s="50">
        <v>282375</v>
      </c>
      <c r="C7" s="51">
        <v>8.26</v>
      </c>
      <c r="D7" s="50">
        <v>116224</v>
      </c>
      <c r="E7" s="50">
        <v>93739</v>
      </c>
      <c r="F7" s="50">
        <v>42691</v>
      </c>
      <c r="G7" s="50">
        <v>17924</v>
      </c>
      <c r="H7" s="50">
        <v>8225</v>
      </c>
      <c r="I7" s="50">
        <v>2756</v>
      </c>
      <c r="J7" s="50">
        <v>767</v>
      </c>
      <c r="K7" s="50">
        <v>49</v>
      </c>
    </row>
    <row r="8" spans="1:11" x14ac:dyDescent="0.25">
      <c r="A8" t="s">
        <v>102</v>
      </c>
      <c r="B8" s="50">
        <v>271468</v>
      </c>
      <c r="C8" s="51">
        <v>2.35</v>
      </c>
      <c r="D8" s="50">
        <v>83419</v>
      </c>
      <c r="E8" s="50">
        <v>97934</v>
      </c>
      <c r="F8" s="50">
        <v>50178</v>
      </c>
      <c r="G8" s="50">
        <v>22690</v>
      </c>
      <c r="H8" s="50">
        <v>11781</v>
      </c>
      <c r="I8" s="50">
        <v>4205</v>
      </c>
      <c r="J8" s="50">
        <v>1206</v>
      </c>
      <c r="K8" s="50">
        <v>55</v>
      </c>
    </row>
    <row r="9" spans="1:11" x14ac:dyDescent="0.25">
      <c r="A9" t="s">
        <v>103</v>
      </c>
      <c r="B9" s="50">
        <v>275958</v>
      </c>
      <c r="C9" s="51">
        <v>0.44</v>
      </c>
      <c r="D9" s="50">
        <v>68157</v>
      </c>
      <c r="E9" s="50">
        <v>90818</v>
      </c>
      <c r="F9" s="50">
        <v>54569</v>
      </c>
      <c r="G9" s="50">
        <v>30473</v>
      </c>
      <c r="H9" s="50">
        <v>19362</v>
      </c>
      <c r="I9" s="50">
        <v>8935</v>
      </c>
      <c r="J9" s="50">
        <v>3406</v>
      </c>
      <c r="K9" s="50">
        <v>238</v>
      </c>
    </row>
    <row r="10" spans="1:11" x14ac:dyDescent="0.25">
      <c r="A10" t="s">
        <v>104</v>
      </c>
      <c r="B10" s="50">
        <v>271894</v>
      </c>
      <c r="C10" s="51">
        <v>0.16</v>
      </c>
      <c r="D10" s="50">
        <v>49821</v>
      </c>
      <c r="E10" s="50">
        <v>76260</v>
      </c>
      <c r="F10" s="50">
        <v>57277</v>
      </c>
      <c r="G10" s="50">
        <v>38155</v>
      </c>
      <c r="H10" s="50">
        <v>29908</v>
      </c>
      <c r="I10" s="50">
        <v>13653</v>
      </c>
      <c r="J10" s="50">
        <v>6273</v>
      </c>
      <c r="K10" s="50">
        <v>547</v>
      </c>
    </row>
    <row r="11" spans="1:11" x14ac:dyDescent="0.25">
      <c r="A11" t="s">
        <v>105</v>
      </c>
      <c r="B11" s="50">
        <v>277750</v>
      </c>
      <c r="C11" s="51">
        <v>0.1</v>
      </c>
      <c r="D11" s="50">
        <v>40254</v>
      </c>
      <c r="E11" s="50">
        <v>58839</v>
      </c>
      <c r="F11" s="50">
        <v>56779</v>
      </c>
      <c r="G11" s="50">
        <v>46063</v>
      </c>
      <c r="H11" s="50">
        <v>41477</v>
      </c>
      <c r="I11" s="50">
        <v>21507</v>
      </c>
      <c r="J11" s="50">
        <v>11527</v>
      </c>
      <c r="K11" s="50">
        <v>1304</v>
      </c>
    </row>
    <row r="12" spans="1:11" x14ac:dyDescent="0.25">
      <c r="A12" t="s">
        <v>106</v>
      </c>
      <c r="B12" s="50">
        <v>276990</v>
      </c>
      <c r="C12" s="51">
        <v>0.18</v>
      </c>
      <c r="D12" s="50">
        <v>24138</v>
      </c>
      <c r="E12" s="50">
        <v>48671</v>
      </c>
      <c r="F12" s="50">
        <v>50677</v>
      </c>
      <c r="G12" s="50">
        <v>52716</v>
      </c>
      <c r="H12" s="50">
        <v>53351</v>
      </c>
      <c r="I12" s="50">
        <v>28474</v>
      </c>
      <c r="J12" s="50">
        <v>17316</v>
      </c>
      <c r="K12" s="50">
        <v>1647</v>
      </c>
    </row>
    <row r="13" spans="1:11" x14ac:dyDescent="0.25">
      <c r="A13" t="s">
        <v>107</v>
      </c>
      <c r="B13" s="50">
        <v>272901</v>
      </c>
      <c r="C13" s="51">
        <v>0.4</v>
      </c>
      <c r="D13" s="50">
        <v>16735</v>
      </c>
      <c r="E13" s="50">
        <v>28713</v>
      </c>
      <c r="F13" s="50">
        <v>40681</v>
      </c>
      <c r="G13" s="50">
        <v>57391</v>
      </c>
      <c r="H13" s="50">
        <v>63141</v>
      </c>
      <c r="I13" s="50">
        <v>40077</v>
      </c>
      <c r="J13" s="50">
        <v>24262</v>
      </c>
      <c r="K13" s="50">
        <v>1901</v>
      </c>
    </row>
    <row r="14" spans="1:11" x14ac:dyDescent="0.25">
      <c r="A14" t="s">
        <v>108</v>
      </c>
      <c r="B14" s="50">
        <v>252653</v>
      </c>
      <c r="C14" s="51">
        <v>0.92</v>
      </c>
      <c r="D14" s="50">
        <v>7763</v>
      </c>
      <c r="E14" s="50">
        <v>15278</v>
      </c>
      <c r="F14" s="50">
        <v>28822</v>
      </c>
      <c r="G14" s="50">
        <v>54359</v>
      </c>
      <c r="H14" s="50">
        <v>70093</v>
      </c>
      <c r="I14" s="50">
        <v>45460</v>
      </c>
      <c r="J14" s="50">
        <v>28559</v>
      </c>
      <c r="K14" s="50">
        <v>2319</v>
      </c>
    </row>
    <row r="15" spans="1:11" x14ac:dyDescent="0.25">
      <c r="A15" t="s">
        <v>109</v>
      </c>
      <c r="B15" s="50">
        <v>240859</v>
      </c>
      <c r="C15" s="51">
        <v>7.38</v>
      </c>
      <c r="D15" s="50">
        <v>4457</v>
      </c>
      <c r="E15" s="50">
        <v>7409</v>
      </c>
      <c r="F15" s="50">
        <v>17212</v>
      </c>
      <c r="G15" s="50">
        <v>39820</v>
      </c>
      <c r="H15" s="50">
        <v>67976</v>
      </c>
      <c r="I15" s="50">
        <v>51953</v>
      </c>
      <c r="J15" s="50">
        <v>45479</v>
      </c>
      <c r="K15" s="50">
        <v>6553</v>
      </c>
    </row>
    <row r="16" spans="1:11" x14ac:dyDescent="0.25">
      <c r="B16" s="50"/>
      <c r="C16" s="51"/>
      <c r="D16" s="50"/>
      <c r="E16" s="50"/>
      <c r="F16" s="50"/>
      <c r="G16" s="50"/>
      <c r="H16" s="50"/>
      <c r="I16" s="50"/>
      <c r="J16" s="50"/>
      <c r="K16" s="50"/>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heetViews>
  <sheetFormatPr defaultColWidth="11.54296875" defaultRowHeight="15" x14ac:dyDescent="0.25"/>
  <cols>
    <col min="1" max="1" width="13.81640625" customWidth="1"/>
    <col min="2" max="2" width="100.6328125" customWidth="1"/>
    <col min="3" max="3" width="17.90625" customWidth="1"/>
  </cols>
  <sheetData>
    <row r="1" spans="1:3" ht="25.5" customHeight="1" x14ac:dyDescent="0.4">
      <c r="A1" s="56" t="s">
        <v>9</v>
      </c>
    </row>
    <row r="2" spans="1:3" x14ac:dyDescent="0.25">
      <c r="A2" s="10" t="s">
        <v>10</v>
      </c>
    </row>
    <row r="3" spans="1:3" x14ac:dyDescent="0.25">
      <c r="A3" s="4" t="str">
        <f>HYPERLINK("#'Table of contents'!A1", "Back to contents")</f>
        <v>Back to contents</v>
      </c>
    </row>
    <row r="4" spans="1:3" ht="15.75" customHeight="1" x14ac:dyDescent="0.25">
      <c r="A4" s="11" t="s">
        <v>11</v>
      </c>
      <c r="B4" s="11" t="s">
        <v>12</v>
      </c>
      <c r="C4" s="12" t="s">
        <v>13</v>
      </c>
    </row>
    <row r="5" spans="1:3" ht="105" customHeight="1" x14ac:dyDescent="0.25">
      <c r="A5" s="13">
        <v>1</v>
      </c>
      <c r="B5" s="14" t="s">
        <v>14</v>
      </c>
      <c r="C5" s="15">
        <v>2015</v>
      </c>
    </row>
    <row r="6" spans="1:3" ht="108.75" customHeight="1" x14ac:dyDescent="0.25">
      <c r="A6" s="13">
        <v>2</v>
      </c>
      <c r="B6" s="14" t="s">
        <v>15</v>
      </c>
      <c r="C6" s="15">
        <v>2016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17"/>
  <sheetViews>
    <sheetView zoomScaleNormal="100" workbookViewId="0"/>
  </sheetViews>
  <sheetFormatPr defaultColWidth="11.54296875" defaultRowHeight="15" x14ac:dyDescent="0.25"/>
  <cols>
    <col min="1" max="1" width="13.6328125" customWidth="1"/>
    <col min="2" max="2" width="19.90625" customWidth="1"/>
    <col min="3" max="12" width="13.6328125" customWidth="1"/>
    <col min="13" max="14" width="9.90625" customWidth="1"/>
    <col min="15" max="15" width="9.81640625" customWidth="1"/>
    <col min="16" max="16" width="9.453125" customWidth="1"/>
    <col min="17" max="17" width="9.81640625" customWidth="1"/>
  </cols>
  <sheetData>
    <row r="1" spans="1:91" ht="25.5" customHeight="1" x14ac:dyDescent="0.4">
      <c r="A1" s="56" t="s">
        <v>110</v>
      </c>
      <c r="B1" s="9"/>
      <c r="C1" s="9"/>
      <c r="D1" s="9"/>
      <c r="E1" s="9"/>
      <c r="F1" s="9"/>
      <c r="G1" s="9"/>
      <c r="H1" s="9"/>
      <c r="I1" s="9"/>
      <c r="J1" s="9"/>
      <c r="K1" s="9"/>
      <c r="L1" s="9"/>
      <c r="M1" s="9"/>
      <c r="N1" s="19"/>
      <c r="O1" s="29"/>
      <c r="P1" s="29"/>
    </row>
    <row r="2" spans="1:91" ht="18" customHeight="1" x14ac:dyDescent="0.3">
      <c r="A2" s="20" t="s">
        <v>6</v>
      </c>
      <c r="B2" s="9"/>
      <c r="C2" s="9"/>
      <c r="D2" s="9"/>
      <c r="E2" s="9"/>
      <c r="F2" s="9"/>
      <c r="G2" s="9"/>
      <c r="H2" s="9"/>
      <c r="I2" s="9"/>
      <c r="J2" s="9"/>
      <c r="K2" s="9"/>
      <c r="L2" s="9"/>
      <c r="M2" s="9"/>
      <c r="N2" s="19"/>
      <c r="O2" s="29"/>
      <c r="P2" s="29"/>
    </row>
    <row r="3" spans="1:91" ht="18" customHeight="1" x14ac:dyDescent="0.3">
      <c r="A3" s="1" t="s">
        <v>8</v>
      </c>
      <c r="B3" s="9"/>
      <c r="C3" s="9"/>
      <c r="D3" s="9"/>
      <c r="E3" s="9"/>
      <c r="F3" s="9"/>
      <c r="G3" s="9"/>
      <c r="H3" s="9"/>
      <c r="I3" s="9"/>
      <c r="J3" s="9"/>
      <c r="K3" s="9"/>
      <c r="L3" s="9"/>
      <c r="M3" s="9"/>
      <c r="N3" s="19"/>
      <c r="O3" s="29"/>
      <c r="P3" s="29"/>
    </row>
    <row r="4" spans="1:91" ht="15" customHeight="1" x14ac:dyDescent="0.25">
      <c r="A4" s="21" t="s">
        <v>7</v>
      </c>
      <c r="B4" s="26"/>
      <c r="C4" s="26"/>
      <c r="D4" s="26"/>
      <c r="E4" s="26"/>
      <c r="F4" s="26"/>
      <c r="G4" s="26"/>
      <c r="H4" s="26"/>
      <c r="I4" s="26"/>
      <c r="J4" s="26"/>
      <c r="K4" s="26"/>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row>
    <row r="5" spans="1:91" ht="63" customHeight="1" x14ac:dyDescent="0.25">
      <c r="A5" s="28" t="s">
        <v>58</v>
      </c>
      <c r="B5" s="27" t="s">
        <v>2</v>
      </c>
      <c r="C5" s="27" t="s">
        <v>3</v>
      </c>
      <c r="D5" s="27" t="s">
        <v>50</v>
      </c>
      <c r="E5" s="27" t="s">
        <v>51</v>
      </c>
      <c r="F5" s="27" t="s">
        <v>52</v>
      </c>
      <c r="G5" s="27" t="s">
        <v>53</v>
      </c>
      <c r="H5" s="27" t="s">
        <v>54</v>
      </c>
      <c r="I5" s="27" t="s">
        <v>55</v>
      </c>
      <c r="J5" s="27" t="s">
        <v>56</v>
      </c>
      <c r="K5" s="27" t="s">
        <v>57</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row>
    <row r="6" spans="1:91" ht="16.5" customHeight="1" x14ac:dyDescent="0.25">
      <c r="A6" s="22" t="s">
        <v>0</v>
      </c>
      <c r="B6" s="23">
        <v>2402785</v>
      </c>
      <c r="C6" s="24">
        <v>0.31</v>
      </c>
      <c r="D6" s="23">
        <v>571758</v>
      </c>
      <c r="E6" s="23">
        <v>583698</v>
      </c>
      <c r="F6" s="23">
        <v>376541</v>
      </c>
      <c r="G6" s="23">
        <v>296201</v>
      </c>
      <c r="H6" s="23">
        <v>301912</v>
      </c>
      <c r="I6" s="23">
        <v>158429</v>
      </c>
      <c r="J6" s="23">
        <v>102793</v>
      </c>
      <c r="K6" s="23">
        <v>11453</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row>
    <row r="7" spans="1:91" ht="15" customHeight="1" x14ac:dyDescent="0.25">
      <c r="A7" s="17">
        <v>1</v>
      </c>
      <c r="B7" s="17">
        <v>279573</v>
      </c>
      <c r="C7" s="18">
        <v>19.02</v>
      </c>
      <c r="D7" s="17">
        <v>157210</v>
      </c>
      <c r="E7" s="17">
        <v>85506</v>
      </c>
      <c r="F7" s="17">
        <v>27016</v>
      </c>
      <c r="G7" s="17">
        <v>6858</v>
      </c>
      <c r="H7" s="17">
        <v>2195</v>
      </c>
      <c r="I7" s="17">
        <v>605</v>
      </c>
      <c r="J7" s="17">
        <v>162</v>
      </c>
      <c r="K7" s="17">
        <v>21</v>
      </c>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row>
    <row r="8" spans="1:91" ht="15" customHeight="1" x14ac:dyDescent="0.25">
      <c r="A8" s="17">
        <v>2</v>
      </c>
      <c r="B8" s="17">
        <v>269267</v>
      </c>
      <c r="C8" s="18">
        <v>7.87</v>
      </c>
      <c r="D8" s="17">
        <v>124129</v>
      </c>
      <c r="E8" s="17">
        <v>90850</v>
      </c>
      <c r="F8" s="17">
        <v>34413</v>
      </c>
      <c r="G8" s="17">
        <v>12047</v>
      </c>
      <c r="H8" s="17">
        <v>5270</v>
      </c>
      <c r="I8" s="17">
        <v>1851</v>
      </c>
      <c r="J8" s="17">
        <v>664</v>
      </c>
      <c r="K8" s="17">
        <v>43</v>
      </c>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row>
    <row r="9" spans="1:91" ht="15" customHeight="1" x14ac:dyDescent="0.25">
      <c r="A9" s="17">
        <v>3</v>
      </c>
      <c r="B9" s="17">
        <v>251588</v>
      </c>
      <c r="C9" s="18">
        <v>2.1800000000000002</v>
      </c>
      <c r="D9" s="17">
        <v>85210</v>
      </c>
      <c r="E9" s="17">
        <v>94962</v>
      </c>
      <c r="F9" s="17">
        <v>41744</v>
      </c>
      <c r="G9" s="17">
        <v>16848</v>
      </c>
      <c r="H9" s="17">
        <v>8891</v>
      </c>
      <c r="I9" s="17">
        <v>2956</v>
      </c>
      <c r="J9" s="17">
        <v>926</v>
      </c>
      <c r="K9" s="17">
        <v>51</v>
      </c>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row>
    <row r="10" spans="1:91" ht="15" customHeight="1" x14ac:dyDescent="0.25">
      <c r="A10" s="17">
        <v>4</v>
      </c>
      <c r="B10" s="17">
        <v>248761</v>
      </c>
      <c r="C10" s="18">
        <v>0.39</v>
      </c>
      <c r="D10" s="17">
        <v>68020</v>
      </c>
      <c r="E10" s="17">
        <v>88035</v>
      </c>
      <c r="F10" s="17">
        <v>47580</v>
      </c>
      <c r="G10" s="17">
        <v>22527</v>
      </c>
      <c r="H10" s="17">
        <v>14625</v>
      </c>
      <c r="I10" s="17">
        <v>5375</v>
      </c>
      <c r="J10" s="17">
        <v>2421</v>
      </c>
      <c r="K10" s="17">
        <v>178</v>
      </c>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row>
    <row r="11" spans="1:91" ht="15" customHeight="1" x14ac:dyDescent="0.25">
      <c r="A11" s="17">
        <v>5</v>
      </c>
      <c r="B11" s="17">
        <v>245137</v>
      </c>
      <c r="C11" s="18">
        <v>0.14000000000000001</v>
      </c>
      <c r="D11" s="17">
        <v>51026</v>
      </c>
      <c r="E11" s="17">
        <v>72743</v>
      </c>
      <c r="F11" s="17">
        <v>51173</v>
      </c>
      <c r="G11" s="17">
        <v>31319</v>
      </c>
      <c r="H11" s="17">
        <v>24548</v>
      </c>
      <c r="I11" s="17">
        <v>9582</v>
      </c>
      <c r="J11" s="17">
        <v>4297</v>
      </c>
      <c r="K11" s="17">
        <v>449</v>
      </c>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row>
    <row r="12" spans="1:91" ht="15" customHeight="1" x14ac:dyDescent="0.25">
      <c r="A12" s="17">
        <v>6</v>
      </c>
      <c r="B12" s="17">
        <v>238244</v>
      </c>
      <c r="C12" s="18">
        <v>0.09</v>
      </c>
      <c r="D12" s="17">
        <v>37143</v>
      </c>
      <c r="E12" s="17">
        <v>56106</v>
      </c>
      <c r="F12" s="17">
        <v>53144</v>
      </c>
      <c r="G12" s="17">
        <v>37684</v>
      </c>
      <c r="H12" s="17">
        <v>31949</v>
      </c>
      <c r="I12" s="17">
        <v>13959</v>
      </c>
      <c r="J12" s="17">
        <v>7298</v>
      </c>
      <c r="K12" s="17">
        <v>961</v>
      </c>
    </row>
    <row r="13" spans="1:91" ht="15" customHeight="1" x14ac:dyDescent="0.25">
      <c r="A13" s="17">
        <v>7</v>
      </c>
      <c r="B13" s="17">
        <v>230593</v>
      </c>
      <c r="C13" s="18">
        <v>0.15</v>
      </c>
      <c r="D13" s="17">
        <v>23776</v>
      </c>
      <c r="E13" s="17">
        <v>46645</v>
      </c>
      <c r="F13" s="17">
        <v>45397</v>
      </c>
      <c r="G13" s="17">
        <v>41742</v>
      </c>
      <c r="H13" s="17">
        <v>41550</v>
      </c>
      <c r="I13" s="17">
        <v>19202</v>
      </c>
      <c r="J13" s="17">
        <v>10997</v>
      </c>
      <c r="K13" s="17">
        <v>1284</v>
      </c>
    </row>
    <row r="14" spans="1:91" ht="15" customHeight="1" x14ac:dyDescent="0.25">
      <c r="A14" s="17">
        <v>8</v>
      </c>
      <c r="B14" s="17">
        <v>213435</v>
      </c>
      <c r="C14" s="18">
        <v>0.32</v>
      </c>
      <c r="D14" s="17">
        <v>15795</v>
      </c>
      <c r="E14" s="17">
        <v>27332</v>
      </c>
      <c r="F14" s="17">
        <v>34912</v>
      </c>
      <c r="G14" s="17">
        <v>44747</v>
      </c>
      <c r="H14" s="17">
        <v>49045</v>
      </c>
      <c r="I14" s="17">
        <v>25037</v>
      </c>
      <c r="J14" s="17">
        <v>15171</v>
      </c>
      <c r="K14" s="17">
        <v>1396</v>
      </c>
    </row>
    <row r="15" spans="1:91" ht="15" customHeight="1" x14ac:dyDescent="0.25">
      <c r="A15" s="17">
        <v>9</v>
      </c>
      <c r="B15" s="17">
        <v>208123</v>
      </c>
      <c r="C15" s="18">
        <v>0.76</v>
      </c>
      <c r="D15" s="17">
        <v>6527</v>
      </c>
      <c r="E15" s="17">
        <v>14262</v>
      </c>
      <c r="F15" s="17">
        <v>25043</v>
      </c>
      <c r="G15" s="17">
        <v>45597</v>
      </c>
      <c r="H15" s="17">
        <v>60380</v>
      </c>
      <c r="I15" s="17">
        <v>33394</v>
      </c>
      <c r="J15" s="17">
        <v>21153</v>
      </c>
      <c r="K15" s="17">
        <v>1767</v>
      </c>
    </row>
    <row r="16" spans="1:91" ht="15" customHeight="1" x14ac:dyDescent="0.25">
      <c r="A16" s="17">
        <v>10</v>
      </c>
      <c r="B16" s="17">
        <v>218064</v>
      </c>
      <c r="C16" s="18">
        <v>6.68</v>
      </c>
      <c r="D16" s="17">
        <v>2922</v>
      </c>
      <c r="E16" s="17">
        <v>7257</v>
      </c>
      <c r="F16" s="17">
        <v>16119</v>
      </c>
      <c r="G16" s="17">
        <v>36832</v>
      </c>
      <c r="H16" s="17">
        <v>63459</v>
      </c>
      <c r="I16" s="17">
        <v>46468</v>
      </c>
      <c r="J16" s="17">
        <v>39704</v>
      </c>
      <c r="K16" s="17">
        <v>5303</v>
      </c>
    </row>
    <row r="17" spans="1:11" ht="14.25" customHeight="1" x14ac:dyDescent="0.25">
      <c r="A17" s="16"/>
      <c r="B17" s="30"/>
      <c r="C17" s="29"/>
      <c r="D17" s="30"/>
      <c r="E17" s="30"/>
      <c r="F17" s="30"/>
      <c r="G17" s="30"/>
      <c r="H17" s="30"/>
      <c r="I17" s="30"/>
      <c r="J17" s="30"/>
      <c r="K17" s="30"/>
    </row>
  </sheetData>
  <hyperlinks>
    <hyperlink ref="A4" location="'Table of contents'!A1" display="Back to contents" xr:uid="{00000000-0004-0000-0300-000000000000}"/>
  </hyperlinks>
  <pageMargins left="0.41" right="0.21" top="0.59" bottom="0.4" header="0.5" footer="0.24"/>
  <pageSetup paperSize="9" scale="42" orientation="landscape"/>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6"/>
  <sheetViews>
    <sheetView zoomScaleNormal="100" workbookViewId="0"/>
  </sheetViews>
  <sheetFormatPr defaultColWidth="11.54296875" defaultRowHeight="15" x14ac:dyDescent="0.25"/>
  <cols>
    <col min="1" max="1" width="19.1796875" customWidth="1"/>
    <col min="2" max="12" width="13.6328125" customWidth="1"/>
    <col min="13" max="13" width="17.54296875" customWidth="1"/>
    <col min="14" max="24" width="13.6328125" customWidth="1"/>
  </cols>
  <sheetData>
    <row r="1" spans="1:24" ht="25.5" customHeight="1" x14ac:dyDescent="0.4">
      <c r="A1" s="56" t="s">
        <v>111</v>
      </c>
      <c r="B1" s="9"/>
      <c r="D1" s="9"/>
      <c r="E1" s="9"/>
      <c r="F1" s="9"/>
      <c r="G1" s="9"/>
      <c r="H1" s="9"/>
      <c r="I1" s="9"/>
      <c r="J1" s="9"/>
      <c r="K1" s="9"/>
      <c r="L1" s="9"/>
      <c r="M1" s="9"/>
      <c r="N1" s="19"/>
      <c r="O1" s="26"/>
      <c r="P1" s="29"/>
      <c r="Q1" s="29"/>
    </row>
    <row r="2" spans="1:24" ht="19.5" customHeight="1" x14ac:dyDescent="0.3">
      <c r="A2" s="32" t="s">
        <v>6</v>
      </c>
      <c r="B2" s="9"/>
      <c r="D2" s="9"/>
      <c r="E2" s="9"/>
      <c r="F2" s="9"/>
      <c r="G2" s="9"/>
      <c r="H2" s="9"/>
      <c r="I2" s="9"/>
      <c r="J2" s="9"/>
      <c r="K2" s="9"/>
      <c r="L2" s="9"/>
      <c r="M2" s="9"/>
      <c r="N2" s="19"/>
      <c r="O2" s="26"/>
      <c r="P2" s="29"/>
      <c r="Q2" s="29"/>
    </row>
    <row r="3" spans="1:24" ht="15" customHeight="1" x14ac:dyDescent="0.25">
      <c r="A3" s="21" t="s">
        <v>7</v>
      </c>
      <c r="B3" s="26"/>
      <c r="D3" s="26"/>
      <c r="E3" s="26"/>
      <c r="F3" s="26"/>
      <c r="G3" s="26"/>
      <c r="H3" s="26"/>
      <c r="I3" s="26"/>
      <c r="J3" s="26"/>
      <c r="K3" s="26"/>
      <c r="L3" s="26"/>
    </row>
    <row r="4" spans="1:24" ht="63" customHeight="1" x14ac:dyDescent="0.25">
      <c r="A4" s="36" t="s">
        <v>58</v>
      </c>
      <c r="B4" s="27" t="s">
        <v>2</v>
      </c>
      <c r="C4" s="27" t="s">
        <v>3</v>
      </c>
      <c r="D4" s="27" t="s">
        <v>59</v>
      </c>
      <c r="E4" s="27" t="s">
        <v>60</v>
      </c>
      <c r="F4" s="27" t="s">
        <v>61</v>
      </c>
      <c r="G4" s="27" t="s">
        <v>62</v>
      </c>
      <c r="H4" s="27" t="s">
        <v>63</v>
      </c>
      <c r="I4" s="27" t="s">
        <v>64</v>
      </c>
      <c r="J4" s="27" t="s">
        <v>65</v>
      </c>
      <c r="K4" s="27" t="s">
        <v>66</v>
      </c>
      <c r="L4" s="27" t="s">
        <v>67</v>
      </c>
      <c r="M4" s="27" t="s">
        <v>68</v>
      </c>
      <c r="N4" s="27" t="s">
        <v>69</v>
      </c>
      <c r="O4" s="27" t="s">
        <v>70</v>
      </c>
      <c r="P4" s="27" t="s">
        <v>71</v>
      </c>
      <c r="Q4" s="27" t="s">
        <v>72</v>
      </c>
      <c r="R4" s="27" t="s">
        <v>73</v>
      </c>
      <c r="S4" s="27" t="s">
        <v>74</v>
      </c>
      <c r="T4" s="27" t="s">
        <v>75</v>
      </c>
      <c r="U4" s="27" t="s">
        <v>76</v>
      </c>
      <c r="V4" s="27" t="s">
        <v>77</v>
      </c>
      <c r="W4" s="27" t="s">
        <v>78</v>
      </c>
      <c r="X4" s="27" t="s">
        <v>79</v>
      </c>
    </row>
    <row r="5" spans="1:24" ht="15.75" customHeight="1" x14ac:dyDescent="0.3">
      <c r="A5" s="9" t="s">
        <v>0</v>
      </c>
      <c r="B5" s="9">
        <v>2424049</v>
      </c>
      <c r="C5" s="34">
        <v>0.32</v>
      </c>
      <c r="D5" s="9">
        <v>567937</v>
      </c>
      <c r="E5" s="9">
        <v>584528</v>
      </c>
      <c r="F5" s="9">
        <v>380561</v>
      </c>
      <c r="G5" s="9">
        <v>301684</v>
      </c>
      <c r="H5" s="9">
        <v>307918</v>
      </c>
      <c r="I5" s="9">
        <v>164106</v>
      </c>
      <c r="J5" s="9">
        <v>105662</v>
      </c>
      <c r="K5" s="9">
        <v>11653</v>
      </c>
      <c r="L5" s="9">
        <v>490978</v>
      </c>
      <c r="M5" s="9">
        <v>481828</v>
      </c>
      <c r="N5" s="9">
        <v>503681</v>
      </c>
      <c r="O5" s="9">
        <v>933084</v>
      </c>
      <c r="P5" s="9">
        <v>14478</v>
      </c>
      <c r="Q5" s="9">
        <v>17833</v>
      </c>
      <c r="R5" s="9">
        <v>294549</v>
      </c>
      <c r="S5" s="9">
        <v>706754</v>
      </c>
      <c r="T5" s="9">
        <v>643915</v>
      </c>
      <c r="U5" s="9">
        <v>386144</v>
      </c>
      <c r="V5" s="9">
        <v>160801</v>
      </c>
      <c r="W5" s="9">
        <v>128432</v>
      </c>
      <c r="X5" s="9">
        <v>85621</v>
      </c>
    </row>
    <row r="6" spans="1:24" x14ac:dyDescent="0.25">
      <c r="A6" s="1">
        <v>1</v>
      </c>
      <c r="B6" s="1">
        <v>278430</v>
      </c>
      <c r="C6" s="35">
        <v>18.940000000000001</v>
      </c>
      <c r="D6" s="1">
        <v>155207</v>
      </c>
      <c r="E6" s="1">
        <v>85364</v>
      </c>
      <c r="F6" s="1">
        <v>27627</v>
      </c>
      <c r="G6" s="1">
        <v>7084</v>
      </c>
      <c r="H6" s="1">
        <v>2313</v>
      </c>
      <c r="I6" s="1">
        <v>629</v>
      </c>
      <c r="J6" s="1">
        <v>184</v>
      </c>
      <c r="K6" s="1">
        <v>22</v>
      </c>
      <c r="L6" s="1">
        <v>3172</v>
      </c>
      <c r="M6" s="1">
        <v>27554</v>
      </c>
      <c r="N6" s="1">
        <v>52007</v>
      </c>
      <c r="O6" s="1">
        <v>194624</v>
      </c>
      <c r="P6" s="1">
        <v>1073</v>
      </c>
      <c r="Q6" s="1">
        <v>1502</v>
      </c>
      <c r="R6" s="1">
        <v>52847</v>
      </c>
      <c r="S6" s="1">
        <v>123455</v>
      </c>
      <c r="T6" s="1">
        <v>69581</v>
      </c>
      <c r="U6" s="1">
        <v>21467</v>
      </c>
      <c r="V6" s="1">
        <v>2906</v>
      </c>
      <c r="W6" s="1">
        <v>1015</v>
      </c>
      <c r="X6" s="1">
        <v>5657</v>
      </c>
    </row>
    <row r="7" spans="1:24" x14ac:dyDescent="0.25">
      <c r="A7" s="1">
        <v>2</v>
      </c>
      <c r="B7" s="1">
        <v>269443</v>
      </c>
      <c r="C7" s="35">
        <v>7.88</v>
      </c>
      <c r="D7" s="1">
        <v>123277</v>
      </c>
      <c r="E7" s="1">
        <v>90996</v>
      </c>
      <c r="F7" s="1">
        <v>34934</v>
      </c>
      <c r="G7" s="1">
        <v>12459</v>
      </c>
      <c r="H7" s="1">
        <v>5424</v>
      </c>
      <c r="I7" s="1">
        <v>1698</v>
      </c>
      <c r="J7" s="1">
        <v>613</v>
      </c>
      <c r="K7" s="1">
        <v>42</v>
      </c>
      <c r="L7" s="1">
        <v>7625</v>
      </c>
      <c r="M7" s="1">
        <v>36748</v>
      </c>
      <c r="N7" s="1">
        <v>74048</v>
      </c>
      <c r="O7" s="1">
        <v>150274</v>
      </c>
      <c r="P7" s="1">
        <v>748</v>
      </c>
      <c r="Q7" s="1">
        <v>2112</v>
      </c>
      <c r="R7" s="1">
        <v>44483</v>
      </c>
      <c r="S7" s="1">
        <v>104173</v>
      </c>
      <c r="T7" s="1">
        <v>76790</v>
      </c>
      <c r="U7" s="1">
        <v>29089</v>
      </c>
      <c r="V7" s="1">
        <v>4031</v>
      </c>
      <c r="W7" s="1">
        <v>2017</v>
      </c>
      <c r="X7" s="1">
        <v>6748</v>
      </c>
    </row>
    <row r="8" spans="1:24" x14ac:dyDescent="0.25">
      <c r="A8" s="1">
        <v>3</v>
      </c>
      <c r="B8" s="1">
        <v>253177</v>
      </c>
      <c r="C8" s="35">
        <v>2.19</v>
      </c>
      <c r="D8" s="1">
        <v>85010</v>
      </c>
      <c r="E8" s="1">
        <v>95205</v>
      </c>
      <c r="F8" s="1">
        <v>42434</v>
      </c>
      <c r="G8" s="1">
        <v>17291</v>
      </c>
      <c r="H8" s="1">
        <v>9172</v>
      </c>
      <c r="I8" s="1">
        <v>3041</v>
      </c>
      <c r="J8" s="1">
        <v>971</v>
      </c>
      <c r="K8" s="1">
        <v>53</v>
      </c>
      <c r="L8" s="1">
        <v>12958</v>
      </c>
      <c r="M8" s="1">
        <v>44723</v>
      </c>
      <c r="N8" s="1">
        <v>79733</v>
      </c>
      <c r="O8" s="1">
        <v>114804</v>
      </c>
      <c r="P8" s="1">
        <v>959</v>
      </c>
      <c r="Q8" s="1">
        <v>1896</v>
      </c>
      <c r="R8" s="1">
        <v>37934</v>
      </c>
      <c r="S8" s="1">
        <v>88893</v>
      </c>
      <c r="T8" s="1">
        <v>79477</v>
      </c>
      <c r="U8" s="1">
        <v>29383</v>
      </c>
      <c r="V8" s="1">
        <v>5659</v>
      </c>
      <c r="W8" s="1">
        <v>2879</v>
      </c>
      <c r="X8" s="1">
        <v>7056</v>
      </c>
    </row>
    <row r="9" spans="1:24" x14ac:dyDescent="0.25">
      <c r="A9" s="1">
        <v>4</v>
      </c>
      <c r="B9" s="1">
        <v>250466</v>
      </c>
      <c r="C9" s="35">
        <v>0.39</v>
      </c>
      <c r="D9" s="1">
        <v>67711</v>
      </c>
      <c r="E9" s="1">
        <v>88109</v>
      </c>
      <c r="F9" s="1">
        <v>48127</v>
      </c>
      <c r="G9" s="1">
        <v>23011</v>
      </c>
      <c r="H9" s="1">
        <v>15047</v>
      </c>
      <c r="I9" s="1">
        <v>5750</v>
      </c>
      <c r="J9" s="1">
        <v>2534</v>
      </c>
      <c r="K9" s="1">
        <v>177</v>
      </c>
      <c r="L9" s="1">
        <v>25698</v>
      </c>
      <c r="M9" s="1">
        <v>46402</v>
      </c>
      <c r="N9" s="1">
        <v>77480</v>
      </c>
      <c r="O9" s="1">
        <v>99374</v>
      </c>
      <c r="P9" s="1">
        <v>1512</v>
      </c>
      <c r="Q9" s="1">
        <v>2312</v>
      </c>
      <c r="R9" s="1">
        <v>37193</v>
      </c>
      <c r="S9" s="1">
        <v>81505</v>
      </c>
      <c r="T9" s="1">
        <v>73267</v>
      </c>
      <c r="U9" s="1">
        <v>33645</v>
      </c>
      <c r="V9" s="1">
        <v>8844</v>
      </c>
      <c r="W9" s="1">
        <v>5152</v>
      </c>
      <c r="X9" s="1">
        <v>8548</v>
      </c>
    </row>
    <row r="10" spans="1:24" x14ac:dyDescent="0.25">
      <c r="A10" s="1">
        <v>5</v>
      </c>
      <c r="B10" s="1">
        <v>247206</v>
      </c>
      <c r="C10" s="35">
        <v>0.15</v>
      </c>
      <c r="D10" s="1">
        <v>50928</v>
      </c>
      <c r="E10" s="1">
        <v>72931</v>
      </c>
      <c r="F10" s="1">
        <v>51535</v>
      </c>
      <c r="G10" s="1">
        <v>32059</v>
      </c>
      <c r="H10" s="1">
        <v>25060</v>
      </c>
      <c r="I10" s="1">
        <v>9849</v>
      </c>
      <c r="J10" s="1">
        <v>4397</v>
      </c>
      <c r="K10" s="1">
        <v>447</v>
      </c>
      <c r="L10" s="1">
        <v>49963</v>
      </c>
      <c r="M10" s="1">
        <v>51694</v>
      </c>
      <c r="N10" s="1">
        <v>64799</v>
      </c>
      <c r="O10" s="1">
        <v>78601</v>
      </c>
      <c r="P10" s="1">
        <v>2149</v>
      </c>
      <c r="Q10" s="1">
        <v>1982</v>
      </c>
      <c r="R10" s="1">
        <v>30392</v>
      </c>
      <c r="S10" s="1">
        <v>70061</v>
      </c>
      <c r="T10" s="1">
        <v>74134</v>
      </c>
      <c r="U10" s="1">
        <v>37190</v>
      </c>
      <c r="V10" s="1">
        <v>15283</v>
      </c>
      <c r="W10" s="1">
        <v>9136</v>
      </c>
      <c r="X10" s="1">
        <v>9028</v>
      </c>
    </row>
    <row r="11" spans="1:24" x14ac:dyDescent="0.25">
      <c r="A11" s="1">
        <v>6</v>
      </c>
      <c r="B11" s="1">
        <v>240841</v>
      </c>
      <c r="C11" s="35">
        <v>0.09</v>
      </c>
      <c r="D11" s="1">
        <v>37088</v>
      </c>
      <c r="E11" s="1">
        <v>56197</v>
      </c>
      <c r="F11" s="1">
        <v>53294</v>
      </c>
      <c r="G11" s="1">
        <v>38235</v>
      </c>
      <c r="H11" s="1">
        <v>32794</v>
      </c>
      <c r="I11" s="1">
        <v>14697</v>
      </c>
      <c r="J11" s="1">
        <v>7574</v>
      </c>
      <c r="K11" s="1">
        <v>962</v>
      </c>
      <c r="L11" s="1">
        <v>69740</v>
      </c>
      <c r="M11" s="1">
        <v>53190</v>
      </c>
      <c r="N11" s="1">
        <v>46406</v>
      </c>
      <c r="O11" s="1">
        <v>68856</v>
      </c>
      <c r="P11" s="1">
        <v>2649</v>
      </c>
      <c r="Q11" s="1">
        <v>1973</v>
      </c>
      <c r="R11" s="1">
        <v>25769</v>
      </c>
      <c r="S11" s="1">
        <v>61901</v>
      </c>
      <c r="T11" s="1">
        <v>67481</v>
      </c>
      <c r="U11" s="1">
        <v>38846</v>
      </c>
      <c r="V11" s="1">
        <v>18211</v>
      </c>
      <c r="W11" s="1">
        <v>14490</v>
      </c>
      <c r="X11" s="1">
        <v>12170</v>
      </c>
    </row>
    <row r="12" spans="1:24" x14ac:dyDescent="0.25">
      <c r="A12" s="1">
        <v>7</v>
      </c>
      <c r="B12" s="1">
        <v>234086</v>
      </c>
      <c r="C12" s="35">
        <v>0.15</v>
      </c>
      <c r="D12" s="1">
        <v>23629</v>
      </c>
      <c r="E12" s="1">
        <v>46750</v>
      </c>
      <c r="F12" s="1">
        <v>45764</v>
      </c>
      <c r="G12" s="1">
        <v>42602</v>
      </c>
      <c r="H12" s="1">
        <v>42553</v>
      </c>
      <c r="I12" s="1">
        <v>20063</v>
      </c>
      <c r="J12" s="1">
        <v>11404</v>
      </c>
      <c r="K12" s="1">
        <v>1321</v>
      </c>
      <c r="L12" s="1">
        <v>76210</v>
      </c>
      <c r="M12" s="1">
        <v>56839</v>
      </c>
      <c r="N12" s="1">
        <v>39462</v>
      </c>
      <c r="O12" s="1">
        <v>59588</v>
      </c>
      <c r="P12" s="1">
        <v>1987</v>
      </c>
      <c r="Q12" s="1">
        <v>1515</v>
      </c>
      <c r="R12" s="1">
        <v>23353</v>
      </c>
      <c r="S12" s="1">
        <v>56568</v>
      </c>
      <c r="T12" s="1">
        <v>59433</v>
      </c>
      <c r="U12" s="1">
        <v>41673</v>
      </c>
      <c r="V12" s="1">
        <v>20646</v>
      </c>
      <c r="W12" s="1">
        <v>17868</v>
      </c>
      <c r="X12" s="1">
        <v>13030</v>
      </c>
    </row>
    <row r="13" spans="1:24" x14ac:dyDescent="0.25">
      <c r="A13" s="1">
        <v>8</v>
      </c>
      <c r="B13" s="1">
        <v>217280</v>
      </c>
      <c r="C13" s="35">
        <v>0.32</v>
      </c>
      <c r="D13" s="1">
        <v>15722</v>
      </c>
      <c r="E13" s="1">
        <v>27424</v>
      </c>
      <c r="F13" s="1">
        <v>35336</v>
      </c>
      <c r="G13" s="1">
        <v>45402</v>
      </c>
      <c r="H13" s="1">
        <v>50043</v>
      </c>
      <c r="I13" s="1">
        <v>26168</v>
      </c>
      <c r="J13" s="1">
        <v>15752</v>
      </c>
      <c r="K13" s="1">
        <v>1433</v>
      </c>
      <c r="L13" s="1">
        <v>81709</v>
      </c>
      <c r="M13" s="1">
        <v>56153</v>
      </c>
      <c r="N13" s="1">
        <v>29791</v>
      </c>
      <c r="O13" s="1">
        <v>48216</v>
      </c>
      <c r="P13" s="1">
        <v>1411</v>
      </c>
      <c r="Q13" s="1">
        <v>1887</v>
      </c>
      <c r="R13" s="1">
        <v>17573</v>
      </c>
      <c r="S13" s="1">
        <v>45498</v>
      </c>
      <c r="T13" s="1">
        <v>52230</v>
      </c>
      <c r="U13" s="1">
        <v>45596</v>
      </c>
      <c r="V13" s="1">
        <v>24098</v>
      </c>
      <c r="W13" s="1">
        <v>20589</v>
      </c>
      <c r="X13" s="1">
        <v>9809</v>
      </c>
    </row>
    <row r="14" spans="1:24" x14ac:dyDescent="0.25">
      <c r="A14" s="1">
        <v>9</v>
      </c>
      <c r="B14" s="1">
        <v>212523</v>
      </c>
      <c r="C14" s="35">
        <v>0.78</v>
      </c>
      <c r="D14" s="1">
        <v>6488</v>
      </c>
      <c r="E14" s="1">
        <v>14286</v>
      </c>
      <c r="F14" s="1">
        <v>25365</v>
      </c>
      <c r="G14" s="1">
        <v>46412</v>
      </c>
      <c r="H14" s="1">
        <v>61576</v>
      </c>
      <c r="I14" s="1">
        <v>34759</v>
      </c>
      <c r="J14" s="1">
        <v>21864</v>
      </c>
      <c r="K14" s="1">
        <v>1773</v>
      </c>
      <c r="L14" s="1">
        <v>85065</v>
      </c>
      <c r="M14" s="1">
        <v>56002</v>
      </c>
      <c r="N14" s="1">
        <v>20477</v>
      </c>
      <c r="O14" s="1">
        <v>49721</v>
      </c>
      <c r="P14" s="1">
        <v>1258</v>
      </c>
      <c r="Q14" s="1">
        <v>1630</v>
      </c>
      <c r="R14" s="1">
        <v>12843</v>
      </c>
      <c r="S14" s="1">
        <v>39248</v>
      </c>
      <c r="T14" s="1">
        <v>44996</v>
      </c>
      <c r="U14" s="1">
        <v>52676</v>
      </c>
      <c r="V14" s="1">
        <v>28664</v>
      </c>
      <c r="W14" s="1">
        <v>23579</v>
      </c>
      <c r="X14" s="1">
        <v>8887</v>
      </c>
    </row>
    <row r="15" spans="1:24" x14ac:dyDescent="0.25">
      <c r="A15" s="1">
        <v>10</v>
      </c>
      <c r="B15" s="1">
        <v>220597</v>
      </c>
      <c r="C15" s="35">
        <v>6.76</v>
      </c>
      <c r="D15" s="1">
        <v>2877</v>
      </c>
      <c r="E15" s="1">
        <v>7266</v>
      </c>
      <c r="F15" s="1">
        <v>16145</v>
      </c>
      <c r="G15" s="1">
        <v>37129</v>
      </c>
      <c r="H15" s="1">
        <v>63936</v>
      </c>
      <c r="I15" s="1">
        <v>47452</v>
      </c>
      <c r="J15" s="1">
        <v>40369</v>
      </c>
      <c r="K15" s="1">
        <v>5423</v>
      </c>
      <c r="L15" s="1">
        <v>78838</v>
      </c>
      <c r="M15" s="1">
        <v>52523</v>
      </c>
      <c r="N15" s="1">
        <v>19478</v>
      </c>
      <c r="O15" s="1">
        <v>69026</v>
      </c>
      <c r="P15" s="1">
        <v>732</v>
      </c>
      <c r="Q15" s="1">
        <v>1024</v>
      </c>
      <c r="R15" s="1">
        <v>12162</v>
      </c>
      <c r="S15" s="1">
        <v>35452</v>
      </c>
      <c r="T15" s="1">
        <v>46526</v>
      </c>
      <c r="U15" s="1">
        <v>56579</v>
      </c>
      <c r="V15" s="1">
        <v>32459</v>
      </c>
      <c r="W15" s="1">
        <v>31707</v>
      </c>
      <c r="X15" s="1">
        <v>4688</v>
      </c>
    </row>
    <row r="16" spans="1:24" x14ac:dyDescent="0.25">
      <c r="A16" s="31"/>
      <c r="B16" s="25"/>
      <c r="C16" s="33"/>
      <c r="D16" s="25"/>
      <c r="E16" s="25"/>
      <c r="F16" s="25"/>
      <c r="G16" s="25"/>
      <c r="H16" s="25"/>
      <c r="I16" s="25"/>
      <c r="J16" s="25"/>
      <c r="K16" s="25"/>
      <c r="L16" s="25"/>
      <c r="M16" s="25"/>
      <c r="N16" s="25"/>
      <c r="O16" s="25"/>
      <c r="P16" s="25"/>
      <c r="Q16" s="25"/>
      <c r="R16" s="25"/>
      <c r="S16" s="25"/>
      <c r="T16" s="25"/>
      <c r="U16" s="25"/>
      <c r="V16" s="25"/>
      <c r="W16" s="25"/>
      <c r="X16" s="25"/>
    </row>
  </sheetData>
  <hyperlinks>
    <hyperlink ref="A3" location="'Table of contents'!A1" display="Back to contents" xr:uid="{00000000-0004-0000-0400-000000000000}"/>
  </hyperlinks>
  <pageMargins left="0.41" right="0.21" top="0.59" bottom="0.4" header="0.5" footer="0.24"/>
  <pageSetup paperSize="9" scale="42" orientation="landscape"/>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
  <sheetViews>
    <sheetView workbookViewId="0"/>
  </sheetViews>
  <sheetFormatPr defaultColWidth="11.54296875" defaultRowHeight="15" x14ac:dyDescent="0.25"/>
  <cols>
    <col min="1" max="1" width="19.1796875" customWidth="1"/>
    <col min="2" max="12" width="13.6328125" customWidth="1"/>
    <col min="13" max="13" width="17.54296875" customWidth="1"/>
    <col min="14" max="24" width="13.6328125" customWidth="1"/>
  </cols>
  <sheetData>
    <row r="1" spans="1:24" ht="25.5" customHeight="1" x14ac:dyDescent="0.4">
      <c r="A1" s="56" t="s">
        <v>112</v>
      </c>
      <c r="B1" s="9"/>
      <c r="D1" s="9"/>
      <c r="E1" s="9"/>
      <c r="F1" s="9"/>
      <c r="G1" s="9"/>
      <c r="H1" s="9"/>
      <c r="I1" s="9"/>
      <c r="J1" s="9"/>
      <c r="K1" s="9"/>
      <c r="L1" s="9"/>
      <c r="M1" s="9"/>
      <c r="N1" s="19"/>
      <c r="O1" s="26"/>
      <c r="P1" s="29"/>
      <c r="Q1" s="29"/>
    </row>
    <row r="2" spans="1:24" ht="18" customHeight="1" x14ac:dyDescent="0.3">
      <c r="A2" s="32" t="s">
        <v>6</v>
      </c>
      <c r="B2" s="9"/>
      <c r="D2" s="9"/>
      <c r="E2" s="9"/>
      <c r="F2" s="9"/>
      <c r="G2" s="9"/>
      <c r="H2" s="9"/>
      <c r="I2" s="9"/>
      <c r="J2" s="9"/>
      <c r="K2" s="9"/>
      <c r="L2" s="9"/>
      <c r="M2" s="9"/>
      <c r="N2" s="19"/>
      <c r="O2" s="26"/>
      <c r="P2" s="29"/>
      <c r="Q2" s="29"/>
    </row>
    <row r="3" spans="1:24" ht="15" customHeight="1" x14ac:dyDescent="0.25">
      <c r="A3" s="21" t="s">
        <v>7</v>
      </c>
      <c r="B3" s="26"/>
      <c r="D3" s="26"/>
      <c r="E3" s="26"/>
      <c r="F3" s="26"/>
      <c r="G3" s="26"/>
      <c r="H3" s="26"/>
      <c r="I3" s="26"/>
      <c r="J3" s="26"/>
      <c r="K3" s="26"/>
      <c r="L3" s="26"/>
    </row>
    <row r="4" spans="1:24" ht="63" customHeight="1" x14ac:dyDescent="0.25">
      <c r="A4" s="36" t="s">
        <v>58</v>
      </c>
      <c r="B4" s="27" t="s">
        <v>2</v>
      </c>
      <c r="C4" s="27" t="s">
        <v>3</v>
      </c>
      <c r="D4" s="27" t="s">
        <v>59</v>
      </c>
      <c r="E4" s="27" t="s">
        <v>60</v>
      </c>
      <c r="F4" s="27" t="s">
        <v>61</v>
      </c>
      <c r="G4" s="27" t="s">
        <v>62</v>
      </c>
      <c r="H4" s="27" t="s">
        <v>63</v>
      </c>
      <c r="I4" s="27" t="s">
        <v>64</v>
      </c>
      <c r="J4" s="27" t="s">
        <v>65</v>
      </c>
      <c r="K4" s="27" t="s">
        <v>66</v>
      </c>
      <c r="L4" s="27" t="s">
        <v>67</v>
      </c>
      <c r="M4" s="27" t="s">
        <v>68</v>
      </c>
      <c r="N4" s="27" t="s">
        <v>69</v>
      </c>
      <c r="O4" s="27" t="s">
        <v>70</v>
      </c>
      <c r="P4" s="27" t="s">
        <v>71</v>
      </c>
      <c r="Q4" s="27" t="s">
        <v>72</v>
      </c>
      <c r="R4" s="27" t="s">
        <v>73</v>
      </c>
      <c r="S4" s="27" t="s">
        <v>74</v>
      </c>
      <c r="T4" s="27" t="s">
        <v>75</v>
      </c>
      <c r="U4" s="27" t="s">
        <v>76</v>
      </c>
      <c r="V4" s="27" t="s">
        <v>77</v>
      </c>
      <c r="W4" s="27" t="s">
        <v>78</v>
      </c>
      <c r="X4" s="27" t="s">
        <v>79</v>
      </c>
    </row>
    <row r="5" spans="1:24" ht="15.75" customHeight="1" x14ac:dyDescent="0.3">
      <c r="A5" s="9" t="s">
        <v>0</v>
      </c>
      <c r="B5" s="9">
        <v>2447256</v>
      </c>
      <c r="C5" s="34">
        <v>0.32</v>
      </c>
      <c r="D5" s="9">
        <v>565149</v>
      </c>
      <c r="E5" s="9">
        <v>587800</v>
      </c>
      <c r="F5" s="9">
        <v>383550</v>
      </c>
      <c r="G5" s="9">
        <v>307389</v>
      </c>
      <c r="H5" s="9">
        <v>314037</v>
      </c>
      <c r="I5" s="9">
        <v>169280</v>
      </c>
      <c r="J5" s="9">
        <v>108202</v>
      </c>
      <c r="K5" s="9">
        <v>11849</v>
      </c>
      <c r="L5" s="9">
        <v>500771</v>
      </c>
      <c r="M5" s="9">
        <v>486071</v>
      </c>
      <c r="N5" s="9">
        <v>506800</v>
      </c>
      <c r="O5" s="9">
        <v>940350</v>
      </c>
      <c r="P5" s="9">
        <v>13264</v>
      </c>
      <c r="Q5" s="9">
        <v>18433</v>
      </c>
      <c r="R5" s="9">
        <v>300883</v>
      </c>
      <c r="S5" s="9">
        <v>723064</v>
      </c>
      <c r="T5" s="9">
        <v>659167</v>
      </c>
      <c r="U5" s="9">
        <v>401899</v>
      </c>
      <c r="V5" s="9">
        <v>171001</v>
      </c>
      <c r="W5" s="9">
        <v>137853</v>
      </c>
      <c r="X5" s="9">
        <v>34956</v>
      </c>
    </row>
    <row r="6" spans="1:24" x14ac:dyDescent="0.25">
      <c r="A6" s="1">
        <v>1</v>
      </c>
      <c r="B6" s="1">
        <v>277866</v>
      </c>
      <c r="C6" s="35">
        <v>18.899999999999999</v>
      </c>
      <c r="D6" s="1">
        <v>153235</v>
      </c>
      <c r="E6" s="1">
        <v>85442</v>
      </c>
      <c r="F6" s="1">
        <v>28481</v>
      </c>
      <c r="G6" s="1">
        <v>7485</v>
      </c>
      <c r="H6" s="1">
        <v>2350</v>
      </c>
      <c r="I6" s="1">
        <v>655</v>
      </c>
      <c r="J6" s="1">
        <v>196</v>
      </c>
      <c r="K6" s="1">
        <v>22</v>
      </c>
      <c r="L6" s="1">
        <v>3178</v>
      </c>
      <c r="M6" s="1">
        <v>28046</v>
      </c>
      <c r="N6" s="1">
        <v>52506</v>
      </c>
      <c r="O6" s="1">
        <v>192992</v>
      </c>
      <c r="P6" s="1">
        <v>1144</v>
      </c>
      <c r="Q6" s="1">
        <v>1542</v>
      </c>
      <c r="R6" s="1">
        <v>52841</v>
      </c>
      <c r="S6" s="1">
        <v>123944</v>
      </c>
      <c r="T6" s="1">
        <v>70265</v>
      </c>
      <c r="U6" s="1">
        <v>21821</v>
      </c>
      <c r="V6" s="1">
        <v>3085</v>
      </c>
      <c r="W6" s="1">
        <v>1093</v>
      </c>
      <c r="X6" s="1">
        <v>3275</v>
      </c>
    </row>
    <row r="7" spans="1:24" x14ac:dyDescent="0.25">
      <c r="A7" s="1">
        <v>2</v>
      </c>
      <c r="B7" s="1">
        <v>269469</v>
      </c>
      <c r="C7" s="35">
        <v>7.88</v>
      </c>
      <c r="D7" s="1">
        <v>122451</v>
      </c>
      <c r="E7" s="1">
        <v>91154</v>
      </c>
      <c r="F7" s="1">
        <v>35218</v>
      </c>
      <c r="G7" s="1">
        <v>12727</v>
      </c>
      <c r="H7" s="1">
        <v>5507</v>
      </c>
      <c r="I7" s="1">
        <v>1741</v>
      </c>
      <c r="J7" s="1">
        <v>626</v>
      </c>
      <c r="K7" s="1">
        <v>45</v>
      </c>
      <c r="L7" s="1">
        <v>7585</v>
      </c>
      <c r="M7" s="1">
        <v>36985</v>
      </c>
      <c r="N7" s="1">
        <v>74273</v>
      </c>
      <c r="O7" s="1">
        <v>149962</v>
      </c>
      <c r="P7" s="1">
        <v>664</v>
      </c>
      <c r="Q7" s="1">
        <v>2078</v>
      </c>
      <c r="R7" s="1">
        <v>45201</v>
      </c>
      <c r="S7" s="1">
        <v>105369</v>
      </c>
      <c r="T7" s="1">
        <v>77826</v>
      </c>
      <c r="U7" s="1">
        <v>29961</v>
      </c>
      <c r="V7" s="1">
        <v>4353</v>
      </c>
      <c r="W7" s="1">
        <v>2210</v>
      </c>
      <c r="X7" s="1">
        <v>2471</v>
      </c>
    </row>
    <row r="8" spans="1:24" x14ac:dyDescent="0.25">
      <c r="A8" s="1">
        <v>3</v>
      </c>
      <c r="B8" s="1">
        <v>255122</v>
      </c>
      <c r="C8" s="35">
        <v>2.21</v>
      </c>
      <c r="D8" s="1">
        <v>85012</v>
      </c>
      <c r="E8" s="1">
        <v>95565</v>
      </c>
      <c r="F8" s="1">
        <v>43098</v>
      </c>
      <c r="G8" s="1">
        <v>17839</v>
      </c>
      <c r="H8" s="1">
        <v>9410</v>
      </c>
      <c r="I8" s="1">
        <v>3155</v>
      </c>
      <c r="J8" s="1">
        <v>989</v>
      </c>
      <c r="K8" s="1">
        <v>54</v>
      </c>
      <c r="L8" s="1">
        <v>13195</v>
      </c>
      <c r="M8" s="1">
        <v>45100</v>
      </c>
      <c r="N8" s="1">
        <v>80110</v>
      </c>
      <c r="O8" s="1">
        <v>115960</v>
      </c>
      <c r="P8" s="1">
        <v>757</v>
      </c>
      <c r="Q8" s="1">
        <v>1941</v>
      </c>
      <c r="R8" s="1">
        <v>38853</v>
      </c>
      <c r="S8" s="1">
        <v>90957</v>
      </c>
      <c r="T8" s="1">
        <v>81221</v>
      </c>
      <c r="U8" s="1">
        <v>30642</v>
      </c>
      <c r="V8" s="1">
        <v>6221</v>
      </c>
      <c r="W8" s="1">
        <v>3218</v>
      </c>
      <c r="X8" s="1">
        <v>2069</v>
      </c>
    </row>
    <row r="9" spans="1:24" x14ac:dyDescent="0.25">
      <c r="A9" s="1">
        <v>4</v>
      </c>
      <c r="B9" s="1">
        <v>252170</v>
      </c>
      <c r="C9" s="35">
        <v>0.4</v>
      </c>
      <c r="D9" s="1">
        <v>67638</v>
      </c>
      <c r="E9" s="1">
        <v>88616</v>
      </c>
      <c r="F9" s="1">
        <v>48497</v>
      </c>
      <c r="G9" s="1">
        <v>23527</v>
      </c>
      <c r="H9" s="1">
        <v>15299</v>
      </c>
      <c r="I9" s="1">
        <v>5817</v>
      </c>
      <c r="J9" s="1">
        <v>2599</v>
      </c>
      <c r="K9" s="1">
        <v>177</v>
      </c>
      <c r="L9" s="1">
        <v>26050</v>
      </c>
      <c r="M9" s="1">
        <v>46726</v>
      </c>
      <c r="N9" s="1">
        <v>77710</v>
      </c>
      <c r="O9" s="1">
        <v>100231</v>
      </c>
      <c r="P9" s="1">
        <v>1453</v>
      </c>
      <c r="Q9" s="1">
        <v>2434</v>
      </c>
      <c r="R9" s="1">
        <v>38074</v>
      </c>
      <c r="S9" s="1">
        <v>83264</v>
      </c>
      <c r="T9" s="1">
        <v>75194</v>
      </c>
      <c r="U9" s="1">
        <v>35046</v>
      </c>
      <c r="V9" s="1">
        <v>9481</v>
      </c>
      <c r="W9" s="1">
        <v>5588</v>
      </c>
      <c r="X9" s="1">
        <v>3089</v>
      </c>
    </row>
    <row r="10" spans="1:24" x14ac:dyDescent="0.25">
      <c r="A10" s="1">
        <v>5</v>
      </c>
      <c r="B10" s="1">
        <v>249990</v>
      </c>
      <c r="C10" s="35">
        <v>0.15</v>
      </c>
      <c r="D10" s="1">
        <v>50950</v>
      </c>
      <c r="E10" s="1">
        <v>73882</v>
      </c>
      <c r="F10" s="1">
        <v>51584</v>
      </c>
      <c r="G10" s="1">
        <v>32751</v>
      </c>
      <c r="H10" s="1">
        <v>25676</v>
      </c>
      <c r="I10" s="1">
        <v>10185</v>
      </c>
      <c r="J10" s="1">
        <v>4517</v>
      </c>
      <c r="K10" s="1">
        <v>445</v>
      </c>
      <c r="L10" s="1">
        <v>50758</v>
      </c>
      <c r="M10" s="1">
        <v>52261</v>
      </c>
      <c r="N10" s="1">
        <v>65044</v>
      </c>
      <c r="O10" s="1">
        <v>79804</v>
      </c>
      <c r="P10" s="1">
        <v>2123</v>
      </c>
      <c r="Q10" s="1">
        <v>2059</v>
      </c>
      <c r="R10" s="1">
        <v>31273</v>
      </c>
      <c r="S10" s="1">
        <v>71984</v>
      </c>
      <c r="T10" s="1">
        <v>75756</v>
      </c>
      <c r="U10" s="1">
        <v>38575</v>
      </c>
      <c r="V10" s="1">
        <v>16093</v>
      </c>
      <c r="W10" s="1">
        <v>9813</v>
      </c>
      <c r="X10" s="1">
        <v>4437</v>
      </c>
    </row>
    <row r="11" spans="1:24" x14ac:dyDescent="0.25">
      <c r="A11" s="1">
        <v>6</v>
      </c>
      <c r="B11" s="1">
        <v>243705</v>
      </c>
      <c r="C11" s="35">
        <v>0.09</v>
      </c>
      <c r="D11" s="1">
        <v>37307</v>
      </c>
      <c r="E11" s="1">
        <v>57233</v>
      </c>
      <c r="F11" s="1">
        <v>52670</v>
      </c>
      <c r="G11" s="1">
        <v>38682</v>
      </c>
      <c r="H11" s="1">
        <v>33669</v>
      </c>
      <c r="I11" s="1">
        <v>15327</v>
      </c>
      <c r="J11" s="1">
        <v>7859</v>
      </c>
      <c r="K11" s="1">
        <v>958</v>
      </c>
      <c r="L11" s="1">
        <v>71121</v>
      </c>
      <c r="M11" s="1">
        <v>53532</v>
      </c>
      <c r="N11" s="1">
        <v>46611</v>
      </c>
      <c r="O11" s="1">
        <v>69911</v>
      </c>
      <c r="P11" s="1">
        <v>2530</v>
      </c>
      <c r="Q11" s="1">
        <v>2143</v>
      </c>
      <c r="R11" s="1">
        <v>26414</v>
      </c>
      <c r="S11" s="1">
        <v>63349</v>
      </c>
      <c r="T11" s="1">
        <v>69281</v>
      </c>
      <c r="U11" s="1">
        <v>40503</v>
      </c>
      <c r="V11" s="1">
        <v>19463</v>
      </c>
      <c r="W11" s="1">
        <v>15641</v>
      </c>
      <c r="X11" s="1">
        <v>6911</v>
      </c>
    </row>
    <row r="12" spans="1:24" x14ac:dyDescent="0.25">
      <c r="A12" s="1">
        <v>7</v>
      </c>
      <c r="B12" s="1">
        <v>237333</v>
      </c>
      <c r="C12" s="35">
        <v>0.15</v>
      </c>
      <c r="D12" s="1">
        <v>23606</v>
      </c>
      <c r="E12" s="1">
        <v>46823</v>
      </c>
      <c r="F12" s="1">
        <v>46194</v>
      </c>
      <c r="G12" s="1">
        <v>43403</v>
      </c>
      <c r="H12" s="1">
        <v>43355</v>
      </c>
      <c r="I12" s="1">
        <v>20798</v>
      </c>
      <c r="J12" s="1">
        <v>11814</v>
      </c>
      <c r="K12" s="1">
        <v>1340</v>
      </c>
      <c r="L12" s="1">
        <v>77895</v>
      </c>
      <c r="M12" s="1">
        <v>57411</v>
      </c>
      <c r="N12" s="1">
        <v>39801</v>
      </c>
      <c r="O12" s="1">
        <v>60436</v>
      </c>
      <c r="P12" s="1">
        <v>1790</v>
      </c>
      <c r="Q12" s="1">
        <v>1626</v>
      </c>
      <c r="R12" s="1">
        <v>24222</v>
      </c>
      <c r="S12" s="1">
        <v>58643</v>
      </c>
      <c r="T12" s="1">
        <v>61098</v>
      </c>
      <c r="U12" s="1">
        <v>43885</v>
      </c>
      <c r="V12" s="1">
        <v>22083</v>
      </c>
      <c r="W12" s="1">
        <v>19203</v>
      </c>
      <c r="X12" s="1">
        <v>6573</v>
      </c>
    </row>
    <row r="13" spans="1:24" x14ac:dyDescent="0.25">
      <c r="A13" s="1">
        <v>8</v>
      </c>
      <c r="B13" s="1">
        <v>221521</v>
      </c>
      <c r="C13" s="35">
        <v>0.33</v>
      </c>
      <c r="D13" s="1">
        <v>15571</v>
      </c>
      <c r="E13" s="1">
        <v>27481</v>
      </c>
      <c r="F13" s="1">
        <v>35832</v>
      </c>
      <c r="G13" s="1">
        <v>46178</v>
      </c>
      <c r="H13" s="1">
        <v>51328</v>
      </c>
      <c r="I13" s="1">
        <v>27297</v>
      </c>
      <c r="J13" s="1">
        <v>16368</v>
      </c>
      <c r="K13" s="1">
        <v>1466</v>
      </c>
      <c r="L13" s="1">
        <v>83845</v>
      </c>
      <c r="M13" s="1">
        <v>56768</v>
      </c>
      <c r="N13" s="1">
        <v>30307</v>
      </c>
      <c r="O13" s="1">
        <v>49346</v>
      </c>
      <c r="P13" s="1">
        <v>1255</v>
      </c>
      <c r="Q13" s="1">
        <v>1910</v>
      </c>
      <c r="R13" s="1">
        <v>18034</v>
      </c>
      <c r="S13" s="1">
        <v>47603</v>
      </c>
      <c r="T13" s="1">
        <v>54203</v>
      </c>
      <c r="U13" s="1">
        <v>47824</v>
      </c>
      <c r="V13" s="1">
        <v>25689</v>
      </c>
      <c r="W13" s="1">
        <v>22378</v>
      </c>
      <c r="X13" s="1">
        <v>3880</v>
      </c>
    </row>
    <row r="14" spans="1:24" x14ac:dyDescent="0.25">
      <c r="A14" s="1">
        <v>9</v>
      </c>
      <c r="B14" s="1">
        <v>217535</v>
      </c>
      <c r="C14" s="35">
        <v>0.79</v>
      </c>
      <c r="D14" s="1">
        <v>6513</v>
      </c>
      <c r="E14" s="1">
        <v>14353</v>
      </c>
      <c r="F14" s="1">
        <v>25797</v>
      </c>
      <c r="G14" s="1">
        <v>47495</v>
      </c>
      <c r="H14" s="1">
        <v>62781</v>
      </c>
      <c r="I14" s="1">
        <v>36297</v>
      </c>
      <c r="J14" s="1">
        <v>22492</v>
      </c>
      <c r="K14" s="1">
        <v>1807</v>
      </c>
      <c r="L14" s="1">
        <v>87437</v>
      </c>
      <c r="M14" s="1">
        <v>56539</v>
      </c>
      <c r="N14" s="1">
        <v>20876</v>
      </c>
      <c r="O14" s="1">
        <v>51661</v>
      </c>
      <c r="P14" s="1">
        <v>1022</v>
      </c>
      <c r="Q14" s="1">
        <v>1675</v>
      </c>
      <c r="R14" s="1">
        <v>13516</v>
      </c>
      <c r="S14" s="1">
        <v>41361</v>
      </c>
      <c r="T14" s="1">
        <v>47091</v>
      </c>
      <c r="U14" s="1">
        <v>55795</v>
      </c>
      <c r="V14" s="1">
        <v>30974</v>
      </c>
      <c r="W14" s="1">
        <v>25829</v>
      </c>
      <c r="X14" s="1">
        <v>1294</v>
      </c>
    </row>
    <row r="15" spans="1:24" x14ac:dyDescent="0.25">
      <c r="A15" s="1">
        <v>10</v>
      </c>
      <c r="B15" s="1">
        <v>222545</v>
      </c>
      <c r="C15" s="35">
        <v>6.82</v>
      </c>
      <c r="D15" s="1">
        <v>2866</v>
      </c>
      <c r="E15" s="1">
        <v>7251</v>
      </c>
      <c r="F15" s="1">
        <v>16179</v>
      </c>
      <c r="G15" s="1">
        <v>37302</v>
      </c>
      <c r="H15" s="1">
        <v>64662</v>
      </c>
      <c r="I15" s="1">
        <v>48008</v>
      </c>
      <c r="J15" s="1">
        <v>40742</v>
      </c>
      <c r="K15" s="1">
        <v>5535</v>
      </c>
      <c r="L15" s="1">
        <v>79707</v>
      </c>
      <c r="M15" s="1">
        <v>52703</v>
      </c>
      <c r="N15" s="1">
        <v>19562</v>
      </c>
      <c r="O15" s="1">
        <v>70047</v>
      </c>
      <c r="P15" s="1">
        <v>526</v>
      </c>
      <c r="Q15" s="1">
        <v>1025</v>
      </c>
      <c r="R15" s="1">
        <v>12455</v>
      </c>
      <c r="S15" s="1">
        <v>36590</v>
      </c>
      <c r="T15" s="1">
        <v>47232</v>
      </c>
      <c r="U15" s="1">
        <v>57847</v>
      </c>
      <c r="V15" s="1">
        <v>33559</v>
      </c>
      <c r="W15" s="1">
        <v>32880</v>
      </c>
      <c r="X15" s="1">
        <v>957</v>
      </c>
    </row>
    <row r="16" spans="1:24" x14ac:dyDescent="0.25">
      <c r="A16" s="31"/>
      <c r="B16" s="25"/>
      <c r="C16" s="33"/>
      <c r="D16" s="25"/>
      <c r="E16" s="25"/>
      <c r="F16" s="25"/>
      <c r="G16" s="25"/>
      <c r="H16" s="25"/>
      <c r="I16" s="25"/>
      <c r="J16" s="25"/>
      <c r="K16" s="25"/>
      <c r="L16" s="25"/>
      <c r="M16" s="25"/>
      <c r="N16" s="25"/>
      <c r="O16" s="25"/>
      <c r="P16" s="25"/>
      <c r="Q16" s="25"/>
      <c r="R16" s="25"/>
      <c r="S16" s="25"/>
      <c r="T16" s="25"/>
      <c r="U16" s="25"/>
      <c r="V16" s="25"/>
      <c r="W16" s="25"/>
      <c r="X16" s="25"/>
    </row>
  </sheetData>
  <hyperlinks>
    <hyperlink ref="A3" location="'Table of contents'!A1" display="Back to contents" xr:uid="{00000000-0004-0000-0500-000000000000}"/>
  </hyperlinks>
  <pageMargins left="0.7" right="0.7" top="0.75" bottom="0.75" header="0.3" footer="0.3"/>
  <pageSetup paperSize="9"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6"/>
  <sheetViews>
    <sheetView workbookViewId="0"/>
  </sheetViews>
  <sheetFormatPr defaultColWidth="11.54296875" defaultRowHeight="15" x14ac:dyDescent="0.25"/>
  <cols>
    <col min="1" max="1" width="19.1796875" customWidth="1"/>
    <col min="2" max="12" width="13.6328125" customWidth="1"/>
    <col min="13" max="13" width="17.54296875" customWidth="1"/>
    <col min="14" max="24" width="13.6328125" customWidth="1"/>
  </cols>
  <sheetData>
    <row r="1" spans="1:24" ht="25.5" customHeight="1" x14ac:dyDescent="0.4">
      <c r="A1" s="56" t="s">
        <v>113</v>
      </c>
      <c r="B1" s="9"/>
      <c r="D1" s="9"/>
      <c r="E1" s="9"/>
      <c r="F1" s="9"/>
      <c r="G1" s="9"/>
      <c r="H1" s="9"/>
      <c r="I1" s="9"/>
      <c r="J1" s="9"/>
      <c r="K1" s="9"/>
      <c r="L1" s="9"/>
      <c r="M1" s="9"/>
      <c r="N1" s="19"/>
      <c r="O1" s="26"/>
      <c r="P1" s="29"/>
      <c r="Q1" s="29"/>
    </row>
    <row r="2" spans="1:24" ht="18" customHeight="1" x14ac:dyDescent="0.3">
      <c r="A2" s="32" t="s">
        <v>6</v>
      </c>
      <c r="B2" s="9"/>
      <c r="D2" s="9"/>
      <c r="E2" s="9"/>
      <c r="F2" s="9"/>
      <c r="G2" s="9"/>
      <c r="H2" s="9"/>
      <c r="I2" s="9"/>
      <c r="J2" s="9"/>
      <c r="K2" s="9"/>
      <c r="L2" s="9"/>
      <c r="M2" s="9"/>
      <c r="N2" s="19"/>
      <c r="O2" s="26"/>
      <c r="P2" s="29"/>
      <c r="Q2" s="29"/>
    </row>
    <row r="3" spans="1:24" ht="15" customHeight="1" x14ac:dyDescent="0.25">
      <c r="A3" s="21" t="s">
        <v>7</v>
      </c>
      <c r="B3" s="26"/>
      <c r="D3" s="26"/>
      <c r="E3" s="26"/>
      <c r="F3" s="26"/>
      <c r="G3" s="26"/>
      <c r="H3" s="26"/>
      <c r="I3" s="26"/>
      <c r="J3" s="26"/>
      <c r="K3" s="26"/>
      <c r="L3" s="26"/>
    </row>
    <row r="4" spans="1:24" ht="63" customHeight="1" x14ac:dyDescent="0.25">
      <c r="A4" s="36" t="s">
        <v>58</v>
      </c>
      <c r="B4" s="27" t="s">
        <v>2</v>
      </c>
      <c r="C4" s="27" t="s">
        <v>3</v>
      </c>
      <c r="D4" s="27" t="s">
        <v>59</v>
      </c>
      <c r="E4" s="27" t="s">
        <v>60</v>
      </c>
      <c r="F4" s="27" t="s">
        <v>61</v>
      </c>
      <c r="G4" s="27" t="s">
        <v>62</v>
      </c>
      <c r="H4" s="27" t="s">
        <v>63</v>
      </c>
      <c r="I4" s="27" t="s">
        <v>64</v>
      </c>
      <c r="J4" s="27" t="s">
        <v>65</v>
      </c>
      <c r="K4" s="27" t="s">
        <v>66</v>
      </c>
      <c r="L4" s="27" t="s">
        <v>67</v>
      </c>
      <c r="M4" s="27" t="s">
        <v>68</v>
      </c>
      <c r="N4" s="27" t="s">
        <v>69</v>
      </c>
      <c r="O4" s="27" t="s">
        <v>70</v>
      </c>
      <c r="P4" s="27" t="s">
        <v>71</v>
      </c>
      <c r="Q4" s="27" t="s">
        <v>72</v>
      </c>
      <c r="R4" s="27" t="s">
        <v>73</v>
      </c>
      <c r="S4" s="27" t="s">
        <v>74</v>
      </c>
      <c r="T4" s="27" t="s">
        <v>75</v>
      </c>
      <c r="U4" s="27" t="s">
        <v>76</v>
      </c>
      <c r="V4" s="27" t="s">
        <v>77</v>
      </c>
      <c r="W4" s="27" t="s">
        <v>78</v>
      </c>
      <c r="X4" s="27" t="s">
        <v>79</v>
      </c>
    </row>
    <row r="5" spans="1:24" ht="15.75" customHeight="1" x14ac:dyDescent="0.3">
      <c r="A5" s="9" t="s">
        <v>0</v>
      </c>
      <c r="B5" s="9">
        <v>2465998</v>
      </c>
      <c r="C5" s="34">
        <v>0.32</v>
      </c>
      <c r="D5" s="9">
        <v>561121</v>
      </c>
      <c r="E5" s="9">
        <v>588891</v>
      </c>
      <c r="F5" s="9">
        <v>388289</v>
      </c>
      <c r="G5" s="9">
        <v>313132</v>
      </c>
      <c r="H5" s="9">
        <v>318417</v>
      </c>
      <c r="I5" s="9">
        <v>173530</v>
      </c>
      <c r="J5" s="9">
        <v>110542</v>
      </c>
      <c r="K5" s="9">
        <v>12076</v>
      </c>
      <c r="L5" s="9">
        <v>509049</v>
      </c>
      <c r="M5" s="9">
        <v>489286</v>
      </c>
      <c r="N5" s="9">
        <v>509695</v>
      </c>
      <c r="O5" s="9">
        <v>945163</v>
      </c>
      <c r="P5" s="9">
        <v>12805</v>
      </c>
      <c r="Q5" s="9">
        <v>18685</v>
      </c>
      <c r="R5" s="9">
        <v>301083</v>
      </c>
      <c r="S5" s="9">
        <v>727002</v>
      </c>
      <c r="T5" s="9">
        <v>661959</v>
      </c>
      <c r="U5" s="9">
        <v>405449</v>
      </c>
      <c r="V5" s="9">
        <v>175114</v>
      </c>
      <c r="W5" s="9">
        <v>141966</v>
      </c>
      <c r="X5" s="9">
        <v>34740</v>
      </c>
    </row>
    <row r="6" spans="1:24" x14ac:dyDescent="0.25">
      <c r="A6" s="1">
        <v>1</v>
      </c>
      <c r="B6" s="1">
        <v>277243</v>
      </c>
      <c r="C6" s="35">
        <v>18.86</v>
      </c>
      <c r="D6" s="1">
        <v>151090</v>
      </c>
      <c r="E6" s="1">
        <v>85758</v>
      </c>
      <c r="F6" s="1">
        <v>29269</v>
      </c>
      <c r="G6" s="1">
        <v>7839</v>
      </c>
      <c r="H6" s="1">
        <v>2394</v>
      </c>
      <c r="I6" s="1">
        <v>663</v>
      </c>
      <c r="J6" s="1">
        <v>208</v>
      </c>
      <c r="K6" s="1">
        <v>22</v>
      </c>
      <c r="L6" s="1">
        <v>3245</v>
      </c>
      <c r="M6" s="1">
        <v>28570</v>
      </c>
      <c r="N6" s="1">
        <v>52945</v>
      </c>
      <c r="O6" s="1">
        <v>191579</v>
      </c>
      <c r="P6" s="1">
        <v>904</v>
      </c>
      <c r="Q6" s="1">
        <v>1595</v>
      </c>
      <c r="R6" s="1">
        <v>52577</v>
      </c>
      <c r="S6" s="1">
        <v>123471</v>
      </c>
      <c r="T6" s="1">
        <v>70316</v>
      </c>
      <c r="U6" s="1">
        <v>22039</v>
      </c>
      <c r="V6" s="1">
        <v>3130</v>
      </c>
      <c r="W6" s="1">
        <v>1110</v>
      </c>
      <c r="X6" s="1">
        <v>3005</v>
      </c>
    </row>
    <row r="7" spans="1:24" x14ac:dyDescent="0.25">
      <c r="A7" s="1">
        <v>2</v>
      </c>
      <c r="B7" s="1">
        <v>269694</v>
      </c>
      <c r="C7" s="35">
        <v>7.88</v>
      </c>
      <c r="D7" s="1">
        <v>121399</v>
      </c>
      <c r="E7" s="1">
        <v>91040</v>
      </c>
      <c r="F7" s="1">
        <v>35818</v>
      </c>
      <c r="G7" s="1">
        <v>13188</v>
      </c>
      <c r="H7" s="1">
        <v>5709</v>
      </c>
      <c r="I7" s="1">
        <v>1824</v>
      </c>
      <c r="J7" s="1">
        <v>659</v>
      </c>
      <c r="K7" s="1">
        <v>57</v>
      </c>
      <c r="L7" s="1">
        <v>7705</v>
      </c>
      <c r="M7" s="1">
        <v>37437</v>
      </c>
      <c r="N7" s="1">
        <v>74480</v>
      </c>
      <c r="O7" s="1">
        <v>149424</v>
      </c>
      <c r="P7" s="1">
        <v>648</v>
      </c>
      <c r="Q7" s="1">
        <v>2063</v>
      </c>
      <c r="R7" s="1">
        <v>44883</v>
      </c>
      <c r="S7" s="1">
        <v>105203</v>
      </c>
      <c r="T7" s="1">
        <v>78147</v>
      </c>
      <c r="U7" s="1">
        <v>30250</v>
      </c>
      <c r="V7" s="1">
        <v>4426</v>
      </c>
      <c r="W7" s="1">
        <v>2248</v>
      </c>
      <c r="X7" s="1">
        <v>2474</v>
      </c>
    </row>
    <row r="8" spans="1:24" x14ac:dyDescent="0.25">
      <c r="A8" s="1">
        <v>3</v>
      </c>
      <c r="B8" s="1">
        <v>257001</v>
      </c>
      <c r="C8" s="35">
        <v>2.2200000000000002</v>
      </c>
      <c r="D8" s="1">
        <v>84839</v>
      </c>
      <c r="E8" s="1">
        <v>95592</v>
      </c>
      <c r="F8" s="1">
        <v>44142</v>
      </c>
      <c r="G8" s="1">
        <v>18417</v>
      </c>
      <c r="H8" s="1">
        <v>9670</v>
      </c>
      <c r="I8" s="1">
        <v>3270</v>
      </c>
      <c r="J8" s="1">
        <v>1014</v>
      </c>
      <c r="K8" s="1">
        <v>57</v>
      </c>
      <c r="L8" s="1">
        <v>13527</v>
      </c>
      <c r="M8" s="1">
        <v>45391</v>
      </c>
      <c r="N8" s="1">
        <v>80486</v>
      </c>
      <c r="O8" s="1">
        <v>116840</v>
      </c>
      <c r="P8" s="1">
        <v>757</v>
      </c>
      <c r="Q8" s="1">
        <v>1929</v>
      </c>
      <c r="R8" s="1">
        <v>38969</v>
      </c>
      <c r="S8" s="1">
        <v>91733</v>
      </c>
      <c r="T8" s="1">
        <v>81529</v>
      </c>
      <c r="U8" s="1">
        <v>31037</v>
      </c>
      <c r="V8" s="1">
        <v>6421</v>
      </c>
      <c r="W8" s="1">
        <v>3293</v>
      </c>
      <c r="X8" s="1">
        <v>2090</v>
      </c>
    </row>
    <row r="9" spans="1:24" x14ac:dyDescent="0.25">
      <c r="A9" s="1">
        <v>4</v>
      </c>
      <c r="B9" s="1">
        <v>253763</v>
      </c>
      <c r="C9" s="35">
        <v>0.4</v>
      </c>
      <c r="D9" s="1">
        <v>67595</v>
      </c>
      <c r="E9" s="1">
        <v>88710</v>
      </c>
      <c r="F9" s="1">
        <v>48973</v>
      </c>
      <c r="G9" s="1">
        <v>24195</v>
      </c>
      <c r="H9" s="1">
        <v>15522</v>
      </c>
      <c r="I9" s="1">
        <v>5942</v>
      </c>
      <c r="J9" s="1">
        <v>2643</v>
      </c>
      <c r="K9" s="1">
        <v>183</v>
      </c>
      <c r="L9" s="1">
        <v>26401</v>
      </c>
      <c r="M9" s="1">
        <v>46976</v>
      </c>
      <c r="N9" s="1">
        <v>77908</v>
      </c>
      <c r="O9" s="1">
        <v>101019</v>
      </c>
      <c r="P9" s="1">
        <v>1459</v>
      </c>
      <c r="Q9" s="1">
        <v>2458</v>
      </c>
      <c r="R9" s="1">
        <v>38209</v>
      </c>
      <c r="S9" s="1">
        <v>83878</v>
      </c>
      <c r="T9" s="1">
        <v>75463</v>
      </c>
      <c r="U9" s="1">
        <v>35267</v>
      </c>
      <c r="V9" s="1">
        <v>9687</v>
      </c>
      <c r="W9" s="1">
        <v>5696</v>
      </c>
      <c r="X9" s="1">
        <v>3105</v>
      </c>
    </row>
    <row r="10" spans="1:24" x14ac:dyDescent="0.25">
      <c r="A10" s="1">
        <v>5</v>
      </c>
      <c r="B10" s="1">
        <v>251834</v>
      </c>
      <c r="C10" s="35">
        <v>0.15</v>
      </c>
      <c r="D10" s="1">
        <v>50514</v>
      </c>
      <c r="E10" s="1">
        <v>74197</v>
      </c>
      <c r="F10" s="1">
        <v>52168</v>
      </c>
      <c r="G10" s="1">
        <v>33280</v>
      </c>
      <c r="H10" s="1">
        <v>26116</v>
      </c>
      <c r="I10" s="1">
        <v>10465</v>
      </c>
      <c r="J10" s="1">
        <v>4640</v>
      </c>
      <c r="K10" s="1">
        <v>454</v>
      </c>
      <c r="L10" s="1">
        <v>51517</v>
      </c>
      <c r="M10" s="1">
        <v>52701</v>
      </c>
      <c r="N10" s="1">
        <v>65251</v>
      </c>
      <c r="O10" s="1">
        <v>80439</v>
      </c>
      <c r="P10" s="1">
        <v>1926</v>
      </c>
      <c r="Q10" s="1">
        <v>2066</v>
      </c>
      <c r="R10" s="1">
        <v>31354</v>
      </c>
      <c r="S10" s="1">
        <v>72606</v>
      </c>
      <c r="T10" s="1">
        <v>76157</v>
      </c>
      <c r="U10" s="1">
        <v>38977</v>
      </c>
      <c r="V10" s="1">
        <v>16404</v>
      </c>
      <c r="W10" s="1">
        <v>10031</v>
      </c>
      <c r="X10" s="1">
        <v>4239</v>
      </c>
    </row>
    <row r="11" spans="1:24" x14ac:dyDescent="0.25">
      <c r="A11" s="1">
        <v>6</v>
      </c>
      <c r="B11" s="1">
        <v>246439</v>
      </c>
      <c r="C11" s="35">
        <v>0.09</v>
      </c>
      <c r="D11" s="1">
        <v>37026</v>
      </c>
      <c r="E11" s="1">
        <v>57485</v>
      </c>
      <c r="F11" s="1">
        <v>52863</v>
      </c>
      <c r="G11" s="1">
        <v>39473</v>
      </c>
      <c r="H11" s="1">
        <v>34522</v>
      </c>
      <c r="I11" s="1">
        <v>15860</v>
      </c>
      <c r="J11" s="1">
        <v>8237</v>
      </c>
      <c r="K11" s="1">
        <v>973</v>
      </c>
      <c r="L11" s="1">
        <v>72275</v>
      </c>
      <c r="M11" s="1">
        <v>53817</v>
      </c>
      <c r="N11" s="1">
        <v>46852</v>
      </c>
      <c r="O11" s="1">
        <v>70956</v>
      </c>
      <c r="P11" s="1">
        <v>2539</v>
      </c>
      <c r="Q11" s="1">
        <v>2198</v>
      </c>
      <c r="R11" s="1">
        <v>26538</v>
      </c>
      <c r="S11" s="1">
        <v>63900</v>
      </c>
      <c r="T11" s="1">
        <v>69653</v>
      </c>
      <c r="U11" s="1">
        <v>41031</v>
      </c>
      <c r="V11" s="1">
        <v>20018</v>
      </c>
      <c r="W11" s="1">
        <v>16198</v>
      </c>
      <c r="X11" s="1">
        <v>6903</v>
      </c>
    </row>
    <row r="12" spans="1:24" x14ac:dyDescent="0.25">
      <c r="A12" s="1">
        <v>7</v>
      </c>
      <c r="B12" s="1">
        <v>239938</v>
      </c>
      <c r="C12" s="35">
        <v>0.15</v>
      </c>
      <c r="D12" s="1">
        <v>23609</v>
      </c>
      <c r="E12" s="1">
        <v>46888</v>
      </c>
      <c r="F12" s="1">
        <v>46451</v>
      </c>
      <c r="G12" s="1">
        <v>44238</v>
      </c>
      <c r="H12" s="1">
        <v>43852</v>
      </c>
      <c r="I12" s="1">
        <v>21359</v>
      </c>
      <c r="J12" s="1">
        <v>12186</v>
      </c>
      <c r="K12" s="1">
        <v>1355</v>
      </c>
      <c r="L12" s="1">
        <v>79169</v>
      </c>
      <c r="M12" s="1">
        <v>57675</v>
      </c>
      <c r="N12" s="1">
        <v>40111</v>
      </c>
      <c r="O12" s="1">
        <v>61225</v>
      </c>
      <c r="P12" s="1">
        <v>1758</v>
      </c>
      <c r="Q12" s="1">
        <v>1673</v>
      </c>
      <c r="R12" s="1">
        <v>24340</v>
      </c>
      <c r="S12" s="1">
        <v>59102</v>
      </c>
      <c r="T12" s="1">
        <v>61389</v>
      </c>
      <c r="U12" s="1">
        <v>44294</v>
      </c>
      <c r="V12" s="1">
        <v>22608</v>
      </c>
      <c r="W12" s="1">
        <v>19848</v>
      </c>
      <c r="X12" s="1">
        <v>6684</v>
      </c>
    </row>
    <row r="13" spans="1:24" x14ac:dyDescent="0.25">
      <c r="A13" s="1">
        <v>8</v>
      </c>
      <c r="B13" s="1">
        <v>224432</v>
      </c>
      <c r="C13" s="35">
        <v>0.33</v>
      </c>
      <c r="D13" s="1">
        <v>15710</v>
      </c>
      <c r="E13" s="1">
        <v>27520</v>
      </c>
      <c r="F13" s="1">
        <v>36063</v>
      </c>
      <c r="G13" s="1">
        <v>46935</v>
      </c>
      <c r="H13" s="1">
        <v>51848</v>
      </c>
      <c r="I13" s="1">
        <v>28080</v>
      </c>
      <c r="J13" s="1">
        <v>16765</v>
      </c>
      <c r="K13" s="1">
        <v>1511</v>
      </c>
      <c r="L13" s="1">
        <v>85384</v>
      </c>
      <c r="M13" s="1">
        <v>57125</v>
      </c>
      <c r="N13" s="1">
        <v>30608</v>
      </c>
      <c r="O13" s="1">
        <v>50078</v>
      </c>
      <c r="P13" s="1">
        <v>1237</v>
      </c>
      <c r="Q13" s="1">
        <v>2021</v>
      </c>
      <c r="R13" s="1">
        <v>18087</v>
      </c>
      <c r="S13" s="1">
        <v>48085</v>
      </c>
      <c r="T13" s="1">
        <v>54523</v>
      </c>
      <c r="U13" s="1">
        <v>48197</v>
      </c>
      <c r="V13" s="1">
        <v>26368</v>
      </c>
      <c r="W13" s="1">
        <v>23198</v>
      </c>
      <c r="X13" s="1">
        <v>3953</v>
      </c>
    </row>
    <row r="14" spans="1:24" x14ac:dyDescent="0.25">
      <c r="A14" s="1">
        <v>9</v>
      </c>
      <c r="B14" s="1">
        <v>221045</v>
      </c>
      <c r="C14" s="35">
        <v>0.81</v>
      </c>
      <c r="D14" s="1">
        <v>6496</v>
      </c>
      <c r="E14" s="1">
        <v>14388</v>
      </c>
      <c r="F14" s="1">
        <v>26251</v>
      </c>
      <c r="G14" s="1">
        <v>47993</v>
      </c>
      <c r="H14" s="1">
        <v>63645</v>
      </c>
      <c r="I14" s="1">
        <v>37498</v>
      </c>
      <c r="J14" s="1">
        <v>22934</v>
      </c>
      <c r="K14" s="1">
        <v>1840</v>
      </c>
      <c r="L14" s="1">
        <v>89267</v>
      </c>
      <c r="M14" s="1">
        <v>56839</v>
      </c>
      <c r="N14" s="1">
        <v>21209</v>
      </c>
      <c r="O14" s="1">
        <v>52665</v>
      </c>
      <c r="P14" s="1">
        <v>1065</v>
      </c>
      <c r="Q14" s="1">
        <v>1683</v>
      </c>
      <c r="R14" s="1">
        <v>13590</v>
      </c>
      <c r="S14" s="1">
        <v>41959</v>
      </c>
      <c r="T14" s="1">
        <v>47434</v>
      </c>
      <c r="U14" s="1">
        <v>56289</v>
      </c>
      <c r="V14" s="1">
        <v>31932</v>
      </c>
      <c r="W14" s="1">
        <v>26813</v>
      </c>
      <c r="X14" s="1">
        <v>1345</v>
      </c>
    </row>
    <row r="15" spans="1:24" x14ac:dyDescent="0.25">
      <c r="A15" s="1">
        <v>10</v>
      </c>
      <c r="B15" s="1">
        <v>224609</v>
      </c>
      <c r="C15" s="35">
        <v>6.88</v>
      </c>
      <c r="D15" s="1">
        <v>2843</v>
      </c>
      <c r="E15" s="1">
        <v>7313</v>
      </c>
      <c r="F15" s="1">
        <v>16291</v>
      </c>
      <c r="G15" s="1">
        <v>37574</v>
      </c>
      <c r="H15" s="1">
        <v>65139</v>
      </c>
      <c r="I15" s="1">
        <v>48569</v>
      </c>
      <c r="J15" s="1">
        <v>41256</v>
      </c>
      <c r="K15" s="1">
        <v>5624</v>
      </c>
      <c r="L15" s="1">
        <v>80559</v>
      </c>
      <c r="M15" s="1">
        <v>52755</v>
      </c>
      <c r="N15" s="1">
        <v>19845</v>
      </c>
      <c r="O15" s="1">
        <v>70938</v>
      </c>
      <c r="P15" s="1">
        <v>512</v>
      </c>
      <c r="Q15" s="1">
        <v>999</v>
      </c>
      <c r="R15" s="1">
        <v>12536</v>
      </c>
      <c r="S15" s="1">
        <v>37065</v>
      </c>
      <c r="T15" s="1">
        <v>47348</v>
      </c>
      <c r="U15" s="1">
        <v>58068</v>
      </c>
      <c r="V15" s="1">
        <v>34120</v>
      </c>
      <c r="W15" s="1">
        <v>33531</v>
      </c>
      <c r="X15" s="1">
        <v>942</v>
      </c>
    </row>
    <row r="16" spans="1:24" x14ac:dyDescent="0.25">
      <c r="A16" s="31"/>
      <c r="B16" s="25"/>
      <c r="C16" s="33"/>
      <c r="D16" s="25"/>
      <c r="E16" s="25"/>
      <c r="F16" s="25"/>
      <c r="G16" s="25"/>
      <c r="H16" s="25"/>
      <c r="I16" s="25"/>
      <c r="J16" s="25"/>
      <c r="K16" s="25"/>
      <c r="L16" s="25"/>
      <c r="M16" s="25"/>
      <c r="N16" s="25"/>
      <c r="O16" s="25"/>
      <c r="P16" s="25"/>
      <c r="Q16" s="25"/>
      <c r="R16" s="25"/>
      <c r="S16" s="25"/>
      <c r="T16" s="25"/>
      <c r="U16" s="25"/>
      <c r="V16" s="25"/>
      <c r="W16" s="25"/>
      <c r="X16" s="25"/>
    </row>
  </sheetData>
  <hyperlinks>
    <hyperlink ref="A3" location="'Table of contents'!A1" display="Back to contents" xr:uid="{00000000-0004-0000-0600-000000000000}"/>
  </hyperlinks>
  <pageMargins left="0.7" right="0.7" top="0.75" bottom="0.75" header="0.3" footer="0.3"/>
  <pageSetup paperSize="9" orientation="portrait" horizontalDpi="90" verticalDpi="9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6"/>
  <sheetViews>
    <sheetView workbookViewId="0"/>
  </sheetViews>
  <sheetFormatPr defaultColWidth="11.54296875" defaultRowHeight="15" x14ac:dyDescent="0.25"/>
  <cols>
    <col min="1" max="1" width="19.1796875" customWidth="1"/>
    <col min="2" max="12" width="13.6328125" customWidth="1"/>
    <col min="13" max="13" width="17.54296875" customWidth="1"/>
    <col min="14" max="24" width="13.6328125" customWidth="1"/>
  </cols>
  <sheetData>
    <row r="1" spans="1:24" ht="25.5" customHeight="1" x14ac:dyDescent="0.4">
      <c r="A1" s="56" t="s">
        <v>114</v>
      </c>
      <c r="B1" s="9"/>
      <c r="D1" s="9"/>
      <c r="E1" s="9"/>
      <c r="F1" s="9"/>
      <c r="G1" s="9"/>
      <c r="H1" s="9"/>
      <c r="I1" s="9"/>
      <c r="J1" s="9"/>
      <c r="K1" s="9"/>
      <c r="L1" s="9"/>
      <c r="M1" s="9"/>
      <c r="N1" s="19"/>
      <c r="O1" s="26"/>
      <c r="P1" s="29"/>
      <c r="Q1" s="29"/>
    </row>
    <row r="2" spans="1:24" ht="18" customHeight="1" x14ac:dyDescent="0.3">
      <c r="A2" s="32" t="s">
        <v>6</v>
      </c>
      <c r="B2" s="9"/>
      <c r="D2" s="9"/>
      <c r="E2" s="9"/>
      <c r="F2" s="9"/>
      <c r="G2" s="9"/>
      <c r="H2" s="9"/>
      <c r="I2" s="9"/>
      <c r="J2" s="9"/>
      <c r="K2" s="9"/>
      <c r="L2" s="9"/>
      <c r="M2" s="9"/>
      <c r="N2" s="19"/>
      <c r="O2" s="26"/>
      <c r="P2" s="29"/>
      <c r="Q2" s="29"/>
    </row>
    <row r="3" spans="1:24" ht="15" customHeight="1" x14ac:dyDescent="0.25">
      <c r="A3" s="21" t="s">
        <v>7</v>
      </c>
      <c r="B3" s="26"/>
      <c r="D3" s="26"/>
      <c r="E3" s="26"/>
      <c r="F3" s="26"/>
      <c r="G3" s="26"/>
      <c r="H3" s="26"/>
      <c r="I3" s="26"/>
      <c r="J3" s="26"/>
      <c r="K3" s="26"/>
      <c r="L3" s="26"/>
    </row>
    <row r="4" spans="1:24" ht="63" customHeight="1" x14ac:dyDescent="0.25">
      <c r="A4" s="36" t="s">
        <v>58</v>
      </c>
      <c r="B4" s="27" t="s">
        <v>2</v>
      </c>
      <c r="C4" s="27" t="s">
        <v>3</v>
      </c>
      <c r="D4" s="27" t="s">
        <v>59</v>
      </c>
      <c r="E4" s="27" t="s">
        <v>60</v>
      </c>
      <c r="F4" s="27" t="s">
        <v>61</v>
      </c>
      <c r="G4" s="27" t="s">
        <v>62</v>
      </c>
      <c r="H4" s="27" t="s">
        <v>63</v>
      </c>
      <c r="I4" s="27" t="s">
        <v>64</v>
      </c>
      <c r="J4" s="27" t="s">
        <v>65</v>
      </c>
      <c r="K4" s="27" t="s">
        <v>66</v>
      </c>
      <c r="L4" s="27" t="s">
        <v>67</v>
      </c>
      <c r="M4" s="27" t="s">
        <v>68</v>
      </c>
      <c r="N4" s="27" t="s">
        <v>69</v>
      </c>
      <c r="O4" s="27" t="s">
        <v>70</v>
      </c>
      <c r="P4" s="27" t="s">
        <v>71</v>
      </c>
      <c r="Q4" s="27" t="s">
        <v>72</v>
      </c>
      <c r="R4" s="27" t="s">
        <v>73</v>
      </c>
      <c r="S4" s="27" t="s">
        <v>74</v>
      </c>
      <c r="T4" s="27" t="s">
        <v>75</v>
      </c>
      <c r="U4" s="27" t="s">
        <v>76</v>
      </c>
      <c r="V4" s="27" t="s">
        <v>77</v>
      </c>
      <c r="W4" s="27" t="s">
        <v>78</v>
      </c>
      <c r="X4" s="27" t="s">
        <v>79</v>
      </c>
    </row>
    <row r="5" spans="1:24" ht="15.75" customHeight="1" x14ac:dyDescent="0.3">
      <c r="A5" s="9" t="s">
        <v>0</v>
      </c>
      <c r="B5" s="9">
        <v>2479954</v>
      </c>
      <c r="C5" s="34">
        <v>0.32</v>
      </c>
      <c r="D5" s="9">
        <v>556835</v>
      </c>
      <c r="E5" s="9">
        <v>590844</v>
      </c>
      <c r="F5" s="9">
        <v>392708</v>
      </c>
      <c r="G5" s="9">
        <v>317435</v>
      </c>
      <c r="H5" s="9">
        <v>321522</v>
      </c>
      <c r="I5" s="9">
        <v>176189</v>
      </c>
      <c r="J5" s="9">
        <v>112189</v>
      </c>
      <c r="K5" s="9">
        <v>12232</v>
      </c>
      <c r="L5" s="9">
        <v>514480</v>
      </c>
      <c r="M5" s="9">
        <v>492320</v>
      </c>
      <c r="N5" s="9">
        <v>512411</v>
      </c>
      <c r="O5" s="9">
        <v>948153</v>
      </c>
      <c r="P5" s="9">
        <v>12590</v>
      </c>
      <c r="Q5" s="9">
        <v>18664</v>
      </c>
      <c r="R5" s="9">
        <v>301275</v>
      </c>
      <c r="S5" s="9">
        <v>730865</v>
      </c>
      <c r="T5" s="9">
        <v>664419</v>
      </c>
      <c r="U5" s="9">
        <v>407842</v>
      </c>
      <c r="V5" s="9">
        <v>177686</v>
      </c>
      <c r="W5" s="9">
        <v>144538</v>
      </c>
      <c r="X5" s="9">
        <v>34665</v>
      </c>
    </row>
    <row r="6" spans="1:24" x14ac:dyDescent="0.25">
      <c r="A6" s="1">
        <v>1</v>
      </c>
      <c r="B6" s="1">
        <v>277462</v>
      </c>
      <c r="C6" s="35">
        <v>18.87</v>
      </c>
      <c r="D6" s="1">
        <v>149530</v>
      </c>
      <c r="E6" s="1">
        <v>86156</v>
      </c>
      <c r="F6" s="1">
        <v>30234</v>
      </c>
      <c r="G6" s="1">
        <v>8217</v>
      </c>
      <c r="H6" s="1">
        <v>2432</v>
      </c>
      <c r="I6" s="1">
        <v>662</v>
      </c>
      <c r="J6" s="1">
        <v>209</v>
      </c>
      <c r="K6" s="1">
        <v>22</v>
      </c>
      <c r="L6" s="1">
        <v>3260</v>
      </c>
      <c r="M6" s="1">
        <v>28979</v>
      </c>
      <c r="N6" s="1">
        <v>53562</v>
      </c>
      <c r="O6" s="1">
        <v>190743</v>
      </c>
      <c r="P6" s="1">
        <v>918</v>
      </c>
      <c r="Q6" s="1">
        <v>1588</v>
      </c>
      <c r="R6" s="1">
        <v>52670</v>
      </c>
      <c r="S6" s="1">
        <v>123596</v>
      </c>
      <c r="T6" s="1">
        <v>70240</v>
      </c>
      <c r="U6" s="1">
        <v>22072</v>
      </c>
      <c r="V6" s="1">
        <v>3174</v>
      </c>
      <c r="W6" s="1">
        <v>1120</v>
      </c>
      <c r="X6" s="1">
        <v>3002</v>
      </c>
    </row>
    <row r="7" spans="1:24" x14ac:dyDescent="0.25">
      <c r="A7" s="1">
        <v>2</v>
      </c>
      <c r="B7" s="1">
        <v>269203</v>
      </c>
      <c r="C7" s="35">
        <v>7.87</v>
      </c>
      <c r="D7" s="1">
        <v>119737</v>
      </c>
      <c r="E7" s="1">
        <v>91120</v>
      </c>
      <c r="F7" s="1">
        <v>36353</v>
      </c>
      <c r="G7" s="1">
        <v>13594</v>
      </c>
      <c r="H7" s="1">
        <v>5825</v>
      </c>
      <c r="I7" s="1">
        <v>1851</v>
      </c>
      <c r="J7" s="1">
        <v>666</v>
      </c>
      <c r="K7" s="1">
        <v>57</v>
      </c>
      <c r="L7" s="1">
        <v>7804</v>
      </c>
      <c r="M7" s="1">
        <v>37752</v>
      </c>
      <c r="N7" s="1">
        <v>74833</v>
      </c>
      <c r="O7" s="1">
        <v>148168</v>
      </c>
      <c r="P7" s="1">
        <v>646</v>
      </c>
      <c r="Q7" s="1">
        <v>2043</v>
      </c>
      <c r="R7" s="1">
        <v>44288</v>
      </c>
      <c r="S7" s="1">
        <v>104870</v>
      </c>
      <c r="T7" s="1">
        <v>78370</v>
      </c>
      <c r="U7" s="1">
        <v>30415</v>
      </c>
      <c r="V7" s="1">
        <v>4486</v>
      </c>
      <c r="W7" s="1">
        <v>2260</v>
      </c>
      <c r="X7" s="1">
        <v>2471</v>
      </c>
    </row>
    <row r="8" spans="1:24" x14ac:dyDescent="0.25">
      <c r="A8" s="1">
        <v>3</v>
      </c>
      <c r="B8" s="1">
        <v>258469</v>
      </c>
      <c r="C8" s="35">
        <v>2.2400000000000002</v>
      </c>
      <c r="D8" s="1">
        <v>84601</v>
      </c>
      <c r="E8" s="1">
        <v>96059</v>
      </c>
      <c r="F8" s="1">
        <v>44777</v>
      </c>
      <c r="G8" s="1">
        <v>18790</v>
      </c>
      <c r="H8" s="1">
        <v>9816</v>
      </c>
      <c r="I8" s="1">
        <v>3350</v>
      </c>
      <c r="J8" s="1">
        <v>1021</v>
      </c>
      <c r="K8" s="1">
        <v>55</v>
      </c>
      <c r="L8" s="1">
        <v>13672</v>
      </c>
      <c r="M8" s="1">
        <v>45769</v>
      </c>
      <c r="N8" s="1">
        <v>80723</v>
      </c>
      <c r="O8" s="1">
        <v>117554</v>
      </c>
      <c r="P8" s="1">
        <v>751</v>
      </c>
      <c r="Q8" s="1">
        <v>1975</v>
      </c>
      <c r="R8" s="1">
        <v>39101</v>
      </c>
      <c r="S8" s="1">
        <v>92378</v>
      </c>
      <c r="T8" s="1">
        <v>81814</v>
      </c>
      <c r="U8" s="1">
        <v>31268</v>
      </c>
      <c r="V8" s="1">
        <v>6516</v>
      </c>
      <c r="W8" s="1">
        <v>3332</v>
      </c>
      <c r="X8" s="1">
        <v>2085</v>
      </c>
    </row>
    <row r="9" spans="1:24" x14ac:dyDescent="0.25">
      <c r="A9" s="1">
        <v>4</v>
      </c>
      <c r="B9" s="1">
        <v>255243</v>
      </c>
      <c r="C9" s="35">
        <v>0.4</v>
      </c>
      <c r="D9" s="1">
        <v>67326</v>
      </c>
      <c r="E9" s="1">
        <v>88944</v>
      </c>
      <c r="F9" s="1">
        <v>49447</v>
      </c>
      <c r="G9" s="1">
        <v>24827</v>
      </c>
      <c r="H9" s="1">
        <v>15812</v>
      </c>
      <c r="I9" s="1">
        <v>6017</v>
      </c>
      <c r="J9" s="1">
        <v>2679</v>
      </c>
      <c r="K9" s="1">
        <v>191</v>
      </c>
      <c r="L9" s="1">
        <v>26648</v>
      </c>
      <c r="M9" s="1">
        <v>47329</v>
      </c>
      <c r="N9" s="1">
        <v>78068</v>
      </c>
      <c r="O9" s="1">
        <v>101746</v>
      </c>
      <c r="P9" s="1">
        <v>1452</v>
      </c>
      <c r="Q9" s="1">
        <v>2446</v>
      </c>
      <c r="R9" s="1">
        <v>38307</v>
      </c>
      <c r="S9" s="1">
        <v>84595</v>
      </c>
      <c r="T9" s="1">
        <v>75751</v>
      </c>
      <c r="U9" s="1">
        <v>35450</v>
      </c>
      <c r="V9" s="1">
        <v>9824</v>
      </c>
      <c r="W9" s="1">
        <v>5774</v>
      </c>
      <c r="X9" s="1">
        <v>3096</v>
      </c>
    </row>
    <row r="10" spans="1:24" x14ac:dyDescent="0.25">
      <c r="A10" s="1">
        <v>5</v>
      </c>
      <c r="B10" s="1">
        <v>253467</v>
      </c>
      <c r="C10" s="35">
        <v>0.15</v>
      </c>
      <c r="D10" s="1">
        <v>50299</v>
      </c>
      <c r="E10" s="1">
        <v>74504</v>
      </c>
      <c r="F10" s="1">
        <v>52601</v>
      </c>
      <c r="G10" s="1">
        <v>33760</v>
      </c>
      <c r="H10" s="1">
        <v>26409</v>
      </c>
      <c r="I10" s="1">
        <v>10677</v>
      </c>
      <c r="J10" s="1">
        <v>4760</v>
      </c>
      <c r="K10" s="1">
        <v>457</v>
      </c>
      <c r="L10" s="1">
        <v>52104</v>
      </c>
      <c r="M10" s="1">
        <v>53099</v>
      </c>
      <c r="N10" s="1">
        <v>65471</v>
      </c>
      <c r="O10" s="1">
        <v>80801</v>
      </c>
      <c r="P10" s="1">
        <v>1992</v>
      </c>
      <c r="Q10" s="1">
        <v>2060</v>
      </c>
      <c r="R10" s="1">
        <v>31402</v>
      </c>
      <c r="S10" s="1">
        <v>73093</v>
      </c>
      <c r="T10" s="1">
        <v>76491</v>
      </c>
      <c r="U10" s="1">
        <v>39245</v>
      </c>
      <c r="V10" s="1">
        <v>16646</v>
      </c>
      <c r="W10" s="1">
        <v>10211</v>
      </c>
      <c r="X10" s="1">
        <v>4319</v>
      </c>
    </row>
    <row r="11" spans="1:24" x14ac:dyDescent="0.25">
      <c r="A11" s="1">
        <v>6</v>
      </c>
      <c r="B11" s="1">
        <v>248455</v>
      </c>
      <c r="C11" s="35">
        <v>0.09</v>
      </c>
      <c r="D11" s="1">
        <v>37002</v>
      </c>
      <c r="E11" s="1">
        <v>57659</v>
      </c>
      <c r="F11" s="1">
        <v>53335</v>
      </c>
      <c r="G11" s="1">
        <v>39772</v>
      </c>
      <c r="H11" s="1">
        <v>34949</v>
      </c>
      <c r="I11" s="1">
        <v>16275</v>
      </c>
      <c r="J11" s="1">
        <v>8476</v>
      </c>
      <c r="K11" s="1">
        <v>987</v>
      </c>
      <c r="L11" s="1">
        <v>73129</v>
      </c>
      <c r="M11" s="1">
        <v>54108</v>
      </c>
      <c r="N11" s="1">
        <v>47088</v>
      </c>
      <c r="O11" s="1">
        <v>71576</v>
      </c>
      <c r="P11" s="1">
        <v>2554</v>
      </c>
      <c r="Q11" s="1">
        <v>2193</v>
      </c>
      <c r="R11" s="1">
        <v>26612</v>
      </c>
      <c r="S11" s="1">
        <v>64373</v>
      </c>
      <c r="T11" s="1">
        <v>69970</v>
      </c>
      <c r="U11" s="1">
        <v>41399</v>
      </c>
      <c r="V11" s="1">
        <v>20391</v>
      </c>
      <c r="W11" s="1">
        <v>16582</v>
      </c>
      <c r="X11" s="1">
        <v>6935</v>
      </c>
    </row>
    <row r="12" spans="1:24" x14ac:dyDescent="0.25">
      <c r="A12" s="1">
        <v>7</v>
      </c>
      <c r="B12" s="1">
        <v>241844</v>
      </c>
      <c r="C12" s="35">
        <v>0.16</v>
      </c>
      <c r="D12" s="1">
        <v>23572</v>
      </c>
      <c r="E12" s="1">
        <v>47046</v>
      </c>
      <c r="F12" s="1">
        <v>46638</v>
      </c>
      <c r="G12" s="1">
        <v>44723</v>
      </c>
      <c r="H12" s="1">
        <v>44305</v>
      </c>
      <c r="I12" s="1">
        <v>21708</v>
      </c>
      <c r="J12" s="1">
        <v>12484</v>
      </c>
      <c r="K12" s="1">
        <v>1368</v>
      </c>
      <c r="L12" s="1">
        <v>80146</v>
      </c>
      <c r="M12" s="1">
        <v>57885</v>
      </c>
      <c r="N12" s="1">
        <v>40367</v>
      </c>
      <c r="O12" s="1">
        <v>61694</v>
      </c>
      <c r="P12" s="1">
        <v>1752</v>
      </c>
      <c r="Q12" s="1">
        <v>1656</v>
      </c>
      <c r="R12" s="1">
        <v>24455</v>
      </c>
      <c r="S12" s="1">
        <v>59442</v>
      </c>
      <c r="T12" s="1">
        <v>61605</v>
      </c>
      <c r="U12" s="1">
        <v>44637</v>
      </c>
      <c r="V12" s="1">
        <v>22985</v>
      </c>
      <c r="W12" s="1">
        <v>20300</v>
      </c>
      <c r="X12" s="1">
        <v>6764</v>
      </c>
    </row>
    <row r="13" spans="1:24" x14ac:dyDescent="0.25">
      <c r="A13" s="1">
        <v>8</v>
      </c>
      <c r="B13" s="1">
        <v>226725</v>
      </c>
      <c r="C13" s="35">
        <v>0.34</v>
      </c>
      <c r="D13" s="1">
        <v>15664</v>
      </c>
      <c r="E13" s="1">
        <v>27588</v>
      </c>
      <c r="F13" s="1">
        <v>36311</v>
      </c>
      <c r="G13" s="1">
        <v>47433</v>
      </c>
      <c r="H13" s="1">
        <v>52375</v>
      </c>
      <c r="I13" s="1">
        <v>28718</v>
      </c>
      <c r="J13" s="1">
        <v>17065</v>
      </c>
      <c r="K13" s="1">
        <v>1571</v>
      </c>
      <c r="L13" s="1">
        <v>86405</v>
      </c>
      <c r="M13" s="1">
        <v>57437</v>
      </c>
      <c r="N13" s="1">
        <v>30827</v>
      </c>
      <c r="O13" s="1">
        <v>50809</v>
      </c>
      <c r="P13" s="1">
        <v>1247</v>
      </c>
      <c r="Q13" s="1">
        <v>2001</v>
      </c>
      <c r="R13" s="1">
        <v>18180</v>
      </c>
      <c r="S13" s="1">
        <v>48490</v>
      </c>
      <c r="T13" s="1">
        <v>54883</v>
      </c>
      <c r="U13" s="1">
        <v>48563</v>
      </c>
      <c r="V13" s="1">
        <v>26808</v>
      </c>
      <c r="W13" s="1">
        <v>23813</v>
      </c>
      <c r="X13" s="1">
        <v>3987</v>
      </c>
    </row>
    <row r="14" spans="1:24" x14ac:dyDescent="0.25">
      <c r="A14" s="1">
        <v>9</v>
      </c>
      <c r="B14" s="1">
        <v>222913</v>
      </c>
      <c r="C14" s="35">
        <v>0.81</v>
      </c>
      <c r="D14" s="1">
        <v>6247</v>
      </c>
      <c r="E14" s="1">
        <v>14404</v>
      </c>
      <c r="F14" s="1">
        <v>26552</v>
      </c>
      <c r="G14" s="1">
        <v>48415</v>
      </c>
      <c r="H14" s="1">
        <v>64146</v>
      </c>
      <c r="I14" s="1">
        <v>38051</v>
      </c>
      <c r="J14" s="1">
        <v>23238</v>
      </c>
      <c r="K14" s="1">
        <v>1860</v>
      </c>
      <c r="L14" s="1">
        <v>90255</v>
      </c>
      <c r="M14" s="1">
        <v>57112</v>
      </c>
      <c r="N14" s="1">
        <v>21418</v>
      </c>
      <c r="O14" s="1">
        <v>53367</v>
      </c>
      <c r="P14" s="1">
        <v>761</v>
      </c>
      <c r="Q14" s="1">
        <v>1689</v>
      </c>
      <c r="R14" s="1">
        <v>13641</v>
      </c>
      <c r="S14" s="1">
        <v>42483</v>
      </c>
      <c r="T14" s="1">
        <v>47734</v>
      </c>
      <c r="U14" s="1">
        <v>56583</v>
      </c>
      <c r="V14" s="1">
        <v>32445</v>
      </c>
      <c r="W14" s="1">
        <v>27286</v>
      </c>
      <c r="X14" s="1">
        <v>1052</v>
      </c>
    </row>
    <row r="15" spans="1:24" x14ac:dyDescent="0.25">
      <c r="A15" s="1">
        <v>10</v>
      </c>
      <c r="B15" s="1">
        <v>226173</v>
      </c>
      <c r="C15" s="35">
        <v>6.93</v>
      </c>
      <c r="D15" s="1">
        <v>2857</v>
      </c>
      <c r="E15" s="1">
        <v>7364</v>
      </c>
      <c r="F15" s="1">
        <v>16460</v>
      </c>
      <c r="G15" s="1">
        <v>37904</v>
      </c>
      <c r="H15" s="1">
        <v>65453</v>
      </c>
      <c r="I15" s="1">
        <v>48880</v>
      </c>
      <c r="J15" s="1">
        <v>41591</v>
      </c>
      <c r="K15" s="1">
        <v>5664</v>
      </c>
      <c r="L15" s="1">
        <v>81057</v>
      </c>
      <c r="M15" s="1">
        <v>52850</v>
      </c>
      <c r="N15" s="1">
        <v>20054</v>
      </c>
      <c r="O15" s="1">
        <v>71695</v>
      </c>
      <c r="P15" s="1">
        <v>517</v>
      </c>
      <c r="Q15" s="1">
        <v>1013</v>
      </c>
      <c r="R15" s="1">
        <v>12619</v>
      </c>
      <c r="S15" s="1">
        <v>37545</v>
      </c>
      <c r="T15" s="1">
        <v>47561</v>
      </c>
      <c r="U15" s="1">
        <v>58210</v>
      </c>
      <c r="V15" s="1">
        <v>34411</v>
      </c>
      <c r="W15" s="1">
        <v>33860</v>
      </c>
      <c r="X15" s="1">
        <v>954</v>
      </c>
    </row>
    <row r="16" spans="1:24" x14ac:dyDescent="0.25">
      <c r="A16" s="31"/>
      <c r="B16" s="25"/>
      <c r="C16" s="33"/>
      <c r="D16" s="25"/>
      <c r="E16" s="25"/>
      <c r="F16" s="25"/>
      <c r="G16" s="25"/>
      <c r="H16" s="25"/>
      <c r="I16" s="25"/>
      <c r="J16" s="25"/>
      <c r="K16" s="25"/>
      <c r="L16" s="25"/>
      <c r="M16" s="25"/>
      <c r="N16" s="25"/>
      <c r="O16" s="25"/>
      <c r="P16" s="25"/>
      <c r="Q16" s="25"/>
      <c r="R16" s="25"/>
      <c r="S16" s="25"/>
      <c r="T16" s="25"/>
      <c r="U16" s="25"/>
      <c r="V16" s="25"/>
      <c r="W16" s="25"/>
      <c r="X16" s="25"/>
    </row>
  </sheetData>
  <hyperlinks>
    <hyperlink ref="A3" location="'Table of contents'!A1" display="Back to contents" xr:uid="{00000000-0004-0000-0700-000000000000}"/>
  </hyperlinks>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6"/>
  <sheetViews>
    <sheetView workbookViewId="0"/>
  </sheetViews>
  <sheetFormatPr defaultColWidth="11.54296875" defaultRowHeight="15" x14ac:dyDescent="0.25"/>
  <cols>
    <col min="1" max="1" width="19.1796875" customWidth="1"/>
    <col min="2" max="12" width="13.6328125" customWidth="1"/>
    <col min="13" max="13" width="17.54296875" customWidth="1"/>
    <col min="14" max="24" width="13.6328125" customWidth="1"/>
  </cols>
  <sheetData>
    <row r="1" spans="1:24" ht="25.5" customHeight="1" x14ac:dyDescent="0.4">
      <c r="A1" s="56" t="s">
        <v>115</v>
      </c>
      <c r="B1" s="9"/>
      <c r="D1" s="9"/>
      <c r="E1" s="9"/>
      <c r="F1" s="9"/>
      <c r="G1" s="9"/>
      <c r="H1" s="9"/>
      <c r="I1" s="9"/>
      <c r="J1" s="9"/>
      <c r="K1" s="9"/>
      <c r="L1" s="9"/>
      <c r="M1" s="9"/>
      <c r="N1" s="19"/>
      <c r="O1" s="26"/>
      <c r="P1" s="29"/>
      <c r="Q1" s="29"/>
    </row>
    <row r="2" spans="1:24" ht="18" customHeight="1" x14ac:dyDescent="0.3">
      <c r="A2" s="32" t="s">
        <v>6</v>
      </c>
      <c r="B2" s="9"/>
      <c r="D2" s="9"/>
      <c r="E2" s="9"/>
      <c r="F2" s="9"/>
      <c r="G2" s="9"/>
      <c r="H2" s="9"/>
      <c r="I2" s="9"/>
      <c r="J2" s="9"/>
      <c r="K2" s="9"/>
      <c r="L2" s="9"/>
      <c r="M2" s="9"/>
      <c r="N2" s="19"/>
      <c r="O2" s="26"/>
      <c r="P2" s="29"/>
      <c r="Q2" s="29"/>
    </row>
    <row r="3" spans="1:24" ht="15" customHeight="1" x14ac:dyDescent="0.25">
      <c r="A3" s="21" t="s">
        <v>7</v>
      </c>
      <c r="B3" s="26"/>
      <c r="D3" s="26"/>
      <c r="E3" s="26"/>
      <c r="F3" s="26"/>
      <c r="G3" s="26"/>
      <c r="H3" s="26"/>
      <c r="I3" s="26"/>
      <c r="J3" s="26"/>
      <c r="K3" s="26"/>
      <c r="L3" s="26"/>
    </row>
    <row r="4" spans="1:24" ht="63" customHeight="1" x14ac:dyDescent="0.25">
      <c r="A4" s="36" t="s">
        <v>58</v>
      </c>
      <c r="B4" s="27" t="s">
        <v>2</v>
      </c>
      <c r="C4" s="27" t="s">
        <v>3</v>
      </c>
      <c r="D4" s="27" t="s">
        <v>59</v>
      </c>
      <c r="E4" s="27" t="s">
        <v>60</v>
      </c>
      <c r="F4" s="27" t="s">
        <v>61</v>
      </c>
      <c r="G4" s="27" t="s">
        <v>62</v>
      </c>
      <c r="H4" s="27" t="s">
        <v>63</v>
      </c>
      <c r="I4" s="27" t="s">
        <v>64</v>
      </c>
      <c r="J4" s="27" t="s">
        <v>65</v>
      </c>
      <c r="K4" s="27" t="s">
        <v>66</v>
      </c>
      <c r="L4" s="27" t="s">
        <v>67</v>
      </c>
      <c r="M4" s="27" t="s">
        <v>68</v>
      </c>
      <c r="N4" s="27" t="s">
        <v>69</v>
      </c>
      <c r="O4" s="27" t="s">
        <v>70</v>
      </c>
      <c r="P4" s="27" t="s">
        <v>71</v>
      </c>
      <c r="Q4" s="27" t="s">
        <v>72</v>
      </c>
      <c r="R4" s="27" t="s">
        <v>73</v>
      </c>
      <c r="S4" s="27" t="s">
        <v>74</v>
      </c>
      <c r="T4" s="27" t="s">
        <v>75</v>
      </c>
      <c r="U4" s="27" t="s">
        <v>76</v>
      </c>
      <c r="V4" s="27" t="s">
        <v>77</v>
      </c>
      <c r="W4" s="27" t="s">
        <v>78</v>
      </c>
      <c r="X4" s="27" t="s">
        <v>79</v>
      </c>
    </row>
    <row r="5" spans="1:24" ht="15.75" customHeight="1" x14ac:dyDescent="0.3">
      <c r="A5" s="9" t="s">
        <v>0</v>
      </c>
      <c r="B5" s="9">
        <v>2493838</v>
      </c>
      <c r="C5" s="34">
        <v>0.32</v>
      </c>
      <c r="D5" s="9">
        <v>553571</v>
      </c>
      <c r="E5" s="9">
        <v>592634</v>
      </c>
      <c r="F5" s="9">
        <v>396840</v>
      </c>
      <c r="G5" s="9">
        <v>321108</v>
      </c>
      <c r="H5" s="9">
        <v>324822</v>
      </c>
      <c r="I5" s="9">
        <v>178639</v>
      </c>
      <c r="J5" s="9">
        <v>113809</v>
      </c>
      <c r="K5" s="9">
        <v>12415</v>
      </c>
      <c r="L5" s="9">
        <v>519525</v>
      </c>
      <c r="M5" s="9">
        <v>494987</v>
      </c>
      <c r="N5" s="9">
        <v>514959</v>
      </c>
      <c r="O5" s="9">
        <v>951654</v>
      </c>
      <c r="P5" s="9">
        <v>12713</v>
      </c>
      <c r="Q5" s="9">
        <v>19231</v>
      </c>
      <c r="R5" s="9">
        <v>301326</v>
      </c>
      <c r="S5" s="9">
        <v>733858</v>
      </c>
      <c r="T5" s="9">
        <v>666438</v>
      </c>
      <c r="U5" s="9">
        <v>410329</v>
      </c>
      <c r="V5" s="9">
        <v>180564</v>
      </c>
      <c r="W5" s="9">
        <v>147370</v>
      </c>
      <c r="X5" s="9">
        <v>34722</v>
      </c>
    </row>
    <row r="6" spans="1:24" x14ac:dyDescent="0.25">
      <c r="A6" s="1">
        <v>1</v>
      </c>
      <c r="B6" s="1">
        <v>276861</v>
      </c>
      <c r="C6" s="35">
        <v>18.829999999999998</v>
      </c>
      <c r="D6" s="1">
        <v>147973</v>
      </c>
      <c r="E6" s="1">
        <v>86245</v>
      </c>
      <c r="F6" s="1">
        <v>30815</v>
      </c>
      <c r="G6" s="1">
        <v>8478</v>
      </c>
      <c r="H6" s="1">
        <v>2465</v>
      </c>
      <c r="I6" s="1">
        <v>656</v>
      </c>
      <c r="J6" s="1">
        <v>207</v>
      </c>
      <c r="K6" s="1">
        <v>22</v>
      </c>
      <c r="L6" s="1">
        <v>3282</v>
      </c>
      <c r="M6" s="1">
        <v>29338</v>
      </c>
      <c r="N6" s="1">
        <v>53907</v>
      </c>
      <c r="O6" s="1">
        <v>189413</v>
      </c>
      <c r="P6" s="1">
        <v>921</v>
      </c>
      <c r="Q6" s="1">
        <v>1573</v>
      </c>
      <c r="R6" s="1">
        <v>52364</v>
      </c>
      <c r="S6" s="1">
        <v>123219</v>
      </c>
      <c r="T6" s="1">
        <v>70204</v>
      </c>
      <c r="U6" s="1">
        <v>22151</v>
      </c>
      <c r="V6" s="1">
        <v>3232</v>
      </c>
      <c r="W6" s="1">
        <v>1125</v>
      </c>
      <c r="X6" s="1">
        <v>2993</v>
      </c>
    </row>
    <row r="7" spans="1:24" x14ac:dyDescent="0.25">
      <c r="A7" s="1">
        <v>2</v>
      </c>
      <c r="B7" s="1">
        <v>270003</v>
      </c>
      <c r="C7" s="35">
        <v>7.89</v>
      </c>
      <c r="D7" s="1">
        <v>118817</v>
      </c>
      <c r="E7" s="1">
        <v>91502</v>
      </c>
      <c r="F7" s="1">
        <v>37177</v>
      </c>
      <c r="G7" s="1">
        <v>13935</v>
      </c>
      <c r="H7" s="1">
        <v>5956</v>
      </c>
      <c r="I7" s="1">
        <v>1888</v>
      </c>
      <c r="J7" s="1">
        <v>669</v>
      </c>
      <c r="K7" s="1">
        <v>59</v>
      </c>
      <c r="L7" s="1">
        <v>7873</v>
      </c>
      <c r="M7" s="1">
        <v>38093</v>
      </c>
      <c r="N7" s="1">
        <v>75255</v>
      </c>
      <c r="O7" s="1">
        <v>148129</v>
      </c>
      <c r="P7" s="1">
        <v>653</v>
      </c>
      <c r="Q7" s="1">
        <v>2043</v>
      </c>
      <c r="R7" s="1">
        <v>44111</v>
      </c>
      <c r="S7" s="1">
        <v>105185</v>
      </c>
      <c r="T7" s="1">
        <v>78694</v>
      </c>
      <c r="U7" s="1">
        <v>30654</v>
      </c>
      <c r="V7" s="1">
        <v>4557</v>
      </c>
      <c r="W7" s="1">
        <v>2293</v>
      </c>
      <c r="X7" s="1">
        <v>2466</v>
      </c>
    </row>
    <row r="8" spans="1:24" x14ac:dyDescent="0.25">
      <c r="A8" s="1">
        <v>3</v>
      </c>
      <c r="B8" s="1">
        <v>259223</v>
      </c>
      <c r="C8" s="35">
        <v>2.2400000000000002</v>
      </c>
      <c r="D8" s="1">
        <v>83960</v>
      </c>
      <c r="E8" s="1">
        <v>96357</v>
      </c>
      <c r="F8" s="1">
        <v>45344</v>
      </c>
      <c r="G8" s="1">
        <v>19183</v>
      </c>
      <c r="H8" s="1">
        <v>9935</v>
      </c>
      <c r="I8" s="1">
        <v>3370</v>
      </c>
      <c r="J8" s="1">
        <v>1023</v>
      </c>
      <c r="K8" s="1">
        <v>51</v>
      </c>
      <c r="L8" s="1">
        <v>13778</v>
      </c>
      <c r="M8" s="1">
        <v>45917</v>
      </c>
      <c r="N8" s="1">
        <v>80955</v>
      </c>
      <c r="O8" s="1">
        <v>117857</v>
      </c>
      <c r="P8" s="1">
        <v>716</v>
      </c>
      <c r="Q8" s="1">
        <v>2003</v>
      </c>
      <c r="R8" s="1">
        <v>39064</v>
      </c>
      <c r="S8" s="1">
        <v>92671</v>
      </c>
      <c r="T8" s="1">
        <v>81971</v>
      </c>
      <c r="U8" s="1">
        <v>31498</v>
      </c>
      <c r="V8" s="1">
        <v>6621</v>
      </c>
      <c r="W8" s="1">
        <v>3353</v>
      </c>
      <c r="X8" s="1">
        <v>2042</v>
      </c>
    </row>
    <row r="9" spans="1:24" x14ac:dyDescent="0.25">
      <c r="A9" s="1">
        <v>4</v>
      </c>
      <c r="B9" s="1">
        <v>256301</v>
      </c>
      <c r="C9" s="35">
        <v>0.4</v>
      </c>
      <c r="D9" s="1">
        <v>67090</v>
      </c>
      <c r="E9" s="1">
        <v>89035</v>
      </c>
      <c r="F9" s="1">
        <v>50095</v>
      </c>
      <c r="G9" s="1">
        <v>25242</v>
      </c>
      <c r="H9" s="1">
        <v>15846</v>
      </c>
      <c r="I9" s="1">
        <v>6099</v>
      </c>
      <c r="J9" s="1">
        <v>2695</v>
      </c>
      <c r="K9" s="1">
        <v>199</v>
      </c>
      <c r="L9" s="1">
        <v>26824</v>
      </c>
      <c r="M9" s="1">
        <v>47676</v>
      </c>
      <c r="N9" s="1">
        <v>78256</v>
      </c>
      <c r="O9" s="1">
        <v>102092</v>
      </c>
      <c r="P9" s="1">
        <v>1453</v>
      </c>
      <c r="Q9" s="1">
        <v>2415</v>
      </c>
      <c r="R9" s="1">
        <v>38286</v>
      </c>
      <c r="S9" s="1">
        <v>84900</v>
      </c>
      <c r="T9" s="1">
        <v>76066</v>
      </c>
      <c r="U9" s="1">
        <v>35704</v>
      </c>
      <c r="V9" s="1">
        <v>9956</v>
      </c>
      <c r="W9" s="1">
        <v>5869</v>
      </c>
      <c r="X9" s="1">
        <v>3105</v>
      </c>
    </row>
    <row r="10" spans="1:24" x14ac:dyDescent="0.25">
      <c r="A10" s="1">
        <v>5</v>
      </c>
      <c r="B10" s="1">
        <v>255199</v>
      </c>
      <c r="C10" s="35">
        <v>0.15</v>
      </c>
      <c r="D10" s="1">
        <v>50125</v>
      </c>
      <c r="E10" s="1">
        <v>74756</v>
      </c>
      <c r="F10" s="1">
        <v>53022</v>
      </c>
      <c r="G10" s="1">
        <v>34292</v>
      </c>
      <c r="H10" s="1">
        <v>26819</v>
      </c>
      <c r="I10" s="1">
        <v>10877</v>
      </c>
      <c r="J10" s="1">
        <v>4849</v>
      </c>
      <c r="K10" s="1">
        <v>459</v>
      </c>
      <c r="L10" s="1">
        <v>52692</v>
      </c>
      <c r="M10" s="1">
        <v>53446</v>
      </c>
      <c r="N10" s="1">
        <v>65640</v>
      </c>
      <c r="O10" s="1">
        <v>81417</v>
      </c>
      <c r="P10" s="1">
        <v>2004</v>
      </c>
      <c r="Q10" s="1">
        <v>2038</v>
      </c>
      <c r="R10" s="1">
        <v>31522</v>
      </c>
      <c r="S10" s="1">
        <v>73672</v>
      </c>
      <c r="T10" s="1">
        <v>76734</v>
      </c>
      <c r="U10" s="1">
        <v>39523</v>
      </c>
      <c r="V10" s="1">
        <v>16957</v>
      </c>
      <c r="W10" s="1">
        <v>10382</v>
      </c>
      <c r="X10" s="1">
        <v>4371</v>
      </c>
    </row>
    <row r="11" spans="1:24" x14ac:dyDescent="0.25">
      <c r="A11" s="1">
        <v>6</v>
      </c>
      <c r="B11" s="1">
        <v>250678</v>
      </c>
      <c r="C11" s="35">
        <v>0.09</v>
      </c>
      <c r="D11" s="1">
        <v>37095</v>
      </c>
      <c r="E11" s="1">
        <v>57912</v>
      </c>
      <c r="F11" s="1">
        <v>53639</v>
      </c>
      <c r="G11" s="1">
        <v>40312</v>
      </c>
      <c r="H11" s="1">
        <v>35449</v>
      </c>
      <c r="I11" s="1">
        <v>16639</v>
      </c>
      <c r="J11" s="1">
        <v>8633</v>
      </c>
      <c r="K11" s="1">
        <v>999</v>
      </c>
      <c r="L11" s="1">
        <v>73754</v>
      </c>
      <c r="M11" s="1">
        <v>54249</v>
      </c>
      <c r="N11" s="1">
        <v>47271</v>
      </c>
      <c r="O11" s="1">
        <v>72832</v>
      </c>
      <c r="P11" s="1">
        <v>2572</v>
      </c>
      <c r="Q11" s="1">
        <v>2450</v>
      </c>
      <c r="R11" s="1">
        <v>26798</v>
      </c>
      <c r="S11" s="1">
        <v>64919</v>
      </c>
      <c r="T11" s="1">
        <v>70183</v>
      </c>
      <c r="U11" s="1">
        <v>41721</v>
      </c>
      <c r="V11" s="1">
        <v>20842</v>
      </c>
      <c r="W11" s="1">
        <v>16836</v>
      </c>
      <c r="X11" s="1">
        <v>6929</v>
      </c>
    </row>
    <row r="12" spans="1:24" x14ac:dyDescent="0.25">
      <c r="A12" s="1">
        <v>7</v>
      </c>
      <c r="B12" s="1">
        <v>243723</v>
      </c>
      <c r="C12" s="35">
        <v>0.16</v>
      </c>
      <c r="D12" s="1">
        <v>23736</v>
      </c>
      <c r="E12" s="1">
        <v>47312</v>
      </c>
      <c r="F12" s="1">
        <v>46868</v>
      </c>
      <c r="G12" s="1">
        <v>44902</v>
      </c>
      <c r="H12" s="1">
        <v>44747</v>
      </c>
      <c r="I12" s="1">
        <v>22050</v>
      </c>
      <c r="J12" s="1">
        <v>12717</v>
      </c>
      <c r="K12" s="1">
        <v>1391</v>
      </c>
      <c r="L12" s="1">
        <v>80856</v>
      </c>
      <c r="M12" s="1">
        <v>58145</v>
      </c>
      <c r="N12" s="1">
        <v>40531</v>
      </c>
      <c r="O12" s="1">
        <v>62358</v>
      </c>
      <c r="P12" s="1">
        <v>1833</v>
      </c>
      <c r="Q12" s="1">
        <v>2013</v>
      </c>
      <c r="R12" s="1">
        <v>24539</v>
      </c>
      <c r="S12" s="1">
        <v>59733</v>
      </c>
      <c r="T12" s="1">
        <v>61757</v>
      </c>
      <c r="U12" s="1">
        <v>44872</v>
      </c>
      <c r="V12" s="1">
        <v>23299</v>
      </c>
      <c r="W12" s="1">
        <v>20710</v>
      </c>
      <c r="X12" s="1">
        <v>6800</v>
      </c>
    </row>
    <row r="13" spans="1:24" x14ac:dyDescent="0.25">
      <c r="A13" s="1">
        <v>8</v>
      </c>
      <c r="B13" s="1">
        <v>228974</v>
      </c>
      <c r="C13" s="35">
        <v>0.34</v>
      </c>
      <c r="D13" s="1">
        <v>15656</v>
      </c>
      <c r="E13" s="1">
        <v>27651</v>
      </c>
      <c r="F13" s="1">
        <v>36581</v>
      </c>
      <c r="G13" s="1">
        <v>47884</v>
      </c>
      <c r="H13" s="1">
        <v>52974</v>
      </c>
      <c r="I13" s="1">
        <v>29230</v>
      </c>
      <c r="J13" s="1">
        <v>17394</v>
      </c>
      <c r="K13" s="1">
        <v>1604</v>
      </c>
      <c r="L13" s="1">
        <v>87447</v>
      </c>
      <c r="M13" s="1">
        <v>57797</v>
      </c>
      <c r="N13" s="1">
        <v>31057</v>
      </c>
      <c r="O13" s="1">
        <v>51417</v>
      </c>
      <c r="P13" s="1">
        <v>1256</v>
      </c>
      <c r="Q13" s="1">
        <v>2007</v>
      </c>
      <c r="R13" s="1">
        <v>18261</v>
      </c>
      <c r="S13" s="1">
        <v>48846</v>
      </c>
      <c r="T13" s="1">
        <v>55148</v>
      </c>
      <c r="U13" s="1">
        <v>49023</v>
      </c>
      <c r="V13" s="1">
        <v>27296</v>
      </c>
      <c r="W13" s="1">
        <v>24409</v>
      </c>
      <c r="X13" s="1">
        <v>3984</v>
      </c>
    </row>
    <row r="14" spans="1:24" x14ac:dyDescent="0.25">
      <c r="A14" s="1">
        <v>9</v>
      </c>
      <c r="B14" s="1">
        <v>225258</v>
      </c>
      <c r="C14" s="35">
        <v>0.82</v>
      </c>
      <c r="D14" s="1">
        <v>6265</v>
      </c>
      <c r="E14" s="1">
        <v>14445</v>
      </c>
      <c r="F14" s="1">
        <v>26728</v>
      </c>
      <c r="G14" s="1">
        <v>48873</v>
      </c>
      <c r="H14" s="1">
        <v>64743</v>
      </c>
      <c r="I14" s="1">
        <v>38650</v>
      </c>
      <c r="J14" s="1">
        <v>23625</v>
      </c>
      <c r="K14" s="1">
        <v>1929</v>
      </c>
      <c r="L14" s="1">
        <v>91374</v>
      </c>
      <c r="M14" s="1">
        <v>57364</v>
      </c>
      <c r="N14" s="1">
        <v>21843</v>
      </c>
      <c r="O14" s="1">
        <v>53899</v>
      </c>
      <c r="P14" s="1">
        <v>778</v>
      </c>
      <c r="Q14" s="1">
        <v>1725</v>
      </c>
      <c r="R14" s="1">
        <v>13685</v>
      </c>
      <c r="S14" s="1">
        <v>42896</v>
      </c>
      <c r="T14" s="1">
        <v>48073</v>
      </c>
      <c r="U14" s="1">
        <v>56808</v>
      </c>
      <c r="V14" s="1">
        <v>32978</v>
      </c>
      <c r="W14" s="1">
        <v>28024</v>
      </c>
      <c r="X14" s="1">
        <v>1069</v>
      </c>
    </row>
    <row r="15" spans="1:24" x14ac:dyDescent="0.25">
      <c r="A15" s="1">
        <v>10</v>
      </c>
      <c r="B15" s="1">
        <v>227618</v>
      </c>
      <c r="C15" s="35">
        <v>6.97</v>
      </c>
      <c r="D15" s="1">
        <v>2854</v>
      </c>
      <c r="E15" s="1">
        <v>7419</v>
      </c>
      <c r="F15" s="1">
        <v>16571</v>
      </c>
      <c r="G15" s="1">
        <v>38007</v>
      </c>
      <c r="H15" s="1">
        <v>65888</v>
      </c>
      <c r="I15" s="1">
        <v>49180</v>
      </c>
      <c r="J15" s="1">
        <v>41997</v>
      </c>
      <c r="K15" s="1">
        <v>5702</v>
      </c>
      <c r="L15" s="1">
        <v>81645</v>
      </c>
      <c r="M15" s="1">
        <v>52962</v>
      </c>
      <c r="N15" s="1">
        <v>20244</v>
      </c>
      <c r="O15" s="1">
        <v>72240</v>
      </c>
      <c r="P15" s="1">
        <v>527</v>
      </c>
      <c r="Q15" s="1">
        <v>964</v>
      </c>
      <c r="R15" s="1">
        <v>12696</v>
      </c>
      <c r="S15" s="1">
        <v>37817</v>
      </c>
      <c r="T15" s="1">
        <v>47608</v>
      </c>
      <c r="U15" s="1">
        <v>58375</v>
      </c>
      <c r="V15" s="1">
        <v>34826</v>
      </c>
      <c r="W15" s="1">
        <v>34369</v>
      </c>
      <c r="X15" s="1">
        <v>963</v>
      </c>
    </row>
    <row r="16" spans="1:24" x14ac:dyDescent="0.25">
      <c r="A16" s="31"/>
      <c r="B16" s="25"/>
      <c r="C16" s="33"/>
      <c r="D16" s="25"/>
      <c r="E16" s="25"/>
      <c r="F16" s="25"/>
      <c r="G16" s="25"/>
      <c r="H16" s="25"/>
      <c r="I16" s="25"/>
      <c r="J16" s="25"/>
      <c r="K16" s="25"/>
      <c r="L16" s="25"/>
      <c r="M16" s="25"/>
      <c r="N16" s="25"/>
      <c r="O16" s="25"/>
      <c r="P16" s="25"/>
      <c r="Q16" s="25"/>
      <c r="R16" s="25"/>
      <c r="S16" s="25"/>
      <c r="T16" s="25"/>
      <c r="U16" s="25"/>
      <c r="V16" s="25"/>
      <c r="W16" s="25"/>
      <c r="X16" s="25"/>
    </row>
  </sheetData>
  <hyperlinks>
    <hyperlink ref="A3" location="'Table of contents'!A1" display="Back to contents" xr:uid="{00000000-0004-0000-0800-000000000000}"/>
  </hyperlinks>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 Sheet</vt:lpstr>
      <vt:lpstr>Table of Contents</vt:lpstr>
      <vt:lpstr>Notes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Dwellings characteristics by SIMD 2020 deciles, 2005-2022</dc:title>
  <cp:keywords>Scottish Index of Multiple Deprivation; Dwellings</cp:keywords>
  <dc:description>Estimates of the number and characteristics of dwellings broken down by SIMD decile in Scotland. Information is given on Council Tax Band, type of dwelling, number of rooms per dwelling and number of dwellings per hectare.</dc:description>
  <cp:lastModifiedBy>u446998</cp:lastModifiedBy>
  <cp:lastPrinted>2013-11-19T11:29:44Z</cp:lastPrinted>
  <dcterms:created xsi:type="dcterms:W3CDTF">2013-11-15T10:43:59Z</dcterms:created>
  <dcterms:modified xsi:type="dcterms:W3CDTF">2023-06-20T15:17:47Z</dcterms:modified>
</cp:coreProperties>
</file>