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u446998\OneDrive - SCOTS Connect\Households 2023\3. Other Geographies (2011 Data Zone based)\3. Household and Dwelling Estimates by Urban Rural Classification (2011 Data Zone based)\"/>
    </mc:Choice>
  </mc:AlternateContent>
  <xr:revisionPtr revIDLastSave="0" documentId="13_ncr:1_{86CF36CD-C98A-4C1D-8D2D-F14AF9317300}" xr6:coauthVersionLast="47" xr6:coauthVersionMax="47" xr10:uidLastSave="{00000000-0000-0000-0000-000000000000}"/>
  <bookViews>
    <workbookView xWindow="-110" yWindow="-110" windowWidth="19420" windowHeight="10420" xr2:uid="{00000000-000D-0000-FFFF-FFFF00000000}"/>
  </bookViews>
  <sheets>
    <sheet name="Cover Sheet" sheetId="49" r:id="rId1"/>
    <sheet name="Table of Contents" sheetId="51" r:id="rId2"/>
    <sheet name="Notes" sheetId="50" r:id="rId3"/>
    <sheet name="2005" sheetId="52" r:id="rId4"/>
    <sheet name="2006" sheetId="53" r:id="rId5"/>
    <sheet name="2007" sheetId="54" r:id="rId6"/>
    <sheet name="2008" sheetId="55" r:id="rId7"/>
    <sheet name="2009" sheetId="56" r:id="rId8"/>
    <sheet name="2010" sheetId="57" r:id="rId9"/>
    <sheet name="2011" sheetId="58" r:id="rId10"/>
    <sheet name="2012" sheetId="59" r:id="rId11"/>
    <sheet name="2013" sheetId="60" r:id="rId12"/>
    <sheet name="2014" sheetId="61" r:id="rId13"/>
    <sheet name="2015" sheetId="62" r:id="rId14"/>
    <sheet name="2016" sheetId="63" r:id="rId15"/>
    <sheet name="2017" sheetId="64" r:id="rId16"/>
    <sheet name="2018" sheetId="65" r:id="rId17"/>
    <sheet name="2019" sheetId="66" r:id="rId18"/>
    <sheet name="2020" sheetId="67" r:id="rId19"/>
    <sheet name="2021" sheetId="68" r:id="rId20"/>
    <sheet name="2022" sheetId="69" r:id="rId21"/>
    <sheet name="2023" sheetId="70"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0" l="1"/>
  <c r="A4" i="69"/>
  <c r="A4" i="68"/>
  <c r="A4" i="67"/>
  <c r="A4" i="66"/>
  <c r="A4" i="65"/>
  <c r="A3" i="64"/>
  <c r="A3" i="63"/>
  <c r="A3" i="62"/>
  <c r="A3" i="61"/>
  <c r="A3" i="60"/>
  <c r="A3" i="59"/>
  <c r="A3" i="58"/>
  <c r="A3" i="57"/>
  <c r="A3" i="56"/>
  <c r="A3" i="55"/>
  <c r="A3" i="54"/>
  <c r="A3" i="53"/>
  <c r="A4" i="52"/>
  <c r="A3" i="50"/>
  <c r="A23" i="51"/>
  <c r="A22" i="51"/>
  <c r="A21" i="51"/>
  <c r="A20" i="51"/>
  <c r="A19" i="51"/>
  <c r="A18" i="51"/>
  <c r="A17" i="51"/>
  <c r="A16" i="51"/>
  <c r="A15" i="51"/>
  <c r="A14" i="51"/>
  <c r="A13" i="51"/>
  <c r="A12" i="51"/>
  <c r="A11" i="51"/>
  <c r="A10" i="51"/>
  <c r="A9" i="51"/>
  <c r="A8" i="51"/>
  <c r="A7" i="51"/>
  <c r="A6" i="51"/>
  <c r="A5" i="51"/>
  <c r="A30" i="49"/>
</calcChain>
</file>

<file path=xl/sharedStrings.xml><?xml version="1.0" encoding="utf-8"?>
<sst xmlns="http://schemas.openxmlformats.org/spreadsheetml/2006/main" count="605" uniqueCount="161">
  <si>
    <t>National Records of Scotland (NRS)</t>
  </si>
  <si>
    <t>Methodology</t>
  </si>
  <si>
    <t>General notes</t>
  </si>
  <si>
    <t>Source:</t>
  </si>
  <si>
    <t>Household estimates and projections</t>
  </si>
  <si>
    <t>Department</t>
  </si>
  <si>
    <t>Supplier</t>
  </si>
  <si>
    <t>Time period of data</t>
  </si>
  <si>
    <t>Geographic coverage</t>
  </si>
  <si>
    <t>Publication date</t>
  </si>
  <si>
    <t>Scottish Assessors’ Portal data</t>
  </si>
  <si>
    <t>Notes related to the data in this spreadsheet</t>
  </si>
  <si>
    <t>This worksheet contains one table</t>
  </si>
  <si>
    <t>Note number</t>
  </si>
  <si>
    <t>Note text</t>
  </si>
  <si>
    <t>Related Tables</t>
  </si>
  <si>
    <t>Information on type of dwelling and number of rooms was not available when data was extracted from the Assessors Portal in January 2016 to produce the 2015 Dwellings estimates. The estimates for type of dwelling and number of rooms for 2015 have been estimated by NRS, based on data extracted from the Assessors Portal in previous and later years. Dwellings which were present in the January 2016 extract have been matched to their type and number of rooms information available from October 2016, January 2015 or January 2017, in that order. Therefore the type and number of rooms information estimated for each dwelling may not be the same as that held on the Assessors Portal as of January 2016, if for example the property was altered between January 2015 and January 2017.</t>
  </si>
  <si>
    <t xml:space="preserve">	Information on attachment type was missing for 37,858 dwellings in Tayside in the January 2017 extract from the Assessors Portal. Data was re-extracted in May 2017. Information about the attachment type of these dwellings in January 2017 was estimated by NRS, based on their attachment type in May 2017. Of the 37,858 dwellings with missing attachment type in January 2017, 1 was found to be detached, 35,077 terraced and 2,752 had unknown attachment type in May 2017. A further 28 dwellings were present in the January 2017 extract but not present in the May 2017 extract, possibly because they were demolished in the time between the two extracts being taken. These dwellings have been classed as having unknown attachment type in January 2017.</t>
  </si>
  <si>
    <t>Each of the 6,976 2011 Data Zones in Scotland have been assigned to the 6-fold Urban Rural classification based upon the location of its population weighted centroid. 
The classification of 2011 Data Zones is on a 'best-fit' basis, as a result a small number of 2011 Data Zones may straddle urban/rural classification boundaries.</t>
  </si>
  <si>
    <t>Scottish Government Urban Rural Classification</t>
  </si>
  <si>
    <r>
      <rPr>
        <sz val="12"/>
        <color rgb="FF000000"/>
        <rFont val="Arial"/>
        <family val="2"/>
      </rPr>
      <t>The Scottish Government Urban Rural Classification was first released in 2000 and is consistent with the Government's core definition of rurality which defines settlements of 3,000 or less people to be rural. 
It also classifies areas as remote based on drive times from settlements of 10,000 or more people. The definitions of urban and rural areas underlying the classification are unchanged.</t>
    </r>
    <r>
      <rPr>
        <sz val="12"/>
        <color theme="1"/>
        <rFont val="Arial"/>
        <family val="2"/>
      </rPr>
      <t xml:space="preserve">
The dwellings estimates and characteristics of dwellings for each year have been derived using the Urban Rural Classification 2020 version. 
M</t>
    </r>
    <r>
      <rPr>
        <sz val="12"/>
        <color rgb="FF000000"/>
        <rFont val="Arial"/>
        <family val="2"/>
      </rPr>
      <t>ore details can be found on the Scottish Goverment website:</t>
    </r>
  </si>
  <si>
    <t>Scottish Government Urban Rural Classification 2020 (opens in a new window)</t>
  </si>
  <si>
    <t xml:space="preserve">These tables show the dwelling estimates and characteristic of dwellings broken down by 6-fold Urban Rural Classification 2020 as at December for each year from 2005 onwards. </t>
  </si>
  <si>
    <t>Table of Contents</t>
  </si>
  <si>
    <t>Contents of this spreadsheet and links to each worksheet.</t>
  </si>
  <si>
    <t>This worksheet contains one table.</t>
  </si>
  <si>
    <t>Dwellings estimates and characteristics of dwellings for 6-fold Urban Rural Classification,  2005</t>
  </si>
  <si>
    <t>Type of dwellings and number of rooms not available at the time of publication.</t>
  </si>
  <si>
    <t>Total number of dwellings</t>
  </si>
  <si>
    <t>Dwellings per hectare</t>
  </si>
  <si>
    <t>Scotland</t>
  </si>
  <si>
    <t>Large Urban Areas</t>
  </si>
  <si>
    <t>Other Urban Areas</t>
  </si>
  <si>
    <t>Accessible Small Towns</t>
  </si>
  <si>
    <t>Remote Small Towns</t>
  </si>
  <si>
    <t>Accessible Rural</t>
  </si>
  <si>
    <t>Remote Rural</t>
  </si>
  <si>
    <t>Dwellings estimates and characteristics of dwellings for 6-fold Urban Rural Classification,  2006</t>
  </si>
  <si>
    <t>Dwellings estimates and characteristics of dwellings for 6-fold Urban Rural Classification,  2007</t>
  </si>
  <si>
    <t>Dwellings estimates and characteristics of dwellings for 6-fold Urban Rural Classification,  2008</t>
  </si>
  <si>
    <t>Dwellings estimates and characteristics of dwellings for 6-fold Urban Rural Classification,  2009</t>
  </si>
  <si>
    <t>Dwellings estimates and characteristics of dwellings for 6-fold Urban Rural Classification,  2010</t>
  </si>
  <si>
    <t>Dwellings estimates and characteristics of dwellings for 6-fold Urban Rural Classification,  2011</t>
  </si>
  <si>
    <t>Dwellings estimates and characteristics of dwellings for 6-fold Urban Rural Classification,  2012</t>
  </si>
  <si>
    <t>Dwellings estimates and characteristics of dwellings for 6-fold Urban Rural Classification,  2013</t>
  </si>
  <si>
    <t>Dwellings estimates and characteristics of dwellings for 6-fold Urban Rural Classification,  2014</t>
  </si>
  <si>
    <t>Dwellings estimates and characteristics of dwellings for 6-fold Urban Rural Classification,  2015 Note [1]</t>
  </si>
  <si>
    <t>Dwellings estimates and characteristics of dwellings for 6-fold Urban Rural Classification,  2016 Note [2]</t>
  </si>
  <si>
    <t>Dwellings estimates and characteristics of dwellings for 6-fold Urban Rural Classification,  2017</t>
  </si>
  <si>
    <t>Dwellings estimates and characteristics of dwellings for 6-fold Urban Rural Classification,  2018</t>
  </si>
  <si>
    <t>Dwellings estimates and characteristics of dwellings for 6-fold Urban Rural Classification,  2019</t>
  </si>
  <si>
    <t>Dwellings estimates and characteristics of dwellings for 6-fold Urban Rural Classification,  2020</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</si>
  <si>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</si>
  <si>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</si>
  <si>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</si>
  <si>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</si>
  <si>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</si>
  <si>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</si>
  <si>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Area Name / 
Urban Rural Classification</t>
  </si>
  <si>
    <t>Council Tax band: 
  A</t>
  </si>
  <si>
    <t>Council Tax band: 
  B</t>
  </si>
  <si>
    <t>Council Tax band: 
  C</t>
  </si>
  <si>
    <t>Council Tax band: 
  D</t>
  </si>
  <si>
    <t>Council Tax band: 
  E</t>
  </si>
  <si>
    <t>Council Tax band: 
  F</t>
  </si>
  <si>
    <t>Council Tax band: 
  G</t>
  </si>
  <si>
    <t>Council Tax band: 
  H</t>
  </si>
  <si>
    <t>Council Tax band: 
 A</t>
  </si>
  <si>
    <t>Council Tax band: 
 B</t>
  </si>
  <si>
    <t>Council Tax band: 
 C</t>
  </si>
  <si>
    <t>Council Tax band: 
 D</t>
  </si>
  <si>
    <t>Council Tax band: 
 E</t>
  </si>
  <si>
    <t>Council Tax band: 
 F</t>
  </si>
  <si>
    <t>Council Tax band: 
 G</t>
  </si>
  <si>
    <t>Council Tax band: 
 H</t>
  </si>
  <si>
    <t>Type of dwelling: 
 Detached</t>
  </si>
  <si>
    <t>Type of dwelling: 
 Semidetached</t>
  </si>
  <si>
    <t>Type of dwelling: 
 Terraced</t>
  </si>
  <si>
    <t>Type of dwelling: 
 Flat</t>
  </si>
  <si>
    <t>Type of dwelling: 
  Unknown</t>
  </si>
  <si>
    <t>Number of rooms in dwelling: 
 1</t>
  </si>
  <si>
    <t>Number of rooms in dwelling: 
 2</t>
  </si>
  <si>
    <t>Number of rooms in dwelling: 
 3</t>
  </si>
  <si>
    <t>Number of rooms in dwelling: 
 4</t>
  </si>
  <si>
    <t>Number of rooms in dwelling: 
 5</t>
  </si>
  <si>
    <t>Number of rooms in dwelling: 
 6</t>
  </si>
  <si>
    <t>Number of rooms in dwelling: 
 7+</t>
  </si>
  <si>
    <t>Number of rooms in dwelling: 
 Unknown</t>
  </si>
  <si>
    <t>Dwellings estimates and characteristics of dwellings by 6-fold Urban Rural Classification, 2022</t>
  </si>
  <si>
    <t>This worksheet contains one table.</t>
  </si>
  <si>
    <t>Type of dwellings and number of rooms not available at the time of publication.</t>
  </si>
  <si>
    <t>Area Name /
Urban Rural Classification</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</si>
  <si>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</si>
  <si>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</si>
  <si>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</si>
  <si>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</si>
  <si>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</si>
  <si>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</si>
  <si>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</si>
  <si>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</si>
  <si>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</si>
  <si>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</si>
  <si>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Scotland</t>
  </si>
  <si>
    <t>Large Urban Areas</t>
  </si>
  <si>
    <t>Other Urban Areas</t>
  </si>
  <si>
    <t>Accessible Small Towns</t>
  </si>
  <si>
    <t>Remote Small Towns</t>
  </si>
  <si>
    <t>Accessible Rural</t>
  </si>
  <si>
    <t>Remote Rural</t>
  </si>
  <si>
    <t>This worksheet contains one table. Some cells refer to notes which are explained on the notes worksheet.</t>
  </si>
  <si>
    <t>Figures have been rounded to the nearest whole number. Totals may not equal the sum of their parts as a result of this rounding.
Information on attachment type and number of rooms was not available when data was extracted from the Assessors' Portal for 2005 and for the period 2018-2022.</t>
  </si>
  <si>
    <t>Dwellings estimates and characteristics of dwellings for 6-fold Urban Rural Classification, 2021</t>
  </si>
  <si>
    <t>[Note 1]</t>
  </si>
  <si>
    <t>[Note 2]</t>
  </si>
  <si>
    <t>Dwellings estimates and characteristics of dwellings by 6-fold Urban Rural Classification, 2005-2023</t>
  </si>
  <si>
    <t>20/06/2024</t>
  </si>
  <si>
    <t>The 6,976 2011 Data Zones in Scotland.</t>
  </si>
  <si>
    <t>December 2005 to December 2023</t>
  </si>
  <si>
    <t>The content of this spreadsheet is © Crown Copyright 2024. You may re-use this information (not including logos) free of charge in any format or medium, under the terms of the Open Government Licence.</t>
  </si>
  <si>
    <t>Worksheet Name</t>
  </si>
  <si>
    <t>Worksheet Title</t>
  </si>
  <si>
    <t>Dwellings estimates and characteristics of dwellings for 6-fold Urban Rural Classification,  2005</t>
  </si>
  <si>
    <t>Dwellings estimates and characteristics of dwellings for 6-fold Urban Rural Classification,  2006</t>
  </si>
  <si>
    <t>Dwellings estimates and characteristics of dwellings for 6-fold Urban Rural Classification,  2007</t>
  </si>
  <si>
    <t>Dwellings estimates and characteristics of dwellings for 6-fold Urban Rural Classification,  2008</t>
  </si>
  <si>
    <t>Dwellings estimates and characteristics of dwellings for 6-fold Urban Rural Classification,  2009</t>
  </si>
  <si>
    <t>Dwellings estimates and characteristics of dwellings for 6-fold Urban Rural Classification,  2010</t>
  </si>
  <si>
    <t>Dwellings estimates and characteristics of dwellings for 6-fold Urban Rural Classification,  2011</t>
  </si>
  <si>
    <t>Dwellings estimates and characteristics of dwellings for 6-fold Urban Rural Classification,  2012</t>
  </si>
  <si>
    <t>Dwellings estimates and characteristics of dwellings for 6-fold Urban Rural Classification,  2013</t>
  </si>
  <si>
    <t>Dwellings estimates and characteristics of dwellings for 6-fold Urban Rural Classification,  2014</t>
  </si>
  <si>
    <t>Dwellings estimates and characteristics of dwellings for 6-fold Urban Rural Classification,  2015 Note [1]</t>
  </si>
  <si>
    <t>Dwellings estimates and characteristics of dwellings for 6-fold Urban Rural Classification,  2016 Note [2]</t>
  </si>
  <si>
    <t>Dwellings estimates and characteristics of dwellings for 6-fold Urban Rural Classification,  2017</t>
  </si>
  <si>
    <t>Dwellings estimates and characteristics of dwellings for 6-fold Urban Rural Classification,  2018</t>
  </si>
  <si>
    <t>Dwellings estimates and characteristics of dwellings for 6-fold Urban Rural Classification,  2019</t>
  </si>
  <si>
    <t>Dwellings estimates and characteristics of dwellings for 6-fold Urban Rural Classification,  2020</t>
  </si>
  <si>
    <t>Dwellings estimates and characteristics of dwellings for 6-fold Urban Rural Classification,  2021</t>
  </si>
  <si>
    <t>Dwellings estimates and characteristics of dwellings by 6-fold Urban Rural Classification, 2022</t>
  </si>
  <si>
    <t>Dwellings estimates and characteristics of dwellings by 6-fold Urban Rural Classification, 2023</t>
  </si>
  <si>
    <t>This worksheet contains one table.</t>
  </si>
  <si>
    <t>Type of dwellings and number of rooms not available at the time of publication.</t>
  </si>
  <si>
    <t>Area Name /
Urban Rural Classification</t>
  </si>
  <si>
    <t>Total number of dwellings</t>
  </si>
  <si>
    <t>Dwellings per hectare</t>
  </si>
  <si>
    <t>Council Tax
band:
A</t>
  </si>
  <si>
    <t>Council Tax
band:
B</t>
  </si>
  <si>
    <t>Council Tax
band:
C</t>
  </si>
  <si>
    <t>Council Tax
band:
D</t>
  </si>
  <si>
    <t>Council Tax
band:
E</t>
  </si>
  <si>
    <t>Council Tax
band:
F</t>
  </si>
  <si>
    <t>Council Tax
band:
G</t>
  </si>
  <si>
    <t>Council Tax
band:
H</t>
  </si>
  <si>
    <t>Scotland</t>
  </si>
  <si>
    <t>Large Urban Areas</t>
  </si>
  <si>
    <t>Other Urban Areas</t>
  </si>
  <si>
    <t>Accessible Small Towns</t>
  </si>
  <si>
    <t>Remote Small Towns</t>
  </si>
  <si>
    <t>Accessible Rural</t>
  </si>
  <si>
    <t>Remote Rural</t>
  </si>
  <si>
    <t>Link to NRS website: Household and Dwellings in Scotland: 2023 (opens a new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</si>
</sst>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4" x14ac:knownFonts="1">
    <font>
      <sz val="12"/>
      <color rgb="FF000000"/>
      <name val="Arial"/>
      <family val="2"/>
    </font>
    <font>
      <u/>
      <sz val="12"/>
      <color indexed="12"/>
      <name val="Arial"/>
      <family val="2"/>
    </font>
    <font>
      <u/>
      <sz val="12"/>
      <color theme="10"/>
      <name val="Arial"/>
      <family val="2"/>
    </font>
    <font>
      <sz val="12"/>
      <color theme="1"/>
      <name val="Arial"/>
      <family val="2"/>
    </font>
    <font>
      <b/>
      <sz val="14"/>
      <color rgb="FF000000"/>
      <name val="Arial"/>
      <family val="2"/>
    </font>
    <font>
      <sz val="12"/>
      <color rgb="FF000000"/>
      <name val="Arial"/>
    </font>
    <font>
      <sz val="12"/>
      <color rgb="FF000000"/>
      <name val="Arial"/>
      <family val="2"/>
    </font>
    <font>
      <b/>
      <sz val="12"/>
      <color rgb="FF000000"/>
      <name val="Arial"/>
    </font>
    <font>
      <b/>
      <sz val="12"/>
      <color rgb="FF000000"/>
      <name val="Arial"/>
      <family val="2"/>
    </font>
    <font>
      <u/>
      <sz val="12"/>
      <color theme="10"/>
      <name val="Arial"/>
    </font>
    <font>
      <b/>
      <sz val="12"/>
      <color rgb="FF000000"/>
      <name val="Arial"/>
    </font>
    <font>
      <u/>
      <sz val="12"/>
      <color rgb="FF0563C1"/>
      <name val="Arial"/>
    </font>
    <font>
      <sz val="12"/>
      <color rgb="FF000000"/>
      <name val="Arial"/>
    </font>
    <font>
      <b/>
      <sz val="16"/>
      <name val="Arial"/>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3" fillId="0" borderId="0" applyNumberFormat="0" applyFill="0" applyAlignment="0" applyProtection="0"/>
  </cellStyleXfs>
  <cellXfs count="43">
    <xf numFmtId="0" fontId="0" fillId="0" borderId="0" xfId="0"/>
    <xf numFmtId="0" fontId="1" fillId="0" borderId="0" xfId="0" applyFont="1" applyAlignment="1">
      <alignment horizontal="left" vertical="center"/>
    </xf>
    <xf numFmtId="14" fontId="3" fillId="0" borderId="0" xfId="0" applyNumberFormat="1" applyFont="1" applyAlignment="1">
      <alignment horizontal="left" wrapText="1"/>
    </xf>
    <xf numFmtId="0" fontId="3" fillId="0" borderId="0" xfId="0" applyFont="1" applyAlignment="1">
      <alignment wrapText="1"/>
    </xf>
    <xf numFmtId="0" fontId="4" fillId="0" borderId="0" xfId="0" applyFont="1"/>
    <xf numFmtId="0" fontId="5" fillId="0" borderId="0" xfId="0" applyFont="1" applyAlignment="1">
      <alignment horizontal="left" wrapText="1"/>
    </xf>
    <xf numFmtId="0" fontId="2" fillId="0" borderId="0" xfId="0" applyFont="1"/>
    <xf numFmtId="0" fontId="6" fillId="0" borderId="0" xfId="0" applyFont="1"/>
    <xf numFmtId="0" fontId="4" fillId="0" borderId="0" xfId="0" applyFont="1" applyAlignment="1">
      <alignment horizontal="left"/>
    </xf>
    <xf numFmtId="0" fontId="5" fillId="0" borderId="0" xfId="0" applyFont="1"/>
    <xf numFmtId="0" fontId="8" fillId="0" borderId="0" xfId="0" applyFont="1" applyAlignment="1">
      <alignment vertical="top"/>
    </xf>
    <xf numFmtId="0" fontId="6" fillId="0" borderId="0" xfId="0" applyFont="1" applyAlignment="1">
      <alignment horizontal="center"/>
    </xf>
    <xf numFmtId="0" fontId="6" fillId="0" borderId="0" xfId="0" applyFont="1" applyAlignment="1">
      <alignment wrapText="1"/>
    </xf>
    <xf numFmtId="0" fontId="8" fillId="0" borderId="0" xfId="0" applyFont="1" applyAlignment="1">
      <alignment horizontal="left" vertical="top" wrapText="1"/>
    </xf>
    <xf numFmtId="3" fontId="6" fillId="0" borderId="0" xfId="0" applyNumberFormat="1" applyFont="1"/>
    <xf numFmtId="164" fontId="6" fillId="0" borderId="0" xfId="0" applyNumberFormat="1" applyFont="1"/>
    <xf numFmtId="0" fontId="8" fillId="0" borderId="1" xfId="0" applyFont="1" applyBorder="1" applyAlignment="1">
      <alignment horizontal="left" vertical="top" wrapText="1"/>
    </xf>
    <xf numFmtId="0" fontId="8" fillId="0" borderId="1" xfId="0" applyFont="1" applyBorder="1" applyAlignment="1">
      <alignment horizontal="right" vertical="top" wrapText="1"/>
    </xf>
    <xf numFmtId="0" fontId="8" fillId="0" borderId="0" xfId="0" applyFont="1" applyAlignment="1">
      <alignment vertical="center"/>
    </xf>
    <xf numFmtId="3" fontId="8" fillId="0" borderId="0" xfId="0" applyNumberFormat="1" applyFont="1" applyAlignment="1">
      <alignment vertical="center"/>
    </xf>
    <xf numFmtId="164" fontId="8" fillId="0" borderId="0" xfId="0" applyNumberFormat="1" applyFont="1" applyAlignment="1">
      <alignment vertical="center"/>
    </xf>
    <xf numFmtId="0" fontId="9" fillId="0" borderId="0" xfId="0" applyFont="1"/>
    <xf numFmtId="0" fontId="7" fillId="0" borderId="1" xfId="0" applyFont="1" applyBorder="1" applyAlignment="1">
      <alignment horizontal="left" vertical="top" wrapText="1"/>
    </xf>
    <xf numFmtId="0" fontId="7" fillId="0" borderId="1" xfId="0" applyFont="1" applyBorder="1" applyAlignment="1">
      <alignment horizontal="right" vertical="top" wrapText="1"/>
    </xf>
    <xf numFmtId="3" fontId="5" fillId="0" borderId="0" xfId="0" applyNumberFormat="1" applyFont="1"/>
    <xf numFmtId="164" fontId="5" fillId="0" borderId="0" xfId="0" applyNumberFormat="1" applyFont="1"/>
    <xf numFmtId="3" fontId="7" fillId="0" borderId="0" xfId="0" applyNumberFormat="1" applyFont="1" applyAlignment="1">
      <alignment vertical="center"/>
    </xf>
    <xf numFmtId="164" fontId="7" fillId="0" borderId="0" xfId="0" applyNumberFormat="1" applyFont="1" applyAlignment="1">
      <alignment vertical="center"/>
    </xf>
    <xf numFmtId="0" fontId="7" fillId="0" borderId="0" xfId="0" applyFont="1" applyAlignment="1">
      <alignment vertical="center"/>
    </xf>
    <xf numFmtId="0" fontId="10" fillId="0" borderId="0" xfId="0" applyFont="1"/>
    <xf numFmtId="0" fontId="11" fillId="0" borderId="0" xfId="0" applyFont="1"/>
    <xf numFmtId="0" fontId="10" fillId="0" borderId="1" xfId="0" applyFont="1" applyBorder="1" applyAlignment="1">
      <alignment horizontal="left" vertical="top" wrapText="1"/>
    </xf>
    <xf numFmtId="0" fontId="12" fillId="0" borderId="0" xfId="0" applyFont="1" applyAlignment="1">
      <alignment horizontal="left" wrapText="1"/>
    </xf>
    <xf numFmtId="0" fontId="10" fillId="0" borderId="1" xfId="0" applyFont="1" applyBorder="1" applyAlignment="1">
      <alignment horizontal="right" vertical="top" wrapText="1"/>
    </xf>
    <xf numFmtId="3" fontId="12" fillId="0" borderId="0" xfId="0" applyNumberFormat="1" applyFont="1" applyAlignment="1">
      <alignment horizontal="right" wrapText="1"/>
    </xf>
    <xf numFmtId="3" fontId="12" fillId="0" borderId="0" xfId="0" applyNumberFormat="1" applyFont="1"/>
    <xf numFmtId="164" fontId="12" fillId="0" borderId="0" xfId="0" applyNumberFormat="1" applyFont="1" applyAlignment="1">
      <alignment horizontal="right" wrapText="1"/>
    </xf>
    <xf numFmtId="164" fontId="12" fillId="0" borderId="0" xfId="0" applyNumberFormat="1" applyFont="1"/>
    <xf numFmtId="0" fontId="10" fillId="0" borderId="0" xfId="0" applyFont="1" applyAlignment="1">
      <alignment horizontal="left" vertical="center" wrapText="1"/>
    </xf>
    <xf numFmtId="3" fontId="10" fillId="0" borderId="0" xfId="0" applyNumberFormat="1" applyFont="1" applyAlignment="1">
      <alignment horizontal="right" vertical="center" wrapText="1"/>
    </xf>
    <xf numFmtId="164" fontId="10" fillId="0" borderId="0" xfId="0" applyNumberFormat="1" applyFont="1" applyAlignment="1">
      <alignment horizontal="right" vertical="center" wrapText="1"/>
    </xf>
    <xf numFmtId="0" fontId="2" fillId="0" borderId="0" xfId="1" applyAlignment="1">
      <alignment wrapText="1"/>
    </xf>
    <xf numFmtId="0" fontId="13" fillId="0" borderId="0" xfId="2"/>
  </cellXfs>
  <cellStyles count="3">
    <cellStyle name="Heading 1" xfId="2" builtinId="16" customBuiltin="1"/>
    <cellStyle name="Hyperlink" xfId="1" builtinId="8"/>
    <cellStyle name="Normal" xfId="0" builtinId="0" customBuiltin="1"/>
  </cellStyles>
  <dxfs count="37">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top" textRotation="0" wrapText="1" indent="0" justifyLastLine="0" shrinkToFit="0" readingOrder="0"/>
    </dxf>
    <dxf>
      <fill>
        <patternFill patternType="none">
          <fgColor indexed="64"/>
          <bgColor auto="1"/>
        </patternFill>
      </fill>
      <alignment vertical="bottom" textRotation="0" indent="0" justifyLastLine="0" shrinkToFit="0" readingOrder="0"/>
    </dxf>
    <dxf>
      <fill>
        <patternFill patternType="none">
          <fgColor indexed="64"/>
          <bgColor auto="1"/>
        </patternFill>
      </fill>
      <alignment vertical="bottom" textRotation="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vertical="bottom" textRotation="0" indent="0" justifyLastLine="0" shrinkToFit="0" readingOrder="0"/>
    </dxf>
    <dxf>
      <font>
        <b/>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ofcontents" displayName="tableofcontents" ref="A4:B23"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12" displayName="table2012" ref="A4:X11" totalsRowShown="0" headerRowDxfId="19" headerRowBorderDxfId="18">
  <tableColumns count="24">
    <tableColumn id="1" xr3:uid="{00000000-0010-0000-0900-000001000000}" name="Area Name / _x000a_Urban Rural Classification"/>
    <tableColumn id="2" xr3:uid="{00000000-0010-0000-0900-000002000000}" name="Total number of dwellings"/>
    <tableColumn id="3" xr3:uid="{00000000-0010-0000-0900-000003000000}" name="Dwellings per hectare"/>
    <tableColumn id="4" xr3:uid="{00000000-0010-0000-0900-000004000000}" name="Council Tax band: _x000a_ A"/>
    <tableColumn id="5" xr3:uid="{00000000-0010-0000-0900-000005000000}" name="Council Tax band: _x000a_ B"/>
    <tableColumn id="6" xr3:uid="{00000000-0010-0000-0900-000006000000}" name="Council Tax band: _x000a_ C"/>
    <tableColumn id="7" xr3:uid="{00000000-0010-0000-0900-000007000000}" name="Council Tax band: _x000a_ D"/>
    <tableColumn id="8" xr3:uid="{00000000-0010-0000-0900-000008000000}" name="Council Tax band: _x000a_ E"/>
    <tableColumn id="9" xr3:uid="{00000000-0010-0000-0900-000009000000}" name="Council Tax band: _x000a_ F"/>
    <tableColumn id="10" xr3:uid="{00000000-0010-0000-0900-00000A000000}" name="Council Tax band: _x000a_ G"/>
    <tableColumn id="11" xr3:uid="{00000000-0010-0000-0900-00000B000000}" name="Council Tax band: _x000a_ H"/>
    <tableColumn id="12" xr3:uid="{00000000-0010-0000-0900-00000C000000}" name="Type of dwelling: _x000a_ Detached"/>
    <tableColumn id="13" xr3:uid="{00000000-0010-0000-0900-00000D000000}" name="Type of dwelling: _x000a_ Semidetached"/>
    <tableColumn id="14" xr3:uid="{00000000-0010-0000-0900-00000E000000}" name="Type of dwelling: _x000a_ Terraced"/>
    <tableColumn id="15" xr3:uid="{00000000-0010-0000-0900-00000F000000}" name="Type of dwelling: _x000a_ Flat"/>
    <tableColumn id="16" xr3:uid="{00000000-0010-0000-0900-000010000000}" name="Type of dwelling: _x000a_  Unknown"/>
    <tableColumn id="17" xr3:uid="{00000000-0010-0000-0900-000011000000}" name="Number of rooms in dwelling: _x000a_ 1"/>
    <tableColumn id="18" xr3:uid="{00000000-0010-0000-0900-000012000000}" name="Number of rooms in dwelling: _x000a_ 2"/>
    <tableColumn id="19" xr3:uid="{00000000-0010-0000-0900-000013000000}" name="Number of rooms in dwelling: _x000a_ 3"/>
    <tableColumn id="20" xr3:uid="{00000000-0010-0000-0900-000014000000}" name="Number of rooms in dwelling: _x000a_ 4"/>
    <tableColumn id="21" xr3:uid="{00000000-0010-0000-0900-000015000000}" name="Number of rooms in dwelling: _x000a_ 5"/>
    <tableColumn id="22" xr3:uid="{00000000-0010-0000-0900-000016000000}" name="Number of rooms in dwelling: _x000a_ 6"/>
    <tableColumn id="23" xr3:uid="{00000000-0010-0000-0900-000017000000}" name="Number of rooms in dwelling: _x000a_ 7+"/>
    <tableColumn id="24" xr3:uid="{00000000-0010-0000-0900-000018000000}" name="Number of rooms in dwelling: _x000a_ Unknown"/>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2013" displayName="table2013" ref="A4:X11" totalsRowShown="0" headerRowDxfId="17" headerRowBorderDxfId="16">
  <tableColumns count="24">
    <tableColumn id="1" xr3:uid="{00000000-0010-0000-0A00-000001000000}" name="Area Name / _x000a_Urban Rural Classification"/>
    <tableColumn id="2" xr3:uid="{00000000-0010-0000-0A00-000002000000}" name="Total number of dwellings"/>
    <tableColumn id="3" xr3:uid="{00000000-0010-0000-0A00-000003000000}" name="Dwellings per hectare"/>
    <tableColumn id="4" xr3:uid="{00000000-0010-0000-0A00-000004000000}" name="Council Tax band: _x000a_ A"/>
    <tableColumn id="5" xr3:uid="{00000000-0010-0000-0A00-000005000000}" name="Council Tax band: _x000a_ B"/>
    <tableColumn id="6" xr3:uid="{00000000-0010-0000-0A00-000006000000}" name="Council Tax band: _x000a_ C"/>
    <tableColumn id="7" xr3:uid="{00000000-0010-0000-0A00-000007000000}" name="Council Tax band: _x000a_ D"/>
    <tableColumn id="8" xr3:uid="{00000000-0010-0000-0A00-000008000000}" name="Council Tax band: _x000a_ E"/>
    <tableColumn id="9" xr3:uid="{00000000-0010-0000-0A00-000009000000}" name="Council Tax band: _x000a_ F"/>
    <tableColumn id="10" xr3:uid="{00000000-0010-0000-0A00-00000A000000}" name="Council Tax band: _x000a_ G"/>
    <tableColumn id="11" xr3:uid="{00000000-0010-0000-0A00-00000B000000}" name="Council Tax band: _x000a_ H"/>
    <tableColumn id="12" xr3:uid="{00000000-0010-0000-0A00-00000C000000}" name="Type of dwelling: _x000a_ Detached"/>
    <tableColumn id="13" xr3:uid="{00000000-0010-0000-0A00-00000D000000}" name="Type of dwelling: _x000a_ Semidetached"/>
    <tableColumn id="14" xr3:uid="{00000000-0010-0000-0A00-00000E000000}" name="Type of dwelling: _x000a_ Terraced"/>
    <tableColumn id="15" xr3:uid="{00000000-0010-0000-0A00-00000F000000}" name="Type of dwelling: _x000a_ Flat"/>
    <tableColumn id="16" xr3:uid="{00000000-0010-0000-0A00-000010000000}" name="Type of dwelling: _x000a_  Unknown"/>
    <tableColumn id="17" xr3:uid="{00000000-0010-0000-0A00-000011000000}" name="Number of rooms in dwelling: _x000a_ 1"/>
    <tableColumn id="18" xr3:uid="{00000000-0010-0000-0A00-000012000000}" name="Number of rooms in dwelling: _x000a_ 2"/>
    <tableColumn id="19" xr3:uid="{00000000-0010-0000-0A00-000013000000}" name="Number of rooms in dwelling: _x000a_ 3"/>
    <tableColumn id="20" xr3:uid="{00000000-0010-0000-0A00-000014000000}" name="Number of rooms in dwelling: _x000a_ 4"/>
    <tableColumn id="21" xr3:uid="{00000000-0010-0000-0A00-000015000000}" name="Number of rooms in dwelling: _x000a_ 5"/>
    <tableColumn id="22" xr3:uid="{00000000-0010-0000-0A00-000016000000}" name="Number of rooms in dwelling: _x000a_ 6"/>
    <tableColumn id="23" xr3:uid="{00000000-0010-0000-0A00-000017000000}" name="Number of rooms in dwelling: _x000a_ 7+"/>
    <tableColumn id="24" xr3:uid="{00000000-0010-0000-0A00-000018000000}" name="Number of rooms in dwelling: _x000a_ Unknown"/>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2014" displayName="table2014" ref="A4:X11" totalsRowShown="0" headerRowDxfId="15" headerRowBorderDxfId="14">
  <tableColumns count="24">
    <tableColumn id="1" xr3:uid="{00000000-0010-0000-0B00-000001000000}" name="Area Name / _x000a_Urban Rural Classification"/>
    <tableColumn id="2" xr3:uid="{00000000-0010-0000-0B00-000002000000}" name="Total number of dwellings"/>
    <tableColumn id="3" xr3:uid="{00000000-0010-0000-0B00-000003000000}" name="Dwellings per hectare"/>
    <tableColumn id="4" xr3:uid="{00000000-0010-0000-0B00-000004000000}" name="Council Tax band: _x000a_ A"/>
    <tableColumn id="5" xr3:uid="{00000000-0010-0000-0B00-000005000000}" name="Council Tax band: _x000a_ B"/>
    <tableColumn id="6" xr3:uid="{00000000-0010-0000-0B00-000006000000}" name="Council Tax band: _x000a_ C"/>
    <tableColumn id="7" xr3:uid="{00000000-0010-0000-0B00-000007000000}" name="Council Tax band: _x000a_ D"/>
    <tableColumn id="8" xr3:uid="{00000000-0010-0000-0B00-000008000000}" name="Council Tax band: _x000a_ E"/>
    <tableColumn id="9" xr3:uid="{00000000-0010-0000-0B00-000009000000}" name="Council Tax band: _x000a_ F"/>
    <tableColumn id="10" xr3:uid="{00000000-0010-0000-0B00-00000A000000}" name="Council Tax band: _x000a_ G"/>
    <tableColumn id="11" xr3:uid="{00000000-0010-0000-0B00-00000B000000}" name="Council Tax band: _x000a_ H"/>
    <tableColumn id="12" xr3:uid="{00000000-0010-0000-0B00-00000C000000}" name="Type of dwelling: _x000a_ Detached"/>
    <tableColumn id="13" xr3:uid="{00000000-0010-0000-0B00-00000D000000}" name="Type of dwelling: _x000a_ Semidetached"/>
    <tableColumn id="14" xr3:uid="{00000000-0010-0000-0B00-00000E000000}" name="Type of dwelling: _x000a_ Terraced"/>
    <tableColumn id="15" xr3:uid="{00000000-0010-0000-0B00-00000F000000}" name="Type of dwelling: _x000a_ Flat"/>
    <tableColumn id="16" xr3:uid="{00000000-0010-0000-0B00-000010000000}" name="Type of dwelling: _x000a_  Unknown"/>
    <tableColumn id="17" xr3:uid="{00000000-0010-0000-0B00-000011000000}" name="Number of rooms in dwelling: _x000a_ 1"/>
    <tableColumn id="18" xr3:uid="{00000000-0010-0000-0B00-000012000000}" name="Number of rooms in dwelling: _x000a_ 2"/>
    <tableColumn id="19" xr3:uid="{00000000-0010-0000-0B00-000013000000}" name="Number of rooms in dwelling: _x000a_ 3"/>
    <tableColumn id="20" xr3:uid="{00000000-0010-0000-0B00-000014000000}" name="Number of rooms in dwelling: _x000a_ 4"/>
    <tableColumn id="21" xr3:uid="{00000000-0010-0000-0B00-000015000000}" name="Number of rooms in dwelling: _x000a_ 5"/>
    <tableColumn id="22" xr3:uid="{00000000-0010-0000-0B00-000016000000}" name="Number of rooms in dwelling: _x000a_ 6"/>
    <tableColumn id="23" xr3:uid="{00000000-0010-0000-0B00-000017000000}" name="Number of rooms in dwelling: _x000a_ 7+"/>
    <tableColumn id="24" xr3:uid="{00000000-0010-0000-0B00-000018000000}" name="Number of rooms in dwelling: _x000a_ Unknown"/>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2015" displayName="table2015" ref="A4:X11" totalsRowShown="0" headerRowDxfId="13" headerRowBorderDxfId="12">
  <tableColumns count="24">
    <tableColumn id="1" xr3:uid="{00000000-0010-0000-0C00-000001000000}" name="Area Name / _x000a_Urban Rural Classification"/>
    <tableColumn id="2" xr3:uid="{00000000-0010-0000-0C00-000002000000}" name="Total number of dwellings"/>
    <tableColumn id="3" xr3:uid="{00000000-0010-0000-0C00-000003000000}" name="Dwellings per hectare"/>
    <tableColumn id="4" xr3:uid="{00000000-0010-0000-0C00-000004000000}" name="Council Tax band: _x000a_ A"/>
    <tableColumn id="5" xr3:uid="{00000000-0010-0000-0C00-000005000000}" name="Council Tax band: _x000a_ B"/>
    <tableColumn id="6" xr3:uid="{00000000-0010-0000-0C00-000006000000}" name="Council Tax band: _x000a_ C"/>
    <tableColumn id="7" xr3:uid="{00000000-0010-0000-0C00-000007000000}" name="Council Tax band: _x000a_ D"/>
    <tableColumn id="8" xr3:uid="{00000000-0010-0000-0C00-000008000000}" name="Council Tax band: _x000a_ E"/>
    <tableColumn id="9" xr3:uid="{00000000-0010-0000-0C00-000009000000}" name="Council Tax band: _x000a_ F"/>
    <tableColumn id="10" xr3:uid="{00000000-0010-0000-0C00-00000A000000}" name="Council Tax band: _x000a_ G"/>
    <tableColumn id="11" xr3:uid="{00000000-0010-0000-0C00-00000B000000}" name="Council Tax band: _x000a_ H"/>
    <tableColumn id="12" xr3:uid="{00000000-0010-0000-0C00-00000C000000}" name="Type of dwelling: _x000a_ Detached"/>
    <tableColumn id="13" xr3:uid="{00000000-0010-0000-0C00-00000D000000}" name="Type of dwelling: _x000a_ Semidetached"/>
    <tableColumn id="14" xr3:uid="{00000000-0010-0000-0C00-00000E000000}" name="Type of dwelling: _x000a_ Terraced"/>
    <tableColumn id="15" xr3:uid="{00000000-0010-0000-0C00-00000F000000}" name="Type of dwelling: _x000a_ Flat"/>
    <tableColumn id="16" xr3:uid="{00000000-0010-0000-0C00-000010000000}" name="Type of dwelling: _x000a_  Unknown"/>
    <tableColumn id="17" xr3:uid="{00000000-0010-0000-0C00-000011000000}" name="Number of rooms in dwelling: _x000a_ 1"/>
    <tableColumn id="18" xr3:uid="{00000000-0010-0000-0C00-000012000000}" name="Number of rooms in dwelling: _x000a_ 2"/>
    <tableColumn id="19" xr3:uid="{00000000-0010-0000-0C00-000013000000}" name="Number of rooms in dwelling: _x000a_ 3"/>
    <tableColumn id="20" xr3:uid="{00000000-0010-0000-0C00-000014000000}" name="Number of rooms in dwelling: _x000a_ 4"/>
    <tableColumn id="21" xr3:uid="{00000000-0010-0000-0C00-000015000000}" name="Number of rooms in dwelling: _x000a_ 5"/>
    <tableColumn id="22" xr3:uid="{00000000-0010-0000-0C00-000016000000}" name="Number of rooms in dwelling: _x000a_ 6"/>
    <tableColumn id="23" xr3:uid="{00000000-0010-0000-0C00-000017000000}" name="Number of rooms in dwelling: _x000a_ 7+"/>
    <tableColumn id="24" xr3:uid="{00000000-0010-0000-0C00-000018000000}" name="Number of rooms in dwelling: _x000a_ Unknown"/>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2016" displayName="table2016" ref="A4:X11" totalsRowShown="0" headerRowDxfId="11" headerRowBorderDxfId="10">
  <tableColumns count="24">
    <tableColumn id="1" xr3:uid="{00000000-0010-0000-0D00-000001000000}" name="Area Name / _x000a_Urban Rural Classification"/>
    <tableColumn id="2" xr3:uid="{00000000-0010-0000-0D00-000002000000}" name="Total number of dwellings"/>
    <tableColumn id="3" xr3:uid="{00000000-0010-0000-0D00-000003000000}" name="Dwellings per hectare"/>
    <tableColumn id="4" xr3:uid="{00000000-0010-0000-0D00-000004000000}" name="Council Tax band: _x000a_ A"/>
    <tableColumn id="5" xr3:uid="{00000000-0010-0000-0D00-000005000000}" name="Council Tax band: _x000a_ B"/>
    <tableColumn id="6" xr3:uid="{00000000-0010-0000-0D00-000006000000}" name="Council Tax band: _x000a_ C"/>
    <tableColumn id="7" xr3:uid="{00000000-0010-0000-0D00-000007000000}" name="Council Tax band: _x000a_ D"/>
    <tableColumn id="8" xr3:uid="{00000000-0010-0000-0D00-000008000000}" name="Council Tax band: _x000a_ E"/>
    <tableColumn id="9" xr3:uid="{00000000-0010-0000-0D00-000009000000}" name="Council Tax band: _x000a_ F"/>
    <tableColumn id="10" xr3:uid="{00000000-0010-0000-0D00-00000A000000}" name="Council Tax band: _x000a_ G"/>
    <tableColumn id="11" xr3:uid="{00000000-0010-0000-0D00-00000B000000}" name="Council Tax band: _x000a_ H"/>
    <tableColumn id="12" xr3:uid="{00000000-0010-0000-0D00-00000C000000}" name="Type of dwelling: _x000a_ Detached"/>
    <tableColumn id="13" xr3:uid="{00000000-0010-0000-0D00-00000D000000}" name="Type of dwelling: _x000a_ Semidetached"/>
    <tableColumn id="14" xr3:uid="{00000000-0010-0000-0D00-00000E000000}" name="Type of dwelling: _x000a_ Terraced"/>
    <tableColumn id="15" xr3:uid="{00000000-0010-0000-0D00-00000F000000}" name="Type of dwelling: _x000a_ Flat"/>
    <tableColumn id="16" xr3:uid="{00000000-0010-0000-0D00-000010000000}" name="Type of dwelling: _x000a_  Unknown"/>
    <tableColumn id="17" xr3:uid="{00000000-0010-0000-0D00-000011000000}" name="Number of rooms in dwelling: _x000a_ 1"/>
    <tableColumn id="18" xr3:uid="{00000000-0010-0000-0D00-000012000000}" name="Number of rooms in dwelling: _x000a_ 2"/>
    <tableColumn id="19" xr3:uid="{00000000-0010-0000-0D00-000013000000}" name="Number of rooms in dwelling: _x000a_ 3"/>
    <tableColumn id="20" xr3:uid="{00000000-0010-0000-0D00-000014000000}" name="Number of rooms in dwelling: _x000a_ 4"/>
    <tableColumn id="21" xr3:uid="{00000000-0010-0000-0D00-000015000000}" name="Number of rooms in dwelling: _x000a_ 5"/>
    <tableColumn id="22" xr3:uid="{00000000-0010-0000-0D00-000016000000}" name="Number of rooms in dwelling: _x000a_ 6"/>
    <tableColumn id="23" xr3:uid="{00000000-0010-0000-0D00-000017000000}" name="Number of rooms in dwelling: _x000a_ 7+"/>
    <tableColumn id="24" xr3:uid="{00000000-0010-0000-0D00-000018000000}" name="Number of rooms in dwelling: _x000a_ Unknown"/>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2017" displayName="table2017" ref="A4:X11" totalsRowShown="0" headerRowDxfId="9" headerRowBorderDxfId="8">
  <tableColumns count="24">
    <tableColumn id="1" xr3:uid="{00000000-0010-0000-0E00-000001000000}" name="Area Name / _x000a_Urban Rural Classification"/>
    <tableColumn id="2" xr3:uid="{00000000-0010-0000-0E00-000002000000}" name="Total number of dwellings"/>
    <tableColumn id="3" xr3:uid="{00000000-0010-0000-0E00-000003000000}" name="Dwellings per hectare"/>
    <tableColumn id="4" xr3:uid="{00000000-0010-0000-0E00-000004000000}" name="Council Tax band: _x000a_ A"/>
    <tableColumn id="5" xr3:uid="{00000000-0010-0000-0E00-000005000000}" name="Council Tax band: _x000a_ B"/>
    <tableColumn id="6" xr3:uid="{00000000-0010-0000-0E00-000006000000}" name="Council Tax band: _x000a_ C"/>
    <tableColumn id="7" xr3:uid="{00000000-0010-0000-0E00-000007000000}" name="Council Tax band: _x000a_ D"/>
    <tableColumn id="8" xr3:uid="{00000000-0010-0000-0E00-000008000000}" name="Council Tax band: _x000a_ E"/>
    <tableColumn id="9" xr3:uid="{00000000-0010-0000-0E00-000009000000}" name="Council Tax band: _x000a_ F"/>
    <tableColumn id="10" xr3:uid="{00000000-0010-0000-0E00-00000A000000}" name="Council Tax band: _x000a_ G"/>
    <tableColumn id="11" xr3:uid="{00000000-0010-0000-0E00-00000B000000}" name="Council Tax band: _x000a_ H"/>
    <tableColumn id="12" xr3:uid="{00000000-0010-0000-0E00-00000C000000}" name="Type of dwelling: _x000a_ Detached"/>
    <tableColumn id="13" xr3:uid="{00000000-0010-0000-0E00-00000D000000}" name="Type of dwelling: _x000a_ Semidetached"/>
    <tableColumn id="14" xr3:uid="{00000000-0010-0000-0E00-00000E000000}" name="Type of dwelling: _x000a_ Terraced"/>
    <tableColumn id="15" xr3:uid="{00000000-0010-0000-0E00-00000F000000}" name="Type of dwelling: _x000a_ Flat"/>
    <tableColumn id="16" xr3:uid="{00000000-0010-0000-0E00-000010000000}" name="Type of dwelling: _x000a_  Unknown"/>
    <tableColumn id="17" xr3:uid="{00000000-0010-0000-0E00-000011000000}" name="Number of rooms in dwelling: _x000a_ 1"/>
    <tableColumn id="18" xr3:uid="{00000000-0010-0000-0E00-000012000000}" name="Number of rooms in dwelling: _x000a_ 2"/>
    <tableColumn id="19" xr3:uid="{00000000-0010-0000-0E00-000013000000}" name="Number of rooms in dwelling: _x000a_ 3"/>
    <tableColumn id="20" xr3:uid="{00000000-0010-0000-0E00-000014000000}" name="Number of rooms in dwelling: _x000a_ 4"/>
    <tableColumn id="21" xr3:uid="{00000000-0010-0000-0E00-000015000000}" name="Number of rooms in dwelling: _x000a_ 5"/>
    <tableColumn id="22" xr3:uid="{00000000-0010-0000-0E00-000016000000}" name="Number of rooms in dwelling: _x000a_ 6"/>
    <tableColumn id="23" xr3:uid="{00000000-0010-0000-0E00-000017000000}" name="Number of rooms in dwelling: _x000a_ 7+"/>
    <tableColumn id="24" xr3:uid="{00000000-0010-0000-0E00-000018000000}" name="Number of rooms in dwelling: _x000a_ Unknown"/>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2018" displayName="table2018" ref="A5:K12" totalsRowShown="0" headerRowDxfId="7" headerRowBorderDxfId="6">
  <tableColumns count="11">
    <tableColumn id="1" xr3:uid="{00000000-0010-0000-0F00-000001000000}" name="Area Name / _x000a_Urban Rural Classification"/>
    <tableColumn id="2" xr3:uid="{00000000-0010-0000-0F00-000002000000}" name="Total number of dwellings"/>
    <tableColumn id="3" xr3:uid="{00000000-0010-0000-0F00-000003000000}" name="Dwellings per hectare"/>
    <tableColumn id="4" xr3:uid="{00000000-0010-0000-0F00-000004000000}" name="Council Tax band: _x000a_  A"/>
    <tableColumn id="5" xr3:uid="{00000000-0010-0000-0F00-000005000000}" name="Council Tax band: _x000a_  B"/>
    <tableColumn id="6" xr3:uid="{00000000-0010-0000-0F00-000006000000}" name="Council Tax band: _x000a_  C"/>
    <tableColumn id="7" xr3:uid="{00000000-0010-0000-0F00-000007000000}" name="Council Tax band: _x000a_  D"/>
    <tableColumn id="8" xr3:uid="{00000000-0010-0000-0F00-000008000000}" name="Council Tax band: _x000a_  E"/>
    <tableColumn id="9" xr3:uid="{00000000-0010-0000-0F00-000009000000}" name="Council Tax band: _x000a_  F"/>
    <tableColumn id="10" xr3:uid="{00000000-0010-0000-0F00-00000A000000}" name="Council Tax band: _x000a_  G"/>
    <tableColumn id="11" xr3:uid="{00000000-0010-0000-0F00-00000B000000}" name="Council Tax band: _x000a_  H"/>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2019" displayName="table2019" ref="A5:K12" totalsRowShown="0" headerRowDxfId="5" headerRowBorderDxfId="4">
  <tableColumns count="11">
    <tableColumn id="1" xr3:uid="{00000000-0010-0000-1000-000001000000}" name="Area Name / _x000a_Urban Rural Classification"/>
    <tableColumn id="2" xr3:uid="{00000000-0010-0000-1000-000002000000}" name="Total number of dwellings"/>
    <tableColumn id="3" xr3:uid="{00000000-0010-0000-1000-000003000000}" name="Dwellings per hectare"/>
    <tableColumn id="4" xr3:uid="{00000000-0010-0000-1000-000004000000}" name="Council Tax band: _x000a_  A"/>
    <tableColumn id="5" xr3:uid="{00000000-0010-0000-1000-000005000000}" name="Council Tax band: _x000a_  B"/>
    <tableColumn id="6" xr3:uid="{00000000-0010-0000-1000-000006000000}" name="Council Tax band: _x000a_  C"/>
    <tableColumn id="7" xr3:uid="{00000000-0010-0000-1000-000007000000}" name="Council Tax band: _x000a_  D"/>
    <tableColumn id="8" xr3:uid="{00000000-0010-0000-1000-000008000000}" name="Council Tax band: _x000a_  E"/>
    <tableColumn id="9" xr3:uid="{00000000-0010-0000-1000-000009000000}" name="Council Tax band: _x000a_  F"/>
    <tableColumn id="10" xr3:uid="{00000000-0010-0000-1000-00000A000000}" name="Council Tax band: _x000a_  G"/>
    <tableColumn id="11" xr3:uid="{00000000-0010-0000-1000-00000B000000}" name="Council Tax band: _x000a_  H"/>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20" displayName="table2020" ref="A5:K12" totalsRowShown="0" headerRowDxfId="3" headerRowBorderDxfId="2">
  <tableColumns count="11">
    <tableColumn id="1" xr3:uid="{00000000-0010-0000-1100-000001000000}" name="Area Name / _x000a_Urban Rural Classification"/>
    <tableColumn id="2" xr3:uid="{00000000-0010-0000-1100-000002000000}" name="Total number of dwellings"/>
    <tableColumn id="3" xr3:uid="{00000000-0010-0000-1100-000003000000}" name="Dwellings per hectare"/>
    <tableColumn id="4" xr3:uid="{00000000-0010-0000-1100-000004000000}" name="Council Tax band: _x000a_  A"/>
    <tableColumn id="5" xr3:uid="{00000000-0010-0000-1100-000005000000}" name="Council Tax band: _x000a_  B"/>
    <tableColumn id="6" xr3:uid="{00000000-0010-0000-1100-000006000000}" name="Council Tax band: _x000a_  C"/>
    <tableColumn id="7" xr3:uid="{00000000-0010-0000-1100-000007000000}" name="Council Tax band: _x000a_  D"/>
    <tableColumn id="8" xr3:uid="{00000000-0010-0000-1100-000008000000}" name="Council Tax band: _x000a_  E"/>
    <tableColumn id="9" xr3:uid="{00000000-0010-0000-1100-000009000000}" name="Council Tax band: _x000a_  F"/>
    <tableColumn id="10" xr3:uid="{00000000-0010-0000-1100-00000A000000}" name="Council Tax band: _x000a_  G"/>
    <tableColumn id="11" xr3:uid="{00000000-0010-0000-1100-00000B000000}" name="Council Tax band: _x000a_  H"/>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021" displayName="table2021" ref="A5:K12" totalsRowShown="0" headerRowDxfId="1" headerRowBorderDxfId="0">
  <tableColumns count="11">
    <tableColumn id="1" xr3:uid="{00000000-0010-0000-1200-000001000000}" name="Area Name / _x000a_Urban Rural Classification"/>
    <tableColumn id="2" xr3:uid="{00000000-0010-0000-1200-000002000000}" name="Total number of dwellings"/>
    <tableColumn id="3" xr3:uid="{00000000-0010-0000-1200-000003000000}" name="Dwellings per hectare"/>
    <tableColumn id="4" xr3:uid="{00000000-0010-0000-1200-000004000000}" name="Council Tax band: _x000a_  A"/>
    <tableColumn id="5" xr3:uid="{00000000-0010-0000-1200-000005000000}" name="Council Tax band: _x000a_  B"/>
    <tableColumn id="6" xr3:uid="{00000000-0010-0000-1200-000006000000}" name="Council Tax band: _x000a_  C"/>
    <tableColumn id="7" xr3:uid="{00000000-0010-0000-1200-000007000000}" name="Council Tax band: _x000a_  D"/>
    <tableColumn id="8" xr3:uid="{00000000-0010-0000-1200-000008000000}" name="Council Tax band: _x000a_  E"/>
    <tableColumn id="9" xr3:uid="{00000000-0010-0000-1200-000009000000}" name="Council Tax band: _x000a_  F"/>
    <tableColumn id="10" xr3:uid="{00000000-0010-0000-1200-00000A000000}" name="Council Tax band: _x000a_  G"/>
    <tableColumn id="11" xr3:uid="{00000000-0010-0000-1200-00000B000000}" name="Council Tax band: _x000a_  H"/>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C6" totalsRowShown="0" headerRowDxfId="36" dataDxfId="35">
  <tableColumns count="3">
    <tableColumn id="1" xr3:uid="{00000000-0010-0000-0100-000001000000}" name="Note number" dataDxfId="34"/>
    <tableColumn id="2" xr3:uid="{00000000-0010-0000-0100-000002000000}" name="Note text" dataDxfId="33"/>
    <tableColumn id="3" xr3:uid="{00000000-0010-0000-0100-000003000000}" name="Related Tables" dataDxfId="32"/>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022" displayName="table2022" ref="A5:K12" totalsRowShown="0">
  <tableColumns count="11">
    <tableColumn id="1" xr3:uid="{00000000-0010-0000-1300-000001000000}" name="Area Name /_x000a_Urban Rural Classification"/>
    <tableColumn id="2" xr3:uid="{00000000-0010-0000-1300-000002000000}" name="Total number of dwellings"/>
    <tableColumn id="3" xr3:uid="{00000000-0010-0000-1300-000003000000}" name="Dwellings per hectare"/>
    <tableColumn id="4" xr3:uid="{00000000-0010-0000-1300-000004000000}" name="Council Tax_x000a_band:_x000a_A"/>
    <tableColumn id="5" xr3:uid="{00000000-0010-0000-1300-000005000000}" name="Council Tax_x000a_band:_x000a_B"/>
    <tableColumn id="6" xr3:uid="{00000000-0010-0000-1300-000006000000}" name="Council Tax_x000a_band:_x000a_C"/>
    <tableColumn id="7" xr3:uid="{00000000-0010-0000-1300-000007000000}" name="Council Tax_x000a_band:_x000a_D"/>
    <tableColumn id="8" xr3:uid="{00000000-0010-0000-1300-000008000000}" name="Council Tax_x000a_band:_x000a_E"/>
    <tableColumn id="9" xr3:uid="{00000000-0010-0000-1300-000009000000}" name="Council Tax_x000a_band:_x000a_F"/>
    <tableColumn id="10" xr3:uid="{00000000-0010-0000-1300-00000A000000}" name="Council Tax_x000a_band:_x000a_G"/>
    <tableColumn id="11" xr3:uid="{00000000-0010-0000-1300-00000B000000}" name="Council Tax_x000a_band:_x000a_H"/>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4000000}" name="table2023" displayName="table2023" ref="A5:K12" totalsRowShown="0">
  <tableColumns count="11">
    <tableColumn id="1" xr3:uid="{00000000-0010-0000-1400-000001000000}" name="Area Name /_x000a_Urban Rural Classification"/>
    <tableColumn id="2" xr3:uid="{00000000-0010-0000-1400-000002000000}" name="Total number of dwellings"/>
    <tableColumn id="3" xr3:uid="{00000000-0010-0000-1400-000003000000}" name="Dwellings per hectare"/>
    <tableColumn id="4" xr3:uid="{00000000-0010-0000-1400-000004000000}" name="Council Tax_x000a_band:_x000a_A"/>
    <tableColumn id="5" xr3:uid="{00000000-0010-0000-1400-000005000000}" name="Council Tax_x000a_band:_x000a_B"/>
    <tableColumn id="6" xr3:uid="{00000000-0010-0000-1400-000006000000}" name="Council Tax_x000a_band:_x000a_C"/>
    <tableColumn id="7" xr3:uid="{00000000-0010-0000-1400-000007000000}" name="Council Tax_x000a_band:_x000a_D"/>
    <tableColumn id="8" xr3:uid="{00000000-0010-0000-1400-000008000000}" name="Council Tax_x000a_band:_x000a_E"/>
    <tableColumn id="9" xr3:uid="{00000000-0010-0000-1400-000009000000}" name="Council Tax_x000a_band:_x000a_F"/>
    <tableColumn id="10" xr3:uid="{00000000-0010-0000-1400-00000A000000}" name="Council Tax_x000a_band:_x000a_G"/>
    <tableColumn id="11" xr3:uid="{00000000-0010-0000-1400-00000B000000}" name="Council Tax_x000a_band:_x000a_H"/>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05" displayName="table2005" ref="A5:K12" totalsRowShown="0" headerRowDxfId="31" headerRowBorderDxfId="30">
  <tableColumns count="11">
    <tableColumn id="1" xr3:uid="{00000000-0010-0000-0200-000001000000}" name="Area Name / _x000a_Urban Rural Classification"/>
    <tableColumn id="2" xr3:uid="{00000000-0010-0000-0200-000002000000}" name="Total number of dwellings"/>
    <tableColumn id="3" xr3:uid="{00000000-0010-0000-0200-000003000000}" name="Dwellings per hectare"/>
    <tableColumn id="4" xr3:uid="{00000000-0010-0000-0200-000004000000}" name="Council Tax band: _x000a_  A"/>
    <tableColumn id="5" xr3:uid="{00000000-0010-0000-0200-000005000000}" name="Council Tax band: _x000a_  B"/>
    <tableColumn id="6" xr3:uid="{00000000-0010-0000-0200-000006000000}" name="Council Tax band: _x000a_  C"/>
    <tableColumn id="7" xr3:uid="{00000000-0010-0000-0200-000007000000}" name="Council Tax band: _x000a_  D"/>
    <tableColumn id="8" xr3:uid="{00000000-0010-0000-0200-000008000000}" name="Council Tax band: _x000a_  E"/>
    <tableColumn id="9" xr3:uid="{00000000-0010-0000-0200-000009000000}" name="Council Tax band: _x000a_  F"/>
    <tableColumn id="10" xr3:uid="{00000000-0010-0000-0200-00000A000000}" name="Council Tax band: _x000a_  G"/>
    <tableColumn id="11" xr3:uid="{00000000-0010-0000-0200-00000B000000}" name="Council Tax band: _x000a_  H"/>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06" displayName="table2006" ref="A4:X11" totalsRowShown="0" headerRowDxfId="29" headerRowBorderDxfId="28">
  <tableColumns count="24">
    <tableColumn id="1" xr3:uid="{00000000-0010-0000-0300-000001000000}" name="Area Name / _x000a_Urban Rural Classification"/>
    <tableColumn id="2" xr3:uid="{00000000-0010-0000-0300-000002000000}" name="Total number of dwellings"/>
    <tableColumn id="3" xr3:uid="{00000000-0010-0000-0300-000003000000}" name="Dwellings per hectare"/>
    <tableColumn id="4" xr3:uid="{00000000-0010-0000-0300-000004000000}" name="Council Tax band: _x000a_ A"/>
    <tableColumn id="5" xr3:uid="{00000000-0010-0000-0300-000005000000}" name="Council Tax band: _x000a_ B"/>
    <tableColumn id="6" xr3:uid="{00000000-0010-0000-0300-000006000000}" name="Council Tax band: _x000a_ C"/>
    <tableColumn id="7" xr3:uid="{00000000-0010-0000-0300-000007000000}" name="Council Tax band: _x000a_ D"/>
    <tableColumn id="8" xr3:uid="{00000000-0010-0000-0300-000008000000}" name="Council Tax band: _x000a_ E"/>
    <tableColumn id="9" xr3:uid="{00000000-0010-0000-0300-000009000000}" name="Council Tax band: _x000a_ F"/>
    <tableColumn id="10" xr3:uid="{00000000-0010-0000-0300-00000A000000}" name="Council Tax band: _x000a_ G"/>
    <tableColumn id="11" xr3:uid="{00000000-0010-0000-0300-00000B000000}" name="Council Tax band: _x000a_ H"/>
    <tableColumn id="12" xr3:uid="{00000000-0010-0000-0300-00000C000000}" name="Type of dwelling: _x000a_ Detached"/>
    <tableColumn id="13" xr3:uid="{00000000-0010-0000-0300-00000D000000}" name="Type of dwelling: _x000a_ Semidetached"/>
    <tableColumn id="14" xr3:uid="{00000000-0010-0000-0300-00000E000000}" name="Type of dwelling: _x000a_ Terraced"/>
    <tableColumn id="15" xr3:uid="{00000000-0010-0000-0300-00000F000000}" name="Type of dwelling: _x000a_ Flat"/>
    <tableColumn id="16" xr3:uid="{00000000-0010-0000-0300-000010000000}" name="Type of dwelling: _x000a_  Unknown"/>
    <tableColumn id="17" xr3:uid="{00000000-0010-0000-0300-000011000000}" name="Number of rooms in dwelling: _x000a_ 1"/>
    <tableColumn id="18" xr3:uid="{00000000-0010-0000-0300-000012000000}" name="Number of rooms in dwelling: _x000a_ 2"/>
    <tableColumn id="19" xr3:uid="{00000000-0010-0000-0300-000013000000}" name="Number of rooms in dwelling: _x000a_ 3"/>
    <tableColumn id="20" xr3:uid="{00000000-0010-0000-0300-000014000000}" name="Number of rooms in dwelling: _x000a_ 4"/>
    <tableColumn id="21" xr3:uid="{00000000-0010-0000-0300-000015000000}" name="Number of rooms in dwelling: _x000a_ 5"/>
    <tableColumn id="22" xr3:uid="{00000000-0010-0000-0300-000016000000}" name="Number of rooms in dwelling: _x000a_ 6"/>
    <tableColumn id="23" xr3:uid="{00000000-0010-0000-0300-000017000000}" name="Number of rooms in dwelling: _x000a_ 7+"/>
    <tableColumn id="24" xr3:uid="{00000000-0010-0000-0300-000018000000}" name="Number of rooms in dwelling: _x000a_ Unknown"/>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07" displayName="table2007" ref="A4:X11" totalsRowShown="0">
  <tableColumns count="24">
    <tableColumn id="1" xr3:uid="{00000000-0010-0000-0400-000001000000}" name="Area Name / _x000a_Urban Rural Classification"/>
    <tableColumn id="2" xr3:uid="{00000000-0010-0000-0400-000002000000}" name="Total number of dwellings"/>
    <tableColumn id="3" xr3:uid="{00000000-0010-0000-0400-000003000000}" name="Dwellings per hectare"/>
    <tableColumn id="4" xr3:uid="{00000000-0010-0000-0400-000004000000}" name="Council Tax band: _x000a_ A"/>
    <tableColumn id="5" xr3:uid="{00000000-0010-0000-0400-000005000000}" name="Council Tax band: _x000a_ B"/>
    <tableColumn id="6" xr3:uid="{00000000-0010-0000-0400-000006000000}" name="Council Tax band: _x000a_ C"/>
    <tableColumn id="7" xr3:uid="{00000000-0010-0000-0400-000007000000}" name="Council Tax band: _x000a_ D"/>
    <tableColumn id="8" xr3:uid="{00000000-0010-0000-0400-000008000000}" name="Council Tax band: _x000a_ E"/>
    <tableColumn id="9" xr3:uid="{00000000-0010-0000-0400-000009000000}" name="Council Tax band: _x000a_ F"/>
    <tableColumn id="10" xr3:uid="{00000000-0010-0000-0400-00000A000000}" name="Council Tax band: _x000a_ G"/>
    <tableColumn id="11" xr3:uid="{00000000-0010-0000-0400-00000B000000}" name="Council Tax band: _x000a_ H"/>
    <tableColumn id="12" xr3:uid="{00000000-0010-0000-0400-00000C000000}" name="Type of dwelling: _x000a_ Detached"/>
    <tableColumn id="13" xr3:uid="{00000000-0010-0000-0400-00000D000000}" name="Type of dwelling: _x000a_ Semidetached"/>
    <tableColumn id="14" xr3:uid="{00000000-0010-0000-0400-00000E000000}" name="Type of dwelling: _x000a_ Terraced"/>
    <tableColumn id="15" xr3:uid="{00000000-0010-0000-0400-00000F000000}" name="Type of dwelling: _x000a_ Flat"/>
    <tableColumn id="16" xr3:uid="{00000000-0010-0000-0400-000010000000}" name="Type of dwelling: _x000a_  Unknown"/>
    <tableColumn id="17" xr3:uid="{00000000-0010-0000-0400-000011000000}" name="Number of rooms in dwelling: _x000a_ 1"/>
    <tableColumn id="18" xr3:uid="{00000000-0010-0000-0400-000012000000}" name="Number of rooms in dwelling: _x000a_ 2"/>
    <tableColumn id="19" xr3:uid="{00000000-0010-0000-0400-000013000000}" name="Number of rooms in dwelling: _x000a_ 3"/>
    <tableColumn id="20" xr3:uid="{00000000-0010-0000-0400-000014000000}" name="Number of rooms in dwelling: _x000a_ 4"/>
    <tableColumn id="21" xr3:uid="{00000000-0010-0000-0400-000015000000}" name="Number of rooms in dwelling: _x000a_ 5"/>
    <tableColumn id="22" xr3:uid="{00000000-0010-0000-0400-000016000000}" name="Number of rooms in dwelling: _x000a_ 6"/>
    <tableColumn id="23" xr3:uid="{00000000-0010-0000-0400-000017000000}" name="Number of rooms in dwelling: _x000a_ 7+"/>
    <tableColumn id="24" xr3:uid="{00000000-0010-0000-0400-000018000000}" name="Number of rooms in dwelling: _x000a_ Unknown"/>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08" displayName="table2008" ref="A4:X11" totalsRowShown="0" headerRowDxfId="27" headerRowBorderDxfId="26">
  <tableColumns count="24">
    <tableColumn id="1" xr3:uid="{00000000-0010-0000-0500-000001000000}" name="Area Name / _x000a_Urban Rural Classification"/>
    <tableColumn id="2" xr3:uid="{00000000-0010-0000-0500-000002000000}" name="Total number of dwellings"/>
    <tableColumn id="3" xr3:uid="{00000000-0010-0000-0500-000003000000}" name="Dwellings per hectare"/>
    <tableColumn id="4" xr3:uid="{00000000-0010-0000-0500-000004000000}" name="Council Tax band: _x000a_ A"/>
    <tableColumn id="5" xr3:uid="{00000000-0010-0000-0500-000005000000}" name="Council Tax band: _x000a_ B"/>
    <tableColumn id="6" xr3:uid="{00000000-0010-0000-0500-000006000000}" name="Council Tax band: _x000a_ C"/>
    <tableColumn id="7" xr3:uid="{00000000-0010-0000-0500-000007000000}" name="Council Tax band: _x000a_ D"/>
    <tableColumn id="8" xr3:uid="{00000000-0010-0000-0500-000008000000}" name="Council Tax band: _x000a_ E"/>
    <tableColumn id="9" xr3:uid="{00000000-0010-0000-0500-000009000000}" name="Council Tax band: _x000a_ F"/>
    <tableColumn id="10" xr3:uid="{00000000-0010-0000-0500-00000A000000}" name="Council Tax band: _x000a_ G"/>
    <tableColumn id="11" xr3:uid="{00000000-0010-0000-0500-00000B000000}" name="Council Tax band: _x000a_ H"/>
    <tableColumn id="12" xr3:uid="{00000000-0010-0000-0500-00000C000000}" name="Type of dwelling: _x000a_ Detached"/>
    <tableColumn id="13" xr3:uid="{00000000-0010-0000-0500-00000D000000}" name="Type of dwelling: _x000a_ Semidetached"/>
    <tableColumn id="14" xr3:uid="{00000000-0010-0000-0500-00000E000000}" name="Type of dwelling: _x000a_ Terraced"/>
    <tableColumn id="15" xr3:uid="{00000000-0010-0000-0500-00000F000000}" name="Type of dwelling: _x000a_ Flat"/>
    <tableColumn id="16" xr3:uid="{00000000-0010-0000-0500-000010000000}" name="Type of dwelling: _x000a_  Unknown"/>
    <tableColumn id="17" xr3:uid="{00000000-0010-0000-0500-000011000000}" name="Number of rooms in dwelling: _x000a_ 1"/>
    <tableColumn id="18" xr3:uid="{00000000-0010-0000-0500-000012000000}" name="Number of rooms in dwelling: _x000a_ 2"/>
    <tableColumn id="19" xr3:uid="{00000000-0010-0000-0500-000013000000}" name="Number of rooms in dwelling: _x000a_ 3"/>
    <tableColumn id="20" xr3:uid="{00000000-0010-0000-0500-000014000000}" name="Number of rooms in dwelling: _x000a_ 4"/>
    <tableColumn id="21" xr3:uid="{00000000-0010-0000-0500-000015000000}" name="Number of rooms in dwelling: _x000a_ 5"/>
    <tableColumn id="22" xr3:uid="{00000000-0010-0000-0500-000016000000}" name="Number of rooms in dwelling: _x000a_ 6"/>
    <tableColumn id="23" xr3:uid="{00000000-0010-0000-0500-000017000000}" name="Number of rooms in dwelling: _x000a_ 7+"/>
    <tableColumn id="24" xr3:uid="{00000000-0010-0000-0500-000018000000}" name="Number of rooms in dwelling: _x000a_ Unknown"/>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09" displayName="table2009" ref="A4:X11" totalsRowShown="0" headerRowDxfId="25" headerRowBorderDxfId="24">
  <tableColumns count="24">
    <tableColumn id="1" xr3:uid="{00000000-0010-0000-0600-000001000000}" name="Area Name / _x000a_Urban Rural Classification"/>
    <tableColumn id="2" xr3:uid="{00000000-0010-0000-0600-000002000000}" name="Total number of dwellings"/>
    <tableColumn id="3" xr3:uid="{00000000-0010-0000-0600-000003000000}" name="Dwellings per hectare"/>
    <tableColumn id="4" xr3:uid="{00000000-0010-0000-0600-000004000000}" name="Council Tax band: _x000a_ A"/>
    <tableColumn id="5" xr3:uid="{00000000-0010-0000-0600-000005000000}" name="Council Tax band: _x000a_ B"/>
    <tableColumn id="6" xr3:uid="{00000000-0010-0000-0600-000006000000}" name="Council Tax band: _x000a_ C"/>
    <tableColumn id="7" xr3:uid="{00000000-0010-0000-0600-000007000000}" name="Council Tax band: _x000a_ D"/>
    <tableColumn id="8" xr3:uid="{00000000-0010-0000-0600-000008000000}" name="Council Tax band: _x000a_ E"/>
    <tableColumn id="9" xr3:uid="{00000000-0010-0000-0600-000009000000}" name="Council Tax band: _x000a_ F"/>
    <tableColumn id="10" xr3:uid="{00000000-0010-0000-0600-00000A000000}" name="Council Tax band: _x000a_ G"/>
    <tableColumn id="11" xr3:uid="{00000000-0010-0000-0600-00000B000000}" name="Council Tax band: _x000a_ H"/>
    <tableColumn id="12" xr3:uid="{00000000-0010-0000-0600-00000C000000}" name="Type of dwelling: _x000a_ Detached"/>
    <tableColumn id="13" xr3:uid="{00000000-0010-0000-0600-00000D000000}" name="Type of dwelling: _x000a_ Semidetached"/>
    <tableColumn id="14" xr3:uid="{00000000-0010-0000-0600-00000E000000}" name="Type of dwelling: _x000a_ Terraced"/>
    <tableColumn id="15" xr3:uid="{00000000-0010-0000-0600-00000F000000}" name="Type of dwelling: _x000a_ Flat"/>
    <tableColumn id="16" xr3:uid="{00000000-0010-0000-0600-000010000000}" name="Type of dwelling: _x000a_  Unknown"/>
    <tableColumn id="17" xr3:uid="{00000000-0010-0000-0600-000011000000}" name="Number of rooms in dwelling: _x000a_ 1"/>
    <tableColumn id="18" xr3:uid="{00000000-0010-0000-0600-000012000000}" name="Number of rooms in dwelling: _x000a_ 2"/>
    <tableColumn id="19" xr3:uid="{00000000-0010-0000-0600-000013000000}" name="Number of rooms in dwelling: _x000a_ 3"/>
    <tableColumn id="20" xr3:uid="{00000000-0010-0000-0600-000014000000}" name="Number of rooms in dwelling: _x000a_ 4"/>
    <tableColumn id="21" xr3:uid="{00000000-0010-0000-0600-000015000000}" name="Number of rooms in dwelling: _x000a_ 5"/>
    <tableColumn id="22" xr3:uid="{00000000-0010-0000-0600-000016000000}" name="Number of rooms in dwelling: _x000a_ 6"/>
    <tableColumn id="23" xr3:uid="{00000000-0010-0000-0600-000017000000}" name="Number of rooms in dwelling: _x000a_ 7+"/>
    <tableColumn id="24" xr3:uid="{00000000-0010-0000-0600-000018000000}" name="Number of rooms in dwelling: _x000a_ Unknown"/>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10" displayName="table2010" ref="A4:X11" totalsRowShown="0" headerRowDxfId="23" headerRowBorderDxfId="22">
  <tableColumns count="24">
    <tableColumn id="1" xr3:uid="{00000000-0010-0000-0700-000001000000}" name="Area Name / _x000a_Urban Rural Classification"/>
    <tableColumn id="2" xr3:uid="{00000000-0010-0000-0700-000002000000}" name="Total number of dwellings"/>
    <tableColumn id="3" xr3:uid="{00000000-0010-0000-0700-000003000000}" name="Dwellings per hectare"/>
    <tableColumn id="4" xr3:uid="{00000000-0010-0000-0700-000004000000}" name="Council Tax band: _x000a_ A"/>
    <tableColumn id="5" xr3:uid="{00000000-0010-0000-0700-000005000000}" name="Council Tax band: _x000a_ B"/>
    <tableColumn id="6" xr3:uid="{00000000-0010-0000-0700-000006000000}" name="Council Tax band: _x000a_ C"/>
    <tableColumn id="7" xr3:uid="{00000000-0010-0000-0700-000007000000}" name="Council Tax band: _x000a_ D"/>
    <tableColumn id="8" xr3:uid="{00000000-0010-0000-0700-000008000000}" name="Council Tax band: _x000a_ E"/>
    <tableColumn id="9" xr3:uid="{00000000-0010-0000-0700-000009000000}" name="Council Tax band: _x000a_ F"/>
    <tableColumn id="10" xr3:uid="{00000000-0010-0000-0700-00000A000000}" name="Council Tax band: _x000a_ G"/>
    <tableColumn id="11" xr3:uid="{00000000-0010-0000-0700-00000B000000}" name="Council Tax band: _x000a_ H"/>
    <tableColumn id="12" xr3:uid="{00000000-0010-0000-0700-00000C000000}" name="Type of dwelling: _x000a_ Detached"/>
    <tableColumn id="13" xr3:uid="{00000000-0010-0000-0700-00000D000000}" name="Type of dwelling: _x000a_ Semidetached"/>
    <tableColumn id="14" xr3:uid="{00000000-0010-0000-0700-00000E000000}" name="Type of dwelling: _x000a_ Terraced"/>
    <tableColumn id="15" xr3:uid="{00000000-0010-0000-0700-00000F000000}" name="Type of dwelling: _x000a_ Flat"/>
    <tableColumn id="16" xr3:uid="{00000000-0010-0000-0700-000010000000}" name="Type of dwelling: _x000a_  Unknown"/>
    <tableColumn id="17" xr3:uid="{00000000-0010-0000-0700-000011000000}" name="Number of rooms in dwelling: _x000a_ 1"/>
    <tableColumn id="18" xr3:uid="{00000000-0010-0000-0700-000012000000}" name="Number of rooms in dwelling: _x000a_ 2"/>
    <tableColumn id="19" xr3:uid="{00000000-0010-0000-0700-000013000000}" name="Number of rooms in dwelling: _x000a_ 3"/>
    <tableColumn id="20" xr3:uid="{00000000-0010-0000-0700-000014000000}" name="Number of rooms in dwelling: _x000a_ 4"/>
    <tableColumn id="21" xr3:uid="{00000000-0010-0000-0700-000015000000}" name="Number of rooms in dwelling: _x000a_ 5"/>
    <tableColumn id="22" xr3:uid="{00000000-0010-0000-0700-000016000000}" name="Number of rooms in dwelling: _x000a_ 6"/>
    <tableColumn id="23" xr3:uid="{00000000-0010-0000-0700-000017000000}" name="Number of rooms in dwelling: _x000a_ 7+"/>
    <tableColumn id="24" xr3:uid="{00000000-0010-0000-0700-000018000000}" name="Number of rooms in dwelling: _x000a_ Unknown"/>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11" displayName="table2011" ref="A4:X11" totalsRowShown="0" headerRowDxfId="21" headerRowBorderDxfId="20">
  <tableColumns count="24">
    <tableColumn id="1" xr3:uid="{00000000-0010-0000-0800-000001000000}" name="Area Name / _x000a_Urban Rural Classification"/>
    <tableColumn id="2" xr3:uid="{00000000-0010-0000-0800-000002000000}" name="Total number of dwellings"/>
    <tableColumn id="3" xr3:uid="{00000000-0010-0000-0800-000003000000}" name="Dwellings per hectare"/>
    <tableColumn id="4" xr3:uid="{00000000-0010-0000-0800-000004000000}" name="Council Tax band: _x000a_ A"/>
    <tableColumn id="5" xr3:uid="{00000000-0010-0000-0800-000005000000}" name="Council Tax band: _x000a_ B"/>
    <tableColumn id="6" xr3:uid="{00000000-0010-0000-0800-000006000000}" name="Council Tax band: _x000a_ C"/>
    <tableColumn id="7" xr3:uid="{00000000-0010-0000-0800-000007000000}" name="Council Tax band: _x000a_ D"/>
    <tableColumn id="8" xr3:uid="{00000000-0010-0000-0800-000008000000}" name="Council Tax band: _x000a_ E"/>
    <tableColumn id="9" xr3:uid="{00000000-0010-0000-0800-000009000000}" name="Council Tax band: _x000a_ F"/>
    <tableColumn id="10" xr3:uid="{00000000-0010-0000-0800-00000A000000}" name="Council Tax band: _x000a_ G"/>
    <tableColumn id="11" xr3:uid="{00000000-0010-0000-0800-00000B000000}" name="Council Tax band: _x000a_ H"/>
    <tableColumn id="12" xr3:uid="{00000000-0010-0000-0800-00000C000000}" name="Type of dwelling: _x000a_ Detached"/>
    <tableColumn id="13" xr3:uid="{00000000-0010-0000-0800-00000D000000}" name="Type of dwelling: _x000a_ Semidetached"/>
    <tableColumn id="14" xr3:uid="{00000000-0010-0000-0800-00000E000000}" name="Type of dwelling: _x000a_ Terraced"/>
    <tableColumn id="15" xr3:uid="{00000000-0010-0000-0800-00000F000000}" name="Type of dwelling: _x000a_ Flat"/>
    <tableColumn id="16" xr3:uid="{00000000-0010-0000-0800-000010000000}" name="Type of dwelling: _x000a_  Unknown"/>
    <tableColumn id="17" xr3:uid="{00000000-0010-0000-0800-000011000000}" name="Number of rooms in dwelling: _x000a_ 1"/>
    <tableColumn id="18" xr3:uid="{00000000-0010-0000-0800-000012000000}" name="Number of rooms in dwelling: _x000a_ 2"/>
    <tableColumn id="19" xr3:uid="{00000000-0010-0000-0800-000013000000}" name="Number of rooms in dwelling: _x000a_ 3"/>
    <tableColumn id="20" xr3:uid="{00000000-0010-0000-0800-000014000000}" name="Number of rooms in dwelling: _x000a_ 4"/>
    <tableColumn id="21" xr3:uid="{00000000-0010-0000-0800-000015000000}" name="Number of rooms in dwelling: _x000a_ 5"/>
    <tableColumn id="22" xr3:uid="{00000000-0010-0000-0800-000016000000}" name="Number of rooms in dwelling: _x000a_ 6"/>
    <tableColumn id="23" xr3:uid="{00000000-0010-0000-0800-000017000000}" name="Number of rooms in dwelling: _x000a_ 7+"/>
    <tableColumn id="24" xr3:uid="{00000000-0010-0000-0800-000018000000}" name="Number of rooms in dwelling: _x000a_ Unknown"/>
  </tableColumns>
  <tableStyleInfo name="non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atisticscustomerservices@nrscotland.gov.uk"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https://www.gov.scot/publications/scottish-government-urban-rural-classification-2020/" TargetMode="External"/><Relationship Id="rId5" Type="http://schemas.openxmlformats.org/officeDocument/2006/relationships/hyperlink" Target="https://www.nrscotland.gov.uk/statistics-and-data/statistics/statistics-by-theme/households/household-estimates/small-area-statistics-on-households-and-dwellings" TargetMode="External"/><Relationship Id="rId4" Type="http://schemas.openxmlformats.org/officeDocument/2006/relationships/hyperlink" Target="mailto:communications@nrscotland.gov.u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workbookViewId="0"/>
  </sheetViews>
  <sheetFormatPr defaultColWidth="11.07421875" defaultRowHeight="15.5" x14ac:dyDescent="0.35"/>
  <cols>
    <col min="1" max="1" width="163.15234375" customWidth="1"/>
  </cols>
  <sheetData>
    <row r="1" spans="1:1" ht="30" customHeight="1" x14ac:dyDescent="0.4">
      <c r="A1" s="42" t="s">
        <v>114</v>
      </c>
    </row>
    <row r="2" spans="1:1" ht="15" customHeight="1" x14ac:dyDescent="0.35">
      <c r="A2" s="3" t="s">
        <v>22</v>
      </c>
    </row>
    <row r="3" spans="1:1" ht="15" customHeight="1" x14ac:dyDescent="0.35">
      <c r="A3" s="41" t="s">
        <v>160</v>
      </c>
    </row>
    <row r="4" spans="1:1" ht="27" customHeight="1" x14ac:dyDescent="0.4">
      <c r="A4" s="8" t="s">
        <v>9</v>
      </c>
    </row>
    <row r="5" spans="1:1" ht="15" customHeight="1" x14ac:dyDescent="0.35">
      <c r="A5" s="2" t="s">
        <v>115</v>
      </c>
    </row>
    <row r="6" spans="1:1" ht="27" customHeight="1" x14ac:dyDescent="0.4">
      <c r="A6" s="8" t="s">
        <v>8</v>
      </c>
    </row>
    <row r="7" spans="1:1" ht="15" customHeight="1" x14ac:dyDescent="0.35">
      <c r="A7" s="3" t="s">
        <v>116</v>
      </c>
    </row>
    <row r="8" spans="1:1" ht="27" customHeight="1" x14ac:dyDescent="0.4">
      <c r="A8" s="8" t="s">
        <v>7</v>
      </c>
    </row>
    <row r="9" spans="1:1" ht="15" customHeight="1" x14ac:dyDescent="0.35">
      <c r="A9" s="3" t="s">
        <v>117</v>
      </c>
    </row>
    <row r="10" spans="1:1" ht="27" customHeight="1" x14ac:dyDescent="0.4">
      <c r="A10" s="8" t="s">
        <v>6</v>
      </c>
    </row>
    <row r="11" spans="1:1" ht="15" customHeight="1" x14ac:dyDescent="0.35">
      <c r="A11" s="3" t="s">
        <v>0</v>
      </c>
    </row>
    <row r="12" spans="1:1" ht="27" customHeight="1" x14ac:dyDescent="0.4">
      <c r="A12" s="8" t="s">
        <v>5</v>
      </c>
    </row>
    <row r="13" spans="1:1" ht="15" customHeight="1" x14ac:dyDescent="0.35">
      <c r="A13" s="3" t="s">
        <v>4</v>
      </c>
    </row>
    <row r="14" spans="1:1" ht="27" customHeight="1" x14ac:dyDescent="0.4">
      <c r="A14" s="8" t="s">
        <v>3</v>
      </c>
    </row>
    <row r="15" spans="1:1" ht="15" customHeight="1" x14ac:dyDescent="0.35">
      <c r="A15" s="7" t="s">
        <v>10</v>
      </c>
    </row>
    <row r="16" spans="1:1" ht="27" customHeight="1" x14ac:dyDescent="0.4">
      <c r="A16" s="8" t="s">
        <v>2</v>
      </c>
    </row>
    <row r="17" spans="1:1" ht="45" customHeight="1" x14ac:dyDescent="0.35">
      <c r="A17" s="3" t="s">
        <v>110</v>
      </c>
    </row>
    <row r="18" spans="1:1" ht="27" customHeight="1" x14ac:dyDescent="0.4">
      <c r="A18" s="8" t="s">
        <v>1</v>
      </c>
    </row>
    <row r="19" spans="1:1" ht="39" customHeight="1" x14ac:dyDescent="0.35">
      <c r="A19" s="3" t="s">
        <v>18</v>
      </c>
    </row>
    <row r="20" spans="1:1" ht="27" customHeight="1" x14ac:dyDescent="0.4">
      <c r="A20" s="8" t="s">
        <v>19</v>
      </c>
    </row>
    <row r="21" spans="1:1" ht="60" customHeight="1" x14ac:dyDescent="0.35">
      <c r="A21" s="3" t="s">
        <v>20</v>
      </c>
    </row>
    <row r="22" spans="1:1" ht="15" customHeight="1" x14ac:dyDescent="0.35">
      <c r="A22" s="1" t="s">
        <v>21</v>
      </c>
    </row>
    <row r="23" spans="1:1" ht="27" customHeight="1" x14ac:dyDescent="0.4">
      <c r="A23" s="4" t="s">
        <v>52</v>
      </c>
    </row>
    <row r="24" spans="1:1" ht="30" customHeight="1" x14ac:dyDescent="0.35">
      <c r="A24" s="5" t="s">
        <v>118</v>
      </c>
    </row>
    <row r="25" spans="1:1" x14ac:dyDescent="0.35">
      <c r="A25" s="6" t="s">
        <v>53</v>
      </c>
    </row>
    <row r="26" spans="1:1" ht="27" customHeight="1" x14ac:dyDescent="0.4">
      <c r="A26" s="4" t="s">
        <v>54</v>
      </c>
    </row>
    <row r="27" spans="1:1" x14ac:dyDescent="0.35">
      <c r="A27" s="5" t="s">
        <v>55</v>
      </c>
    </row>
    <row r="28" spans="1:1" x14ac:dyDescent="0.35">
      <c r="A28" s="6" t="s">
        <v>56</v>
      </c>
    </row>
    <row r="29" spans="1:1" x14ac:dyDescent="0.35">
      <c r="A29" s="6" t="s">
        <v>57</v>
      </c>
    </row>
    <row r="30" spans="1:1" x14ac:dyDescent="0.35">
      <c r="A30" s="6" t="str">
        <f>HYPERLINK("#'Table of contents'!A1", "Go to contents")</f>
        <v>Go to contents</v>
      </c>
    </row>
  </sheetData>
  <hyperlinks>
    <hyperlink ref="A22" r:id="rId1" xr:uid="{00000000-0004-0000-0000-000001000000}"/>
    <hyperlink ref="A25" r:id="rId2" xr:uid="{00000000-0004-0000-0000-000002000000}"/>
    <hyperlink ref="A28" r:id="rId3" xr:uid="{00000000-0004-0000-0000-000003000000}"/>
    <hyperlink ref="A29" r:id="rId4" xr:uid="{00000000-0004-0000-0000-000004000000}"/>
    <hyperlink ref="A3" r:id="rId5" display="Link to NRS website: Household and Dwellings in Scotland: 2022 (opens a new window)" xr:uid="{8C49EC8D-53AB-4405-A7C8-5058C6C6A55A}"/>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42</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2506062</v>
      </c>
      <c r="C5" s="20">
        <v>0.32</v>
      </c>
      <c r="D5" s="19">
        <v>551053</v>
      </c>
      <c r="E5" s="19">
        <v>593551</v>
      </c>
      <c r="F5" s="19">
        <v>400384</v>
      </c>
      <c r="G5" s="19">
        <v>324482</v>
      </c>
      <c r="H5" s="19">
        <v>327592</v>
      </c>
      <c r="I5" s="19">
        <v>180998</v>
      </c>
      <c r="J5" s="19">
        <v>115308</v>
      </c>
      <c r="K5" s="19">
        <v>12694</v>
      </c>
      <c r="L5" s="19">
        <v>524418</v>
      </c>
      <c r="M5" s="19">
        <v>497263</v>
      </c>
      <c r="N5" s="19">
        <v>517103</v>
      </c>
      <c r="O5" s="19">
        <v>954533</v>
      </c>
      <c r="P5" s="19">
        <v>12745</v>
      </c>
      <c r="Q5" s="19">
        <v>19901</v>
      </c>
      <c r="R5" s="19">
        <v>301410</v>
      </c>
      <c r="S5" s="19">
        <v>736361</v>
      </c>
      <c r="T5" s="19">
        <v>668329</v>
      </c>
      <c r="U5" s="19">
        <v>412425</v>
      </c>
      <c r="V5" s="19">
        <v>183067</v>
      </c>
      <c r="W5" s="19">
        <v>149735</v>
      </c>
      <c r="X5" s="19">
        <v>34834</v>
      </c>
    </row>
    <row r="6" spans="1:24" x14ac:dyDescent="0.35">
      <c r="A6" t="s">
        <v>31</v>
      </c>
      <c r="B6" s="14">
        <v>960059</v>
      </c>
      <c r="C6" s="15">
        <v>10.26</v>
      </c>
      <c r="D6" s="14">
        <v>196036</v>
      </c>
      <c r="E6" s="14">
        <v>224441</v>
      </c>
      <c r="F6" s="14">
        <v>169131</v>
      </c>
      <c r="G6" s="14">
        <v>129169</v>
      </c>
      <c r="H6" s="14">
        <v>123137</v>
      </c>
      <c r="I6" s="14">
        <v>64882</v>
      </c>
      <c r="J6" s="14">
        <v>46720</v>
      </c>
      <c r="K6" s="14">
        <v>6543</v>
      </c>
      <c r="L6" s="14">
        <v>89689</v>
      </c>
      <c r="M6" s="14">
        <v>145035</v>
      </c>
      <c r="N6" s="14">
        <v>146130</v>
      </c>
      <c r="O6" s="14">
        <v>577087</v>
      </c>
      <c r="P6" s="14">
        <v>2118</v>
      </c>
      <c r="Q6" s="14">
        <v>10746</v>
      </c>
      <c r="R6" s="14">
        <v>149246</v>
      </c>
      <c r="S6" s="14">
        <v>328942</v>
      </c>
      <c r="T6" s="14">
        <v>234248</v>
      </c>
      <c r="U6" s="14">
        <v>132123</v>
      </c>
      <c r="V6" s="14">
        <v>51850</v>
      </c>
      <c r="W6" s="14">
        <v>42776</v>
      </c>
      <c r="X6" s="14">
        <v>10128</v>
      </c>
    </row>
    <row r="7" spans="1:24" x14ac:dyDescent="0.35">
      <c r="A7" t="s">
        <v>32</v>
      </c>
      <c r="B7" s="14">
        <v>841453</v>
      </c>
      <c r="C7" s="15">
        <v>4.3899999999999997</v>
      </c>
      <c r="D7" s="14">
        <v>198746</v>
      </c>
      <c r="E7" s="14">
        <v>232553</v>
      </c>
      <c r="F7" s="14">
        <v>127596</v>
      </c>
      <c r="G7" s="14">
        <v>100128</v>
      </c>
      <c r="H7" s="14">
        <v>98650</v>
      </c>
      <c r="I7" s="14">
        <v>54770</v>
      </c>
      <c r="J7" s="14">
        <v>27623</v>
      </c>
      <c r="K7" s="14">
        <v>1387</v>
      </c>
      <c r="L7" s="14">
        <v>156729</v>
      </c>
      <c r="M7" s="14">
        <v>181252</v>
      </c>
      <c r="N7" s="14">
        <v>230027</v>
      </c>
      <c r="O7" s="14">
        <v>270255</v>
      </c>
      <c r="P7" s="14">
        <v>3190</v>
      </c>
      <c r="Q7" s="14">
        <v>4949</v>
      </c>
      <c r="R7" s="14">
        <v>93104</v>
      </c>
      <c r="S7" s="14">
        <v>246341</v>
      </c>
      <c r="T7" s="14">
        <v>237260</v>
      </c>
      <c r="U7" s="14">
        <v>156481</v>
      </c>
      <c r="V7" s="14">
        <v>59657</v>
      </c>
      <c r="W7" s="14">
        <v>39214</v>
      </c>
      <c r="X7" s="14">
        <v>4447</v>
      </c>
    </row>
    <row r="8" spans="1:24" x14ac:dyDescent="0.35">
      <c r="A8" t="s">
        <v>33</v>
      </c>
      <c r="B8" s="14">
        <v>209288</v>
      </c>
      <c r="C8" s="15">
        <v>1.57</v>
      </c>
      <c r="D8" s="14">
        <v>54862</v>
      </c>
      <c r="E8" s="14">
        <v>43827</v>
      </c>
      <c r="F8" s="14">
        <v>27660</v>
      </c>
      <c r="G8" s="14">
        <v>25410</v>
      </c>
      <c r="H8" s="14">
        <v>29326</v>
      </c>
      <c r="I8" s="14">
        <v>17269</v>
      </c>
      <c r="J8" s="14">
        <v>10065</v>
      </c>
      <c r="K8" s="14">
        <v>869</v>
      </c>
      <c r="L8" s="14">
        <v>57968</v>
      </c>
      <c r="M8" s="14">
        <v>51661</v>
      </c>
      <c r="N8" s="14">
        <v>52587</v>
      </c>
      <c r="O8" s="14">
        <v>45964</v>
      </c>
      <c r="P8" s="14">
        <v>1108</v>
      </c>
      <c r="Q8" s="14">
        <v>1316</v>
      </c>
      <c r="R8" s="14">
        <v>20698</v>
      </c>
      <c r="S8" s="14">
        <v>55331</v>
      </c>
      <c r="T8" s="14">
        <v>60053</v>
      </c>
      <c r="U8" s="14">
        <v>37361</v>
      </c>
      <c r="V8" s="14">
        <v>18392</v>
      </c>
      <c r="W8" s="14">
        <v>14894</v>
      </c>
      <c r="X8" s="14">
        <v>1243</v>
      </c>
    </row>
    <row r="9" spans="1:24" x14ac:dyDescent="0.35">
      <c r="A9" t="s">
        <v>34</v>
      </c>
      <c r="B9" s="14">
        <v>73984</v>
      </c>
      <c r="C9" s="15">
        <v>1.51</v>
      </c>
      <c r="D9" s="14">
        <v>22528</v>
      </c>
      <c r="E9" s="14">
        <v>17604</v>
      </c>
      <c r="F9" s="14">
        <v>12084</v>
      </c>
      <c r="G9" s="14">
        <v>9201</v>
      </c>
      <c r="H9" s="14">
        <v>8128</v>
      </c>
      <c r="I9" s="14">
        <v>3084</v>
      </c>
      <c r="J9" s="14">
        <v>1292</v>
      </c>
      <c r="K9" s="14">
        <v>63</v>
      </c>
      <c r="L9" s="14">
        <v>18174</v>
      </c>
      <c r="M9" s="14">
        <v>17716</v>
      </c>
      <c r="N9" s="14">
        <v>17937</v>
      </c>
      <c r="O9" s="14">
        <v>19521</v>
      </c>
      <c r="P9" s="14">
        <v>636</v>
      </c>
      <c r="Q9" s="14">
        <v>515</v>
      </c>
      <c r="R9" s="14">
        <v>9035</v>
      </c>
      <c r="S9" s="14">
        <v>19578</v>
      </c>
      <c r="T9" s="14">
        <v>20608</v>
      </c>
      <c r="U9" s="14">
        <v>10624</v>
      </c>
      <c r="V9" s="14">
        <v>5097</v>
      </c>
      <c r="W9" s="14">
        <v>3972</v>
      </c>
      <c r="X9" s="14">
        <v>4555</v>
      </c>
    </row>
    <row r="10" spans="1:24" x14ac:dyDescent="0.35">
      <c r="A10" t="s">
        <v>35</v>
      </c>
      <c r="B10" s="14">
        <v>267702</v>
      </c>
      <c r="C10" s="15">
        <v>0.12</v>
      </c>
      <c r="D10" s="14">
        <v>46853</v>
      </c>
      <c r="E10" s="14">
        <v>45514</v>
      </c>
      <c r="F10" s="14">
        <v>36972</v>
      </c>
      <c r="G10" s="14">
        <v>37209</v>
      </c>
      <c r="H10" s="14">
        <v>45443</v>
      </c>
      <c r="I10" s="14">
        <v>29894</v>
      </c>
      <c r="J10" s="14">
        <v>22784</v>
      </c>
      <c r="K10" s="14">
        <v>3033</v>
      </c>
      <c r="L10" s="14">
        <v>118136</v>
      </c>
      <c r="M10" s="14">
        <v>66433</v>
      </c>
      <c r="N10" s="14">
        <v>50848</v>
      </c>
      <c r="O10" s="14">
        <v>30274</v>
      </c>
      <c r="P10" s="14">
        <v>2011</v>
      </c>
      <c r="Q10" s="14">
        <v>1467</v>
      </c>
      <c r="R10" s="14">
        <v>18543</v>
      </c>
      <c r="S10" s="14">
        <v>57709</v>
      </c>
      <c r="T10" s="14">
        <v>71772</v>
      </c>
      <c r="U10" s="14">
        <v>49606</v>
      </c>
      <c r="V10" s="14">
        <v>31850</v>
      </c>
      <c r="W10" s="14">
        <v>34288</v>
      </c>
      <c r="X10" s="14">
        <v>2467</v>
      </c>
    </row>
    <row r="11" spans="1:24" x14ac:dyDescent="0.35">
      <c r="A11" t="s">
        <v>36</v>
      </c>
      <c r="B11" s="14">
        <v>153576</v>
      </c>
      <c r="C11" s="15">
        <v>0.03</v>
      </c>
      <c r="D11" s="14">
        <v>32028</v>
      </c>
      <c r="E11" s="14">
        <v>29612</v>
      </c>
      <c r="F11" s="14">
        <v>26941</v>
      </c>
      <c r="G11" s="14">
        <v>23365</v>
      </c>
      <c r="H11" s="14">
        <v>22908</v>
      </c>
      <c r="I11" s="14">
        <v>11099</v>
      </c>
      <c r="J11" s="14">
        <v>6824</v>
      </c>
      <c r="K11" s="14">
        <v>799</v>
      </c>
      <c r="L11" s="14">
        <v>83722</v>
      </c>
      <c r="M11" s="14">
        <v>35166</v>
      </c>
      <c r="N11" s="14">
        <v>19574</v>
      </c>
      <c r="O11" s="14">
        <v>11432</v>
      </c>
      <c r="P11" s="14">
        <v>3682</v>
      </c>
      <c r="Q11" s="14">
        <v>908</v>
      </c>
      <c r="R11" s="14">
        <v>10784</v>
      </c>
      <c r="S11" s="14">
        <v>28460</v>
      </c>
      <c r="T11" s="14">
        <v>44388</v>
      </c>
      <c r="U11" s="14">
        <v>26230</v>
      </c>
      <c r="V11" s="14">
        <v>16221</v>
      </c>
      <c r="W11" s="14">
        <v>14591</v>
      </c>
      <c r="X11" s="14">
        <v>11994</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43</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2520073</v>
      </c>
      <c r="C5" s="20">
        <v>0.32</v>
      </c>
      <c r="D5" s="19">
        <v>550597</v>
      </c>
      <c r="E5" s="19">
        <v>594319</v>
      </c>
      <c r="F5" s="19">
        <v>404296</v>
      </c>
      <c r="G5" s="19">
        <v>327538</v>
      </c>
      <c r="H5" s="19">
        <v>330288</v>
      </c>
      <c r="I5" s="19">
        <v>183337</v>
      </c>
      <c r="J5" s="19">
        <v>116851</v>
      </c>
      <c r="K5" s="19">
        <v>12847</v>
      </c>
      <c r="L5" s="19">
        <v>529359</v>
      </c>
      <c r="M5" s="19">
        <v>499347</v>
      </c>
      <c r="N5" s="19">
        <v>519579</v>
      </c>
      <c r="O5" s="19">
        <v>959024</v>
      </c>
      <c r="P5" s="19">
        <v>12764</v>
      </c>
      <c r="Q5" s="19">
        <v>21172</v>
      </c>
      <c r="R5" s="19">
        <v>301936</v>
      </c>
      <c r="S5" s="19">
        <v>739883</v>
      </c>
      <c r="T5" s="19">
        <v>670383</v>
      </c>
      <c r="U5" s="19">
        <v>414283</v>
      </c>
      <c r="V5" s="19">
        <v>185410</v>
      </c>
      <c r="W5" s="19">
        <v>152025</v>
      </c>
      <c r="X5" s="19">
        <v>34981</v>
      </c>
    </row>
    <row r="6" spans="1:24" x14ac:dyDescent="0.35">
      <c r="A6" t="s">
        <v>31</v>
      </c>
      <c r="B6" s="14">
        <v>964863</v>
      </c>
      <c r="C6" s="15">
        <v>10.31</v>
      </c>
      <c r="D6" s="14">
        <v>196448</v>
      </c>
      <c r="E6" s="14">
        <v>224220</v>
      </c>
      <c r="F6" s="14">
        <v>171122</v>
      </c>
      <c r="G6" s="14">
        <v>130217</v>
      </c>
      <c r="H6" s="14">
        <v>123846</v>
      </c>
      <c r="I6" s="14">
        <v>65352</v>
      </c>
      <c r="J6" s="14">
        <v>47051</v>
      </c>
      <c r="K6" s="14">
        <v>6607</v>
      </c>
      <c r="L6" s="14">
        <v>90286</v>
      </c>
      <c r="M6" s="14">
        <v>145407</v>
      </c>
      <c r="N6" s="14">
        <v>146880</v>
      </c>
      <c r="O6" s="14">
        <v>580182</v>
      </c>
      <c r="P6" s="14">
        <v>2108</v>
      </c>
      <c r="Q6" s="14">
        <v>12077</v>
      </c>
      <c r="R6" s="14">
        <v>149468</v>
      </c>
      <c r="S6" s="14">
        <v>330270</v>
      </c>
      <c r="T6" s="14">
        <v>234956</v>
      </c>
      <c r="U6" s="14">
        <v>132319</v>
      </c>
      <c r="V6" s="14">
        <v>52335</v>
      </c>
      <c r="W6" s="14">
        <v>43266</v>
      </c>
      <c r="X6" s="14">
        <v>10172</v>
      </c>
    </row>
    <row r="7" spans="1:24" x14ac:dyDescent="0.35">
      <c r="A7" t="s">
        <v>32</v>
      </c>
      <c r="B7" s="14">
        <v>845734</v>
      </c>
      <c r="C7" s="15">
        <v>4.41</v>
      </c>
      <c r="D7" s="14">
        <v>198026</v>
      </c>
      <c r="E7" s="14">
        <v>233219</v>
      </c>
      <c r="F7" s="14">
        <v>128640</v>
      </c>
      <c r="G7" s="14">
        <v>101121</v>
      </c>
      <c r="H7" s="14">
        <v>99538</v>
      </c>
      <c r="I7" s="14">
        <v>55637</v>
      </c>
      <c r="J7" s="14">
        <v>28136</v>
      </c>
      <c r="K7" s="14">
        <v>1417</v>
      </c>
      <c r="L7" s="14">
        <v>158503</v>
      </c>
      <c r="M7" s="14">
        <v>182199</v>
      </c>
      <c r="N7" s="14">
        <v>230873</v>
      </c>
      <c r="O7" s="14">
        <v>270957</v>
      </c>
      <c r="P7" s="14">
        <v>3202</v>
      </c>
      <c r="Q7" s="14">
        <v>4920</v>
      </c>
      <c r="R7" s="14">
        <v>93241</v>
      </c>
      <c r="S7" s="14">
        <v>247516</v>
      </c>
      <c r="T7" s="14">
        <v>237873</v>
      </c>
      <c r="U7" s="14">
        <v>157218</v>
      </c>
      <c r="V7" s="14">
        <v>60506</v>
      </c>
      <c r="W7" s="14">
        <v>39970</v>
      </c>
      <c r="X7" s="14">
        <v>4490</v>
      </c>
    </row>
    <row r="8" spans="1:24" x14ac:dyDescent="0.35">
      <c r="A8" t="s">
        <v>33</v>
      </c>
      <c r="B8" s="14">
        <v>210335</v>
      </c>
      <c r="C8" s="15">
        <v>1.58</v>
      </c>
      <c r="D8" s="14">
        <v>54841</v>
      </c>
      <c r="E8" s="14">
        <v>43886</v>
      </c>
      <c r="F8" s="14">
        <v>27886</v>
      </c>
      <c r="G8" s="14">
        <v>25630</v>
      </c>
      <c r="H8" s="14">
        <v>29507</v>
      </c>
      <c r="I8" s="14">
        <v>17523</v>
      </c>
      <c r="J8" s="14">
        <v>10183</v>
      </c>
      <c r="K8" s="14">
        <v>879</v>
      </c>
      <c r="L8" s="14">
        <v>58501</v>
      </c>
      <c r="M8" s="14">
        <v>51815</v>
      </c>
      <c r="N8" s="14">
        <v>52824</v>
      </c>
      <c r="O8" s="14">
        <v>46096</v>
      </c>
      <c r="P8" s="14">
        <v>1099</v>
      </c>
      <c r="Q8" s="14">
        <v>1318</v>
      </c>
      <c r="R8" s="14">
        <v>20767</v>
      </c>
      <c r="S8" s="14">
        <v>55541</v>
      </c>
      <c r="T8" s="14">
        <v>60203</v>
      </c>
      <c r="U8" s="14">
        <v>37538</v>
      </c>
      <c r="V8" s="14">
        <v>18599</v>
      </c>
      <c r="W8" s="14">
        <v>15141</v>
      </c>
      <c r="X8" s="14">
        <v>1228</v>
      </c>
    </row>
    <row r="9" spans="1:24" x14ac:dyDescent="0.35">
      <c r="A9" t="s">
        <v>34</v>
      </c>
      <c r="B9" s="14">
        <v>74350</v>
      </c>
      <c r="C9" s="15">
        <v>1.52</v>
      </c>
      <c r="D9" s="14">
        <v>22587</v>
      </c>
      <c r="E9" s="14">
        <v>17696</v>
      </c>
      <c r="F9" s="14">
        <v>12142</v>
      </c>
      <c r="G9" s="14">
        <v>9264</v>
      </c>
      <c r="H9" s="14">
        <v>8172</v>
      </c>
      <c r="I9" s="14">
        <v>3100</v>
      </c>
      <c r="J9" s="14">
        <v>1325</v>
      </c>
      <c r="K9" s="14">
        <v>64</v>
      </c>
      <c r="L9" s="14">
        <v>18282</v>
      </c>
      <c r="M9" s="14">
        <v>17774</v>
      </c>
      <c r="N9" s="14">
        <v>17985</v>
      </c>
      <c r="O9" s="14">
        <v>19682</v>
      </c>
      <c r="P9" s="14">
        <v>627</v>
      </c>
      <c r="Q9" s="14">
        <v>511</v>
      </c>
      <c r="R9" s="14">
        <v>9095</v>
      </c>
      <c r="S9" s="14">
        <v>19697</v>
      </c>
      <c r="T9" s="14">
        <v>20651</v>
      </c>
      <c r="U9" s="14">
        <v>10663</v>
      </c>
      <c r="V9" s="14">
        <v>5140</v>
      </c>
      <c r="W9" s="14">
        <v>4027</v>
      </c>
      <c r="X9" s="14">
        <v>4566</v>
      </c>
    </row>
    <row r="10" spans="1:24" x14ac:dyDescent="0.35">
      <c r="A10" t="s">
        <v>35</v>
      </c>
      <c r="B10" s="14">
        <v>270263</v>
      </c>
      <c r="C10" s="15">
        <v>0.12</v>
      </c>
      <c r="D10" s="14">
        <v>46812</v>
      </c>
      <c r="E10" s="14">
        <v>45652</v>
      </c>
      <c r="F10" s="14">
        <v>37297</v>
      </c>
      <c r="G10" s="14">
        <v>37771</v>
      </c>
      <c r="H10" s="14">
        <v>46026</v>
      </c>
      <c r="I10" s="14">
        <v>30419</v>
      </c>
      <c r="J10" s="14">
        <v>23204</v>
      </c>
      <c r="K10" s="14">
        <v>3082</v>
      </c>
      <c r="L10" s="14">
        <v>119481</v>
      </c>
      <c r="M10" s="14">
        <v>66875</v>
      </c>
      <c r="N10" s="14">
        <v>51313</v>
      </c>
      <c r="O10" s="14">
        <v>30555</v>
      </c>
      <c r="P10" s="14">
        <v>2039</v>
      </c>
      <c r="Q10" s="14">
        <v>1448</v>
      </c>
      <c r="R10" s="14">
        <v>18588</v>
      </c>
      <c r="S10" s="14">
        <v>58173</v>
      </c>
      <c r="T10" s="14">
        <v>72171</v>
      </c>
      <c r="U10" s="14">
        <v>50142</v>
      </c>
      <c r="V10" s="14">
        <v>32412</v>
      </c>
      <c r="W10" s="14">
        <v>34847</v>
      </c>
      <c r="X10" s="14">
        <v>2482</v>
      </c>
    </row>
    <row r="11" spans="1:24" x14ac:dyDescent="0.35">
      <c r="A11" t="s">
        <v>36</v>
      </c>
      <c r="B11" s="14">
        <v>154528</v>
      </c>
      <c r="C11" s="15">
        <v>0.03</v>
      </c>
      <c r="D11" s="14">
        <v>31883</v>
      </c>
      <c r="E11" s="14">
        <v>29646</v>
      </c>
      <c r="F11" s="14">
        <v>27209</v>
      </c>
      <c r="G11" s="14">
        <v>23535</v>
      </c>
      <c r="H11" s="14">
        <v>23199</v>
      </c>
      <c r="I11" s="14">
        <v>11306</v>
      </c>
      <c r="J11" s="14">
        <v>6952</v>
      </c>
      <c r="K11" s="14">
        <v>798</v>
      </c>
      <c r="L11" s="14">
        <v>84306</v>
      </c>
      <c r="M11" s="14">
        <v>35277</v>
      </c>
      <c r="N11" s="14">
        <v>19704</v>
      </c>
      <c r="O11" s="14">
        <v>11552</v>
      </c>
      <c r="P11" s="14">
        <v>3689</v>
      </c>
      <c r="Q11" s="14">
        <v>898</v>
      </c>
      <c r="R11" s="14">
        <v>10777</v>
      </c>
      <c r="S11" s="14">
        <v>28686</v>
      </c>
      <c r="T11" s="14">
        <v>44529</v>
      </c>
      <c r="U11" s="14">
        <v>26403</v>
      </c>
      <c r="V11" s="14">
        <v>16418</v>
      </c>
      <c r="W11" s="14">
        <v>14774</v>
      </c>
      <c r="X11" s="14">
        <v>12043</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44</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2532119</v>
      </c>
      <c r="C5" s="20">
        <v>0.32</v>
      </c>
      <c r="D5" s="19">
        <v>547283</v>
      </c>
      <c r="E5" s="19">
        <v>595378</v>
      </c>
      <c r="F5" s="19">
        <v>407417</v>
      </c>
      <c r="G5" s="19">
        <v>331665</v>
      </c>
      <c r="H5" s="19">
        <v>332803</v>
      </c>
      <c r="I5" s="19">
        <v>185902</v>
      </c>
      <c r="J5" s="19">
        <v>118697</v>
      </c>
      <c r="K5" s="19">
        <v>12974</v>
      </c>
      <c r="L5" s="19">
        <v>534294</v>
      </c>
      <c r="M5" s="19">
        <v>501564</v>
      </c>
      <c r="N5" s="19">
        <v>521992</v>
      </c>
      <c r="O5" s="19">
        <v>961141</v>
      </c>
      <c r="P5" s="19">
        <v>13128</v>
      </c>
      <c r="Q5" s="19">
        <v>21638</v>
      </c>
      <c r="R5" s="19">
        <v>302018</v>
      </c>
      <c r="S5" s="19">
        <v>741849</v>
      </c>
      <c r="T5" s="19">
        <v>673791</v>
      </c>
      <c r="U5" s="19">
        <v>414947</v>
      </c>
      <c r="V5" s="19">
        <v>188535</v>
      </c>
      <c r="W5" s="19">
        <v>153775</v>
      </c>
      <c r="X5" s="19">
        <v>35566</v>
      </c>
    </row>
    <row r="6" spans="1:24" x14ac:dyDescent="0.35">
      <c r="A6" t="s">
        <v>31</v>
      </c>
      <c r="B6" s="14">
        <v>967979</v>
      </c>
      <c r="C6" s="15">
        <v>10.35</v>
      </c>
      <c r="D6" s="14">
        <v>194008</v>
      </c>
      <c r="E6" s="14">
        <v>224540</v>
      </c>
      <c r="F6" s="14">
        <v>172413</v>
      </c>
      <c r="G6" s="14">
        <v>132364</v>
      </c>
      <c r="H6" s="14">
        <v>124579</v>
      </c>
      <c r="I6" s="14">
        <v>65896</v>
      </c>
      <c r="J6" s="14">
        <v>47502</v>
      </c>
      <c r="K6" s="14">
        <v>6677</v>
      </c>
      <c r="L6" s="14">
        <v>90974</v>
      </c>
      <c r="M6" s="14">
        <v>145939</v>
      </c>
      <c r="N6" s="14">
        <v>147738</v>
      </c>
      <c r="O6" s="14">
        <v>581233</v>
      </c>
      <c r="P6" s="14">
        <v>2095</v>
      </c>
      <c r="Q6" s="14">
        <v>12617</v>
      </c>
      <c r="R6" s="14">
        <v>149165</v>
      </c>
      <c r="S6" s="14">
        <v>330689</v>
      </c>
      <c r="T6" s="14">
        <v>235904</v>
      </c>
      <c r="U6" s="14">
        <v>132593</v>
      </c>
      <c r="V6" s="14">
        <v>52869</v>
      </c>
      <c r="W6" s="14">
        <v>43806</v>
      </c>
      <c r="X6" s="14">
        <v>10336</v>
      </c>
    </row>
    <row r="7" spans="1:24" x14ac:dyDescent="0.35">
      <c r="A7" t="s">
        <v>32</v>
      </c>
      <c r="B7" s="14">
        <v>850202</v>
      </c>
      <c r="C7" s="15">
        <v>4.4400000000000004</v>
      </c>
      <c r="D7" s="14">
        <v>197424</v>
      </c>
      <c r="E7" s="14">
        <v>233577</v>
      </c>
      <c r="F7" s="14">
        <v>129820</v>
      </c>
      <c r="G7" s="14">
        <v>102335</v>
      </c>
      <c r="H7" s="14">
        <v>100335</v>
      </c>
      <c r="I7" s="14">
        <v>56607</v>
      </c>
      <c r="J7" s="14">
        <v>28676</v>
      </c>
      <c r="K7" s="14">
        <v>1428</v>
      </c>
      <c r="L7" s="14">
        <v>160231</v>
      </c>
      <c r="M7" s="14">
        <v>183103</v>
      </c>
      <c r="N7" s="14">
        <v>231869</v>
      </c>
      <c r="O7" s="14">
        <v>271548</v>
      </c>
      <c r="P7" s="14">
        <v>3451</v>
      </c>
      <c r="Q7" s="14">
        <v>4867</v>
      </c>
      <c r="R7" s="14">
        <v>93443</v>
      </c>
      <c r="S7" s="14">
        <v>248445</v>
      </c>
      <c r="T7" s="14">
        <v>239419</v>
      </c>
      <c r="U7" s="14">
        <v>157132</v>
      </c>
      <c r="V7" s="14">
        <v>61833</v>
      </c>
      <c r="W7" s="14">
        <v>40316</v>
      </c>
      <c r="X7" s="14">
        <v>4747</v>
      </c>
    </row>
    <row r="8" spans="1:24" x14ac:dyDescent="0.35">
      <c r="A8" t="s">
        <v>33</v>
      </c>
      <c r="B8" s="14">
        <v>211223</v>
      </c>
      <c r="C8" s="15">
        <v>1.58</v>
      </c>
      <c r="D8" s="14">
        <v>54825</v>
      </c>
      <c r="E8" s="14">
        <v>43992</v>
      </c>
      <c r="F8" s="14">
        <v>28082</v>
      </c>
      <c r="G8" s="14">
        <v>25748</v>
      </c>
      <c r="H8" s="14">
        <v>29685</v>
      </c>
      <c r="I8" s="14">
        <v>17703</v>
      </c>
      <c r="J8" s="14">
        <v>10299</v>
      </c>
      <c r="K8" s="14">
        <v>889</v>
      </c>
      <c r="L8" s="14">
        <v>58898</v>
      </c>
      <c r="M8" s="14">
        <v>51976</v>
      </c>
      <c r="N8" s="14">
        <v>52935</v>
      </c>
      <c r="O8" s="14">
        <v>46292</v>
      </c>
      <c r="P8" s="14">
        <v>1122</v>
      </c>
      <c r="Q8" s="14">
        <v>1292</v>
      </c>
      <c r="R8" s="14">
        <v>20840</v>
      </c>
      <c r="S8" s="14">
        <v>55692</v>
      </c>
      <c r="T8" s="14">
        <v>60472</v>
      </c>
      <c r="U8" s="14">
        <v>37572</v>
      </c>
      <c r="V8" s="14">
        <v>18850</v>
      </c>
      <c r="W8" s="14">
        <v>15252</v>
      </c>
      <c r="X8" s="14">
        <v>1253</v>
      </c>
    </row>
    <row r="9" spans="1:24" x14ac:dyDescent="0.35">
      <c r="A9" t="s">
        <v>34</v>
      </c>
      <c r="B9" s="14">
        <v>74719</v>
      </c>
      <c r="C9" s="15">
        <v>1.53</v>
      </c>
      <c r="D9" s="14">
        <v>22594</v>
      </c>
      <c r="E9" s="14">
        <v>17807</v>
      </c>
      <c r="F9" s="14">
        <v>12237</v>
      </c>
      <c r="G9" s="14">
        <v>9312</v>
      </c>
      <c r="H9" s="14">
        <v>8223</v>
      </c>
      <c r="I9" s="14">
        <v>3131</v>
      </c>
      <c r="J9" s="14">
        <v>1350</v>
      </c>
      <c r="K9" s="14">
        <v>65</v>
      </c>
      <c r="L9" s="14">
        <v>18385</v>
      </c>
      <c r="M9" s="14">
        <v>17843</v>
      </c>
      <c r="N9" s="14">
        <v>18035</v>
      </c>
      <c r="O9" s="14">
        <v>19836</v>
      </c>
      <c r="P9" s="14">
        <v>620</v>
      </c>
      <c r="Q9" s="14">
        <v>508</v>
      </c>
      <c r="R9" s="14">
        <v>9148</v>
      </c>
      <c r="S9" s="14">
        <v>19855</v>
      </c>
      <c r="T9" s="14">
        <v>20680</v>
      </c>
      <c r="U9" s="14">
        <v>10696</v>
      </c>
      <c r="V9" s="14">
        <v>5183</v>
      </c>
      <c r="W9" s="14">
        <v>4080</v>
      </c>
      <c r="X9" s="14">
        <v>4569</v>
      </c>
    </row>
    <row r="10" spans="1:24" x14ac:dyDescent="0.35">
      <c r="A10" t="s">
        <v>35</v>
      </c>
      <c r="B10" s="14">
        <v>272722</v>
      </c>
      <c r="C10" s="15">
        <v>0.12</v>
      </c>
      <c r="D10" s="14">
        <v>46687</v>
      </c>
      <c r="E10" s="14">
        <v>45781</v>
      </c>
      <c r="F10" s="14">
        <v>37489</v>
      </c>
      <c r="G10" s="14">
        <v>38250</v>
      </c>
      <c r="H10" s="14">
        <v>46546</v>
      </c>
      <c r="I10" s="14">
        <v>31047</v>
      </c>
      <c r="J10" s="14">
        <v>23806</v>
      </c>
      <c r="K10" s="14">
        <v>3116</v>
      </c>
      <c r="L10" s="14">
        <v>121020</v>
      </c>
      <c r="M10" s="14">
        <v>67274</v>
      </c>
      <c r="N10" s="14">
        <v>51637</v>
      </c>
      <c r="O10" s="14">
        <v>30631</v>
      </c>
      <c r="P10" s="14">
        <v>2160</v>
      </c>
      <c r="Q10" s="14">
        <v>1466</v>
      </c>
      <c r="R10" s="14">
        <v>18619</v>
      </c>
      <c r="S10" s="14">
        <v>58395</v>
      </c>
      <c r="T10" s="14">
        <v>72639</v>
      </c>
      <c r="U10" s="14">
        <v>50422</v>
      </c>
      <c r="V10" s="14">
        <v>33181</v>
      </c>
      <c r="W10" s="14">
        <v>35398</v>
      </c>
      <c r="X10" s="14">
        <v>2602</v>
      </c>
    </row>
    <row r="11" spans="1:24" x14ac:dyDescent="0.35">
      <c r="A11" t="s">
        <v>36</v>
      </c>
      <c r="B11" s="14">
        <v>155274</v>
      </c>
      <c r="C11" s="15">
        <v>0.03</v>
      </c>
      <c r="D11" s="14">
        <v>31745</v>
      </c>
      <c r="E11" s="14">
        <v>29681</v>
      </c>
      <c r="F11" s="14">
        <v>27376</v>
      </c>
      <c r="G11" s="14">
        <v>23656</v>
      </c>
      <c r="H11" s="14">
        <v>23435</v>
      </c>
      <c r="I11" s="14">
        <v>11518</v>
      </c>
      <c r="J11" s="14">
        <v>7064</v>
      </c>
      <c r="K11" s="14">
        <v>799</v>
      </c>
      <c r="L11" s="14">
        <v>84786</v>
      </c>
      <c r="M11" s="14">
        <v>35429</v>
      </c>
      <c r="N11" s="14">
        <v>19778</v>
      </c>
      <c r="O11" s="14">
        <v>11601</v>
      </c>
      <c r="P11" s="14">
        <v>3680</v>
      </c>
      <c r="Q11" s="14">
        <v>888</v>
      </c>
      <c r="R11" s="14">
        <v>10803</v>
      </c>
      <c r="S11" s="14">
        <v>28773</v>
      </c>
      <c r="T11" s="14">
        <v>44677</v>
      </c>
      <c r="U11" s="14">
        <v>26532</v>
      </c>
      <c r="V11" s="14">
        <v>16619</v>
      </c>
      <c r="W11" s="14">
        <v>14923</v>
      </c>
      <c r="X11" s="14">
        <v>12059</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45</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2546383</v>
      </c>
      <c r="C5" s="20">
        <v>0.33</v>
      </c>
      <c r="D5" s="19">
        <v>545714</v>
      </c>
      <c r="E5" s="19">
        <v>596354</v>
      </c>
      <c r="F5" s="19">
        <v>409892</v>
      </c>
      <c r="G5" s="19">
        <v>335357</v>
      </c>
      <c r="H5" s="19">
        <v>336045</v>
      </c>
      <c r="I5" s="19">
        <v>189062</v>
      </c>
      <c r="J5" s="19">
        <v>120779</v>
      </c>
      <c r="K5" s="19">
        <v>13180</v>
      </c>
      <c r="L5" s="19">
        <v>539838</v>
      </c>
      <c r="M5" s="19">
        <v>503719</v>
      </c>
      <c r="N5" s="19">
        <v>524307</v>
      </c>
      <c r="O5" s="19">
        <v>964147</v>
      </c>
      <c r="P5" s="19">
        <v>14372</v>
      </c>
      <c r="Q5" s="19">
        <v>22294</v>
      </c>
      <c r="R5" s="19">
        <v>302046</v>
      </c>
      <c r="S5" s="19">
        <v>743641</v>
      </c>
      <c r="T5" s="19">
        <v>676468</v>
      </c>
      <c r="U5" s="19">
        <v>417148</v>
      </c>
      <c r="V5" s="19">
        <v>191232</v>
      </c>
      <c r="W5" s="19">
        <v>156654</v>
      </c>
      <c r="X5" s="19">
        <v>36900</v>
      </c>
    </row>
    <row r="6" spans="1:24" x14ac:dyDescent="0.35">
      <c r="A6" t="s">
        <v>31</v>
      </c>
      <c r="B6" s="14">
        <v>972652</v>
      </c>
      <c r="C6" s="15">
        <v>10.4</v>
      </c>
      <c r="D6" s="14">
        <v>193537</v>
      </c>
      <c r="E6" s="14">
        <v>224940</v>
      </c>
      <c r="F6" s="14">
        <v>173361</v>
      </c>
      <c r="G6" s="14">
        <v>133723</v>
      </c>
      <c r="H6" s="14">
        <v>125630</v>
      </c>
      <c r="I6" s="14">
        <v>66643</v>
      </c>
      <c r="J6" s="14">
        <v>48046</v>
      </c>
      <c r="K6" s="14">
        <v>6772</v>
      </c>
      <c r="L6" s="14">
        <v>91860</v>
      </c>
      <c r="M6" s="14">
        <v>146431</v>
      </c>
      <c r="N6" s="14">
        <v>148680</v>
      </c>
      <c r="O6" s="14">
        <v>583597</v>
      </c>
      <c r="P6" s="14">
        <v>2084</v>
      </c>
      <c r="Q6" s="14">
        <v>13337</v>
      </c>
      <c r="R6" s="14">
        <v>149175</v>
      </c>
      <c r="S6" s="14">
        <v>331604</v>
      </c>
      <c r="T6" s="14">
        <v>236995</v>
      </c>
      <c r="U6" s="14">
        <v>133110</v>
      </c>
      <c r="V6" s="14">
        <v>53547</v>
      </c>
      <c r="W6" s="14">
        <v>44509</v>
      </c>
      <c r="X6" s="14">
        <v>10375</v>
      </c>
    </row>
    <row r="7" spans="1:24" x14ac:dyDescent="0.35">
      <c r="A7" t="s">
        <v>32</v>
      </c>
      <c r="B7" s="14">
        <v>854633</v>
      </c>
      <c r="C7" s="15">
        <v>4.46</v>
      </c>
      <c r="D7" s="14">
        <v>196567</v>
      </c>
      <c r="E7" s="14">
        <v>233947</v>
      </c>
      <c r="F7" s="14">
        <v>130617</v>
      </c>
      <c r="G7" s="14">
        <v>103693</v>
      </c>
      <c r="H7" s="14">
        <v>101322</v>
      </c>
      <c r="I7" s="14">
        <v>57723</v>
      </c>
      <c r="J7" s="14">
        <v>29282</v>
      </c>
      <c r="K7" s="14">
        <v>1482</v>
      </c>
      <c r="L7" s="14">
        <v>161999</v>
      </c>
      <c r="M7" s="14">
        <v>183837</v>
      </c>
      <c r="N7" s="14">
        <v>232645</v>
      </c>
      <c r="O7" s="14">
        <v>271872</v>
      </c>
      <c r="P7" s="14">
        <v>4280</v>
      </c>
      <c r="Q7" s="14">
        <v>4833</v>
      </c>
      <c r="R7" s="14">
        <v>93468</v>
      </c>
      <c r="S7" s="14">
        <v>248832</v>
      </c>
      <c r="T7" s="14">
        <v>240294</v>
      </c>
      <c r="U7" s="14">
        <v>157798</v>
      </c>
      <c r="V7" s="14">
        <v>62704</v>
      </c>
      <c r="W7" s="14">
        <v>41148</v>
      </c>
      <c r="X7" s="14">
        <v>5556</v>
      </c>
    </row>
    <row r="8" spans="1:24" x14ac:dyDescent="0.35">
      <c r="A8" t="s">
        <v>33</v>
      </c>
      <c r="B8" s="14">
        <v>212243</v>
      </c>
      <c r="C8" s="15">
        <v>1.59</v>
      </c>
      <c r="D8" s="14">
        <v>54705</v>
      </c>
      <c r="E8" s="14">
        <v>44020</v>
      </c>
      <c r="F8" s="14">
        <v>28323</v>
      </c>
      <c r="G8" s="14">
        <v>26014</v>
      </c>
      <c r="H8" s="14">
        <v>29904</v>
      </c>
      <c r="I8" s="14">
        <v>17945</v>
      </c>
      <c r="J8" s="14">
        <v>10433</v>
      </c>
      <c r="K8" s="14">
        <v>899</v>
      </c>
      <c r="L8" s="14">
        <v>59391</v>
      </c>
      <c r="M8" s="14">
        <v>52234</v>
      </c>
      <c r="N8" s="14">
        <v>53092</v>
      </c>
      <c r="O8" s="14">
        <v>46303</v>
      </c>
      <c r="P8" s="14">
        <v>1223</v>
      </c>
      <c r="Q8" s="14">
        <v>1280</v>
      </c>
      <c r="R8" s="14">
        <v>20776</v>
      </c>
      <c r="S8" s="14">
        <v>55819</v>
      </c>
      <c r="T8" s="14">
        <v>60606</v>
      </c>
      <c r="U8" s="14">
        <v>37808</v>
      </c>
      <c r="V8" s="14">
        <v>19067</v>
      </c>
      <c r="W8" s="14">
        <v>15530</v>
      </c>
      <c r="X8" s="14">
        <v>1357</v>
      </c>
    </row>
    <row r="9" spans="1:24" x14ac:dyDescent="0.35">
      <c r="A9" t="s">
        <v>34</v>
      </c>
      <c r="B9" s="14">
        <v>74950</v>
      </c>
      <c r="C9" s="15">
        <v>1.53</v>
      </c>
      <c r="D9" s="14">
        <v>22600</v>
      </c>
      <c r="E9" s="14">
        <v>17860</v>
      </c>
      <c r="F9" s="14">
        <v>12268</v>
      </c>
      <c r="G9" s="14">
        <v>9351</v>
      </c>
      <c r="H9" s="14">
        <v>8270</v>
      </c>
      <c r="I9" s="14">
        <v>3166</v>
      </c>
      <c r="J9" s="14">
        <v>1368</v>
      </c>
      <c r="K9" s="14">
        <v>67</v>
      </c>
      <c r="L9" s="14">
        <v>18474</v>
      </c>
      <c r="M9" s="14">
        <v>17892</v>
      </c>
      <c r="N9" s="14">
        <v>18068</v>
      </c>
      <c r="O9" s="14">
        <v>19894</v>
      </c>
      <c r="P9" s="14">
        <v>622</v>
      </c>
      <c r="Q9" s="14">
        <v>485</v>
      </c>
      <c r="R9" s="14">
        <v>9195</v>
      </c>
      <c r="S9" s="14">
        <v>19901</v>
      </c>
      <c r="T9" s="14">
        <v>20704</v>
      </c>
      <c r="U9" s="14">
        <v>10756</v>
      </c>
      <c r="V9" s="14">
        <v>5213</v>
      </c>
      <c r="W9" s="14">
        <v>4133</v>
      </c>
      <c r="X9" s="14">
        <v>4563</v>
      </c>
    </row>
    <row r="10" spans="1:24" x14ac:dyDescent="0.35">
      <c r="A10" t="s">
        <v>35</v>
      </c>
      <c r="B10" s="14">
        <v>275691</v>
      </c>
      <c r="C10" s="15">
        <v>0.12</v>
      </c>
      <c r="D10" s="14">
        <v>46640</v>
      </c>
      <c r="E10" s="14">
        <v>45844</v>
      </c>
      <c r="F10" s="14">
        <v>37745</v>
      </c>
      <c r="G10" s="14">
        <v>38762</v>
      </c>
      <c r="H10" s="14">
        <v>47201</v>
      </c>
      <c r="I10" s="14">
        <v>31875</v>
      </c>
      <c r="J10" s="14">
        <v>24467</v>
      </c>
      <c r="K10" s="14">
        <v>3157</v>
      </c>
      <c r="L10" s="14">
        <v>122802</v>
      </c>
      <c r="M10" s="14">
        <v>67754</v>
      </c>
      <c r="N10" s="14">
        <v>51934</v>
      </c>
      <c r="O10" s="14">
        <v>30780</v>
      </c>
      <c r="P10" s="14">
        <v>2421</v>
      </c>
      <c r="Q10" s="14">
        <v>1474</v>
      </c>
      <c r="R10" s="14">
        <v>18588</v>
      </c>
      <c r="S10" s="14">
        <v>58599</v>
      </c>
      <c r="T10" s="14">
        <v>73088</v>
      </c>
      <c r="U10" s="14">
        <v>50970</v>
      </c>
      <c r="V10" s="14">
        <v>33891</v>
      </c>
      <c r="W10" s="14">
        <v>36229</v>
      </c>
      <c r="X10" s="14">
        <v>2852</v>
      </c>
    </row>
    <row r="11" spans="1:24" x14ac:dyDescent="0.35">
      <c r="A11" t="s">
        <v>36</v>
      </c>
      <c r="B11" s="14">
        <v>156214</v>
      </c>
      <c r="C11" s="15">
        <v>0.03</v>
      </c>
      <c r="D11" s="14">
        <v>31665</v>
      </c>
      <c r="E11" s="14">
        <v>29743</v>
      </c>
      <c r="F11" s="14">
        <v>27578</v>
      </c>
      <c r="G11" s="14">
        <v>23814</v>
      </c>
      <c r="H11" s="14">
        <v>23718</v>
      </c>
      <c r="I11" s="14">
        <v>11710</v>
      </c>
      <c r="J11" s="14">
        <v>7183</v>
      </c>
      <c r="K11" s="14">
        <v>803</v>
      </c>
      <c r="L11" s="14">
        <v>85312</v>
      </c>
      <c r="M11" s="14">
        <v>35571</v>
      </c>
      <c r="N11" s="14">
        <v>19888</v>
      </c>
      <c r="O11" s="14">
        <v>11701</v>
      </c>
      <c r="P11" s="14">
        <v>3742</v>
      </c>
      <c r="Q11" s="14">
        <v>885</v>
      </c>
      <c r="R11" s="14">
        <v>10844</v>
      </c>
      <c r="S11" s="14">
        <v>28886</v>
      </c>
      <c r="T11" s="14">
        <v>44781</v>
      </c>
      <c r="U11" s="14">
        <v>26706</v>
      </c>
      <c r="V11" s="14">
        <v>16810</v>
      </c>
      <c r="W11" s="14">
        <v>15105</v>
      </c>
      <c r="X11" s="14">
        <v>12197</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46</v>
      </c>
    </row>
    <row r="2" spans="1:24" x14ac:dyDescent="0.35">
      <c r="A2" t="s">
        <v>109</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2564522</v>
      </c>
      <c r="C5" s="20">
        <v>0.33</v>
      </c>
      <c r="D5" s="19">
        <v>545892</v>
      </c>
      <c r="E5" s="19">
        <v>596978</v>
      </c>
      <c r="F5" s="19">
        <v>413531</v>
      </c>
      <c r="G5" s="19">
        <v>339654</v>
      </c>
      <c r="H5" s="19">
        <v>339725</v>
      </c>
      <c r="I5" s="19">
        <v>192347</v>
      </c>
      <c r="J5" s="19">
        <v>123009</v>
      </c>
      <c r="K5" s="19">
        <v>13386</v>
      </c>
      <c r="L5" s="19">
        <v>546032</v>
      </c>
      <c r="M5" s="19">
        <v>506567</v>
      </c>
      <c r="N5" s="19">
        <v>527645</v>
      </c>
      <c r="O5" s="19">
        <v>969050</v>
      </c>
      <c r="P5" s="19">
        <v>15228</v>
      </c>
      <c r="Q5" s="19">
        <v>24138</v>
      </c>
      <c r="R5" s="19">
        <v>302701</v>
      </c>
      <c r="S5" s="19">
        <v>746761</v>
      </c>
      <c r="T5" s="19">
        <v>679527</v>
      </c>
      <c r="U5" s="19">
        <v>419537</v>
      </c>
      <c r="V5" s="19">
        <v>194309</v>
      </c>
      <c r="W5" s="19">
        <v>159854</v>
      </c>
      <c r="X5" s="19">
        <v>37695</v>
      </c>
    </row>
    <row r="6" spans="1:24" x14ac:dyDescent="0.35">
      <c r="A6" t="s">
        <v>31</v>
      </c>
      <c r="B6" s="14">
        <v>979598</v>
      </c>
      <c r="C6" s="15">
        <v>10.47</v>
      </c>
      <c r="D6" s="14">
        <v>194246</v>
      </c>
      <c r="E6" s="14">
        <v>224862</v>
      </c>
      <c r="F6" s="14">
        <v>174823</v>
      </c>
      <c r="G6" s="14">
        <v>135620</v>
      </c>
      <c r="H6" s="14">
        <v>126997</v>
      </c>
      <c r="I6" s="14">
        <v>67543</v>
      </c>
      <c r="J6" s="14">
        <v>48614</v>
      </c>
      <c r="K6" s="14">
        <v>6893</v>
      </c>
      <c r="L6" s="14">
        <v>93052</v>
      </c>
      <c r="M6" s="14">
        <v>147328</v>
      </c>
      <c r="N6" s="14">
        <v>150275</v>
      </c>
      <c r="O6" s="14">
        <v>586845</v>
      </c>
      <c r="P6" s="14">
        <v>2098</v>
      </c>
      <c r="Q6" s="14">
        <v>15059</v>
      </c>
      <c r="R6" s="14">
        <v>149307</v>
      </c>
      <c r="S6" s="14">
        <v>333053</v>
      </c>
      <c r="T6" s="14">
        <v>238108</v>
      </c>
      <c r="U6" s="14">
        <v>133919</v>
      </c>
      <c r="V6" s="14">
        <v>54371</v>
      </c>
      <c r="W6" s="14">
        <v>45405</v>
      </c>
      <c r="X6" s="14">
        <v>10376</v>
      </c>
    </row>
    <row r="7" spans="1:24" x14ac:dyDescent="0.35">
      <c r="A7" t="s">
        <v>32</v>
      </c>
      <c r="B7" s="14">
        <v>859889</v>
      </c>
      <c r="C7" s="15">
        <v>4.49</v>
      </c>
      <c r="D7" s="14">
        <v>196245</v>
      </c>
      <c r="E7" s="14">
        <v>234377</v>
      </c>
      <c r="F7" s="14">
        <v>131977</v>
      </c>
      <c r="G7" s="14">
        <v>104956</v>
      </c>
      <c r="H7" s="14">
        <v>102345</v>
      </c>
      <c r="I7" s="14">
        <v>58668</v>
      </c>
      <c r="J7" s="14">
        <v>29817</v>
      </c>
      <c r="K7" s="14">
        <v>1504</v>
      </c>
      <c r="L7" s="14">
        <v>163578</v>
      </c>
      <c r="M7" s="14">
        <v>184520</v>
      </c>
      <c r="N7" s="14">
        <v>233608</v>
      </c>
      <c r="O7" s="14">
        <v>273112</v>
      </c>
      <c r="P7" s="14">
        <v>5071</v>
      </c>
      <c r="Q7" s="14">
        <v>4957</v>
      </c>
      <c r="R7" s="14">
        <v>93822</v>
      </c>
      <c r="S7" s="14">
        <v>249817</v>
      </c>
      <c r="T7" s="14">
        <v>241149</v>
      </c>
      <c r="U7" s="14">
        <v>158325</v>
      </c>
      <c r="V7" s="14">
        <v>63609</v>
      </c>
      <c r="W7" s="14">
        <v>41918</v>
      </c>
      <c r="X7" s="14">
        <v>6292</v>
      </c>
    </row>
    <row r="8" spans="1:24" x14ac:dyDescent="0.35">
      <c r="A8" t="s">
        <v>33</v>
      </c>
      <c r="B8" s="14">
        <v>213082</v>
      </c>
      <c r="C8" s="15">
        <v>1.6</v>
      </c>
      <c r="D8" s="14">
        <v>54623</v>
      </c>
      <c r="E8" s="14">
        <v>44082</v>
      </c>
      <c r="F8" s="14">
        <v>28393</v>
      </c>
      <c r="G8" s="14">
        <v>26188</v>
      </c>
      <c r="H8" s="14">
        <v>30055</v>
      </c>
      <c r="I8" s="14">
        <v>18186</v>
      </c>
      <c r="J8" s="14">
        <v>10620</v>
      </c>
      <c r="K8" s="14">
        <v>935</v>
      </c>
      <c r="L8" s="14">
        <v>59903</v>
      </c>
      <c r="M8" s="14">
        <v>52391</v>
      </c>
      <c r="N8" s="14">
        <v>53176</v>
      </c>
      <c r="O8" s="14">
        <v>46323</v>
      </c>
      <c r="P8" s="14">
        <v>1289</v>
      </c>
      <c r="Q8" s="14">
        <v>1328</v>
      </c>
      <c r="R8" s="14">
        <v>20778</v>
      </c>
      <c r="S8" s="14">
        <v>55843</v>
      </c>
      <c r="T8" s="14">
        <v>60662</v>
      </c>
      <c r="U8" s="14">
        <v>37931</v>
      </c>
      <c r="V8" s="14">
        <v>19303</v>
      </c>
      <c r="W8" s="14">
        <v>15816</v>
      </c>
      <c r="X8" s="14">
        <v>1421</v>
      </c>
    </row>
    <row r="9" spans="1:24" x14ac:dyDescent="0.35">
      <c r="A9" t="s">
        <v>34</v>
      </c>
      <c r="B9" s="14">
        <v>75325</v>
      </c>
      <c r="C9" s="15">
        <v>1.54</v>
      </c>
      <c r="D9" s="14">
        <v>22586</v>
      </c>
      <c r="E9" s="14">
        <v>17903</v>
      </c>
      <c r="F9" s="14">
        <v>12406</v>
      </c>
      <c r="G9" s="14">
        <v>9444</v>
      </c>
      <c r="H9" s="14">
        <v>8334</v>
      </c>
      <c r="I9" s="14">
        <v>3203</v>
      </c>
      <c r="J9" s="14">
        <v>1382</v>
      </c>
      <c r="K9" s="14">
        <v>67</v>
      </c>
      <c r="L9" s="14">
        <v>18576</v>
      </c>
      <c r="M9" s="14">
        <v>18031</v>
      </c>
      <c r="N9" s="14">
        <v>18106</v>
      </c>
      <c r="O9" s="14">
        <v>19988</v>
      </c>
      <c r="P9" s="14">
        <v>624</v>
      </c>
      <c r="Q9" s="14">
        <v>484</v>
      </c>
      <c r="R9" s="14">
        <v>9246</v>
      </c>
      <c r="S9" s="14">
        <v>19991</v>
      </c>
      <c r="T9" s="14">
        <v>20781</v>
      </c>
      <c r="U9" s="14">
        <v>10816</v>
      </c>
      <c r="V9" s="14">
        <v>5258</v>
      </c>
      <c r="W9" s="14">
        <v>4176</v>
      </c>
      <c r="X9" s="14">
        <v>4573</v>
      </c>
    </row>
    <row r="10" spans="1:24" x14ac:dyDescent="0.35">
      <c r="A10" t="s">
        <v>35</v>
      </c>
      <c r="B10" s="14">
        <v>279674</v>
      </c>
      <c r="C10" s="15">
        <v>0.12</v>
      </c>
      <c r="D10" s="14">
        <v>46642</v>
      </c>
      <c r="E10" s="14">
        <v>45956</v>
      </c>
      <c r="F10" s="14">
        <v>38221</v>
      </c>
      <c r="G10" s="14">
        <v>39491</v>
      </c>
      <c r="H10" s="14">
        <v>48032</v>
      </c>
      <c r="I10" s="14">
        <v>32889</v>
      </c>
      <c r="J10" s="14">
        <v>25264</v>
      </c>
      <c r="K10" s="14">
        <v>3179</v>
      </c>
      <c r="L10" s="14">
        <v>125049</v>
      </c>
      <c r="M10" s="14">
        <v>68431</v>
      </c>
      <c r="N10" s="14">
        <v>52514</v>
      </c>
      <c r="O10" s="14">
        <v>30992</v>
      </c>
      <c r="P10" s="14">
        <v>2688</v>
      </c>
      <c r="Q10" s="14">
        <v>1440</v>
      </c>
      <c r="R10" s="14">
        <v>18647</v>
      </c>
      <c r="S10" s="14">
        <v>59047</v>
      </c>
      <c r="T10" s="14">
        <v>73791</v>
      </c>
      <c r="U10" s="14">
        <v>51605</v>
      </c>
      <c r="V10" s="14">
        <v>34790</v>
      </c>
      <c r="W10" s="14">
        <v>37236</v>
      </c>
      <c r="X10" s="14">
        <v>3118</v>
      </c>
    </row>
    <row r="11" spans="1:24" x14ac:dyDescent="0.35">
      <c r="A11" t="s">
        <v>36</v>
      </c>
      <c r="B11" s="14">
        <v>156954</v>
      </c>
      <c r="C11" s="15">
        <v>0.03</v>
      </c>
      <c r="D11" s="14">
        <v>31550</v>
      </c>
      <c r="E11" s="14">
        <v>29798</v>
      </c>
      <c r="F11" s="14">
        <v>27711</v>
      </c>
      <c r="G11" s="14">
        <v>23955</v>
      </c>
      <c r="H11" s="14">
        <v>23962</v>
      </c>
      <c r="I11" s="14">
        <v>11858</v>
      </c>
      <c r="J11" s="14">
        <v>7312</v>
      </c>
      <c r="K11" s="14">
        <v>808</v>
      </c>
      <c r="L11" s="14">
        <v>85874</v>
      </c>
      <c r="M11" s="14">
        <v>35866</v>
      </c>
      <c r="N11" s="14">
        <v>19966</v>
      </c>
      <c r="O11" s="14">
        <v>11790</v>
      </c>
      <c r="P11" s="14">
        <v>3458</v>
      </c>
      <c r="Q11" s="14">
        <v>870</v>
      </c>
      <c r="R11" s="14">
        <v>10901</v>
      </c>
      <c r="S11" s="14">
        <v>29010</v>
      </c>
      <c r="T11" s="14">
        <v>45036</v>
      </c>
      <c r="U11" s="14">
        <v>26941</v>
      </c>
      <c r="V11" s="14">
        <v>16978</v>
      </c>
      <c r="W11" s="14">
        <v>15303</v>
      </c>
      <c r="X11" s="14">
        <v>11915</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47</v>
      </c>
    </row>
    <row r="2" spans="1:24" x14ac:dyDescent="0.35">
      <c r="A2" t="s">
        <v>109</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2583914</v>
      </c>
      <c r="C5" s="20">
        <v>0.33</v>
      </c>
      <c r="D5" s="19">
        <v>546680</v>
      </c>
      <c r="E5" s="19">
        <v>598522</v>
      </c>
      <c r="F5" s="19">
        <v>416421</v>
      </c>
      <c r="G5" s="19">
        <v>343953</v>
      </c>
      <c r="H5" s="19">
        <v>343779</v>
      </c>
      <c r="I5" s="19">
        <v>195788</v>
      </c>
      <c r="J5" s="19">
        <v>125186</v>
      </c>
      <c r="K5" s="19">
        <v>13585</v>
      </c>
      <c r="L5" s="19">
        <v>552434</v>
      </c>
      <c r="M5" s="19">
        <v>509160</v>
      </c>
      <c r="N5" s="19">
        <v>530275</v>
      </c>
      <c r="O5" s="19">
        <v>973527</v>
      </c>
      <c r="P5" s="19">
        <v>18518</v>
      </c>
      <c r="Q5" s="19">
        <v>26522</v>
      </c>
      <c r="R5" s="19">
        <v>303574</v>
      </c>
      <c r="S5" s="19">
        <v>750760</v>
      </c>
      <c r="T5" s="19">
        <v>682799</v>
      </c>
      <c r="U5" s="19">
        <v>421896</v>
      </c>
      <c r="V5" s="19">
        <v>197251</v>
      </c>
      <c r="W5" s="19">
        <v>162536</v>
      </c>
      <c r="X5" s="19">
        <v>38576</v>
      </c>
    </row>
    <row r="6" spans="1:24" x14ac:dyDescent="0.35">
      <c r="A6" t="s">
        <v>31</v>
      </c>
      <c r="B6" s="14">
        <v>987624</v>
      </c>
      <c r="C6" s="15">
        <v>10.56</v>
      </c>
      <c r="D6" s="14">
        <v>195344</v>
      </c>
      <c r="E6" s="14">
        <v>225637</v>
      </c>
      <c r="F6" s="14">
        <v>176089</v>
      </c>
      <c r="G6" s="14">
        <v>137418</v>
      </c>
      <c r="H6" s="14">
        <v>128410</v>
      </c>
      <c r="I6" s="14">
        <v>68533</v>
      </c>
      <c r="J6" s="14">
        <v>49178</v>
      </c>
      <c r="K6" s="14">
        <v>7015</v>
      </c>
      <c r="L6" s="14">
        <v>94644</v>
      </c>
      <c r="M6" s="14">
        <v>148098</v>
      </c>
      <c r="N6" s="14">
        <v>151521</v>
      </c>
      <c r="O6" s="14">
        <v>590012</v>
      </c>
      <c r="P6" s="14">
        <v>3349</v>
      </c>
      <c r="Q6" s="14">
        <v>17455</v>
      </c>
      <c r="R6" s="14">
        <v>149512</v>
      </c>
      <c r="S6" s="14">
        <v>335056</v>
      </c>
      <c r="T6" s="14">
        <v>239439</v>
      </c>
      <c r="U6" s="14">
        <v>134755</v>
      </c>
      <c r="V6" s="14">
        <v>55188</v>
      </c>
      <c r="W6" s="14">
        <v>46051</v>
      </c>
      <c r="X6" s="14">
        <v>10168</v>
      </c>
    </row>
    <row r="7" spans="1:24" x14ac:dyDescent="0.35">
      <c r="A7" t="s">
        <v>32</v>
      </c>
      <c r="B7" s="14">
        <v>864774</v>
      </c>
      <c r="C7" s="15">
        <v>4.51</v>
      </c>
      <c r="D7" s="14">
        <v>195953</v>
      </c>
      <c r="E7" s="14">
        <v>234784</v>
      </c>
      <c r="F7" s="14">
        <v>132900</v>
      </c>
      <c r="G7" s="14">
        <v>106131</v>
      </c>
      <c r="H7" s="14">
        <v>103537</v>
      </c>
      <c r="I7" s="14">
        <v>59626</v>
      </c>
      <c r="J7" s="14">
        <v>30323</v>
      </c>
      <c r="K7" s="14">
        <v>1520</v>
      </c>
      <c r="L7" s="14">
        <v>165143</v>
      </c>
      <c r="M7" s="14">
        <v>185256</v>
      </c>
      <c r="N7" s="14">
        <v>234229</v>
      </c>
      <c r="O7" s="14">
        <v>274091</v>
      </c>
      <c r="P7" s="14">
        <v>6055</v>
      </c>
      <c r="Q7" s="14">
        <v>4929</v>
      </c>
      <c r="R7" s="14">
        <v>94158</v>
      </c>
      <c r="S7" s="14">
        <v>250962</v>
      </c>
      <c r="T7" s="14">
        <v>241959</v>
      </c>
      <c r="U7" s="14">
        <v>158785</v>
      </c>
      <c r="V7" s="14">
        <v>64449</v>
      </c>
      <c r="W7" s="14">
        <v>42559</v>
      </c>
      <c r="X7" s="14">
        <v>6973</v>
      </c>
    </row>
    <row r="8" spans="1:24" x14ac:dyDescent="0.35">
      <c r="A8" t="s">
        <v>33</v>
      </c>
      <c r="B8" s="14">
        <v>214661</v>
      </c>
      <c r="C8" s="15">
        <v>1.61</v>
      </c>
      <c r="D8" s="14">
        <v>54671</v>
      </c>
      <c r="E8" s="14">
        <v>44216</v>
      </c>
      <c r="F8" s="14">
        <v>28720</v>
      </c>
      <c r="G8" s="14">
        <v>26436</v>
      </c>
      <c r="H8" s="14">
        <v>30380</v>
      </c>
      <c r="I8" s="14">
        <v>18463</v>
      </c>
      <c r="J8" s="14">
        <v>10831</v>
      </c>
      <c r="K8" s="14">
        <v>944</v>
      </c>
      <c r="L8" s="14">
        <v>60519</v>
      </c>
      <c r="M8" s="14">
        <v>52665</v>
      </c>
      <c r="N8" s="14">
        <v>53435</v>
      </c>
      <c r="O8" s="14">
        <v>46529</v>
      </c>
      <c r="P8" s="14">
        <v>1513</v>
      </c>
      <c r="Q8" s="14">
        <v>1354</v>
      </c>
      <c r="R8" s="14">
        <v>20924</v>
      </c>
      <c r="S8" s="14">
        <v>56147</v>
      </c>
      <c r="T8" s="14">
        <v>60917</v>
      </c>
      <c r="U8" s="14">
        <v>38138</v>
      </c>
      <c r="V8" s="14">
        <v>19536</v>
      </c>
      <c r="W8" s="14">
        <v>16112</v>
      </c>
      <c r="X8" s="14">
        <v>1533</v>
      </c>
    </row>
    <row r="9" spans="1:24" x14ac:dyDescent="0.35">
      <c r="A9" t="s">
        <v>34</v>
      </c>
      <c r="B9" s="14">
        <v>75656</v>
      </c>
      <c r="C9" s="15">
        <v>1.55</v>
      </c>
      <c r="D9" s="14">
        <v>22591</v>
      </c>
      <c r="E9" s="14">
        <v>17988</v>
      </c>
      <c r="F9" s="14">
        <v>12493</v>
      </c>
      <c r="G9" s="14">
        <v>9518</v>
      </c>
      <c r="H9" s="14">
        <v>8379</v>
      </c>
      <c r="I9" s="14">
        <v>3225</v>
      </c>
      <c r="J9" s="14">
        <v>1396</v>
      </c>
      <c r="K9" s="14">
        <v>66</v>
      </c>
      <c r="L9" s="14">
        <v>18650</v>
      </c>
      <c r="M9" s="14">
        <v>18142</v>
      </c>
      <c r="N9" s="14">
        <v>18135</v>
      </c>
      <c r="O9" s="14">
        <v>20034</v>
      </c>
      <c r="P9" s="14">
        <v>695</v>
      </c>
      <c r="Q9" s="14">
        <v>468</v>
      </c>
      <c r="R9" s="14">
        <v>9328</v>
      </c>
      <c r="S9" s="14">
        <v>20094</v>
      </c>
      <c r="T9" s="14">
        <v>20860</v>
      </c>
      <c r="U9" s="14">
        <v>10868</v>
      </c>
      <c r="V9" s="14">
        <v>5274</v>
      </c>
      <c r="W9" s="14">
        <v>4195</v>
      </c>
      <c r="X9" s="14">
        <v>4569</v>
      </c>
    </row>
    <row r="10" spans="1:24" x14ac:dyDescent="0.35">
      <c r="A10" t="s">
        <v>35</v>
      </c>
      <c r="B10" s="14">
        <v>283417</v>
      </c>
      <c r="C10" s="15">
        <v>0.12</v>
      </c>
      <c r="D10" s="14">
        <v>46638</v>
      </c>
      <c r="E10" s="14">
        <v>46096</v>
      </c>
      <c r="F10" s="14">
        <v>38417</v>
      </c>
      <c r="G10" s="14">
        <v>40284</v>
      </c>
      <c r="H10" s="14">
        <v>48821</v>
      </c>
      <c r="I10" s="14">
        <v>33883</v>
      </c>
      <c r="J10" s="14">
        <v>26050</v>
      </c>
      <c r="K10" s="14">
        <v>3228</v>
      </c>
      <c r="L10" s="14">
        <v>127087</v>
      </c>
      <c r="M10" s="14">
        <v>69000</v>
      </c>
      <c r="N10" s="14">
        <v>52934</v>
      </c>
      <c r="O10" s="14">
        <v>31093</v>
      </c>
      <c r="P10" s="14">
        <v>3303</v>
      </c>
      <c r="Q10" s="14">
        <v>1441</v>
      </c>
      <c r="R10" s="14">
        <v>18727</v>
      </c>
      <c r="S10" s="14">
        <v>59396</v>
      </c>
      <c r="T10" s="14">
        <v>74464</v>
      </c>
      <c r="U10" s="14">
        <v>52208</v>
      </c>
      <c r="V10" s="14">
        <v>35650</v>
      </c>
      <c r="W10" s="14">
        <v>38140</v>
      </c>
      <c r="X10" s="14">
        <v>3391</v>
      </c>
    </row>
    <row r="11" spans="1:24" x14ac:dyDescent="0.35">
      <c r="A11" t="s">
        <v>36</v>
      </c>
      <c r="B11" s="14">
        <v>157782</v>
      </c>
      <c r="C11" s="15">
        <v>0.03</v>
      </c>
      <c r="D11" s="14">
        <v>31483</v>
      </c>
      <c r="E11" s="14">
        <v>29801</v>
      </c>
      <c r="F11" s="14">
        <v>27802</v>
      </c>
      <c r="G11" s="14">
        <v>24166</v>
      </c>
      <c r="H11" s="14">
        <v>24252</v>
      </c>
      <c r="I11" s="14">
        <v>12058</v>
      </c>
      <c r="J11" s="14">
        <v>7408</v>
      </c>
      <c r="K11" s="14">
        <v>812</v>
      </c>
      <c r="L11" s="14">
        <v>86391</v>
      </c>
      <c r="M11" s="14">
        <v>35999</v>
      </c>
      <c r="N11" s="14">
        <v>20021</v>
      </c>
      <c r="O11" s="14">
        <v>11768</v>
      </c>
      <c r="P11" s="14">
        <v>3603</v>
      </c>
      <c r="Q11" s="14">
        <v>875</v>
      </c>
      <c r="R11" s="14">
        <v>10925</v>
      </c>
      <c r="S11" s="14">
        <v>29105</v>
      </c>
      <c r="T11" s="14">
        <v>45160</v>
      </c>
      <c r="U11" s="14">
        <v>27142</v>
      </c>
      <c r="V11" s="14">
        <v>17154</v>
      </c>
      <c r="W11" s="14">
        <v>15479</v>
      </c>
      <c r="X11" s="14">
        <v>11942</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48</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2603174</v>
      </c>
      <c r="C5" s="20">
        <v>0.33</v>
      </c>
      <c r="D5" s="19">
        <v>547908</v>
      </c>
      <c r="E5" s="19">
        <v>599800</v>
      </c>
      <c r="F5" s="19">
        <v>418991</v>
      </c>
      <c r="G5" s="19">
        <v>348403</v>
      </c>
      <c r="H5" s="19">
        <v>347591</v>
      </c>
      <c r="I5" s="19">
        <v>199451</v>
      </c>
      <c r="J5" s="19">
        <v>127260</v>
      </c>
      <c r="K5" s="19">
        <v>13770</v>
      </c>
      <c r="L5" s="19">
        <v>558911</v>
      </c>
      <c r="M5" s="19">
        <v>511583</v>
      </c>
      <c r="N5" s="19">
        <v>532963</v>
      </c>
      <c r="O5" s="19">
        <v>980290</v>
      </c>
      <c r="P5" s="19">
        <v>19427</v>
      </c>
      <c r="Q5" s="19">
        <v>28632</v>
      </c>
      <c r="R5" s="19">
        <v>304447</v>
      </c>
      <c r="S5" s="19">
        <v>754626</v>
      </c>
      <c r="T5" s="19">
        <v>684560</v>
      </c>
      <c r="U5" s="19">
        <v>425583</v>
      </c>
      <c r="V5" s="19">
        <v>199666</v>
      </c>
      <c r="W5" s="19">
        <v>166017</v>
      </c>
      <c r="X5" s="19">
        <v>39643</v>
      </c>
    </row>
    <row r="6" spans="1:24" x14ac:dyDescent="0.35">
      <c r="A6" t="s">
        <v>31</v>
      </c>
      <c r="B6" s="14">
        <v>996250</v>
      </c>
      <c r="C6" s="15">
        <v>10.65</v>
      </c>
      <c r="D6" s="14">
        <v>197016</v>
      </c>
      <c r="E6" s="14">
        <v>226309</v>
      </c>
      <c r="F6" s="14">
        <v>176827</v>
      </c>
      <c r="G6" s="14">
        <v>139605</v>
      </c>
      <c r="H6" s="14">
        <v>129994</v>
      </c>
      <c r="I6" s="14">
        <v>69686</v>
      </c>
      <c r="J6" s="14">
        <v>49712</v>
      </c>
      <c r="K6" s="14">
        <v>7101</v>
      </c>
      <c r="L6" s="14">
        <v>96163</v>
      </c>
      <c r="M6" s="14">
        <v>148826</v>
      </c>
      <c r="N6" s="14">
        <v>152698</v>
      </c>
      <c r="O6" s="14">
        <v>595229</v>
      </c>
      <c r="P6" s="14">
        <v>3334</v>
      </c>
      <c r="Q6" s="14">
        <v>19602</v>
      </c>
      <c r="R6" s="14">
        <v>150007</v>
      </c>
      <c r="S6" s="14">
        <v>337145</v>
      </c>
      <c r="T6" s="14">
        <v>240574</v>
      </c>
      <c r="U6" s="14">
        <v>135664</v>
      </c>
      <c r="V6" s="14">
        <v>56129</v>
      </c>
      <c r="W6" s="14">
        <v>46880</v>
      </c>
      <c r="X6" s="14">
        <v>10249</v>
      </c>
    </row>
    <row r="7" spans="1:24" x14ac:dyDescent="0.35">
      <c r="A7" t="s">
        <v>32</v>
      </c>
      <c r="B7" s="14">
        <v>869665</v>
      </c>
      <c r="C7" s="15">
        <v>4.54</v>
      </c>
      <c r="D7" s="14">
        <v>195607</v>
      </c>
      <c r="E7" s="14">
        <v>235298</v>
      </c>
      <c r="F7" s="14">
        <v>134017</v>
      </c>
      <c r="G7" s="14">
        <v>107200</v>
      </c>
      <c r="H7" s="14">
        <v>104451</v>
      </c>
      <c r="I7" s="14">
        <v>60708</v>
      </c>
      <c r="J7" s="14">
        <v>30846</v>
      </c>
      <c r="K7" s="14">
        <v>1538</v>
      </c>
      <c r="L7" s="14">
        <v>166864</v>
      </c>
      <c r="M7" s="14">
        <v>186075</v>
      </c>
      <c r="N7" s="14">
        <v>235120</v>
      </c>
      <c r="O7" s="14">
        <v>275061</v>
      </c>
      <c r="P7" s="14">
        <v>6545</v>
      </c>
      <c r="Q7" s="14">
        <v>4928</v>
      </c>
      <c r="R7" s="14">
        <v>94438</v>
      </c>
      <c r="S7" s="14">
        <v>252027</v>
      </c>
      <c r="T7" s="14">
        <v>241934</v>
      </c>
      <c r="U7" s="14">
        <v>160277</v>
      </c>
      <c r="V7" s="14">
        <v>64928</v>
      </c>
      <c r="W7" s="14">
        <v>43623</v>
      </c>
      <c r="X7" s="14">
        <v>7510</v>
      </c>
    </row>
    <row r="8" spans="1:24" x14ac:dyDescent="0.35">
      <c r="A8" t="s">
        <v>33</v>
      </c>
      <c r="B8" s="14">
        <v>215975</v>
      </c>
      <c r="C8" s="15">
        <v>1.62</v>
      </c>
      <c r="D8" s="14">
        <v>54707</v>
      </c>
      <c r="E8" s="14">
        <v>44196</v>
      </c>
      <c r="F8" s="14">
        <v>28898</v>
      </c>
      <c r="G8" s="14">
        <v>26773</v>
      </c>
      <c r="H8" s="14">
        <v>30682</v>
      </c>
      <c r="I8" s="14">
        <v>18719</v>
      </c>
      <c r="J8" s="14">
        <v>11043</v>
      </c>
      <c r="K8" s="14">
        <v>957</v>
      </c>
      <c r="L8" s="14">
        <v>61154</v>
      </c>
      <c r="M8" s="14">
        <v>52862</v>
      </c>
      <c r="N8" s="14">
        <v>53577</v>
      </c>
      <c r="O8" s="14">
        <v>46684</v>
      </c>
      <c r="P8" s="14">
        <v>1698</v>
      </c>
      <c r="Q8" s="14">
        <v>1348</v>
      </c>
      <c r="R8" s="14">
        <v>20970</v>
      </c>
      <c r="S8" s="14">
        <v>56308</v>
      </c>
      <c r="T8" s="14">
        <v>60956</v>
      </c>
      <c r="U8" s="14">
        <v>38470</v>
      </c>
      <c r="V8" s="14">
        <v>19685</v>
      </c>
      <c r="W8" s="14">
        <v>16514</v>
      </c>
      <c r="X8" s="14">
        <v>1724</v>
      </c>
    </row>
    <row r="9" spans="1:24" x14ac:dyDescent="0.35">
      <c r="A9" t="s">
        <v>34</v>
      </c>
      <c r="B9" s="14">
        <v>75862</v>
      </c>
      <c r="C9" s="15">
        <v>1.55</v>
      </c>
      <c r="D9" s="14">
        <v>22578</v>
      </c>
      <c r="E9" s="14">
        <v>17993</v>
      </c>
      <c r="F9" s="14">
        <v>12571</v>
      </c>
      <c r="G9" s="14">
        <v>9532</v>
      </c>
      <c r="H9" s="14">
        <v>8439</v>
      </c>
      <c r="I9" s="14">
        <v>3273</v>
      </c>
      <c r="J9" s="14">
        <v>1410</v>
      </c>
      <c r="K9" s="14">
        <v>66</v>
      </c>
      <c r="L9" s="14">
        <v>18732</v>
      </c>
      <c r="M9" s="14">
        <v>18188</v>
      </c>
      <c r="N9" s="14">
        <v>18146</v>
      </c>
      <c r="O9" s="14">
        <v>20109</v>
      </c>
      <c r="P9" s="14">
        <v>687</v>
      </c>
      <c r="Q9" s="14">
        <v>475</v>
      </c>
      <c r="R9" s="14">
        <v>9344</v>
      </c>
      <c r="S9" s="14">
        <v>20150</v>
      </c>
      <c r="T9" s="14">
        <v>20900</v>
      </c>
      <c r="U9" s="14">
        <v>10888</v>
      </c>
      <c r="V9" s="14">
        <v>5316</v>
      </c>
      <c r="W9" s="14">
        <v>4239</v>
      </c>
      <c r="X9" s="14">
        <v>4550</v>
      </c>
    </row>
    <row r="10" spans="1:24" x14ac:dyDescent="0.35">
      <c r="A10" t="s">
        <v>35</v>
      </c>
      <c r="B10" s="14">
        <v>286855</v>
      </c>
      <c r="C10" s="15">
        <v>0.13</v>
      </c>
      <c r="D10" s="14">
        <v>46599</v>
      </c>
      <c r="E10" s="14">
        <v>46179</v>
      </c>
      <c r="F10" s="14">
        <v>38783</v>
      </c>
      <c r="G10" s="14">
        <v>40950</v>
      </c>
      <c r="H10" s="14">
        <v>49521</v>
      </c>
      <c r="I10" s="14">
        <v>34807</v>
      </c>
      <c r="J10" s="14">
        <v>26730</v>
      </c>
      <c r="K10" s="14">
        <v>3286</v>
      </c>
      <c r="L10" s="14">
        <v>129025</v>
      </c>
      <c r="M10" s="14">
        <v>69575</v>
      </c>
      <c r="N10" s="14">
        <v>53364</v>
      </c>
      <c r="O10" s="14">
        <v>31351</v>
      </c>
      <c r="P10" s="14">
        <v>3540</v>
      </c>
      <c r="Q10" s="14">
        <v>1416</v>
      </c>
      <c r="R10" s="14">
        <v>18760</v>
      </c>
      <c r="S10" s="14">
        <v>59820</v>
      </c>
      <c r="T10" s="14">
        <v>74925</v>
      </c>
      <c r="U10" s="14">
        <v>52966</v>
      </c>
      <c r="V10" s="14">
        <v>36276</v>
      </c>
      <c r="W10" s="14">
        <v>39054</v>
      </c>
      <c r="X10" s="14">
        <v>3638</v>
      </c>
    </row>
    <row r="11" spans="1:24" x14ac:dyDescent="0.35">
      <c r="A11" t="s">
        <v>36</v>
      </c>
      <c r="B11" s="14">
        <v>158567</v>
      </c>
      <c r="C11" s="15">
        <v>0.03</v>
      </c>
      <c r="D11" s="14">
        <v>31401</v>
      </c>
      <c r="E11" s="14">
        <v>29825</v>
      </c>
      <c r="F11" s="14">
        <v>27895</v>
      </c>
      <c r="G11" s="14">
        <v>24343</v>
      </c>
      <c r="H11" s="14">
        <v>24504</v>
      </c>
      <c r="I11" s="14">
        <v>12258</v>
      </c>
      <c r="J11" s="14">
        <v>7519</v>
      </c>
      <c r="K11" s="14">
        <v>822</v>
      </c>
      <c r="L11" s="14">
        <v>86973</v>
      </c>
      <c r="M11" s="14">
        <v>36057</v>
      </c>
      <c r="N11" s="14">
        <v>20058</v>
      </c>
      <c r="O11" s="14">
        <v>11856</v>
      </c>
      <c r="P11" s="14">
        <v>3623</v>
      </c>
      <c r="Q11" s="14">
        <v>863</v>
      </c>
      <c r="R11" s="14">
        <v>10928</v>
      </c>
      <c r="S11" s="14">
        <v>29176</v>
      </c>
      <c r="T11" s="14">
        <v>45271</v>
      </c>
      <c r="U11" s="14">
        <v>27318</v>
      </c>
      <c r="V11" s="14">
        <v>17332</v>
      </c>
      <c r="W11" s="14">
        <v>15707</v>
      </c>
      <c r="X11" s="14">
        <v>11972</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49</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6" t="s">
        <v>58</v>
      </c>
      <c r="B5" s="17" t="s">
        <v>28</v>
      </c>
      <c r="C5" s="17" t="s">
        <v>29</v>
      </c>
      <c r="D5" s="17" t="s">
        <v>59</v>
      </c>
      <c r="E5" s="17" t="s">
        <v>60</v>
      </c>
      <c r="F5" s="17" t="s">
        <v>61</v>
      </c>
      <c r="G5" s="17" t="s">
        <v>62</v>
      </c>
      <c r="H5" s="17" t="s">
        <v>63</v>
      </c>
      <c r="I5" s="17" t="s">
        <v>64</v>
      </c>
      <c r="J5" s="17" t="s">
        <v>65</v>
      </c>
      <c r="K5" s="17" t="s">
        <v>66</v>
      </c>
    </row>
    <row r="6" spans="1:11" ht="24.9" customHeight="1" x14ac:dyDescent="0.35">
      <c r="A6" s="18" t="s">
        <v>30</v>
      </c>
      <c r="B6" s="19">
        <v>2622508</v>
      </c>
      <c r="C6" s="20">
        <v>0.34</v>
      </c>
      <c r="D6" s="19">
        <v>548381</v>
      </c>
      <c r="E6" s="19">
        <v>601251</v>
      </c>
      <c r="F6" s="19">
        <v>421940</v>
      </c>
      <c r="G6" s="19">
        <v>352947</v>
      </c>
      <c r="H6" s="19">
        <v>351464</v>
      </c>
      <c r="I6" s="19">
        <v>202969</v>
      </c>
      <c r="J6" s="19">
        <v>129583</v>
      </c>
      <c r="K6" s="19">
        <v>13973</v>
      </c>
    </row>
    <row r="7" spans="1:11" x14ac:dyDescent="0.35">
      <c r="A7" t="s">
        <v>31</v>
      </c>
      <c r="B7" s="14">
        <v>1004680</v>
      </c>
      <c r="C7" s="15">
        <v>10.74</v>
      </c>
      <c r="D7" s="14">
        <v>197984</v>
      </c>
      <c r="E7" s="14">
        <v>227101</v>
      </c>
      <c r="F7" s="14">
        <v>178177</v>
      </c>
      <c r="G7" s="14">
        <v>141746</v>
      </c>
      <c r="H7" s="14">
        <v>131396</v>
      </c>
      <c r="I7" s="14">
        <v>70670</v>
      </c>
      <c r="J7" s="14">
        <v>50396</v>
      </c>
      <c r="K7" s="14">
        <v>7210</v>
      </c>
    </row>
    <row r="8" spans="1:11" x14ac:dyDescent="0.35">
      <c r="A8" t="s">
        <v>32</v>
      </c>
      <c r="B8" s="14">
        <v>874476</v>
      </c>
      <c r="C8" s="15">
        <v>4.5599999999999996</v>
      </c>
      <c r="D8" s="14">
        <v>195416</v>
      </c>
      <c r="E8" s="14">
        <v>235770</v>
      </c>
      <c r="F8" s="14">
        <v>134913</v>
      </c>
      <c r="G8" s="14">
        <v>108306</v>
      </c>
      <c r="H8" s="14">
        <v>105491</v>
      </c>
      <c r="I8" s="14">
        <v>61671</v>
      </c>
      <c r="J8" s="14">
        <v>31354</v>
      </c>
      <c r="K8" s="14">
        <v>1555</v>
      </c>
    </row>
    <row r="9" spans="1:11" x14ac:dyDescent="0.35">
      <c r="A9" t="s">
        <v>33</v>
      </c>
      <c r="B9" s="14">
        <v>217195</v>
      </c>
      <c r="C9" s="15">
        <v>1.63</v>
      </c>
      <c r="D9" s="14">
        <v>54633</v>
      </c>
      <c r="E9" s="14">
        <v>44236</v>
      </c>
      <c r="F9" s="14">
        <v>29072</v>
      </c>
      <c r="G9" s="14">
        <v>27040</v>
      </c>
      <c r="H9" s="14">
        <v>30968</v>
      </c>
      <c r="I9" s="14">
        <v>19013</v>
      </c>
      <c r="J9" s="14">
        <v>11266</v>
      </c>
      <c r="K9" s="14">
        <v>967</v>
      </c>
    </row>
    <row r="10" spans="1:11" x14ac:dyDescent="0.35">
      <c r="A10" t="s">
        <v>34</v>
      </c>
      <c r="B10" s="14">
        <v>76083</v>
      </c>
      <c r="C10" s="15">
        <v>1.56</v>
      </c>
      <c r="D10" s="14">
        <v>22547</v>
      </c>
      <c r="E10" s="14">
        <v>18037</v>
      </c>
      <c r="F10" s="14">
        <v>12664</v>
      </c>
      <c r="G10" s="14">
        <v>9578</v>
      </c>
      <c r="H10" s="14">
        <v>8487</v>
      </c>
      <c r="I10" s="14">
        <v>3293</v>
      </c>
      <c r="J10" s="14">
        <v>1412</v>
      </c>
      <c r="K10" s="14">
        <v>65</v>
      </c>
    </row>
    <row r="11" spans="1:11" x14ac:dyDescent="0.35">
      <c r="A11" t="s">
        <v>35</v>
      </c>
      <c r="B11" s="14">
        <v>290929</v>
      </c>
      <c r="C11" s="15">
        <v>0.13</v>
      </c>
      <c r="D11" s="14">
        <v>46500</v>
      </c>
      <c r="E11" s="14">
        <v>46279</v>
      </c>
      <c r="F11" s="14">
        <v>39192</v>
      </c>
      <c r="G11" s="14">
        <v>41785</v>
      </c>
      <c r="H11" s="14">
        <v>50421</v>
      </c>
      <c r="I11" s="14">
        <v>35866</v>
      </c>
      <c r="J11" s="14">
        <v>27537</v>
      </c>
      <c r="K11" s="14">
        <v>3349</v>
      </c>
    </row>
    <row r="12" spans="1:11" x14ac:dyDescent="0.35">
      <c r="A12" t="s">
        <v>36</v>
      </c>
      <c r="B12" s="14">
        <v>159145</v>
      </c>
      <c r="C12" s="15">
        <v>0.03</v>
      </c>
      <c r="D12" s="14">
        <v>31301</v>
      </c>
      <c r="E12" s="14">
        <v>29828</v>
      </c>
      <c r="F12" s="14">
        <v>27922</v>
      </c>
      <c r="G12" s="14">
        <v>24492</v>
      </c>
      <c r="H12" s="14">
        <v>24701</v>
      </c>
      <c r="I12" s="14">
        <v>12456</v>
      </c>
      <c r="J12" s="14">
        <v>7618</v>
      </c>
      <c r="K12" s="14">
        <v>827</v>
      </c>
    </row>
    <row r="13" spans="1:11" x14ac:dyDescent="0.35">
      <c r="B13" s="14"/>
      <c r="C13" s="15"/>
      <c r="D13" s="14"/>
      <c r="E13" s="14"/>
      <c r="F13" s="14"/>
      <c r="G13" s="14"/>
      <c r="H13" s="14"/>
      <c r="I13" s="14"/>
      <c r="J13" s="14"/>
      <c r="K13" s="14"/>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50</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6" t="s">
        <v>58</v>
      </c>
      <c r="B5" s="17" t="s">
        <v>28</v>
      </c>
      <c r="C5" s="17" t="s">
        <v>29</v>
      </c>
      <c r="D5" s="17" t="s">
        <v>59</v>
      </c>
      <c r="E5" s="17" t="s">
        <v>60</v>
      </c>
      <c r="F5" s="17" t="s">
        <v>61</v>
      </c>
      <c r="G5" s="17" t="s">
        <v>62</v>
      </c>
      <c r="H5" s="17" t="s">
        <v>63</v>
      </c>
      <c r="I5" s="17" t="s">
        <v>64</v>
      </c>
      <c r="J5" s="17" t="s">
        <v>65</v>
      </c>
      <c r="K5" s="17" t="s">
        <v>66</v>
      </c>
    </row>
    <row r="6" spans="1:11" ht="24.9" customHeight="1" x14ac:dyDescent="0.35">
      <c r="A6" s="18" t="s">
        <v>30</v>
      </c>
      <c r="B6" s="19">
        <v>2645950</v>
      </c>
      <c r="C6" s="20">
        <v>0.34</v>
      </c>
      <c r="D6" s="19">
        <v>549780</v>
      </c>
      <c r="E6" s="19">
        <v>603142</v>
      </c>
      <c r="F6" s="19">
        <v>426124</v>
      </c>
      <c r="G6" s="19">
        <v>357944</v>
      </c>
      <c r="H6" s="19">
        <v>355916</v>
      </c>
      <c r="I6" s="19">
        <v>206859</v>
      </c>
      <c r="J6" s="19">
        <v>131999</v>
      </c>
      <c r="K6" s="19">
        <v>14186</v>
      </c>
    </row>
    <row r="7" spans="1:11" x14ac:dyDescent="0.35">
      <c r="A7" t="s">
        <v>31</v>
      </c>
      <c r="B7" s="14">
        <v>1014637</v>
      </c>
      <c r="C7" s="15">
        <v>10.85</v>
      </c>
      <c r="D7" s="14">
        <v>199874</v>
      </c>
      <c r="E7" s="14">
        <v>228084</v>
      </c>
      <c r="F7" s="14">
        <v>180136</v>
      </c>
      <c r="G7" s="14">
        <v>143572</v>
      </c>
      <c r="H7" s="14">
        <v>133052</v>
      </c>
      <c r="I7" s="14">
        <v>71572</v>
      </c>
      <c r="J7" s="14">
        <v>51006</v>
      </c>
      <c r="K7" s="14">
        <v>7341</v>
      </c>
    </row>
    <row r="8" spans="1:11" x14ac:dyDescent="0.35">
      <c r="A8" t="s">
        <v>32</v>
      </c>
      <c r="B8" s="14">
        <v>880670</v>
      </c>
      <c r="C8" s="15">
        <v>4.5999999999999996</v>
      </c>
      <c r="D8" s="14">
        <v>195360</v>
      </c>
      <c r="E8" s="14">
        <v>236445</v>
      </c>
      <c r="F8" s="14">
        <v>136059</v>
      </c>
      <c r="G8" s="14">
        <v>109849</v>
      </c>
      <c r="H8" s="14">
        <v>106638</v>
      </c>
      <c r="I8" s="14">
        <v>62866</v>
      </c>
      <c r="J8" s="14">
        <v>31876</v>
      </c>
      <c r="K8" s="14">
        <v>1577</v>
      </c>
    </row>
    <row r="9" spans="1:11" x14ac:dyDescent="0.35">
      <c r="A9" t="s">
        <v>33</v>
      </c>
      <c r="B9" s="14">
        <v>218472</v>
      </c>
      <c r="C9" s="15">
        <v>1.64</v>
      </c>
      <c r="D9" s="14">
        <v>54464</v>
      </c>
      <c r="E9" s="14">
        <v>44370</v>
      </c>
      <c r="F9" s="14">
        <v>29411</v>
      </c>
      <c r="G9" s="14">
        <v>27337</v>
      </c>
      <c r="H9" s="14">
        <v>31189</v>
      </c>
      <c r="I9" s="14">
        <v>19262</v>
      </c>
      <c r="J9" s="14">
        <v>11462</v>
      </c>
      <c r="K9" s="14">
        <v>977</v>
      </c>
    </row>
    <row r="10" spans="1:11" x14ac:dyDescent="0.35">
      <c r="A10" t="s">
        <v>34</v>
      </c>
      <c r="B10" s="14">
        <v>76267</v>
      </c>
      <c r="C10" s="15">
        <v>1.56</v>
      </c>
      <c r="D10" s="14">
        <v>22492</v>
      </c>
      <c r="E10" s="14">
        <v>18067</v>
      </c>
      <c r="F10" s="14">
        <v>12757</v>
      </c>
      <c r="G10" s="14">
        <v>9633</v>
      </c>
      <c r="H10" s="14">
        <v>8521</v>
      </c>
      <c r="I10" s="14">
        <v>3317</v>
      </c>
      <c r="J10" s="14">
        <v>1415</v>
      </c>
      <c r="K10" s="14">
        <v>65</v>
      </c>
    </row>
    <row r="11" spans="1:11" x14ac:dyDescent="0.35">
      <c r="A11" t="s">
        <v>35</v>
      </c>
      <c r="B11" s="14">
        <v>296090</v>
      </c>
      <c r="C11" s="15">
        <v>0.13</v>
      </c>
      <c r="D11" s="14">
        <v>46438</v>
      </c>
      <c r="E11" s="14">
        <v>46337</v>
      </c>
      <c r="F11" s="14">
        <v>39762</v>
      </c>
      <c r="G11" s="14">
        <v>42869</v>
      </c>
      <c r="H11" s="14">
        <v>51556</v>
      </c>
      <c r="I11" s="14">
        <v>37247</v>
      </c>
      <c r="J11" s="14">
        <v>28490</v>
      </c>
      <c r="K11" s="14">
        <v>3391</v>
      </c>
    </row>
    <row r="12" spans="1:11" x14ac:dyDescent="0.35">
      <c r="A12" t="s">
        <v>36</v>
      </c>
      <c r="B12" s="14">
        <v>159814</v>
      </c>
      <c r="C12" s="15">
        <v>0.03</v>
      </c>
      <c r="D12" s="14">
        <v>31152</v>
      </c>
      <c r="E12" s="14">
        <v>29839</v>
      </c>
      <c r="F12" s="14">
        <v>27999</v>
      </c>
      <c r="G12" s="14">
        <v>24684</v>
      </c>
      <c r="H12" s="14">
        <v>24960</v>
      </c>
      <c r="I12" s="14">
        <v>12595</v>
      </c>
      <c r="J12" s="14">
        <v>7750</v>
      </c>
      <c r="K12" s="14">
        <v>835</v>
      </c>
    </row>
    <row r="13" spans="1:11" x14ac:dyDescent="0.35">
      <c r="B13" s="14"/>
      <c r="C13" s="15"/>
      <c r="D13" s="14"/>
      <c r="E13" s="14"/>
      <c r="F13" s="14"/>
      <c r="G13" s="14"/>
      <c r="H13" s="14"/>
      <c r="I13" s="14"/>
      <c r="J13" s="14"/>
      <c r="K13" s="14"/>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51</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6" t="s">
        <v>58</v>
      </c>
      <c r="B5" s="17" t="s">
        <v>28</v>
      </c>
      <c r="C5" s="17" t="s">
        <v>29</v>
      </c>
      <c r="D5" s="17" t="s">
        <v>59</v>
      </c>
      <c r="E5" s="17" t="s">
        <v>60</v>
      </c>
      <c r="F5" s="17" t="s">
        <v>61</v>
      </c>
      <c r="G5" s="17" t="s">
        <v>62</v>
      </c>
      <c r="H5" s="17" t="s">
        <v>63</v>
      </c>
      <c r="I5" s="17" t="s">
        <v>64</v>
      </c>
      <c r="J5" s="17" t="s">
        <v>65</v>
      </c>
      <c r="K5" s="17" t="s">
        <v>66</v>
      </c>
    </row>
    <row r="6" spans="1:11" ht="24.9" customHeight="1" x14ac:dyDescent="0.35">
      <c r="A6" s="18" t="s">
        <v>30</v>
      </c>
      <c r="B6" s="19">
        <v>2660863</v>
      </c>
      <c r="C6" s="20">
        <v>0.34</v>
      </c>
      <c r="D6" s="19">
        <v>549284</v>
      </c>
      <c r="E6" s="19">
        <v>604287</v>
      </c>
      <c r="F6" s="19">
        <v>428965</v>
      </c>
      <c r="G6" s="19">
        <v>361307</v>
      </c>
      <c r="H6" s="19">
        <v>359396</v>
      </c>
      <c r="I6" s="19">
        <v>209689</v>
      </c>
      <c r="J6" s="19">
        <v>133630</v>
      </c>
      <c r="K6" s="19">
        <v>14305</v>
      </c>
    </row>
    <row r="7" spans="1:11" x14ac:dyDescent="0.35">
      <c r="A7" t="s">
        <v>31</v>
      </c>
      <c r="B7" s="14">
        <v>1020165</v>
      </c>
      <c r="C7" s="15">
        <v>10.91</v>
      </c>
      <c r="D7" s="14">
        <v>199682</v>
      </c>
      <c r="E7" s="14">
        <v>228659</v>
      </c>
      <c r="F7" s="14">
        <v>181394</v>
      </c>
      <c r="G7" s="14">
        <v>144862</v>
      </c>
      <c r="H7" s="14">
        <v>134306</v>
      </c>
      <c r="I7" s="14">
        <v>72320</v>
      </c>
      <c r="J7" s="14">
        <v>51510</v>
      </c>
      <c r="K7" s="14">
        <v>7432</v>
      </c>
    </row>
    <row r="8" spans="1:11" x14ac:dyDescent="0.35">
      <c r="A8" t="s">
        <v>32</v>
      </c>
      <c r="B8" s="14">
        <v>884413</v>
      </c>
      <c r="C8" s="15">
        <v>4.62</v>
      </c>
      <c r="D8" s="14">
        <v>195258</v>
      </c>
      <c r="E8" s="14">
        <v>236735</v>
      </c>
      <c r="F8" s="14">
        <v>136777</v>
      </c>
      <c r="G8" s="14">
        <v>110779</v>
      </c>
      <c r="H8" s="14">
        <v>107510</v>
      </c>
      <c r="I8" s="14">
        <v>63553</v>
      </c>
      <c r="J8" s="14">
        <v>32215</v>
      </c>
      <c r="K8" s="14">
        <v>1586</v>
      </c>
    </row>
    <row r="9" spans="1:11" x14ac:dyDescent="0.35">
      <c r="A9" t="s">
        <v>33</v>
      </c>
      <c r="B9" s="14">
        <v>219600</v>
      </c>
      <c r="C9" s="15">
        <v>1.65</v>
      </c>
      <c r="D9" s="14">
        <v>54385</v>
      </c>
      <c r="E9" s="14">
        <v>44418</v>
      </c>
      <c r="F9" s="14">
        <v>29734</v>
      </c>
      <c r="G9" s="14">
        <v>27545</v>
      </c>
      <c r="H9" s="14">
        <v>31386</v>
      </c>
      <c r="I9" s="14">
        <v>19537</v>
      </c>
      <c r="J9" s="14">
        <v>11614</v>
      </c>
      <c r="K9" s="14">
        <v>981</v>
      </c>
    </row>
    <row r="10" spans="1:11" x14ac:dyDescent="0.35">
      <c r="A10" t="s">
        <v>34</v>
      </c>
      <c r="B10" s="14">
        <v>76400</v>
      </c>
      <c r="C10" s="15">
        <v>1.56</v>
      </c>
      <c r="D10" s="14">
        <v>22459</v>
      </c>
      <c r="E10" s="14">
        <v>18120</v>
      </c>
      <c r="F10" s="14">
        <v>12796</v>
      </c>
      <c r="G10" s="14">
        <v>9653</v>
      </c>
      <c r="H10" s="14">
        <v>8561</v>
      </c>
      <c r="I10" s="14">
        <v>3324</v>
      </c>
      <c r="J10" s="14">
        <v>1423</v>
      </c>
      <c r="K10" s="14">
        <v>64</v>
      </c>
    </row>
    <row r="11" spans="1:11" x14ac:dyDescent="0.35">
      <c r="A11" t="s">
        <v>35</v>
      </c>
      <c r="B11" s="14">
        <v>299956</v>
      </c>
      <c r="C11" s="15">
        <v>0.13</v>
      </c>
      <c r="D11" s="14">
        <v>46469</v>
      </c>
      <c r="E11" s="14">
        <v>46484</v>
      </c>
      <c r="F11" s="14">
        <v>40182</v>
      </c>
      <c r="G11" s="14">
        <v>43639</v>
      </c>
      <c r="H11" s="14">
        <v>52441</v>
      </c>
      <c r="I11" s="14">
        <v>38253</v>
      </c>
      <c r="J11" s="14">
        <v>29080</v>
      </c>
      <c r="K11" s="14">
        <v>3408</v>
      </c>
    </row>
    <row r="12" spans="1:11" x14ac:dyDescent="0.35">
      <c r="A12" t="s">
        <v>36</v>
      </c>
      <c r="B12" s="14">
        <v>160329</v>
      </c>
      <c r="C12" s="15">
        <v>0.03</v>
      </c>
      <c r="D12" s="14">
        <v>31031</v>
      </c>
      <c r="E12" s="14">
        <v>29871</v>
      </c>
      <c r="F12" s="14">
        <v>28082</v>
      </c>
      <c r="G12" s="14">
        <v>24829</v>
      </c>
      <c r="H12" s="14">
        <v>25192</v>
      </c>
      <c r="I12" s="14">
        <v>12702</v>
      </c>
      <c r="J12" s="14">
        <v>7788</v>
      </c>
      <c r="K12" s="14">
        <v>834</v>
      </c>
    </row>
    <row r="13" spans="1:11" x14ac:dyDescent="0.35">
      <c r="B13" s="14"/>
      <c r="C13" s="15"/>
      <c r="D13" s="14"/>
      <c r="E13" s="14"/>
      <c r="F13" s="14"/>
      <c r="G13" s="14"/>
      <c r="H13" s="14"/>
      <c r="I13" s="14"/>
      <c r="J13" s="14"/>
      <c r="K13" s="1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11.07421875" defaultRowHeight="15.5" x14ac:dyDescent="0.35"/>
  <cols>
    <col min="1" max="1" width="12.84375" customWidth="1"/>
    <col min="2" max="2" width="100.69140625" customWidth="1"/>
  </cols>
  <sheetData>
    <row r="1" spans="1:2" ht="20.25" customHeight="1" x14ac:dyDescent="0.4">
      <c r="A1" s="42" t="s">
        <v>23</v>
      </c>
    </row>
    <row r="2" spans="1:2" x14ac:dyDescent="0.35">
      <c r="A2" t="s">
        <v>24</v>
      </c>
    </row>
    <row r="3" spans="1:2" x14ac:dyDescent="0.35">
      <c r="A3" t="s">
        <v>25</v>
      </c>
    </row>
    <row r="4" spans="1:2" ht="31.5" customHeight="1" x14ac:dyDescent="0.35">
      <c r="A4" s="29" t="s">
        <v>119</v>
      </c>
      <c r="B4" s="29" t="s">
        <v>120</v>
      </c>
    </row>
    <row r="5" spans="1:2" x14ac:dyDescent="0.35">
      <c r="A5" s="30" t="str">
        <f>HYPERLINK("#'2005'!A1", "2005")</f>
        <v>2005</v>
      </c>
      <c r="B5" s="9" t="s">
        <v>121</v>
      </c>
    </row>
    <row r="6" spans="1:2" x14ac:dyDescent="0.35">
      <c r="A6" s="30" t="str">
        <f>HYPERLINK("#'2006'!A1", "2006")</f>
        <v>2006</v>
      </c>
      <c r="B6" s="9" t="s">
        <v>122</v>
      </c>
    </row>
    <row r="7" spans="1:2" x14ac:dyDescent="0.35">
      <c r="A7" s="30" t="str">
        <f>HYPERLINK("#'2007'!A1", "2007")</f>
        <v>2007</v>
      </c>
      <c r="B7" s="9" t="s">
        <v>123</v>
      </c>
    </row>
    <row r="8" spans="1:2" x14ac:dyDescent="0.35">
      <c r="A8" s="30" t="str">
        <f>HYPERLINK("#'2008'!A1", "2008")</f>
        <v>2008</v>
      </c>
      <c r="B8" s="9" t="s">
        <v>124</v>
      </c>
    </row>
    <row r="9" spans="1:2" x14ac:dyDescent="0.35">
      <c r="A9" s="30" t="str">
        <f>HYPERLINK("#'2009'!A1", "2009")</f>
        <v>2009</v>
      </c>
      <c r="B9" s="9" t="s">
        <v>125</v>
      </c>
    </row>
    <row r="10" spans="1:2" x14ac:dyDescent="0.35">
      <c r="A10" s="30" t="str">
        <f>HYPERLINK("#'2010'!A1", "2010")</f>
        <v>2010</v>
      </c>
      <c r="B10" s="9" t="s">
        <v>126</v>
      </c>
    </row>
    <row r="11" spans="1:2" x14ac:dyDescent="0.35">
      <c r="A11" s="30" t="str">
        <f>HYPERLINK("#'2011'!A1", "2011")</f>
        <v>2011</v>
      </c>
      <c r="B11" s="9" t="s">
        <v>127</v>
      </c>
    </row>
    <row r="12" spans="1:2" x14ac:dyDescent="0.35">
      <c r="A12" s="30" t="str">
        <f>HYPERLINK("#'2012'!A1", "2012")</f>
        <v>2012</v>
      </c>
      <c r="B12" s="9" t="s">
        <v>128</v>
      </c>
    </row>
    <row r="13" spans="1:2" x14ac:dyDescent="0.35">
      <c r="A13" s="30" t="str">
        <f>HYPERLINK("#'2013'!A1", "2013")</f>
        <v>2013</v>
      </c>
      <c r="B13" s="9" t="s">
        <v>129</v>
      </c>
    </row>
    <row r="14" spans="1:2" x14ac:dyDescent="0.35">
      <c r="A14" s="30" t="str">
        <f>HYPERLINK("#'2014'!A1", "2014")</f>
        <v>2014</v>
      </c>
      <c r="B14" s="9" t="s">
        <v>130</v>
      </c>
    </row>
    <row r="15" spans="1:2" x14ac:dyDescent="0.35">
      <c r="A15" s="30" t="str">
        <f>HYPERLINK("#'2015'!A1", "2015")</f>
        <v>2015</v>
      </c>
      <c r="B15" s="9" t="s">
        <v>131</v>
      </c>
    </row>
    <row r="16" spans="1:2" x14ac:dyDescent="0.35">
      <c r="A16" s="30" t="str">
        <f>HYPERLINK("#'2016'!A1", "2016")</f>
        <v>2016</v>
      </c>
      <c r="B16" s="9" t="s">
        <v>132</v>
      </c>
    </row>
    <row r="17" spans="1:2" x14ac:dyDescent="0.35">
      <c r="A17" s="30" t="str">
        <f>HYPERLINK("#'2017'!A1", "2017")</f>
        <v>2017</v>
      </c>
      <c r="B17" s="9" t="s">
        <v>133</v>
      </c>
    </row>
    <row r="18" spans="1:2" x14ac:dyDescent="0.35">
      <c r="A18" s="30" t="str">
        <f>HYPERLINK("#'2018'!A1", "2018")</f>
        <v>2018</v>
      </c>
      <c r="B18" s="9" t="s">
        <v>134</v>
      </c>
    </row>
    <row r="19" spans="1:2" x14ac:dyDescent="0.35">
      <c r="A19" s="30" t="str">
        <f>HYPERLINK("#'2019'!A1", "2019")</f>
        <v>2019</v>
      </c>
      <c r="B19" s="9" t="s">
        <v>135</v>
      </c>
    </row>
    <row r="20" spans="1:2" x14ac:dyDescent="0.35">
      <c r="A20" s="30" t="str">
        <f>HYPERLINK("#'2020'!A1", "2020")</f>
        <v>2020</v>
      </c>
      <c r="B20" s="9" t="s">
        <v>136</v>
      </c>
    </row>
    <row r="21" spans="1:2" x14ac:dyDescent="0.35">
      <c r="A21" s="30" t="str">
        <f>HYPERLINK("#'2021'!A1", "2021")</f>
        <v>2021</v>
      </c>
      <c r="B21" s="9" t="s">
        <v>137</v>
      </c>
    </row>
    <row r="22" spans="1:2" x14ac:dyDescent="0.35">
      <c r="A22" s="30" t="str">
        <f>HYPERLINK("#'2022'!A1", "2022")</f>
        <v>2022</v>
      </c>
      <c r="B22" s="9" t="s">
        <v>138</v>
      </c>
    </row>
    <row r="23" spans="1:2" x14ac:dyDescent="0.35">
      <c r="A23" s="30" t="str">
        <f>HYPERLINK("#'2023'!A1", "2023")</f>
        <v>2023</v>
      </c>
      <c r="B23" s="9" t="s">
        <v>139</v>
      </c>
    </row>
    <row r="24" spans="1:2" x14ac:dyDescent="0.35">
      <c r="A24" s="30"/>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111</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6" t="s">
        <v>58</v>
      </c>
      <c r="B5" s="17" t="s">
        <v>28</v>
      </c>
      <c r="C5" s="17" t="s">
        <v>29</v>
      </c>
      <c r="D5" s="17" t="s">
        <v>59</v>
      </c>
      <c r="E5" s="17" t="s">
        <v>60</v>
      </c>
      <c r="F5" s="17" t="s">
        <v>61</v>
      </c>
      <c r="G5" s="17" t="s">
        <v>62</v>
      </c>
      <c r="H5" s="17" t="s">
        <v>63</v>
      </c>
      <c r="I5" s="17" t="s">
        <v>64</v>
      </c>
      <c r="J5" s="17" t="s">
        <v>65</v>
      </c>
      <c r="K5" s="17" t="s">
        <v>66</v>
      </c>
    </row>
    <row r="6" spans="1:11" ht="24.9" customHeight="1" x14ac:dyDescent="0.35">
      <c r="A6" s="18" t="s">
        <v>30</v>
      </c>
      <c r="B6" s="19">
        <v>2684226</v>
      </c>
      <c r="C6" s="20">
        <v>0.34</v>
      </c>
      <c r="D6" s="19">
        <v>550171</v>
      </c>
      <c r="E6" s="19">
        <v>606333</v>
      </c>
      <c r="F6" s="19">
        <v>432711</v>
      </c>
      <c r="G6" s="19">
        <v>366146</v>
      </c>
      <c r="H6" s="19">
        <v>364025</v>
      </c>
      <c r="I6" s="19">
        <v>213955</v>
      </c>
      <c r="J6" s="19">
        <v>136419</v>
      </c>
      <c r="K6" s="19">
        <v>14466</v>
      </c>
    </row>
    <row r="7" spans="1:11" x14ac:dyDescent="0.35">
      <c r="A7" t="s">
        <v>31</v>
      </c>
      <c r="B7" s="14">
        <v>1029594</v>
      </c>
      <c r="C7" s="15">
        <v>11.01</v>
      </c>
      <c r="D7" s="14">
        <v>200591</v>
      </c>
      <c r="E7" s="14">
        <v>229783</v>
      </c>
      <c r="F7" s="14">
        <v>182957</v>
      </c>
      <c r="G7" s="14">
        <v>146768</v>
      </c>
      <c r="H7" s="14">
        <v>136093</v>
      </c>
      <c r="I7" s="14">
        <v>73490</v>
      </c>
      <c r="J7" s="14">
        <v>52397</v>
      </c>
      <c r="K7" s="14">
        <v>7515</v>
      </c>
    </row>
    <row r="8" spans="1:11" x14ac:dyDescent="0.35">
      <c r="A8" t="s">
        <v>32</v>
      </c>
      <c r="B8" s="14">
        <v>890498</v>
      </c>
      <c r="C8" s="15">
        <v>4.6500000000000004</v>
      </c>
      <c r="D8" s="14">
        <v>195468</v>
      </c>
      <c r="E8" s="14">
        <v>237393</v>
      </c>
      <c r="F8" s="14">
        <v>137842</v>
      </c>
      <c r="G8" s="14">
        <v>112060</v>
      </c>
      <c r="H8" s="14">
        <v>108517</v>
      </c>
      <c r="I8" s="14">
        <v>64743</v>
      </c>
      <c r="J8" s="14">
        <v>32872</v>
      </c>
      <c r="K8" s="14">
        <v>1603</v>
      </c>
    </row>
    <row r="9" spans="1:11" x14ac:dyDescent="0.35">
      <c r="A9" t="s">
        <v>33</v>
      </c>
      <c r="B9" s="14">
        <v>221077</v>
      </c>
      <c r="C9" s="15">
        <v>1.66</v>
      </c>
      <c r="D9" s="14">
        <v>54282</v>
      </c>
      <c r="E9" s="14">
        <v>44532</v>
      </c>
      <c r="F9" s="14">
        <v>29987</v>
      </c>
      <c r="G9" s="14">
        <v>27872</v>
      </c>
      <c r="H9" s="14">
        <v>31737</v>
      </c>
      <c r="I9" s="14">
        <v>19873</v>
      </c>
      <c r="J9" s="14">
        <v>11808</v>
      </c>
      <c r="K9" s="14">
        <v>986</v>
      </c>
    </row>
    <row r="10" spans="1:11" x14ac:dyDescent="0.35">
      <c r="A10" t="s">
        <v>34</v>
      </c>
      <c r="B10" s="14">
        <v>76593</v>
      </c>
      <c r="C10" s="15">
        <v>1.57</v>
      </c>
      <c r="D10" s="14">
        <v>22400</v>
      </c>
      <c r="E10" s="14">
        <v>18159</v>
      </c>
      <c r="F10" s="14">
        <v>12864</v>
      </c>
      <c r="G10" s="14">
        <v>9708</v>
      </c>
      <c r="H10" s="14">
        <v>8603</v>
      </c>
      <c r="I10" s="14">
        <v>3365</v>
      </c>
      <c r="J10" s="14">
        <v>1429</v>
      </c>
      <c r="K10" s="14">
        <v>65</v>
      </c>
    </row>
    <row r="11" spans="1:11" x14ac:dyDescent="0.35">
      <c r="A11" t="s">
        <v>35</v>
      </c>
      <c r="B11" s="14">
        <v>305124</v>
      </c>
      <c r="C11" s="15">
        <v>0.13</v>
      </c>
      <c r="D11" s="14">
        <v>46436</v>
      </c>
      <c r="E11" s="14">
        <v>46586</v>
      </c>
      <c r="F11" s="14">
        <v>40736</v>
      </c>
      <c r="G11" s="14">
        <v>44655</v>
      </c>
      <c r="H11" s="14">
        <v>53612</v>
      </c>
      <c r="I11" s="14">
        <v>39651</v>
      </c>
      <c r="J11" s="14">
        <v>29993</v>
      </c>
      <c r="K11" s="14">
        <v>3455</v>
      </c>
    </row>
    <row r="12" spans="1:11" x14ac:dyDescent="0.35">
      <c r="A12" t="s">
        <v>36</v>
      </c>
      <c r="B12" s="14">
        <v>161340</v>
      </c>
      <c r="C12" s="15">
        <v>0.03</v>
      </c>
      <c r="D12" s="14">
        <v>30994</v>
      </c>
      <c r="E12" s="14">
        <v>29880</v>
      </c>
      <c r="F12" s="14">
        <v>28325</v>
      </c>
      <c r="G12" s="14">
        <v>25083</v>
      </c>
      <c r="H12" s="14">
        <v>25463</v>
      </c>
      <c r="I12" s="14">
        <v>12833</v>
      </c>
      <c r="J12" s="14">
        <v>7920</v>
      </c>
      <c r="K12" s="14">
        <v>842</v>
      </c>
    </row>
    <row r="13" spans="1:11" x14ac:dyDescent="0.35">
      <c r="B13" s="14"/>
      <c r="C13" s="15"/>
      <c r="D13" s="14"/>
      <c r="E13" s="14"/>
      <c r="F13" s="14"/>
      <c r="G13" s="14"/>
      <c r="H13" s="14"/>
      <c r="I13" s="14"/>
      <c r="J13" s="14"/>
      <c r="K13" s="14"/>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88</v>
      </c>
    </row>
    <row r="2" spans="1:11" x14ac:dyDescent="0.35">
      <c r="A2" t="s">
        <v>89</v>
      </c>
    </row>
    <row r="3" spans="1:11" x14ac:dyDescent="0.35">
      <c r="A3" t="s">
        <v>90</v>
      </c>
    </row>
    <row r="4" spans="1:11" x14ac:dyDescent="0.35">
      <c r="A4" s="21" t="str">
        <f>HYPERLINK("#'Table of contents'!A1", "Back to contents")</f>
        <v>Back to contents</v>
      </c>
    </row>
    <row r="5" spans="1:11" ht="46.75" customHeight="1" x14ac:dyDescent="0.35">
      <c r="A5" s="22" t="s">
        <v>91</v>
      </c>
      <c r="B5" s="23" t="s">
        <v>92</v>
      </c>
      <c r="C5" s="23" t="s">
        <v>93</v>
      </c>
      <c r="D5" s="23" t="s">
        <v>94</v>
      </c>
      <c r="E5" s="23" t="s">
        <v>95</v>
      </c>
      <c r="F5" s="23" t="s">
        <v>96</v>
      </c>
      <c r="G5" s="23" t="s">
        <v>97</v>
      </c>
      <c r="H5" s="23" t="s">
        <v>98</v>
      </c>
      <c r="I5" s="23" t="s">
        <v>99</v>
      </c>
      <c r="J5" s="23" t="s">
        <v>100</v>
      </c>
      <c r="K5" s="23" t="s">
        <v>101</v>
      </c>
    </row>
    <row r="6" spans="1:11" ht="24.9" customHeight="1" x14ac:dyDescent="0.35">
      <c r="A6" s="28" t="s">
        <v>102</v>
      </c>
      <c r="B6" s="26">
        <v>2707889</v>
      </c>
      <c r="C6" s="27">
        <v>0.35</v>
      </c>
      <c r="D6" s="26">
        <v>551237</v>
      </c>
      <c r="E6" s="26">
        <v>607908</v>
      </c>
      <c r="F6" s="26">
        <v>436631</v>
      </c>
      <c r="G6" s="26">
        <v>371707</v>
      </c>
      <c r="H6" s="26">
        <v>368783</v>
      </c>
      <c r="I6" s="26">
        <v>217977</v>
      </c>
      <c r="J6" s="26">
        <v>139016</v>
      </c>
      <c r="K6" s="26">
        <v>14630</v>
      </c>
    </row>
    <row r="7" spans="1:11" x14ac:dyDescent="0.35">
      <c r="A7" t="s">
        <v>103</v>
      </c>
      <c r="B7" s="24">
        <v>1038119</v>
      </c>
      <c r="C7" s="25">
        <v>11.1</v>
      </c>
      <c r="D7" s="24">
        <v>200767</v>
      </c>
      <c r="E7" s="24">
        <v>230439</v>
      </c>
      <c r="F7" s="24">
        <v>184620</v>
      </c>
      <c r="G7" s="24">
        <v>148941</v>
      </c>
      <c r="H7" s="24">
        <v>137899</v>
      </c>
      <c r="I7" s="24">
        <v>74580</v>
      </c>
      <c r="J7" s="24">
        <v>53248</v>
      </c>
      <c r="K7" s="24">
        <v>7625</v>
      </c>
    </row>
    <row r="8" spans="1:11" x14ac:dyDescent="0.35">
      <c r="A8" t="s">
        <v>104</v>
      </c>
      <c r="B8" s="24">
        <v>896648</v>
      </c>
      <c r="C8" s="25">
        <v>4.68</v>
      </c>
      <c r="D8" s="24">
        <v>195598</v>
      </c>
      <c r="E8" s="24">
        <v>237885</v>
      </c>
      <c r="F8" s="24">
        <v>138927</v>
      </c>
      <c r="G8" s="24">
        <v>113433</v>
      </c>
      <c r="H8" s="24">
        <v>109738</v>
      </c>
      <c r="I8" s="24">
        <v>65970</v>
      </c>
      <c r="J8" s="24">
        <v>33472</v>
      </c>
      <c r="K8" s="24">
        <v>1625</v>
      </c>
    </row>
    <row r="9" spans="1:11" x14ac:dyDescent="0.35">
      <c r="A9" t="s">
        <v>105</v>
      </c>
      <c r="B9" s="24">
        <v>222581</v>
      </c>
      <c r="C9" s="25">
        <v>1.67</v>
      </c>
      <c r="D9" s="24">
        <v>54365</v>
      </c>
      <c r="E9" s="24">
        <v>44539</v>
      </c>
      <c r="F9" s="24">
        <v>30300</v>
      </c>
      <c r="G9" s="24">
        <v>28191</v>
      </c>
      <c r="H9" s="24">
        <v>32002</v>
      </c>
      <c r="I9" s="24">
        <v>20131</v>
      </c>
      <c r="J9" s="24">
        <v>12071</v>
      </c>
      <c r="K9" s="24">
        <v>982</v>
      </c>
    </row>
    <row r="10" spans="1:11" x14ac:dyDescent="0.35">
      <c r="A10" t="s">
        <v>106</v>
      </c>
      <c r="B10" s="24">
        <v>77249</v>
      </c>
      <c r="C10" s="25">
        <v>1.58</v>
      </c>
      <c r="D10" s="24">
        <v>22747</v>
      </c>
      <c r="E10" s="24">
        <v>18227</v>
      </c>
      <c r="F10" s="24">
        <v>12929</v>
      </c>
      <c r="G10" s="24">
        <v>9800</v>
      </c>
      <c r="H10" s="24">
        <v>8637</v>
      </c>
      <c r="I10" s="24">
        <v>3394</v>
      </c>
      <c r="J10" s="24">
        <v>1451</v>
      </c>
      <c r="K10" s="24">
        <v>64</v>
      </c>
    </row>
    <row r="11" spans="1:11" x14ac:dyDescent="0.35">
      <c r="A11" t="s">
        <v>107</v>
      </c>
      <c r="B11" s="24">
        <v>310199</v>
      </c>
      <c r="C11" s="25">
        <v>0.14000000000000001</v>
      </c>
      <c r="D11" s="24">
        <v>46392</v>
      </c>
      <c r="E11" s="24">
        <v>46786</v>
      </c>
      <c r="F11" s="24">
        <v>41237</v>
      </c>
      <c r="G11" s="24">
        <v>45935</v>
      </c>
      <c r="H11" s="24">
        <v>54737</v>
      </c>
      <c r="I11" s="24">
        <v>40910</v>
      </c>
      <c r="J11" s="24">
        <v>30718</v>
      </c>
      <c r="K11" s="24">
        <v>3484</v>
      </c>
    </row>
    <row r="12" spans="1:11" x14ac:dyDescent="0.35">
      <c r="A12" t="s">
        <v>108</v>
      </c>
      <c r="B12" s="24">
        <v>163093</v>
      </c>
      <c r="C12" s="25">
        <v>0.03</v>
      </c>
      <c r="D12" s="24">
        <v>31368</v>
      </c>
      <c r="E12" s="24">
        <v>30032</v>
      </c>
      <c r="F12" s="24">
        <v>28618</v>
      </c>
      <c r="G12" s="24">
        <v>25407</v>
      </c>
      <c r="H12" s="24">
        <v>25770</v>
      </c>
      <c r="I12" s="24">
        <v>12992</v>
      </c>
      <c r="J12" s="24">
        <v>8056</v>
      </c>
      <c r="K12" s="24">
        <v>850</v>
      </c>
    </row>
    <row r="13" spans="1:11" x14ac:dyDescent="0.35">
      <c r="B13" s="24"/>
      <c r="C13" s="25"/>
      <c r="D13" s="24"/>
      <c r="E13" s="24"/>
      <c r="F13" s="24"/>
      <c r="G13" s="24"/>
      <c r="H13" s="24"/>
      <c r="I13" s="24"/>
      <c r="J13" s="24"/>
      <c r="K13" s="24"/>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3"/>
  <sheetViews>
    <sheetView workbookViewId="0"/>
  </sheetViews>
  <sheetFormatPr defaultColWidth="11.07421875" defaultRowHeight="15.5" x14ac:dyDescent="0.35"/>
  <cols>
    <col min="1" max="1" width="22.69140625" customWidth="1"/>
    <col min="2" max="11" width="13.69140625" customWidth="1"/>
  </cols>
  <sheetData>
    <row r="1" spans="1:11" ht="20" x14ac:dyDescent="0.4">
      <c r="A1" s="42" t="s">
        <v>139</v>
      </c>
    </row>
    <row r="2" spans="1:11" x14ac:dyDescent="0.35">
      <c r="A2" t="s">
        <v>140</v>
      </c>
    </row>
    <row r="3" spans="1:11" x14ac:dyDescent="0.35">
      <c r="A3" t="s">
        <v>141</v>
      </c>
    </row>
    <row r="4" spans="1:11" x14ac:dyDescent="0.35">
      <c r="A4" s="21" t="str">
        <f>HYPERLINK("#'Table of contents'!A1", "Back to contents")</f>
        <v>Back to contents</v>
      </c>
    </row>
    <row r="5" spans="1:11" ht="46.5" x14ac:dyDescent="0.35">
      <c r="A5" s="31" t="s">
        <v>142</v>
      </c>
      <c r="B5" s="33" t="s">
        <v>143</v>
      </c>
      <c r="C5" s="33" t="s">
        <v>144</v>
      </c>
      <c r="D5" s="33" t="s">
        <v>145</v>
      </c>
      <c r="E5" s="33" t="s">
        <v>146</v>
      </c>
      <c r="F5" s="33" t="s">
        <v>147</v>
      </c>
      <c r="G5" s="33" t="s">
        <v>148</v>
      </c>
      <c r="H5" s="33" t="s">
        <v>149</v>
      </c>
      <c r="I5" s="33" t="s">
        <v>150</v>
      </c>
      <c r="J5" s="33" t="s">
        <v>151</v>
      </c>
      <c r="K5" s="33" t="s">
        <v>152</v>
      </c>
    </row>
    <row r="6" spans="1:11" ht="25" customHeight="1" x14ac:dyDescent="0.35">
      <c r="A6" s="38" t="s">
        <v>153</v>
      </c>
      <c r="B6" s="39">
        <v>2728548</v>
      </c>
      <c r="C6" s="40">
        <v>0.35</v>
      </c>
      <c r="D6" s="39">
        <v>550810</v>
      </c>
      <c r="E6" s="39">
        <v>610134</v>
      </c>
      <c r="F6" s="39">
        <v>440635</v>
      </c>
      <c r="G6" s="39">
        <v>376701</v>
      </c>
      <c r="H6" s="39">
        <v>372674</v>
      </c>
      <c r="I6" s="39">
        <v>221544</v>
      </c>
      <c r="J6" s="39">
        <v>141269</v>
      </c>
      <c r="K6" s="39">
        <v>14781</v>
      </c>
    </row>
    <row r="7" spans="1:11" x14ac:dyDescent="0.35">
      <c r="A7" s="32" t="s">
        <v>154</v>
      </c>
      <c r="B7" s="34">
        <v>1045703</v>
      </c>
      <c r="C7" s="36">
        <v>11.18</v>
      </c>
      <c r="D7" s="34">
        <v>200895</v>
      </c>
      <c r="E7" s="34">
        <v>231577</v>
      </c>
      <c r="F7" s="34">
        <v>186109</v>
      </c>
      <c r="G7" s="34">
        <v>150655</v>
      </c>
      <c r="H7" s="34">
        <v>139305</v>
      </c>
      <c r="I7" s="34">
        <v>75505</v>
      </c>
      <c r="J7" s="34">
        <v>53961</v>
      </c>
      <c r="K7" s="34">
        <v>7696</v>
      </c>
    </row>
    <row r="8" spans="1:11" x14ac:dyDescent="0.35">
      <c r="A8" s="32" t="s">
        <v>155</v>
      </c>
      <c r="B8" s="34">
        <v>901302</v>
      </c>
      <c r="C8" s="36">
        <v>4.7</v>
      </c>
      <c r="D8" s="34">
        <v>194915</v>
      </c>
      <c r="E8" s="34">
        <v>238388</v>
      </c>
      <c r="F8" s="34">
        <v>140064</v>
      </c>
      <c r="G8" s="34">
        <v>114775</v>
      </c>
      <c r="H8" s="34">
        <v>110472</v>
      </c>
      <c r="I8" s="34">
        <v>67002</v>
      </c>
      <c r="J8" s="34">
        <v>34037</v>
      </c>
      <c r="K8" s="34">
        <v>1649</v>
      </c>
    </row>
    <row r="9" spans="1:11" x14ac:dyDescent="0.35">
      <c r="A9" s="32" t="s">
        <v>156</v>
      </c>
      <c r="B9" s="34">
        <v>223620</v>
      </c>
      <c r="C9" s="36">
        <v>1.68</v>
      </c>
      <c r="D9" s="34">
        <v>54405</v>
      </c>
      <c r="E9" s="34">
        <v>44624</v>
      </c>
      <c r="F9" s="34">
        <v>30494</v>
      </c>
      <c r="G9" s="34">
        <v>28397</v>
      </c>
      <c r="H9" s="34">
        <v>32264</v>
      </c>
      <c r="I9" s="34">
        <v>20253</v>
      </c>
      <c r="J9" s="34">
        <v>12199</v>
      </c>
      <c r="K9" s="34">
        <v>984</v>
      </c>
    </row>
    <row r="10" spans="1:11" x14ac:dyDescent="0.35">
      <c r="A10" s="32" t="s">
        <v>157</v>
      </c>
      <c r="B10" s="34">
        <v>77636</v>
      </c>
      <c r="C10" s="36">
        <v>1.59</v>
      </c>
      <c r="D10" s="34">
        <v>22789</v>
      </c>
      <c r="E10" s="34">
        <v>18265</v>
      </c>
      <c r="F10" s="34">
        <v>13050</v>
      </c>
      <c r="G10" s="34">
        <v>9882</v>
      </c>
      <c r="H10" s="34">
        <v>8687</v>
      </c>
      <c r="I10" s="34">
        <v>3436</v>
      </c>
      <c r="J10" s="34">
        <v>1462</v>
      </c>
      <c r="K10" s="34">
        <v>65</v>
      </c>
    </row>
    <row r="11" spans="1:11" x14ac:dyDescent="0.35">
      <c r="A11" s="32" t="s">
        <v>158</v>
      </c>
      <c r="B11" s="34">
        <v>315417</v>
      </c>
      <c r="C11" s="36">
        <v>0.14000000000000001</v>
      </c>
      <c r="D11" s="34">
        <v>46384</v>
      </c>
      <c r="E11" s="34">
        <v>47023</v>
      </c>
      <c r="F11" s="34">
        <v>41970</v>
      </c>
      <c r="G11" s="34">
        <v>47174</v>
      </c>
      <c r="H11" s="34">
        <v>55786</v>
      </c>
      <c r="I11" s="34">
        <v>42132</v>
      </c>
      <c r="J11" s="34">
        <v>31424</v>
      </c>
      <c r="K11" s="34">
        <v>3524</v>
      </c>
    </row>
    <row r="12" spans="1:11" x14ac:dyDescent="0.35">
      <c r="A12" s="32" t="s">
        <v>159</v>
      </c>
      <c r="B12" s="34">
        <v>164870</v>
      </c>
      <c r="C12" s="36">
        <v>0.03</v>
      </c>
      <c r="D12" s="34">
        <v>31422</v>
      </c>
      <c r="E12" s="34">
        <v>30257</v>
      </c>
      <c r="F12" s="34">
        <v>28948</v>
      </c>
      <c r="G12" s="34">
        <v>25818</v>
      </c>
      <c r="H12" s="34">
        <v>26160</v>
      </c>
      <c r="I12" s="34">
        <v>13216</v>
      </c>
      <c r="J12" s="34">
        <v>8186</v>
      </c>
      <c r="K12" s="34">
        <v>863</v>
      </c>
    </row>
    <row r="13" spans="1:11" x14ac:dyDescent="0.35">
      <c r="B13" s="35"/>
      <c r="C13" s="37"/>
      <c r="D13" s="35"/>
      <c r="E13" s="35"/>
      <c r="F13" s="35"/>
      <c r="G13" s="35"/>
      <c r="H13" s="35"/>
      <c r="I13" s="35"/>
      <c r="J13" s="35"/>
      <c r="K13" s="35"/>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heetViews>
  <sheetFormatPr defaultColWidth="11.07421875" defaultRowHeight="15.5" x14ac:dyDescent="0.35"/>
  <cols>
    <col min="1" max="1" width="13.84375" customWidth="1"/>
    <col min="2" max="2" width="100.61328125" customWidth="1"/>
    <col min="3" max="3" width="17.921875" customWidth="1"/>
  </cols>
  <sheetData>
    <row r="1" spans="1:3" ht="19.5" customHeight="1" x14ac:dyDescent="0.4">
      <c r="A1" s="42" t="s">
        <v>11</v>
      </c>
    </row>
    <row r="2" spans="1:3" x14ac:dyDescent="0.35">
      <c r="A2" s="7" t="s">
        <v>12</v>
      </c>
    </row>
    <row r="3" spans="1:3" x14ac:dyDescent="0.35">
      <c r="A3" s="6" t="str">
        <f>HYPERLINK("#'Table of contents'!A1", "Back to contents")</f>
        <v>Back to contents</v>
      </c>
    </row>
    <row r="4" spans="1:3" ht="15.75" customHeight="1" x14ac:dyDescent="0.35">
      <c r="A4" s="13" t="s">
        <v>13</v>
      </c>
      <c r="B4" s="13" t="s">
        <v>14</v>
      </c>
      <c r="C4" s="10" t="s">
        <v>15</v>
      </c>
    </row>
    <row r="5" spans="1:3" ht="105" customHeight="1" x14ac:dyDescent="0.35">
      <c r="A5" s="11" t="s">
        <v>112</v>
      </c>
      <c r="B5" s="12" t="s">
        <v>16</v>
      </c>
      <c r="C5" s="7">
        <v>2015</v>
      </c>
    </row>
    <row r="6" spans="1:3" ht="108.75" customHeight="1" x14ac:dyDescent="0.35">
      <c r="A6" s="11" t="s">
        <v>113</v>
      </c>
      <c r="B6" s="12" t="s">
        <v>17</v>
      </c>
      <c r="C6" s="7">
        <v>2016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workbookViewId="0"/>
  </sheetViews>
  <sheetFormatPr defaultColWidth="11.07421875" defaultRowHeight="15.5" x14ac:dyDescent="0.35"/>
  <cols>
    <col min="1" max="1" width="23.61328125" customWidth="1"/>
    <col min="2" max="11" width="13.61328125" customWidth="1"/>
  </cols>
  <sheetData>
    <row r="1" spans="1:11" ht="25.5" customHeight="1" x14ac:dyDescent="0.4">
      <c r="A1" s="42" t="s">
        <v>26</v>
      </c>
    </row>
    <row r="2" spans="1:11" x14ac:dyDescent="0.35">
      <c r="A2" t="s">
        <v>25</v>
      </c>
    </row>
    <row r="3" spans="1:11" x14ac:dyDescent="0.35">
      <c r="A3" t="s">
        <v>27</v>
      </c>
    </row>
    <row r="4" spans="1:11" x14ac:dyDescent="0.35">
      <c r="A4" s="6" t="str">
        <f>HYPERLINK("#'Table of contents'!A1", "Back to contents")</f>
        <v>Back to contents</v>
      </c>
    </row>
    <row r="5" spans="1:11" ht="47.25" customHeight="1" x14ac:dyDescent="0.35">
      <c r="A5" s="16" t="s">
        <v>58</v>
      </c>
      <c r="B5" s="17" t="s">
        <v>28</v>
      </c>
      <c r="C5" s="17" t="s">
        <v>29</v>
      </c>
      <c r="D5" s="17" t="s">
        <v>59</v>
      </c>
      <c r="E5" s="17" t="s">
        <v>60</v>
      </c>
      <c r="F5" s="17" t="s">
        <v>61</v>
      </c>
      <c r="G5" s="17" t="s">
        <v>62</v>
      </c>
      <c r="H5" s="17" t="s">
        <v>63</v>
      </c>
      <c r="I5" s="17" t="s">
        <v>64</v>
      </c>
      <c r="J5" s="17" t="s">
        <v>65</v>
      </c>
      <c r="K5" s="17" t="s">
        <v>66</v>
      </c>
    </row>
    <row r="6" spans="1:11" ht="24.9" customHeight="1" x14ac:dyDescent="0.35">
      <c r="A6" s="18" t="s">
        <v>30</v>
      </c>
      <c r="B6" s="19">
        <v>2402785</v>
      </c>
      <c r="C6" s="20">
        <v>0.31</v>
      </c>
      <c r="D6" s="19">
        <v>571758</v>
      </c>
      <c r="E6" s="19">
        <v>583698</v>
      </c>
      <c r="F6" s="19">
        <v>376541</v>
      </c>
      <c r="G6" s="19">
        <v>296201</v>
      </c>
      <c r="H6" s="19">
        <v>301912</v>
      </c>
      <c r="I6" s="19">
        <v>158429</v>
      </c>
      <c r="J6" s="19">
        <v>102793</v>
      </c>
      <c r="K6" s="19">
        <v>11453</v>
      </c>
    </row>
    <row r="7" spans="1:11" x14ac:dyDescent="0.35">
      <c r="A7" t="s">
        <v>31</v>
      </c>
      <c r="B7" s="14">
        <v>931083</v>
      </c>
      <c r="C7" s="15">
        <v>9.9499999999999993</v>
      </c>
      <c r="D7" s="14">
        <v>210714</v>
      </c>
      <c r="E7" s="14">
        <v>219783</v>
      </c>
      <c r="F7" s="14">
        <v>160170</v>
      </c>
      <c r="G7" s="14">
        <v>117347</v>
      </c>
      <c r="H7" s="14">
        <v>114442</v>
      </c>
      <c r="I7" s="14">
        <v>58765</v>
      </c>
      <c r="J7" s="14">
        <v>43851</v>
      </c>
      <c r="K7" s="14">
        <v>6011</v>
      </c>
    </row>
    <row r="8" spans="1:11" x14ac:dyDescent="0.35">
      <c r="A8" t="s">
        <v>32</v>
      </c>
      <c r="B8" s="14">
        <v>804589</v>
      </c>
      <c r="C8" s="15">
        <v>4.2</v>
      </c>
      <c r="D8" s="14">
        <v>203396</v>
      </c>
      <c r="E8" s="14">
        <v>229403</v>
      </c>
      <c r="F8" s="14">
        <v>117905</v>
      </c>
      <c r="G8" s="14">
        <v>90408</v>
      </c>
      <c r="H8" s="14">
        <v>91648</v>
      </c>
      <c r="I8" s="14">
        <v>46872</v>
      </c>
      <c r="J8" s="14">
        <v>23747</v>
      </c>
      <c r="K8" s="14">
        <v>1210</v>
      </c>
    </row>
    <row r="9" spans="1:11" x14ac:dyDescent="0.35">
      <c r="A9" t="s">
        <v>33</v>
      </c>
      <c r="B9" s="14">
        <v>199432</v>
      </c>
      <c r="C9" s="15">
        <v>1.49</v>
      </c>
      <c r="D9" s="14">
        <v>54765</v>
      </c>
      <c r="E9" s="14">
        <v>43172</v>
      </c>
      <c r="F9" s="14">
        <v>26150</v>
      </c>
      <c r="G9" s="14">
        <v>23973</v>
      </c>
      <c r="H9" s="14">
        <v>26580</v>
      </c>
      <c r="I9" s="14">
        <v>14898</v>
      </c>
      <c r="J9" s="14">
        <v>9146</v>
      </c>
      <c r="K9" s="14">
        <v>748</v>
      </c>
    </row>
    <row r="10" spans="1:11" x14ac:dyDescent="0.35">
      <c r="A10" t="s">
        <v>34</v>
      </c>
      <c r="B10" s="14">
        <v>70607</v>
      </c>
      <c r="C10" s="15">
        <v>1.44</v>
      </c>
      <c r="D10" s="14">
        <v>22703</v>
      </c>
      <c r="E10" s="14">
        <v>17022</v>
      </c>
      <c r="F10" s="14">
        <v>11217</v>
      </c>
      <c r="G10" s="14">
        <v>8420</v>
      </c>
      <c r="H10" s="14">
        <v>7330</v>
      </c>
      <c r="I10" s="14">
        <v>2703</v>
      </c>
      <c r="J10" s="14">
        <v>1149</v>
      </c>
      <c r="K10" s="14">
        <v>63</v>
      </c>
    </row>
    <row r="11" spans="1:11" x14ac:dyDescent="0.35">
      <c r="A11" t="s">
        <v>35</v>
      </c>
      <c r="B11" s="14">
        <v>251260</v>
      </c>
      <c r="C11" s="15">
        <v>0.11</v>
      </c>
      <c r="D11" s="14">
        <v>47549</v>
      </c>
      <c r="E11" s="14">
        <v>45059</v>
      </c>
      <c r="F11" s="14">
        <v>35420</v>
      </c>
      <c r="G11" s="14">
        <v>34323</v>
      </c>
      <c r="H11" s="14">
        <v>41396</v>
      </c>
      <c r="I11" s="14">
        <v>25632</v>
      </c>
      <c r="J11" s="14">
        <v>19204</v>
      </c>
      <c r="K11" s="14">
        <v>2677</v>
      </c>
    </row>
    <row r="12" spans="1:11" x14ac:dyDescent="0.35">
      <c r="A12" t="s">
        <v>36</v>
      </c>
      <c r="B12" s="14">
        <v>145814</v>
      </c>
      <c r="C12" s="15">
        <v>0.03</v>
      </c>
      <c r="D12" s="14">
        <v>32631</v>
      </c>
      <c r="E12" s="14">
        <v>29259</v>
      </c>
      <c r="F12" s="14">
        <v>25679</v>
      </c>
      <c r="G12" s="14">
        <v>21730</v>
      </c>
      <c r="H12" s="14">
        <v>20516</v>
      </c>
      <c r="I12" s="14">
        <v>9559</v>
      </c>
      <c r="J12" s="14">
        <v>5696</v>
      </c>
      <c r="K12" s="14">
        <v>744</v>
      </c>
    </row>
    <row r="13" spans="1:11" x14ac:dyDescent="0.35">
      <c r="B13" s="14"/>
      <c r="C13" s="15"/>
      <c r="D13" s="14"/>
      <c r="E13" s="14"/>
      <c r="F13" s="14"/>
      <c r="G13" s="14"/>
      <c r="H13" s="14"/>
      <c r="I13" s="14"/>
      <c r="J13" s="14"/>
      <c r="K13" s="14"/>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37</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2424049</v>
      </c>
      <c r="C5" s="20">
        <v>0.31</v>
      </c>
      <c r="D5" s="19">
        <v>567937</v>
      </c>
      <c r="E5" s="19">
        <v>584528</v>
      </c>
      <c r="F5" s="19">
        <v>380561</v>
      </c>
      <c r="G5" s="19">
        <v>301684</v>
      </c>
      <c r="H5" s="19">
        <v>307918</v>
      </c>
      <c r="I5" s="19">
        <v>164106</v>
      </c>
      <c r="J5" s="19">
        <v>105662</v>
      </c>
      <c r="K5" s="19">
        <v>11653</v>
      </c>
      <c r="L5" s="19">
        <v>490978</v>
      </c>
      <c r="M5" s="19">
        <v>481828</v>
      </c>
      <c r="N5" s="19">
        <v>503681</v>
      </c>
      <c r="O5" s="19">
        <v>933084</v>
      </c>
      <c r="P5" s="19">
        <v>14478</v>
      </c>
      <c r="Q5" s="19">
        <v>17833</v>
      </c>
      <c r="R5" s="19">
        <v>294549</v>
      </c>
      <c r="S5" s="19">
        <v>706754</v>
      </c>
      <c r="T5" s="19">
        <v>643915</v>
      </c>
      <c r="U5" s="19">
        <v>386144</v>
      </c>
      <c r="V5" s="19">
        <v>160801</v>
      </c>
      <c r="W5" s="19">
        <v>128432</v>
      </c>
      <c r="X5" s="19">
        <v>85621</v>
      </c>
    </row>
    <row r="6" spans="1:24" x14ac:dyDescent="0.35">
      <c r="A6" t="s">
        <v>31</v>
      </c>
      <c r="B6" s="14">
        <v>938125</v>
      </c>
      <c r="C6" s="15">
        <v>10.029999999999999</v>
      </c>
      <c r="D6" s="14">
        <v>208272</v>
      </c>
      <c r="E6" s="14">
        <v>220122</v>
      </c>
      <c r="F6" s="14">
        <v>162045</v>
      </c>
      <c r="G6" s="14">
        <v>119836</v>
      </c>
      <c r="H6" s="14">
        <v>116494</v>
      </c>
      <c r="I6" s="14">
        <v>60579</v>
      </c>
      <c r="J6" s="14">
        <v>44683</v>
      </c>
      <c r="K6" s="14">
        <v>6094</v>
      </c>
      <c r="L6" s="14">
        <v>85885</v>
      </c>
      <c r="M6" s="14">
        <v>141882</v>
      </c>
      <c r="N6" s="14">
        <v>141012</v>
      </c>
      <c r="O6" s="14">
        <v>566180</v>
      </c>
      <c r="P6" s="14">
        <v>3166</v>
      </c>
      <c r="Q6" s="14">
        <v>8666</v>
      </c>
      <c r="R6" s="14">
        <v>146700</v>
      </c>
      <c r="S6" s="14">
        <v>317365</v>
      </c>
      <c r="T6" s="14">
        <v>226708</v>
      </c>
      <c r="U6" s="14">
        <v>125887</v>
      </c>
      <c r="V6" s="14">
        <v>46667</v>
      </c>
      <c r="W6" s="14">
        <v>38316</v>
      </c>
      <c r="X6" s="14">
        <v>27816</v>
      </c>
    </row>
    <row r="7" spans="1:24" x14ac:dyDescent="0.35">
      <c r="A7" t="s">
        <v>32</v>
      </c>
      <c r="B7" s="14">
        <v>811691</v>
      </c>
      <c r="C7" s="15">
        <v>4.24</v>
      </c>
      <c r="D7" s="14">
        <v>202416</v>
      </c>
      <c r="E7" s="14">
        <v>229637</v>
      </c>
      <c r="F7" s="14">
        <v>119338</v>
      </c>
      <c r="G7" s="14">
        <v>92315</v>
      </c>
      <c r="H7" s="14">
        <v>93447</v>
      </c>
      <c r="I7" s="14">
        <v>48706</v>
      </c>
      <c r="J7" s="14">
        <v>24588</v>
      </c>
      <c r="K7" s="14">
        <v>1244</v>
      </c>
      <c r="L7" s="14">
        <v>144712</v>
      </c>
      <c r="M7" s="14">
        <v>174877</v>
      </c>
      <c r="N7" s="14">
        <v>224983</v>
      </c>
      <c r="O7" s="14">
        <v>263061</v>
      </c>
      <c r="P7" s="14">
        <v>4058</v>
      </c>
      <c r="Q7" s="14">
        <v>4995</v>
      </c>
      <c r="R7" s="14">
        <v>90219</v>
      </c>
      <c r="S7" s="14">
        <v>234476</v>
      </c>
      <c r="T7" s="14">
        <v>227609</v>
      </c>
      <c r="U7" s="14">
        <v>145725</v>
      </c>
      <c r="V7" s="14">
        <v>51170</v>
      </c>
      <c r="W7" s="14">
        <v>32236</v>
      </c>
      <c r="X7" s="14">
        <v>25261</v>
      </c>
    </row>
    <row r="8" spans="1:24" x14ac:dyDescent="0.35">
      <c r="A8" t="s">
        <v>33</v>
      </c>
      <c r="B8" s="14">
        <v>201575</v>
      </c>
      <c r="C8" s="15">
        <v>1.51</v>
      </c>
      <c r="D8" s="14">
        <v>54771</v>
      </c>
      <c r="E8" s="14">
        <v>43274</v>
      </c>
      <c r="F8" s="14">
        <v>26363</v>
      </c>
      <c r="G8" s="14">
        <v>24258</v>
      </c>
      <c r="H8" s="14">
        <v>27203</v>
      </c>
      <c r="I8" s="14">
        <v>15509</v>
      </c>
      <c r="J8" s="14">
        <v>9404</v>
      </c>
      <c r="K8" s="14">
        <v>793</v>
      </c>
      <c r="L8" s="14">
        <v>53764</v>
      </c>
      <c r="M8" s="14">
        <v>50168</v>
      </c>
      <c r="N8" s="14">
        <v>51719</v>
      </c>
      <c r="O8" s="14">
        <v>44794</v>
      </c>
      <c r="P8" s="14">
        <v>1130</v>
      </c>
      <c r="Q8" s="14">
        <v>1298</v>
      </c>
      <c r="R8" s="14">
        <v>20090</v>
      </c>
      <c r="S8" s="14">
        <v>53089</v>
      </c>
      <c r="T8" s="14">
        <v>57706</v>
      </c>
      <c r="U8" s="14">
        <v>34517</v>
      </c>
      <c r="V8" s="14">
        <v>15773</v>
      </c>
      <c r="W8" s="14">
        <v>12582</v>
      </c>
      <c r="X8" s="14">
        <v>6520</v>
      </c>
    </row>
    <row r="9" spans="1:24" x14ac:dyDescent="0.35">
      <c r="A9" t="s">
        <v>34</v>
      </c>
      <c r="B9" s="14">
        <v>71111</v>
      </c>
      <c r="C9" s="15">
        <v>1.45</v>
      </c>
      <c r="D9" s="14">
        <v>22622</v>
      </c>
      <c r="E9" s="14">
        <v>17073</v>
      </c>
      <c r="F9" s="14">
        <v>11349</v>
      </c>
      <c r="G9" s="14">
        <v>8539</v>
      </c>
      <c r="H9" s="14">
        <v>7504</v>
      </c>
      <c r="I9" s="14">
        <v>2788</v>
      </c>
      <c r="J9" s="14">
        <v>1173</v>
      </c>
      <c r="K9" s="14">
        <v>63</v>
      </c>
      <c r="L9" s="14">
        <v>17200</v>
      </c>
      <c r="M9" s="14">
        <v>16808</v>
      </c>
      <c r="N9" s="14">
        <v>17656</v>
      </c>
      <c r="O9" s="14">
        <v>18735</v>
      </c>
      <c r="P9" s="14">
        <v>712</v>
      </c>
      <c r="Q9" s="14">
        <v>476</v>
      </c>
      <c r="R9" s="14">
        <v>8723</v>
      </c>
      <c r="S9" s="14">
        <v>18795</v>
      </c>
      <c r="T9" s="14">
        <v>20064</v>
      </c>
      <c r="U9" s="14">
        <v>10022</v>
      </c>
      <c r="V9" s="14">
        <v>4627</v>
      </c>
      <c r="W9" s="14">
        <v>3688</v>
      </c>
      <c r="X9" s="14">
        <v>4716</v>
      </c>
    </row>
    <row r="10" spans="1:24" x14ac:dyDescent="0.35">
      <c r="A10" t="s">
        <v>35</v>
      </c>
      <c r="B10" s="14">
        <v>254508</v>
      </c>
      <c r="C10" s="15">
        <v>0.11</v>
      </c>
      <c r="D10" s="14">
        <v>47393</v>
      </c>
      <c r="E10" s="14">
        <v>45126</v>
      </c>
      <c r="F10" s="14">
        <v>35597</v>
      </c>
      <c r="G10" s="14">
        <v>34798</v>
      </c>
      <c r="H10" s="14">
        <v>42301</v>
      </c>
      <c r="I10" s="14">
        <v>26671</v>
      </c>
      <c r="J10" s="14">
        <v>19921</v>
      </c>
      <c r="K10" s="14">
        <v>2701</v>
      </c>
      <c r="L10" s="14">
        <v>110196</v>
      </c>
      <c r="M10" s="14">
        <v>64065</v>
      </c>
      <c r="N10" s="14">
        <v>49048</v>
      </c>
      <c r="O10" s="14">
        <v>29381</v>
      </c>
      <c r="P10" s="14">
        <v>1818</v>
      </c>
      <c r="Q10" s="14">
        <v>1467</v>
      </c>
      <c r="R10" s="14">
        <v>18326</v>
      </c>
      <c r="S10" s="14">
        <v>55643</v>
      </c>
      <c r="T10" s="14">
        <v>68608</v>
      </c>
      <c r="U10" s="14">
        <v>45347</v>
      </c>
      <c r="V10" s="14">
        <v>27967</v>
      </c>
      <c r="W10" s="14">
        <v>28760</v>
      </c>
      <c r="X10" s="14">
        <v>8390</v>
      </c>
    </row>
    <row r="11" spans="1:24" x14ac:dyDescent="0.35">
      <c r="A11" t="s">
        <v>36</v>
      </c>
      <c r="B11" s="14">
        <v>147039</v>
      </c>
      <c r="C11" s="15">
        <v>0.03</v>
      </c>
      <c r="D11" s="14">
        <v>32463</v>
      </c>
      <c r="E11" s="14">
        <v>29296</v>
      </c>
      <c r="F11" s="14">
        <v>25869</v>
      </c>
      <c r="G11" s="14">
        <v>21938</v>
      </c>
      <c r="H11" s="14">
        <v>20969</v>
      </c>
      <c r="I11" s="14">
        <v>9853</v>
      </c>
      <c r="J11" s="14">
        <v>5893</v>
      </c>
      <c r="K11" s="14">
        <v>758</v>
      </c>
      <c r="L11" s="14">
        <v>79221</v>
      </c>
      <c r="M11" s="14">
        <v>34028</v>
      </c>
      <c r="N11" s="14">
        <v>19263</v>
      </c>
      <c r="O11" s="14">
        <v>10933</v>
      </c>
      <c r="P11" s="14">
        <v>3594</v>
      </c>
      <c r="Q11" s="14">
        <v>931</v>
      </c>
      <c r="R11" s="14">
        <v>10491</v>
      </c>
      <c r="S11" s="14">
        <v>27386</v>
      </c>
      <c r="T11" s="14">
        <v>43220</v>
      </c>
      <c r="U11" s="14">
        <v>24646</v>
      </c>
      <c r="V11" s="14">
        <v>14597</v>
      </c>
      <c r="W11" s="14">
        <v>12850</v>
      </c>
      <c r="X11" s="14">
        <v>12918</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38</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2447256</v>
      </c>
      <c r="C5" s="20">
        <v>0.31</v>
      </c>
      <c r="D5" s="19">
        <v>565149</v>
      </c>
      <c r="E5" s="19">
        <v>587800</v>
      </c>
      <c r="F5" s="19">
        <v>383550</v>
      </c>
      <c r="G5" s="19">
        <v>307389</v>
      </c>
      <c r="H5" s="19">
        <v>314037</v>
      </c>
      <c r="I5" s="19">
        <v>169280</v>
      </c>
      <c r="J5" s="19">
        <v>108202</v>
      </c>
      <c r="K5" s="19">
        <v>11849</v>
      </c>
      <c r="L5" s="19">
        <v>500771</v>
      </c>
      <c r="M5" s="19">
        <v>486071</v>
      </c>
      <c r="N5" s="19">
        <v>506800</v>
      </c>
      <c r="O5" s="19">
        <v>940350</v>
      </c>
      <c r="P5" s="19">
        <v>13264</v>
      </c>
      <c r="Q5" s="19">
        <v>18433</v>
      </c>
      <c r="R5" s="19">
        <v>300883</v>
      </c>
      <c r="S5" s="19">
        <v>723064</v>
      </c>
      <c r="T5" s="19">
        <v>659167</v>
      </c>
      <c r="U5" s="19">
        <v>401899</v>
      </c>
      <c r="V5" s="19">
        <v>171001</v>
      </c>
      <c r="W5" s="19">
        <v>137853</v>
      </c>
      <c r="X5" s="19">
        <v>34956</v>
      </c>
    </row>
    <row r="6" spans="1:24" x14ac:dyDescent="0.35">
      <c r="A6" t="s">
        <v>31</v>
      </c>
      <c r="B6" s="14">
        <v>945226</v>
      </c>
      <c r="C6" s="15">
        <v>10.1</v>
      </c>
      <c r="D6" s="14">
        <v>206487</v>
      </c>
      <c r="E6" s="14">
        <v>222427</v>
      </c>
      <c r="F6" s="14">
        <v>162131</v>
      </c>
      <c r="G6" s="14">
        <v>121936</v>
      </c>
      <c r="H6" s="14">
        <v>118846</v>
      </c>
      <c r="I6" s="14">
        <v>62007</v>
      </c>
      <c r="J6" s="14">
        <v>45218</v>
      </c>
      <c r="K6" s="14">
        <v>6174</v>
      </c>
      <c r="L6" s="14">
        <v>86869</v>
      </c>
      <c r="M6" s="14">
        <v>142784</v>
      </c>
      <c r="N6" s="14">
        <v>142199</v>
      </c>
      <c r="O6" s="14">
        <v>570412</v>
      </c>
      <c r="P6" s="14">
        <v>2962</v>
      </c>
      <c r="Q6" s="14">
        <v>9044</v>
      </c>
      <c r="R6" s="14">
        <v>149958</v>
      </c>
      <c r="S6" s="14">
        <v>324492</v>
      </c>
      <c r="T6" s="14">
        <v>231438</v>
      </c>
      <c r="U6" s="14">
        <v>129948</v>
      </c>
      <c r="V6" s="14">
        <v>49109</v>
      </c>
      <c r="W6" s="14">
        <v>40476</v>
      </c>
      <c r="X6" s="14">
        <v>10761</v>
      </c>
    </row>
    <row r="7" spans="1:24" x14ac:dyDescent="0.35">
      <c r="A7" t="s">
        <v>32</v>
      </c>
      <c r="B7" s="14">
        <v>819794</v>
      </c>
      <c r="C7" s="15">
        <v>4.28</v>
      </c>
      <c r="D7" s="14">
        <v>201543</v>
      </c>
      <c r="E7" s="14">
        <v>230251</v>
      </c>
      <c r="F7" s="14">
        <v>121232</v>
      </c>
      <c r="G7" s="14">
        <v>94486</v>
      </c>
      <c r="H7" s="14">
        <v>94926</v>
      </c>
      <c r="I7" s="14">
        <v>50685</v>
      </c>
      <c r="J7" s="14">
        <v>25407</v>
      </c>
      <c r="K7" s="14">
        <v>1264</v>
      </c>
      <c r="L7" s="14">
        <v>148611</v>
      </c>
      <c r="M7" s="14">
        <v>176639</v>
      </c>
      <c r="N7" s="14">
        <v>226072</v>
      </c>
      <c r="O7" s="14">
        <v>265330</v>
      </c>
      <c r="P7" s="14">
        <v>3142</v>
      </c>
      <c r="Q7" s="14">
        <v>5103</v>
      </c>
      <c r="R7" s="14">
        <v>92288</v>
      </c>
      <c r="S7" s="14">
        <v>240474</v>
      </c>
      <c r="T7" s="14">
        <v>233898</v>
      </c>
      <c r="U7" s="14">
        <v>152794</v>
      </c>
      <c r="V7" s="14">
        <v>55380</v>
      </c>
      <c r="W7" s="14">
        <v>35498</v>
      </c>
      <c r="X7" s="14">
        <v>4359</v>
      </c>
    </row>
    <row r="8" spans="1:24" x14ac:dyDescent="0.35">
      <c r="A8" t="s">
        <v>33</v>
      </c>
      <c r="B8" s="14">
        <v>203746</v>
      </c>
      <c r="C8" s="15">
        <v>1.53</v>
      </c>
      <c r="D8" s="14">
        <v>54847</v>
      </c>
      <c r="E8" s="14">
        <v>43431</v>
      </c>
      <c r="F8" s="14">
        <v>26610</v>
      </c>
      <c r="G8" s="14">
        <v>24573</v>
      </c>
      <c r="H8" s="14">
        <v>27983</v>
      </c>
      <c r="I8" s="14">
        <v>15955</v>
      </c>
      <c r="J8" s="14">
        <v>9534</v>
      </c>
      <c r="K8" s="14">
        <v>813</v>
      </c>
      <c r="L8" s="14">
        <v>55043</v>
      </c>
      <c r="M8" s="14">
        <v>50534</v>
      </c>
      <c r="N8" s="14">
        <v>51979</v>
      </c>
      <c r="O8" s="14">
        <v>45106</v>
      </c>
      <c r="P8" s="14">
        <v>1084</v>
      </c>
      <c r="Q8" s="14">
        <v>1364</v>
      </c>
      <c r="R8" s="14">
        <v>20582</v>
      </c>
      <c r="S8" s="14">
        <v>54324</v>
      </c>
      <c r="T8" s="14">
        <v>59291</v>
      </c>
      <c r="U8" s="14">
        <v>36248</v>
      </c>
      <c r="V8" s="14">
        <v>17061</v>
      </c>
      <c r="W8" s="14">
        <v>13653</v>
      </c>
      <c r="X8" s="14">
        <v>1223</v>
      </c>
    </row>
    <row r="9" spans="1:24" x14ac:dyDescent="0.35">
      <c r="A9" t="s">
        <v>34</v>
      </c>
      <c r="B9" s="14">
        <v>71861</v>
      </c>
      <c r="C9" s="15">
        <v>1.47</v>
      </c>
      <c r="D9" s="14">
        <v>22549</v>
      </c>
      <c r="E9" s="14">
        <v>17192</v>
      </c>
      <c r="F9" s="14">
        <v>11481</v>
      </c>
      <c r="G9" s="14">
        <v>8779</v>
      </c>
      <c r="H9" s="14">
        <v>7710</v>
      </c>
      <c r="I9" s="14">
        <v>2876</v>
      </c>
      <c r="J9" s="14">
        <v>1211</v>
      </c>
      <c r="K9" s="14">
        <v>63</v>
      </c>
      <c r="L9" s="14">
        <v>17493</v>
      </c>
      <c r="M9" s="14">
        <v>17044</v>
      </c>
      <c r="N9" s="14">
        <v>17735</v>
      </c>
      <c r="O9" s="14">
        <v>18867</v>
      </c>
      <c r="P9" s="14">
        <v>722</v>
      </c>
      <c r="Q9" s="14">
        <v>501</v>
      </c>
      <c r="R9" s="14">
        <v>8819</v>
      </c>
      <c r="S9" s="14">
        <v>18932</v>
      </c>
      <c r="T9" s="14">
        <v>20214</v>
      </c>
      <c r="U9" s="14">
        <v>10223</v>
      </c>
      <c r="V9" s="14">
        <v>4802</v>
      </c>
      <c r="W9" s="14">
        <v>3792</v>
      </c>
      <c r="X9" s="14">
        <v>4578</v>
      </c>
    </row>
    <row r="10" spans="1:24" x14ac:dyDescent="0.35">
      <c r="A10" t="s">
        <v>35</v>
      </c>
      <c r="B10" s="14">
        <v>258171</v>
      </c>
      <c r="C10" s="15">
        <v>0.11</v>
      </c>
      <c r="D10" s="14">
        <v>47318</v>
      </c>
      <c r="E10" s="14">
        <v>45154</v>
      </c>
      <c r="F10" s="14">
        <v>36001</v>
      </c>
      <c r="G10" s="14">
        <v>35409</v>
      </c>
      <c r="H10" s="14">
        <v>43169</v>
      </c>
      <c r="I10" s="14">
        <v>27608</v>
      </c>
      <c r="J10" s="14">
        <v>20747</v>
      </c>
      <c r="K10" s="14">
        <v>2765</v>
      </c>
      <c r="L10" s="14">
        <v>112443</v>
      </c>
      <c r="M10" s="14">
        <v>64842</v>
      </c>
      <c r="N10" s="14">
        <v>49509</v>
      </c>
      <c r="O10" s="14">
        <v>29601</v>
      </c>
      <c r="P10" s="14">
        <v>1776</v>
      </c>
      <c r="Q10" s="14">
        <v>1488</v>
      </c>
      <c r="R10" s="14">
        <v>18633</v>
      </c>
      <c r="S10" s="14">
        <v>57105</v>
      </c>
      <c r="T10" s="14">
        <v>70605</v>
      </c>
      <c r="U10" s="14">
        <v>47495</v>
      </c>
      <c r="V10" s="14">
        <v>29535</v>
      </c>
      <c r="W10" s="14">
        <v>30982</v>
      </c>
      <c r="X10" s="14">
        <v>2328</v>
      </c>
    </row>
    <row r="11" spans="1:24" x14ac:dyDescent="0.35">
      <c r="A11" t="s">
        <v>36</v>
      </c>
      <c r="B11" s="14">
        <v>148458</v>
      </c>
      <c r="C11" s="15">
        <v>0.03</v>
      </c>
      <c r="D11" s="14">
        <v>32405</v>
      </c>
      <c r="E11" s="14">
        <v>29345</v>
      </c>
      <c r="F11" s="14">
        <v>26095</v>
      </c>
      <c r="G11" s="14">
        <v>22206</v>
      </c>
      <c r="H11" s="14">
        <v>21403</v>
      </c>
      <c r="I11" s="14">
        <v>10149</v>
      </c>
      <c r="J11" s="14">
        <v>6085</v>
      </c>
      <c r="K11" s="14">
        <v>770</v>
      </c>
      <c r="L11" s="14">
        <v>80312</v>
      </c>
      <c r="M11" s="14">
        <v>34228</v>
      </c>
      <c r="N11" s="14">
        <v>19306</v>
      </c>
      <c r="O11" s="14">
        <v>11034</v>
      </c>
      <c r="P11" s="14">
        <v>3578</v>
      </c>
      <c r="Q11" s="14">
        <v>933</v>
      </c>
      <c r="R11" s="14">
        <v>10603</v>
      </c>
      <c r="S11" s="14">
        <v>27737</v>
      </c>
      <c r="T11" s="14">
        <v>43721</v>
      </c>
      <c r="U11" s="14">
        <v>25191</v>
      </c>
      <c r="V11" s="14">
        <v>15114</v>
      </c>
      <c r="W11" s="14">
        <v>13452</v>
      </c>
      <c r="X11" s="14">
        <v>11707</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39</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2465998</v>
      </c>
      <c r="C5" s="20">
        <v>0.32</v>
      </c>
      <c r="D5" s="19">
        <v>561121</v>
      </c>
      <c r="E5" s="19">
        <v>588891</v>
      </c>
      <c r="F5" s="19">
        <v>388289</v>
      </c>
      <c r="G5" s="19">
        <v>313132</v>
      </c>
      <c r="H5" s="19">
        <v>318417</v>
      </c>
      <c r="I5" s="19">
        <v>173530</v>
      </c>
      <c r="J5" s="19">
        <v>110542</v>
      </c>
      <c r="K5" s="19">
        <v>12076</v>
      </c>
      <c r="L5" s="19">
        <v>509049</v>
      </c>
      <c r="M5" s="19">
        <v>489286</v>
      </c>
      <c r="N5" s="19">
        <v>509695</v>
      </c>
      <c r="O5" s="19">
        <v>945163</v>
      </c>
      <c r="P5" s="19">
        <v>12805</v>
      </c>
      <c r="Q5" s="19">
        <v>18685</v>
      </c>
      <c r="R5" s="19">
        <v>301083</v>
      </c>
      <c r="S5" s="19">
        <v>727002</v>
      </c>
      <c r="T5" s="19">
        <v>661959</v>
      </c>
      <c r="U5" s="19">
        <v>405449</v>
      </c>
      <c r="V5" s="19">
        <v>175114</v>
      </c>
      <c r="W5" s="19">
        <v>141966</v>
      </c>
      <c r="X5" s="19">
        <v>34740</v>
      </c>
    </row>
    <row r="6" spans="1:24" x14ac:dyDescent="0.35">
      <c r="A6" t="s">
        <v>31</v>
      </c>
      <c r="B6" s="14">
        <v>949763</v>
      </c>
      <c r="C6" s="15">
        <v>10.15</v>
      </c>
      <c r="D6" s="14">
        <v>203068</v>
      </c>
      <c r="E6" s="14">
        <v>222818</v>
      </c>
      <c r="F6" s="14">
        <v>164115</v>
      </c>
      <c r="G6" s="14">
        <v>124537</v>
      </c>
      <c r="H6" s="14">
        <v>120089</v>
      </c>
      <c r="I6" s="14">
        <v>63097</v>
      </c>
      <c r="J6" s="14">
        <v>45750</v>
      </c>
      <c r="K6" s="14">
        <v>6289</v>
      </c>
      <c r="L6" s="14">
        <v>87953</v>
      </c>
      <c r="M6" s="14">
        <v>143604</v>
      </c>
      <c r="N6" s="14">
        <v>143396</v>
      </c>
      <c r="O6" s="14">
        <v>572381</v>
      </c>
      <c r="P6" s="14">
        <v>2429</v>
      </c>
      <c r="Q6" s="14">
        <v>9307</v>
      </c>
      <c r="R6" s="14">
        <v>149761</v>
      </c>
      <c r="S6" s="14">
        <v>325654</v>
      </c>
      <c r="T6" s="14">
        <v>232268</v>
      </c>
      <c r="U6" s="14">
        <v>130833</v>
      </c>
      <c r="V6" s="14">
        <v>50216</v>
      </c>
      <c r="W6" s="14">
        <v>41327</v>
      </c>
      <c r="X6" s="14">
        <v>10397</v>
      </c>
    </row>
    <row r="7" spans="1:24" x14ac:dyDescent="0.35">
      <c r="A7" t="s">
        <v>32</v>
      </c>
      <c r="B7" s="14">
        <v>826972</v>
      </c>
      <c r="C7" s="15">
        <v>4.32</v>
      </c>
      <c r="D7" s="14">
        <v>201111</v>
      </c>
      <c r="E7" s="14">
        <v>230504</v>
      </c>
      <c r="F7" s="14">
        <v>123066</v>
      </c>
      <c r="G7" s="14">
        <v>96446</v>
      </c>
      <c r="H7" s="14">
        <v>96170</v>
      </c>
      <c r="I7" s="14">
        <v>52225</v>
      </c>
      <c r="J7" s="14">
        <v>26169</v>
      </c>
      <c r="K7" s="14">
        <v>1281</v>
      </c>
      <c r="L7" s="14">
        <v>151505</v>
      </c>
      <c r="M7" s="14">
        <v>177869</v>
      </c>
      <c r="N7" s="14">
        <v>227093</v>
      </c>
      <c r="O7" s="14">
        <v>267297</v>
      </c>
      <c r="P7" s="14">
        <v>3208</v>
      </c>
      <c r="Q7" s="14">
        <v>5086</v>
      </c>
      <c r="R7" s="14">
        <v>92507</v>
      </c>
      <c r="S7" s="14">
        <v>242459</v>
      </c>
      <c r="T7" s="14">
        <v>235005</v>
      </c>
      <c r="U7" s="14">
        <v>153972</v>
      </c>
      <c r="V7" s="14">
        <v>56695</v>
      </c>
      <c r="W7" s="14">
        <v>36802</v>
      </c>
      <c r="X7" s="14">
        <v>4446</v>
      </c>
    </row>
    <row r="8" spans="1:24" x14ac:dyDescent="0.35">
      <c r="A8" t="s">
        <v>33</v>
      </c>
      <c r="B8" s="14">
        <v>205427</v>
      </c>
      <c r="C8" s="15">
        <v>1.54</v>
      </c>
      <c r="D8" s="14">
        <v>54830</v>
      </c>
      <c r="E8" s="14">
        <v>43484</v>
      </c>
      <c r="F8" s="14">
        <v>26889</v>
      </c>
      <c r="G8" s="14">
        <v>24811</v>
      </c>
      <c r="H8" s="14">
        <v>28434</v>
      </c>
      <c r="I8" s="14">
        <v>16457</v>
      </c>
      <c r="J8" s="14">
        <v>9690</v>
      </c>
      <c r="K8" s="14">
        <v>832</v>
      </c>
      <c r="L8" s="14">
        <v>56138</v>
      </c>
      <c r="M8" s="14">
        <v>50829</v>
      </c>
      <c r="N8" s="14">
        <v>52124</v>
      </c>
      <c r="O8" s="14">
        <v>45253</v>
      </c>
      <c r="P8" s="14">
        <v>1083</v>
      </c>
      <c r="Q8" s="14">
        <v>1358</v>
      </c>
      <c r="R8" s="14">
        <v>20590</v>
      </c>
      <c r="S8" s="14">
        <v>54528</v>
      </c>
      <c r="T8" s="14">
        <v>59522</v>
      </c>
      <c r="U8" s="14">
        <v>36606</v>
      </c>
      <c r="V8" s="14">
        <v>17516</v>
      </c>
      <c r="W8" s="14">
        <v>14086</v>
      </c>
      <c r="X8" s="14">
        <v>1221</v>
      </c>
    </row>
    <row r="9" spans="1:24" x14ac:dyDescent="0.35">
      <c r="A9" t="s">
        <v>34</v>
      </c>
      <c r="B9" s="14">
        <v>72495</v>
      </c>
      <c r="C9" s="15">
        <v>1.48</v>
      </c>
      <c r="D9" s="14">
        <v>22553</v>
      </c>
      <c r="E9" s="14">
        <v>17312</v>
      </c>
      <c r="F9" s="14">
        <v>11647</v>
      </c>
      <c r="G9" s="14">
        <v>8858</v>
      </c>
      <c r="H9" s="14">
        <v>7859</v>
      </c>
      <c r="I9" s="14">
        <v>2965</v>
      </c>
      <c r="J9" s="14">
        <v>1239</v>
      </c>
      <c r="K9" s="14">
        <v>62</v>
      </c>
      <c r="L9" s="14">
        <v>17757</v>
      </c>
      <c r="M9" s="14">
        <v>17224</v>
      </c>
      <c r="N9" s="14">
        <v>17776</v>
      </c>
      <c r="O9" s="14">
        <v>19029</v>
      </c>
      <c r="P9" s="14">
        <v>709</v>
      </c>
      <c r="Q9" s="14">
        <v>508</v>
      </c>
      <c r="R9" s="14">
        <v>8891</v>
      </c>
      <c r="S9" s="14">
        <v>19105</v>
      </c>
      <c r="T9" s="14">
        <v>20295</v>
      </c>
      <c r="U9" s="14">
        <v>10344</v>
      </c>
      <c r="V9" s="14">
        <v>4922</v>
      </c>
      <c r="W9" s="14">
        <v>3861</v>
      </c>
      <c r="X9" s="14">
        <v>4569</v>
      </c>
    </row>
    <row r="10" spans="1:24" x14ac:dyDescent="0.35">
      <c r="A10" t="s">
        <v>35</v>
      </c>
      <c r="B10" s="14">
        <v>261324</v>
      </c>
      <c r="C10" s="15">
        <v>0.11</v>
      </c>
      <c r="D10" s="14">
        <v>47231</v>
      </c>
      <c r="E10" s="14">
        <v>45334</v>
      </c>
      <c r="F10" s="14">
        <v>36236</v>
      </c>
      <c r="G10" s="14">
        <v>35922</v>
      </c>
      <c r="H10" s="14">
        <v>44043</v>
      </c>
      <c r="I10" s="14">
        <v>28340</v>
      </c>
      <c r="J10" s="14">
        <v>21380</v>
      </c>
      <c r="K10" s="14">
        <v>2838</v>
      </c>
      <c r="L10" s="14">
        <v>114353</v>
      </c>
      <c r="M10" s="14">
        <v>65251</v>
      </c>
      <c r="N10" s="14">
        <v>49956</v>
      </c>
      <c r="O10" s="14">
        <v>30027</v>
      </c>
      <c r="P10" s="14">
        <v>1737</v>
      </c>
      <c r="Q10" s="14">
        <v>1465</v>
      </c>
      <c r="R10" s="14">
        <v>18681</v>
      </c>
      <c r="S10" s="14">
        <v>57307</v>
      </c>
      <c r="T10" s="14">
        <v>70932</v>
      </c>
      <c r="U10" s="14">
        <v>48197</v>
      </c>
      <c r="V10" s="14">
        <v>30340</v>
      </c>
      <c r="W10" s="14">
        <v>32096</v>
      </c>
      <c r="X10" s="14">
        <v>2306</v>
      </c>
    </row>
    <row r="11" spans="1:24" x14ac:dyDescent="0.35">
      <c r="A11" t="s">
        <v>36</v>
      </c>
      <c r="B11" s="14">
        <v>150017</v>
      </c>
      <c r="C11" s="15">
        <v>0.03</v>
      </c>
      <c r="D11" s="14">
        <v>32328</v>
      </c>
      <c r="E11" s="14">
        <v>29439</v>
      </c>
      <c r="F11" s="14">
        <v>26336</v>
      </c>
      <c r="G11" s="14">
        <v>22558</v>
      </c>
      <c r="H11" s="14">
        <v>21822</v>
      </c>
      <c r="I11" s="14">
        <v>10446</v>
      </c>
      <c r="J11" s="14">
        <v>6314</v>
      </c>
      <c r="K11" s="14">
        <v>774</v>
      </c>
      <c r="L11" s="14">
        <v>81343</v>
      </c>
      <c r="M11" s="14">
        <v>34509</v>
      </c>
      <c r="N11" s="14">
        <v>19350</v>
      </c>
      <c r="O11" s="14">
        <v>11176</v>
      </c>
      <c r="P11" s="14">
        <v>3639</v>
      </c>
      <c r="Q11" s="14">
        <v>961</v>
      </c>
      <c r="R11" s="14">
        <v>10653</v>
      </c>
      <c r="S11" s="14">
        <v>27949</v>
      </c>
      <c r="T11" s="14">
        <v>43937</v>
      </c>
      <c r="U11" s="14">
        <v>25497</v>
      </c>
      <c r="V11" s="14">
        <v>15425</v>
      </c>
      <c r="W11" s="14">
        <v>13794</v>
      </c>
      <c r="X11" s="14">
        <v>11801</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40</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2479954</v>
      </c>
      <c r="C5" s="20">
        <v>0.32</v>
      </c>
      <c r="D5" s="19">
        <v>556835</v>
      </c>
      <c r="E5" s="19">
        <v>590844</v>
      </c>
      <c r="F5" s="19">
        <v>392708</v>
      </c>
      <c r="G5" s="19">
        <v>317435</v>
      </c>
      <c r="H5" s="19">
        <v>321522</v>
      </c>
      <c r="I5" s="19">
        <v>176189</v>
      </c>
      <c r="J5" s="19">
        <v>112189</v>
      </c>
      <c r="K5" s="19">
        <v>12232</v>
      </c>
      <c r="L5" s="19">
        <v>514480</v>
      </c>
      <c r="M5" s="19">
        <v>492320</v>
      </c>
      <c r="N5" s="19">
        <v>512411</v>
      </c>
      <c r="O5" s="19">
        <v>948153</v>
      </c>
      <c r="P5" s="19">
        <v>12590</v>
      </c>
      <c r="Q5" s="19">
        <v>18664</v>
      </c>
      <c r="R5" s="19">
        <v>301275</v>
      </c>
      <c r="S5" s="19">
        <v>730865</v>
      </c>
      <c r="T5" s="19">
        <v>664419</v>
      </c>
      <c r="U5" s="19">
        <v>407842</v>
      </c>
      <c r="V5" s="19">
        <v>177686</v>
      </c>
      <c r="W5" s="19">
        <v>144538</v>
      </c>
      <c r="X5" s="19">
        <v>34665</v>
      </c>
    </row>
    <row r="6" spans="1:24" x14ac:dyDescent="0.35">
      <c r="A6" t="s">
        <v>31</v>
      </c>
      <c r="B6" s="14">
        <v>953183</v>
      </c>
      <c r="C6" s="15">
        <v>10.19</v>
      </c>
      <c r="D6" s="14">
        <v>200110</v>
      </c>
      <c r="E6" s="14">
        <v>223401</v>
      </c>
      <c r="F6" s="14">
        <v>165937</v>
      </c>
      <c r="G6" s="14">
        <v>126219</v>
      </c>
      <c r="H6" s="14">
        <v>121189</v>
      </c>
      <c r="I6" s="14">
        <v>63887</v>
      </c>
      <c r="J6" s="14">
        <v>46108</v>
      </c>
      <c r="K6" s="14">
        <v>6332</v>
      </c>
      <c r="L6" s="14">
        <v>88554</v>
      </c>
      <c r="M6" s="14">
        <v>144194</v>
      </c>
      <c r="N6" s="14">
        <v>144501</v>
      </c>
      <c r="O6" s="14">
        <v>573794</v>
      </c>
      <c r="P6" s="14">
        <v>2140</v>
      </c>
      <c r="Q6" s="14">
        <v>9348</v>
      </c>
      <c r="R6" s="14">
        <v>149695</v>
      </c>
      <c r="S6" s="14">
        <v>327154</v>
      </c>
      <c r="T6" s="14">
        <v>233133</v>
      </c>
      <c r="U6" s="14">
        <v>131238</v>
      </c>
      <c r="V6" s="14">
        <v>50748</v>
      </c>
      <c r="W6" s="14">
        <v>41769</v>
      </c>
      <c r="X6" s="14">
        <v>10098</v>
      </c>
    </row>
    <row r="7" spans="1:24" x14ac:dyDescent="0.35">
      <c r="A7" t="s">
        <v>32</v>
      </c>
      <c r="B7" s="14">
        <v>831982</v>
      </c>
      <c r="C7" s="15">
        <v>4.34</v>
      </c>
      <c r="D7" s="14">
        <v>200055</v>
      </c>
      <c r="E7" s="14">
        <v>231443</v>
      </c>
      <c r="F7" s="14">
        <v>124711</v>
      </c>
      <c r="G7" s="14">
        <v>97884</v>
      </c>
      <c r="H7" s="14">
        <v>96927</v>
      </c>
      <c r="I7" s="14">
        <v>53037</v>
      </c>
      <c r="J7" s="14">
        <v>26622</v>
      </c>
      <c r="K7" s="14">
        <v>1303</v>
      </c>
      <c r="L7" s="14">
        <v>153192</v>
      </c>
      <c r="M7" s="14">
        <v>179112</v>
      </c>
      <c r="N7" s="14">
        <v>228136</v>
      </c>
      <c r="O7" s="14">
        <v>268343</v>
      </c>
      <c r="P7" s="14">
        <v>3199</v>
      </c>
      <c r="Q7" s="14">
        <v>5028</v>
      </c>
      <c r="R7" s="14">
        <v>92780</v>
      </c>
      <c r="S7" s="14">
        <v>243896</v>
      </c>
      <c r="T7" s="14">
        <v>235879</v>
      </c>
      <c r="U7" s="14">
        <v>154831</v>
      </c>
      <c r="V7" s="14">
        <v>57583</v>
      </c>
      <c r="W7" s="14">
        <v>37525</v>
      </c>
      <c r="X7" s="14">
        <v>4460</v>
      </c>
    </row>
    <row r="8" spans="1:24" x14ac:dyDescent="0.35">
      <c r="A8" t="s">
        <v>33</v>
      </c>
      <c r="B8" s="14">
        <v>206739</v>
      </c>
      <c r="C8" s="15">
        <v>1.55</v>
      </c>
      <c r="D8" s="14">
        <v>54795</v>
      </c>
      <c r="E8" s="14">
        <v>43614</v>
      </c>
      <c r="F8" s="14">
        <v>27170</v>
      </c>
      <c r="G8" s="14">
        <v>25054</v>
      </c>
      <c r="H8" s="14">
        <v>28737</v>
      </c>
      <c r="I8" s="14">
        <v>16714</v>
      </c>
      <c r="J8" s="14">
        <v>9805</v>
      </c>
      <c r="K8" s="14">
        <v>850</v>
      </c>
      <c r="L8" s="14">
        <v>56773</v>
      </c>
      <c r="M8" s="14">
        <v>51136</v>
      </c>
      <c r="N8" s="14">
        <v>52262</v>
      </c>
      <c r="O8" s="14">
        <v>45483</v>
      </c>
      <c r="P8" s="14">
        <v>1085</v>
      </c>
      <c r="Q8" s="14">
        <v>1369</v>
      </c>
      <c r="R8" s="14">
        <v>20591</v>
      </c>
      <c r="S8" s="14">
        <v>54904</v>
      </c>
      <c r="T8" s="14">
        <v>59697</v>
      </c>
      <c r="U8" s="14">
        <v>36832</v>
      </c>
      <c r="V8" s="14">
        <v>17774</v>
      </c>
      <c r="W8" s="14">
        <v>14348</v>
      </c>
      <c r="X8" s="14">
        <v>1224</v>
      </c>
    </row>
    <row r="9" spans="1:24" x14ac:dyDescent="0.35">
      <c r="A9" t="s">
        <v>34</v>
      </c>
      <c r="B9" s="14">
        <v>73070</v>
      </c>
      <c r="C9" s="15">
        <v>1.49</v>
      </c>
      <c r="D9" s="14">
        <v>22568</v>
      </c>
      <c r="E9" s="14">
        <v>17388</v>
      </c>
      <c r="F9" s="14">
        <v>11801</v>
      </c>
      <c r="G9" s="14">
        <v>9008</v>
      </c>
      <c r="H9" s="14">
        <v>7988</v>
      </c>
      <c r="I9" s="14">
        <v>2998</v>
      </c>
      <c r="J9" s="14">
        <v>1255</v>
      </c>
      <c r="K9" s="14">
        <v>64</v>
      </c>
      <c r="L9" s="14">
        <v>17930</v>
      </c>
      <c r="M9" s="14">
        <v>17443</v>
      </c>
      <c r="N9" s="14">
        <v>17799</v>
      </c>
      <c r="O9" s="14">
        <v>19184</v>
      </c>
      <c r="P9" s="14">
        <v>714</v>
      </c>
      <c r="Q9" s="14">
        <v>508</v>
      </c>
      <c r="R9" s="14">
        <v>8938</v>
      </c>
      <c r="S9" s="14">
        <v>19266</v>
      </c>
      <c r="T9" s="14">
        <v>20404</v>
      </c>
      <c r="U9" s="14">
        <v>10461</v>
      </c>
      <c r="V9" s="14">
        <v>4988</v>
      </c>
      <c r="W9" s="14">
        <v>3902</v>
      </c>
      <c r="X9" s="14">
        <v>4603</v>
      </c>
    </row>
    <row r="10" spans="1:24" x14ac:dyDescent="0.35">
      <c r="A10" t="s">
        <v>35</v>
      </c>
      <c r="B10" s="14">
        <v>263736</v>
      </c>
      <c r="C10" s="15">
        <v>0.12</v>
      </c>
      <c r="D10" s="14">
        <v>47125</v>
      </c>
      <c r="E10" s="14">
        <v>45490</v>
      </c>
      <c r="F10" s="14">
        <v>36539</v>
      </c>
      <c r="G10" s="14">
        <v>36400</v>
      </c>
      <c r="H10" s="14">
        <v>44510</v>
      </c>
      <c r="I10" s="14">
        <v>28885</v>
      </c>
      <c r="J10" s="14">
        <v>21887</v>
      </c>
      <c r="K10" s="14">
        <v>2900</v>
      </c>
      <c r="L10" s="14">
        <v>115838</v>
      </c>
      <c r="M10" s="14">
        <v>65672</v>
      </c>
      <c r="N10" s="14">
        <v>50305</v>
      </c>
      <c r="O10" s="14">
        <v>30150</v>
      </c>
      <c r="P10" s="14">
        <v>1771</v>
      </c>
      <c r="Q10" s="14">
        <v>1468</v>
      </c>
      <c r="R10" s="14">
        <v>18604</v>
      </c>
      <c r="S10" s="14">
        <v>57521</v>
      </c>
      <c r="T10" s="14">
        <v>71244</v>
      </c>
      <c r="U10" s="14">
        <v>48736</v>
      </c>
      <c r="V10" s="14">
        <v>30886</v>
      </c>
      <c r="W10" s="14">
        <v>32902</v>
      </c>
      <c r="X10" s="14">
        <v>2375</v>
      </c>
    </row>
    <row r="11" spans="1:24" x14ac:dyDescent="0.35">
      <c r="A11" t="s">
        <v>36</v>
      </c>
      <c r="B11" s="14">
        <v>151244</v>
      </c>
      <c r="C11" s="15">
        <v>0.03</v>
      </c>
      <c r="D11" s="14">
        <v>32182</v>
      </c>
      <c r="E11" s="14">
        <v>29508</v>
      </c>
      <c r="F11" s="14">
        <v>26550</v>
      </c>
      <c r="G11" s="14">
        <v>22870</v>
      </c>
      <c r="H11" s="14">
        <v>22171</v>
      </c>
      <c r="I11" s="14">
        <v>10668</v>
      </c>
      <c r="J11" s="14">
        <v>6512</v>
      </c>
      <c r="K11" s="14">
        <v>783</v>
      </c>
      <c r="L11" s="14">
        <v>82193</v>
      </c>
      <c r="M11" s="14">
        <v>34763</v>
      </c>
      <c r="N11" s="14">
        <v>19408</v>
      </c>
      <c r="O11" s="14">
        <v>11199</v>
      </c>
      <c r="P11" s="14">
        <v>3681</v>
      </c>
      <c r="Q11" s="14">
        <v>943</v>
      </c>
      <c r="R11" s="14">
        <v>10667</v>
      </c>
      <c r="S11" s="14">
        <v>28124</v>
      </c>
      <c r="T11" s="14">
        <v>44062</v>
      </c>
      <c r="U11" s="14">
        <v>25744</v>
      </c>
      <c r="V11" s="14">
        <v>15707</v>
      </c>
      <c r="W11" s="14">
        <v>14092</v>
      </c>
      <c r="X11" s="14">
        <v>11905</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2"/>
  <sheetViews>
    <sheetView workbookViewId="0"/>
  </sheetViews>
  <sheetFormatPr defaultColWidth="11.07421875" defaultRowHeight="15.5" x14ac:dyDescent="0.35"/>
  <cols>
    <col min="1" max="1" width="23.61328125" customWidth="1"/>
    <col min="2" max="12" width="13.61328125" customWidth="1"/>
    <col min="13" max="13" width="17.53515625" customWidth="1"/>
    <col min="14" max="24" width="13.61328125" customWidth="1"/>
  </cols>
  <sheetData>
    <row r="1" spans="1:24" ht="25.5" customHeight="1" x14ac:dyDescent="0.4">
      <c r="A1" s="42" t="s">
        <v>41</v>
      </c>
    </row>
    <row r="2" spans="1:24" x14ac:dyDescent="0.35">
      <c r="A2" t="s">
        <v>25</v>
      </c>
    </row>
    <row r="3" spans="1:24" x14ac:dyDescent="0.35">
      <c r="A3" s="6" t="str">
        <f>HYPERLINK("#'Table of contents'!A1", "Back to contents")</f>
        <v>Back to contents</v>
      </c>
    </row>
    <row r="4" spans="1:24" ht="63" customHeight="1" x14ac:dyDescent="0.35">
      <c r="A4" s="16" t="s">
        <v>58</v>
      </c>
      <c r="B4" s="17" t="s">
        <v>28</v>
      </c>
      <c r="C4" s="17" t="s">
        <v>29</v>
      </c>
      <c r="D4" s="17" t="s">
        <v>67</v>
      </c>
      <c r="E4" s="17" t="s">
        <v>68</v>
      </c>
      <c r="F4" s="17" t="s">
        <v>69</v>
      </c>
      <c r="G4" s="17" t="s">
        <v>70</v>
      </c>
      <c r="H4" s="17" t="s">
        <v>71</v>
      </c>
      <c r="I4" s="17" t="s">
        <v>72</v>
      </c>
      <c r="J4" s="17" t="s">
        <v>73</v>
      </c>
      <c r="K4" s="17" t="s">
        <v>74</v>
      </c>
      <c r="L4" s="17" t="s">
        <v>75</v>
      </c>
      <c r="M4" s="17" t="s">
        <v>76</v>
      </c>
      <c r="N4" s="17" t="s">
        <v>77</v>
      </c>
      <c r="O4" s="17" t="s">
        <v>78</v>
      </c>
      <c r="P4" s="17" t="s">
        <v>79</v>
      </c>
      <c r="Q4" s="17" t="s">
        <v>80</v>
      </c>
      <c r="R4" s="17" t="s">
        <v>81</v>
      </c>
      <c r="S4" s="17" t="s">
        <v>82</v>
      </c>
      <c r="T4" s="17" t="s">
        <v>83</v>
      </c>
      <c r="U4" s="17" t="s">
        <v>84</v>
      </c>
      <c r="V4" s="17" t="s">
        <v>85</v>
      </c>
      <c r="W4" s="17" t="s">
        <v>86</v>
      </c>
      <c r="X4" s="17" t="s">
        <v>87</v>
      </c>
    </row>
    <row r="5" spans="1:24" ht="24.9" customHeight="1" x14ac:dyDescent="0.35">
      <c r="A5" s="18" t="s">
        <v>30</v>
      </c>
      <c r="B5" s="19">
        <v>2493838</v>
      </c>
      <c r="C5" s="20">
        <v>0.32</v>
      </c>
      <c r="D5" s="19">
        <v>553571</v>
      </c>
      <c r="E5" s="19">
        <v>592634</v>
      </c>
      <c r="F5" s="19">
        <v>396840</v>
      </c>
      <c r="G5" s="19">
        <v>321108</v>
      </c>
      <c r="H5" s="19">
        <v>324822</v>
      </c>
      <c r="I5" s="19">
        <v>178639</v>
      </c>
      <c r="J5" s="19">
        <v>113809</v>
      </c>
      <c r="K5" s="19">
        <v>12415</v>
      </c>
      <c r="L5" s="19">
        <v>519525</v>
      </c>
      <c r="M5" s="19">
        <v>494987</v>
      </c>
      <c r="N5" s="19">
        <v>514959</v>
      </c>
      <c r="O5" s="19">
        <v>951654</v>
      </c>
      <c r="P5" s="19">
        <v>12713</v>
      </c>
      <c r="Q5" s="19">
        <v>19231</v>
      </c>
      <c r="R5" s="19">
        <v>301326</v>
      </c>
      <c r="S5" s="19">
        <v>733858</v>
      </c>
      <c r="T5" s="19">
        <v>666438</v>
      </c>
      <c r="U5" s="19">
        <v>410329</v>
      </c>
      <c r="V5" s="19">
        <v>180564</v>
      </c>
      <c r="W5" s="19">
        <v>147370</v>
      </c>
      <c r="X5" s="19">
        <v>34722</v>
      </c>
    </row>
    <row r="6" spans="1:24" x14ac:dyDescent="0.35">
      <c r="A6" t="s">
        <v>31</v>
      </c>
      <c r="B6" s="14">
        <v>956616</v>
      </c>
      <c r="C6" s="15">
        <v>10.23</v>
      </c>
      <c r="D6" s="14">
        <v>197708</v>
      </c>
      <c r="E6" s="14">
        <v>224021</v>
      </c>
      <c r="F6" s="14">
        <v>167645</v>
      </c>
      <c r="G6" s="14">
        <v>127734</v>
      </c>
      <c r="H6" s="14">
        <v>122270</v>
      </c>
      <c r="I6" s="14">
        <v>64358</v>
      </c>
      <c r="J6" s="14">
        <v>46480</v>
      </c>
      <c r="K6" s="14">
        <v>6400</v>
      </c>
      <c r="L6" s="14">
        <v>89121</v>
      </c>
      <c r="M6" s="14">
        <v>144637</v>
      </c>
      <c r="N6" s="14">
        <v>145337</v>
      </c>
      <c r="O6" s="14">
        <v>575391</v>
      </c>
      <c r="P6" s="14">
        <v>2130</v>
      </c>
      <c r="Q6" s="14">
        <v>9979</v>
      </c>
      <c r="R6" s="14">
        <v>149436</v>
      </c>
      <c r="S6" s="14">
        <v>328079</v>
      </c>
      <c r="T6" s="14">
        <v>233700</v>
      </c>
      <c r="U6" s="14">
        <v>131699</v>
      </c>
      <c r="V6" s="14">
        <v>51303</v>
      </c>
      <c r="W6" s="14">
        <v>42308</v>
      </c>
      <c r="X6" s="14">
        <v>10112</v>
      </c>
    </row>
    <row r="7" spans="1:24" x14ac:dyDescent="0.35">
      <c r="A7" t="s">
        <v>32</v>
      </c>
      <c r="B7" s="14">
        <v>837290</v>
      </c>
      <c r="C7" s="15">
        <v>4.37</v>
      </c>
      <c r="D7" s="14">
        <v>199427</v>
      </c>
      <c r="E7" s="14">
        <v>232262</v>
      </c>
      <c r="F7" s="14">
        <v>126325</v>
      </c>
      <c r="G7" s="14">
        <v>99082</v>
      </c>
      <c r="H7" s="14">
        <v>97839</v>
      </c>
      <c r="I7" s="14">
        <v>53906</v>
      </c>
      <c r="J7" s="14">
        <v>27110</v>
      </c>
      <c r="K7" s="14">
        <v>1339</v>
      </c>
      <c r="L7" s="14">
        <v>154974</v>
      </c>
      <c r="M7" s="14">
        <v>180249</v>
      </c>
      <c r="N7" s="14">
        <v>229242</v>
      </c>
      <c r="O7" s="14">
        <v>269624</v>
      </c>
      <c r="P7" s="14">
        <v>3201</v>
      </c>
      <c r="Q7" s="14">
        <v>5018</v>
      </c>
      <c r="R7" s="14">
        <v>92967</v>
      </c>
      <c r="S7" s="14">
        <v>245361</v>
      </c>
      <c r="T7" s="14">
        <v>236577</v>
      </c>
      <c r="U7" s="14">
        <v>155772</v>
      </c>
      <c r="V7" s="14">
        <v>58697</v>
      </c>
      <c r="W7" s="14">
        <v>38443</v>
      </c>
      <c r="X7" s="14">
        <v>4455</v>
      </c>
    </row>
    <row r="8" spans="1:24" x14ac:dyDescent="0.35">
      <c r="A8" t="s">
        <v>33</v>
      </c>
      <c r="B8" s="14">
        <v>208188</v>
      </c>
      <c r="C8" s="15">
        <v>1.56</v>
      </c>
      <c r="D8" s="14">
        <v>54754</v>
      </c>
      <c r="E8" s="14">
        <v>43841</v>
      </c>
      <c r="F8" s="14">
        <v>27481</v>
      </c>
      <c r="G8" s="14">
        <v>25246</v>
      </c>
      <c r="H8" s="14">
        <v>29088</v>
      </c>
      <c r="I8" s="14">
        <v>17014</v>
      </c>
      <c r="J8" s="14">
        <v>9914</v>
      </c>
      <c r="K8" s="14">
        <v>850</v>
      </c>
      <c r="L8" s="14">
        <v>57371</v>
      </c>
      <c r="M8" s="14">
        <v>51483</v>
      </c>
      <c r="N8" s="14">
        <v>52454</v>
      </c>
      <c r="O8" s="14">
        <v>45792</v>
      </c>
      <c r="P8" s="14">
        <v>1088</v>
      </c>
      <c r="Q8" s="14">
        <v>1315</v>
      </c>
      <c r="R8" s="14">
        <v>20633</v>
      </c>
      <c r="S8" s="14">
        <v>55208</v>
      </c>
      <c r="T8" s="14">
        <v>59924</v>
      </c>
      <c r="U8" s="14">
        <v>37140</v>
      </c>
      <c r="V8" s="14">
        <v>18097</v>
      </c>
      <c r="W8" s="14">
        <v>14645</v>
      </c>
      <c r="X8" s="14">
        <v>1226</v>
      </c>
    </row>
    <row r="9" spans="1:24" x14ac:dyDescent="0.35">
      <c r="A9" t="s">
        <v>34</v>
      </c>
      <c r="B9" s="14">
        <v>73558</v>
      </c>
      <c r="C9" s="15">
        <v>1.5</v>
      </c>
      <c r="D9" s="14">
        <v>22536</v>
      </c>
      <c r="E9" s="14">
        <v>17478</v>
      </c>
      <c r="F9" s="14">
        <v>11939</v>
      </c>
      <c r="G9" s="14">
        <v>9138</v>
      </c>
      <c r="H9" s="14">
        <v>8083</v>
      </c>
      <c r="I9" s="14">
        <v>3043</v>
      </c>
      <c r="J9" s="14">
        <v>1277</v>
      </c>
      <c r="K9" s="14">
        <v>64</v>
      </c>
      <c r="L9" s="14">
        <v>18067</v>
      </c>
      <c r="M9" s="14">
        <v>17618</v>
      </c>
      <c r="N9" s="14">
        <v>17868</v>
      </c>
      <c r="O9" s="14">
        <v>19353</v>
      </c>
      <c r="P9" s="14">
        <v>652</v>
      </c>
      <c r="Q9" s="14">
        <v>513</v>
      </c>
      <c r="R9" s="14">
        <v>8993</v>
      </c>
      <c r="S9" s="14">
        <v>19407</v>
      </c>
      <c r="T9" s="14">
        <v>20525</v>
      </c>
      <c r="U9" s="14">
        <v>10572</v>
      </c>
      <c r="V9" s="14">
        <v>5061</v>
      </c>
      <c r="W9" s="14">
        <v>3939</v>
      </c>
      <c r="X9" s="14">
        <v>4548</v>
      </c>
    </row>
    <row r="10" spans="1:24" x14ac:dyDescent="0.35">
      <c r="A10" t="s">
        <v>35</v>
      </c>
      <c r="B10" s="14">
        <v>265677</v>
      </c>
      <c r="C10" s="15">
        <v>0.12</v>
      </c>
      <c r="D10" s="14">
        <v>46999</v>
      </c>
      <c r="E10" s="14">
        <v>45488</v>
      </c>
      <c r="F10" s="14">
        <v>36683</v>
      </c>
      <c r="G10" s="14">
        <v>36750</v>
      </c>
      <c r="H10" s="14">
        <v>44984</v>
      </c>
      <c r="I10" s="14">
        <v>29438</v>
      </c>
      <c r="J10" s="14">
        <v>22358</v>
      </c>
      <c r="K10" s="14">
        <v>2977</v>
      </c>
      <c r="L10" s="14">
        <v>116989</v>
      </c>
      <c r="M10" s="14">
        <v>65982</v>
      </c>
      <c r="N10" s="14">
        <v>50570</v>
      </c>
      <c r="O10" s="14">
        <v>30180</v>
      </c>
      <c r="P10" s="14">
        <v>1956</v>
      </c>
      <c r="Q10" s="14">
        <v>1488</v>
      </c>
      <c r="R10" s="14">
        <v>18571</v>
      </c>
      <c r="S10" s="14">
        <v>57534</v>
      </c>
      <c r="T10" s="14">
        <v>71450</v>
      </c>
      <c r="U10" s="14">
        <v>49138</v>
      </c>
      <c r="V10" s="14">
        <v>31395</v>
      </c>
      <c r="W10" s="14">
        <v>33682</v>
      </c>
      <c r="X10" s="14">
        <v>2419</v>
      </c>
    </row>
    <row r="11" spans="1:24" x14ac:dyDescent="0.35">
      <c r="A11" t="s">
        <v>36</v>
      </c>
      <c r="B11" s="14">
        <v>152509</v>
      </c>
      <c r="C11" s="15">
        <v>0.03</v>
      </c>
      <c r="D11" s="14">
        <v>32147</v>
      </c>
      <c r="E11" s="14">
        <v>29544</v>
      </c>
      <c r="F11" s="14">
        <v>26767</v>
      </c>
      <c r="G11" s="14">
        <v>23158</v>
      </c>
      <c r="H11" s="14">
        <v>22558</v>
      </c>
      <c r="I11" s="14">
        <v>10880</v>
      </c>
      <c r="J11" s="14">
        <v>6670</v>
      </c>
      <c r="K11" s="14">
        <v>785</v>
      </c>
      <c r="L11" s="14">
        <v>83003</v>
      </c>
      <c r="M11" s="14">
        <v>35018</v>
      </c>
      <c r="N11" s="14">
        <v>19488</v>
      </c>
      <c r="O11" s="14">
        <v>11314</v>
      </c>
      <c r="P11" s="14">
        <v>3686</v>
      </c>
      <c r="Q11" s="14">
        <v>918</v>
      </c>
      <c r="R11" s="14">
        <v>10726</v>
      </c>
      <c r="S11" s="14">
        <v>28269</v>
      </c>
      <c r="T11" s="14">
        <v>44262</v>
      </c>
      <c r="U11" s="14">
        <v>26008</v>
      </c>
      <c r="V11" s="14">
        <v>16011</v>
      </c>
      <c r="W11" s="14">
        <v>14353</v>
      </c>
      <c r="X11" s="14">
        <v>11962</v>
      </c>
    </row>
    <row r="12" spans="1:24" x14ac:dyDescent="0.35">
      <c r="B12" s="14"/>
      <c r="C12" s="15"/>
      <c r="D12" s="14"/>
      <c r="E12" s="14"/>
      <c r="F12" s="14"/>
      <c r="G12" s="14"/>
      <c r="H12" s="14"/>
      <c r="I12" s="14"/>
      <c r="J12" s="14"/>
      <c r="K12" s="14"/>
      <c r="L12" s="14"/>
      <c r="M12" s="14"/>
      <c r="N12" s="14"/>
      <c r="O12" s="14"/>
      <c r="P12" s="14"/>
      <c r="Q12" s="14"/>
      <c r="R12" s="14"/>
      <c r="S12" s="14"/>
      <c r="T12" s="14"/>
      <c r="U12" s="14"/>
      <c r="V12" s="14"/>
      <c r="W12" s="14"/>
      <c r="X12" s="14"/>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Sheet</vt:lpstr>
      <vt:lpstr>Table of Contents</vt:lpstr>
      <vt:lpstr>Notes</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Dwelling estimates for 6-fold Urban Rural classification, December 2005 to December 2022</dc:title>
  <dc:description>Estimates of the number and characteristics of dwellings broken down by 6 fold split Urban and Rural areas. Information is given on Council Tax Band, type of dwelling, number of rooms per dwelling and number of dwellings per hectare.</dc:description>
  <cp:lastModifiedBy>Ruby Adam</cp:lastModifiedBy>
  <cp:lastPrinted>2013-11-19T11:00:23Z</cp:lastPrinted>
  <dcterms:created xsi:type="dcterms:W3CDTF">2013-11-15T10:37:52Z</dcterms:created>
  <dcterms:modified xsi:type="dcterms:W3CDTF">2024-06-18T10:35:29Z</dcterms:modified>
  <cp:category>Urban Rural Classification; Dwellings</cp:category>
</cp:coreProperties>
</file>