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u446998\OneDrive - SCOTS Connect\Households 2023\3. Other Geographies (2011 Data Zone based)\3. Household and Dwelling Estimates by Urban Rural Classification (2011 Data Zone based)\"/>
    </mc:Choice>
  </mc:AlternateContent>
  <xr:revisionPtr revIDLastSave="0" documentId="13_ncr:1_{825F2CBC-F19F-4D2D-8035-D1A3B579CD7F}" xr6:coauthVersionLast="47" xr6:coauthVersionMax="47" xr10:uidLastSave="{00000000-0000-0000-0000-000000000000}"/>
  <bookViews>
    <workbookView xWindow="-110" yWindow="-110" windowWidth="19420" windowHeight="10420" xr2:uid="{00000000-000D-0000-FFFF-FFFF00000000}"/>
  </bookViews>
  <sheets>
    <sheet name="Cover Sheet" sheetId="49" r:id="rId1"/>
    <sheet name="Table of Contents" sheetId="51" r:id="rId2"/>
    <sheet name="Notes" sheetId="50" r:id="rId3"/>
    <sheet name="2005" sheetId="52" r:id="rId4"/>
    <sheet name="2006" sheetId="53" r:id="rId5"/>
    <sheet name="2007" sheetId="54" r:id="rId6"/>
    <sheet name="2008" sheetId="55" r:id="rId7"/>
    <sheet name="2009" sheetId="56" r:id="rId8"/>
    <sheet name="2010" sheetId="57" r:id="rId9"/>
    <sheet name="2011" sheetId="58" r:id="rId10"/>
    <sheet name="2012" sheetId="59" r:id="rId11"/>
    <sheet name="2013" sheetId="60" r:id="rId12"/>
    <sheet name="2014" sheetId="61" r:id="rId13"/>
    <sheet name="2015" sheetId="62" r:id="rId14"/>
    <sheet name="2016" sheetId="63" r:id="rId15"/>
    <sheet name="2017" sheetId="64" r:id="rId16"/>
    <sheet name="2018" sheetId="65" r:id="rId17"/>
    <sheet name="2019" sheetId="66" r:id="rId18"/>
    <sheet name="2020" sheetId="67" r:id="rId19"/>
    <sheet name="2021" sheetId="68" r:id="rId20"/>
    <sheet name="2022" sheetId="69" r:id="rId21"/>
    <sheet name="2023" sheetId="70"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0" l="1"/>
  <c r="A4" i="69"/>
  <c r="A4" i="68"/>
  <c r="A4" i="67"/>
  <c r="A4" i="66"/>
  <c r="A4" i="65"/>
  <c r="A3" i="64"/>
  <c r="A3" i="63"/>
  <c r="A3" i="62"/>
  <c r="A3" i="61"/>
  <c r="A3" i="60"/>
  <c r="A3" i="59"/>
  <c r="A3" i="58"/>
  <c r="A3" i="57"/>
  <c r="A3" i="56"/>
  <c r="A3" i="55"/>
  <c r="A3" i="54"/>
  <c r="A3" i="53"/>
  <c r="A4" i="52"/>
  <c r="A3" i="50"/>
  <c r="A23" i="51"/>
  <c r="A22" i="51"/>
  <c r="A21" i="51"/>
  <c r="A20" i="51"/>
  <c r="A19" i="51"/>
  <c r="A18" i="51"/>
  <c r="A17" i="51"/>
  <c r="A16" i="51"/>
  <c r="A15" i="51"/>
  <c r="A14" i="51"/>
  <c r="A13" i="51"/>
  <c r="A12" i="51"/>
  <c r="A11" i="51"/>
  <c r="A10" i="51"/>
  <c r="A9" i="51"/>
  <c r="A8" i="51"/>
  <c r="A7" i="51"/>
  <c r="A6" i="51"/>
  <c r="A5" i="51"/>
  <c r="A30" i="49"/>
</calcChain>
</file>

<file path=xl/sharedStrings.xml><?xml version="1.0" encoding="utf-8"?>
<sst xmlns="http://schemas.openxmlformats.org/spreadsheetml/2006/main" count="643" uniqueCount="149">
  <si>
    <t>National Records of Scotland (NRS)</t>
  </si>
  <si>
    <t>Methodology</t>
  </si>
  <si>
    <t>General notes</t>
  </si>
  <si>
    <t>Source:</t>
  </si>
  <si>
    <t>Household estimates and projections</t>
  </si>
  <si>
    <t>Department</t>
  </si>
  <si>
    <t>Supplier</t>
  </si>
  <si>
    <t>Time period of data</t>
  </si>
  <si>
    <t>Geographic coverage</t>
  </si>
  <si>
    <t>Publication date</t>
  </si>
  <si>
    <t>Scottish Assessors’ Portal data</t>
  </si>
  <si>
    <t>Notes related to the data in this spreadsheet</t>
  </si>
  <si>
    <t>This worksheet contains one table</t>
  </si>
  <si>
    <t>Note number</t>
  </si>
  <si>
    <t>Note text</t>
  </si>
  <si>
    <t>Related Tables</t>
  </si>
  <si>
    <t>Information on type of dwelling and number of rooms was not available when data was extracted from the Assessors Portal in January 2016 to produce the 2015 Dwellings estimates. The estimates for type of dwelling and number of rooms for 2015 have been estimated by NRS, based on data extracted from the Assessors Portal in previous and later years. Dwellings which were present in the January 2016 extract have been matched to their type and number of rooms information available from October 2016, January 2015 or January 2017, in that order. Therefore the type and number of rooms information estimated for each dwelling may not be the same as that held on the Assessors Portal as of January 2016, if for example the property was altered between January 2015 and January 2017.</t>
  </si>
  <si>
    <t xml:space="preserve">	Information on attachment type was missing for 37,858 dwellings in Tayside in the January 2017 extract from the Assessors Portal. Data was re-extracted in May 2017. Information about the attachment type of these dwellings in January 2017 was estimated by NRS, based on their attachment type in May 2017. Of the 37,858 dwellings with missing attachment type in January 2017, 1 was found to be detached, 35,077 terraced and 2,752 had unknown attachment type in May 2017. A further 28 dwellings were present in the January 2017 extract but not present in the May 2017 extract, possibly because they were demolished in the time between the two extracts being taken. These dwellings have been classed as having unknown attachment type in January 2017.</t>
  </si>
  <si>
    <t>Scottish Government Urban Rural Classification</t>
  </si>
  <si>
    <t>Each of the 6,976 2011 Data Zones in Scotland have been assigned to the 8-fold Urban Rural classification based upon the location of its population weighted centroid. 
The classification of 2011 Data Zones is on a 'best-fit' basis, as a result a small number of 2011 Data Zones may straddle urban/rural classification boundaries.</t>
  </si>
  <si>
    <t xml:space="preserve">These tables show the dwelling estimates and characteristic of dwellings broken down by 8-fold Urban Rural Classification 2020 as at December for each year from 2005 onwards. </t>
  </si>
  <si>
    <r>
      <rPr>
        <sz val="12"/>
        <color rgb="FF000000"/>
        <rFont val="Arial"/>
        <family val="2"/>
      </rPr>
      <t>The Scottish Government Urban Rural Classification was first released in 2000 and is consistent with the Government's core definition of rurality which defines settlements of 3,000 or less people to be rural. 
It also classifies areas as remote based on drive times from settlements of 10,000 or more people. The definitions of urban and rural areas underlying the classification are unchanged.</t>
    </r>
    <r>
      <rPr>
        <sz val="12"/>
        <color theme="1"/>
        <rFont val="Arial"/>
        <family val="2"/>
      </rPr>
      <t xml:space="preserve">
The dwellings estimates and characteristics of dwellings for each year have been derived using the Urban Rural Classification 2020 version. 
M</t>
    </r>
    <r>
      <rPr>
        <sz val="12"/>
        <color rgb="FF000000"/>
        <rFont val="Arial"/>
        <family val="2"/>
      </rPr>
      <t>ore details can be found on the Scottish Goverment website:</t>
    </r>
  </si>
  <si>
    <t>Scottish Government Urban Rural Classification 2020 (opens in a new window)</t>
  </si>
  <si>
    <t>Table of Contents</t>
  </si>
  <si>
    <t>Contents of this spreadsheet and links to each worksheet.</t>
  </si>
  <si>
    <t>This worksheet contains one table.</t>
  </si>
  <si>
    <t>Dwellings estimates and characteristics of dwellings for 8-fold Urban Rural Classification,  2005</t>
  </si>
  <si>
    <t>Type of dwellings and number of rooms not available at the time of publication.</t>
  </si>
  <si>
    <t>Total number of dwellings</t>
  </si>
  <si>
    <t>Dwellings per hectare</t>
  </si>
  <si>
    <t>Scotland</t>
  </si>
  <si>
    <t>Large Urban Areas</t>
  </si>
  <si>
    <t>Other Urban Areas</t>
  </si>
  <si>
    <t>Accessible Small Towns</t>
  </si>
  <si>
    <t>Remote Small Towns</t>
  </si>
  <si>
    <t>Very Remote Small Towns</t>
  </si>
  <si>
    <t>Accessible Rural Areas</t>
  </si>
  <si>
    <t>Remote Rural Areas</t>
  </si>
  <si>
    <t>Very Remote Rural Areas</t>
  </si>
  <si>
    <t>Dwellings estimates and characteristics of dwellings for 8-fold Urban Rural Classification,  2006</t>
  </si>
  <si>
    <t>Dwellings estimates and characteristics of dwellings for 8-fold Urban Rural Classification,  2007</t>
  </si>
  <si>
    <t>Dwellings estimates and characteristics of dwellings for 8-fold Urban Rural Classification,  2008</t>
  </si>
  <si>
    <t>Dwellings estimates and characteristics of dwellings for 8-fold Urban Rural Classification,  2009</t>
  </si>
  <si>
    <t>Dwellings estimates and characteristics of dwellings for 8-fold Urban Rural Classification,  2010</t>
  </si>
  <si>
    <t>Dwellings estimates and characteristics of dwellings for 8-fold Urban Rural Classification,  2011</t>
  </si>
  <si>
    <t>Dwellings estimates and characteristics of dwellings for 8-fold Urban Rural Classification,  2012</t>
  </si>
  <si>
    <t>Dwellings estimates and characteristics of dwellings for 8-fold Urban Rural Classification,  2013</t>
  </si>
  <si>
    <t>Dwellings estimates and characteristics of dwellings for 8-fold Urban Rural Classification,  2014</t>
  </si>
  <si>
    <t>Dwellings estimates and characteristics of dwellings for 8-fold Urban Rural Classification,  2015 Note [1]</t>
  </si>
  <si>
    <t>Dwellings estimates and characteristics of dwellings for 8-fold Urban Rural Classification,  2016 Note [2]</t>
  </si>
  <si>
    <t>Dwellings estimates and characteristics of dwellings for 8-fold Urban Rural Classification,  2017</t>
  </si>
  <si>
    <t>Dwellings estimates and characteristics of dwellings for 8-fold Urban Rural Classification,  2018</t>
  </si>
  <si>
    <t>Dwellings estimates and characteristics of dwellings for 8-fold Urban Rural Classification,  2019</t>
  </si>
  <si>
    <t>Dwellings estimates and characteristics of dwellings for 8-fold Urban Rural Classification,  2020</t>
  </si>
  <si>
    <t>Dwellings estimates and characteristics of dwellings for 8-fold Urban Rural Classification,  2021</t>
  </si>
  <si>
    <t>Copyright and reproduction</t>
  </si>
  <si>
    <t>View the open government licence at the National Archives (opens a new window)</t>
  </si>
  <si>
    <t>Contact Us</t>
  </si>
  <si>
    <t>Please get in touch if you need any further information, or have any suggestions for improvement.</t>
  </si>
  <si>
    <t>E-mail: statisticscustomerservices@nrscotland.gov.uk</t>
  </si>
  <si>
    <t>For media enquiries, please contact communications@nrscotland.gov.uk</t>
  </si>
  <si>
    <t>Council Tax band: 
  A</t>
  </si>
  <si>
    <t>Council Tax band: 
  B</t>
  </si>
  <si>
    <t>Council Tax band: 
  C</t>
  </si>
  <si>
    <t>Council Tax band: 
  D</t>
  </si>
  <si>
    <t>Council Tax band: 
  E</t>
  </si>
  <si>
    <t>Council Tax band: 
  F</t>
  </si>
  <si>
    <t>Council Tax band: 
  G</t>
  </si>
  <si>
    <t>Council Tax band: 
  H</t>
  </si>
  <si>
    <t>Area Name / 
Urban Rural Classification</t>
  </si>
  <si>
    <t>Council Tax band: 
 A</t>
  </si>
  <si>
    <t>Council Tax band: 
 B</t>
  </si>
  <si>
    <t>Council Tax band: 
 C</t>
  </si>
  <si>
    <t>Council Tax band: 
 D</t>
  </si>
  <si>
    <t>Council Tax band: 
 E</t>
  </si>
  <si>
    <t>Council Tax band: 
 F</t>
  </si>
  <si>
    <t>Council Tax band: 
 G</t>
  </si>
  <si>
    <t>Council Tax band: 
 H</t>
  </si>
  <si>
    <t>Type of dwelling: 
 Detached</t>
  </si>
  <si>
    <t>Type of dwelling: 
 Semidetached</t>
  </si>
  <si>
    <t>Type of dwelling: 
 Terraced</t>
  </si>
  <si>
    <t>Type of dwelling: 
 Flat</t>
  </si>
  <si>
    <t>Type of dwelling: 
  Unknown</t>
  </si>
  <si>
    <t>Number of rooms in dwelling: 
 1</t>
  </si>
  <si>
    <t>Number of rooms in dwelling: 
 2</t>
  </si>
  <si>
    <t>Number of rooms in dwelling: 
 3</t>
  </si>
  <si>
    <t>Number of rooms in dwelling: 
 4</t>
  </si>
  <si>
    <t>Number of rooms in dwelling: 
 5</t>
  </si>
  <si>
    <t>Number of rooms in dwelling: 
 6</t>
  </si>
  <si>
    <t>Number of rooms in dwelling: 
 7+</t>
  </si>
  <si>
    <t>Number of rooms in dwelling: 
 Unknown</t>
  </si>
  <si>
    <t>This worksheet contains one table.</t>
  </si>
  <si>
    <t>Type of dwellings and number of rooms not available at the time of publication.</t>
  </si>
  <si>
    <t>Area Name /
Urban Rural Classification</t>
  </si>
  <si>
    <t>Total number of dwellings</t>
  </si>
  <si>
    <t>Dwellings per hectare</t>
  </si>
  <si>
    <t>Council Tax
band:
A</t>
  </si>
  <si>
    <t>Council Tax
band:
B</t>
  </si>
  <si>
    <t>Council Tax
band:
C</t>
  </si>
  <si>
    <t>Council Tax
band:
D</t>
  </si>
  <si>
    <t>Council Tax
band:
E</t>
  </si>
  <si>
    <t>Council Tax
band:
F</t>
  </si>
  <si>
    <t>Council Tax
band:
G</t>
  </si>
  <si>
    <t>Council Tax
band:
H</t>
  </si>
  <si>
    <t>Scotland</t>
  </si>
  <si>
    <t>Large Urban Areas</t>
  </si>
  <si>
    <t>Other Urban Areas</t>
  </si>
  <si>
    <t>Accessible Small Towns</t>
  </si>
  <si>
    <t>Remote Small Towns</t>
  </si>
  <si>
    <t>Very Remote Small Towns</t>
  </si>
  <si>
    <t>Accessible Rural Areas</t>
  </si>
  <si>
    <t>Remote Rural Areas</t>
  </si>
  <si>
    <t>Very Remote Rural Areas</t>
  </si>
  <si>
    <t>This worksheet contains one table. Some cells refer to notes which are explained on the notes worksheet.</t>
  </si>
  <si>
    <t>[Note 1]</t>
  </si>
  <si>
    <t>[Note 2]</t>
  </si>
  <si>
    <t>Dwellings estimates and characteristics of dwellings by 8-fold Urban Rural Classification, 2005-2023</t>
  </si>
  <si>
    <t>20/06/2024</t>
  </si>
  <si>
    <t>The 6,976 2011 Data Zones in Scotland.</t>
  </si>
  <si>
    <t>December 2005 to December 2023</t>
  </si>
  <si>
    <t>The content of this spreadsheet is © Crown Copyright 2024. You may re-use this information (not including logos) free of charge in any format or medium, under the terms of the Open Government Licence.</t>
  </si>
  <si>
    <t>Worksheet Name</t>
  </si>
  <si>
    <t>Worksheet Title</t>
  </si>
  <si>
    <t>This worksheet contains one table.</t>
  </si>
  <si>
    <t>Type of dwellings and number of rooms not available at the time of publication.</t>
  </si>
  <si>
    <t>Area Name /
Urban Rural Classification</t>
  </si>
  <si>
    <t>Total number of dwellings</t>
  </si>
  <si>
    <t>Dwellings per hectare</t>
  </si>
  <si>
    <t>Council Tax
band:
A</t>
  </si>
  <si>
    <t>Council Tax
band:
B</t>
  </si>
  <si>
    <t>Council Tax
band:
C</t>
  </si>
  <si>
    <t>Council Tax
band:
D</t>
  </si>
  <si>
    <t>Council Tax
band:
E</t>
  </si>
  <si>
    <t>Council Tax
band:
F</t>
  </si>
  <si>
    <t>Council Tax
band:
G</t>
  </si>
  <si>
    <t>Council Tax
band:
H</t>
  </si>
  <si>
    <t>Scotland</t>
  </si>
  <si>
    <t>Large Urban Areas</t>
  </si>
  <si>
    <t>Other Urban Areas</t>
  </si>
  <si>
    <t>Accessible Small Towns</t>
  </si>
  <si>
    <t>Remote Small Towns</t>
  </si>
  <si>
    <t>Very Remote Small Towns</t>
  </si>
  <si>
    <t>Accessible Rural Areas</t>
  </si>
  <si>
    <t>Remote Rural Areas</t>
  </si>
  <si>
    <t>Very Remote Rural Areas</t>
  </si>
  <si>
    <t>Link to NRS website: Household and Dwellings in Scotland: 2023 (opens a new window)</t>
  </si>
  <si>
    <t>Figures have been rounded to the nearest whole number. Totals may not equal the sum of their parts as a result of this rounding.
Information on attachment type and number of rooms was not available when data was extracted from the Assessors' Portal for 2005 and for the period 2018-2023.</t>
  </si>
  <si>
    <t>Dwellings estimates and characteristics of dwellings for 8-fold Urban Rural Classification, 2023</t>
  </si>
  <si>
    <t>Dwellings estimates and characteristics of dwellings for 8-fold Urban Rural Classification,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</si>
</sst>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3" x14ac:knownFonts="1">
    <font>
      <sz val="12"/>
      <color rgb="FF000000"/>
      <name val="Arial"/>
      <family val="2"/>
    </font>
    <font>
      <sz val="12"/>
      <color theme="1"/>
      <name val="Arial"/>
      <family val="2"/>
    </font>
    <font>
      <u/>
      <sz val="12"/>
      <color indexed="12"/>
      <name val="Arial"/>
      <family val="2"/>
    </font>
    <font>
      <u/>
      <sz val="12"/>
      <color theme="10"/>
      <name val="Arial"/>
      <family val="2"/>
    </font>
    <font>
      <b/>
      <sz val="14"/>
      <color rgb="FF000000"/>
      <name val="Arial"/>
      <family val="2"/>
    </font>
    <font>
      <sz val="12"/>
      <color rgb="FF000000"/>
      <name val="Arial"/>
      <family val="2"/>
    </font>
    <font>
      <b/>
      <sz val="12"/>
      <color rgb="FF000000"/>
      <name val="Arial"/>
      <family val="2"/>
    </font>
    <font>
      <b/>
      <sz val="12"/>
      <color rgb="FF000000"/>
      <name val="Arial"/>
    </font>
    <font>
      <u/>
      <sz val="12"/>
      <color rgb="FF0563C1"/>
      <name val="Arial"/>
    </font>
    <font>
      <sz val="12"/>
      <color rgb="FF000000"/>
      <name val="Arial"/>
    </font>
    <font>
      <u/>
      <sz val="12"/>
      <color theme="10"/>
      <name val="Arial"/>
    </font>
    <font>
      <sz val="12"/>
      <color rgb="FF000000"/>
      <name val="Arial"/>
    </font>
    <font>
      <b/>
      <sz val="16"/>
      <name val="Arial"/>
      <family val="2"/>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12" fillId="0" borderId="0" applyNumberFormat="0" applyFill="0" applyAlignment="0" applyProtection="0"/>
  </cellStyleXfs>
  <cellXfs count="36">
    <xf numFmtId="0" fontId="0" fillId="0" borderId="0" xfId="0"/>
    <xf numFmtId="14" fontId="1" fillId="0" borderId="0" xfId="0" applyNumberFormat="1" applyFont="1" applyAlignment="1">
      <alignment horizontal="left" wrapText="1"/>
    </xf>
    <xf numFmtId="0" fontId="2" fillId="0" borderId="0" xfId="0" applyFont="1" applyAlignment="1">
      <alignment horizontal="left" vertical="center"/>
    </xf>
    <xf numFmtId="0" fontId="1" fillId="0" borderId="0" xfId="0" applyFont="1" applyAlignment="1">
      <alignment wrapText="1"/>
    </xf>
    <xf numFmtId="0" fontId="4" fillId="0" borderId="0" xfId="0" applyFont="1"/>
    <xf numFmtId="0" fontId="5" fillId="0" borderId="0" xfId="0" applyFont="1" applyAlignment="1">
      <alignment horizontal="left" wrapText="1"/>
    </xf>
    <xf numFmtId="0" fontId="3" fillId="0" borderId="0" xfId="0" applyFont="1"/>
    <xf numFmtId="0" fontId="4" fillId="0" borderId="0" xfId="0" applyFont="1" applyAlignment="1">
      <alignment horizontal="left"/>
    </xf>
    <xf numFmtId="0" fontId="5" fillId="0" borderId="0" xfId="0" applyFont="1"/>
    <xf numFmtId="0" fontId="6" fillId="0" borderId="0" xfId="0" applyFont="1" applyAlignment="1">
      <alignment horizontal="left" vertical="top" wrapText="1"/>
    </xf>
    <xf numFmtId="0" fontId="6" fillId="0" borderId="0" xfId="0" applyFont="1" applyAlignment="1">
      <alignment vertical="top"/>
    </xf>
    <xf numFmtId="0" fontId="5" fillId="0" borderId="0" xfId="0" applyFont="1" applyAlignment="1">
      <alignment wrapText="1"/>
    </xf>
    <xf numFmtId="0" fontId="5" fillId="0" borderId="0" xfId="0" applyFont="1" applyAlignment="1">
      <alignment horizontal="center"/>
    </xf>
    <xf numFmtId="0" fontId="6" fillId="0" borderId="1" xfId="0" applyFont="1" applyBorder="1" applyAlignment="1">
      <alignment horizontal="left" vertical="top" wrapText="1"/>
    </xf>
    <xf numFmtId="3" fontId="5" fillId="0" borderId="0" xfId="0" applyNumberFormat="1" applyFont="1"/>
    <xf numFmtId="164" fontId="5" fillId="0" borderId="0" xfId="0" applyNumberFormat="1" applyFont="1"/>
    <xf numFmtId="0" fontId="6" fillId="0" borderId="1" xfId="0" applyFont="1" applyBorder="1" applyAlignment="1">
      <alignment horizontal="right" vertical="top" wrapText="1"/>
    </xf>
    <xf numFmtId="0" fontId="6" fillId="0" borderId="0" xfId="0" applyFont="1" applyAlignment="1">
      <alignment vertical="center"/>
    </xf>
    <xf numFmtId="3" fontId="6" fillId="0" borderId="0" xfId="0" applyNumberFormat="1" applyFont="1" applyAlignment="1">
      <alignment vertical="center"/>
    </xf>
    <xf numFmtId="164" fontId="6" fillId="0" borderId="0" xfId="0" applyNumberFormat="1" applyFont="1" applyAlignment="1">
      <alignment vertical="center"/>
    </xf>
    <xf numFmtId="0" fontId="7" fillId="0" borderId="0" xfId="0" applyFont="1"/>
    <xf numFmtId="0" fontId="8" fillId="0" borderId="0" xfId="0" applyFont="1"/>
    <xf numFmtId="0" fontId="9" fillId="0" borderId="0" xfId="0" applyFont="1"/>
    <xf numFmtId="0" fontId="10" fillId="0" borderId="0" xfId="0" applyFont="1"/>
    <xf numFmtId="0" fontId="7" fillId="0" borderId="1" xfId="0" applyFont="1" applyBorder="1" applyAlignment="1">
      <alignment horizontal="left" vertical="top" wrapText="1"/>
    </xf>
    <xf numFmtId="0" fontId="11" fillId="0" borderId="0" xfId="0" applyFont="1" applyAlignment="1">
      <alignment horizontal="left" wrapText="1"/>
    </xf>
    <xf numFmtId="0" fontId="7" fillId="0" borderId="1" xfId="0" applyFont="1" applyBorder="1" applyAlignment="1">
      <alignment horizontal="right" vertical="top" wrapText="1"/>
    </xf>
    <xf numFmtId="3" fontId="11" fillId="0" borderId="0" xfId="0" applyNumberFormat="1" applyFont="1" applyAlignment="1">
      <alignment horizontal="right" wrapText="1"/>
    </xf>
    <xf numFmtId="3" fontId="11" fillId="0" borderId="0" xfId="0" applyNumberFormat="1" applyFont="1"/>
    <xf numFmtId="164" fontId="11" fillId="0" borderId="0" xfId="0" applyNumberFormat="1" applyFont="1" applyAlignment="1">
      <alignment horizontal="right" wrapText="1"/>
    </xf>
    <xf numFmtId="164" fontId="11" fillId="0" borderId="0" xfId="0" applyNumberFormat="1" applyFont="1"/>
    <xf numFmtId="0" fontId="7" fillId="0" borderId="0" xfId="0" applyFont="1" applyAlignment="1">
      <alignment horizontal="left" vertical="center" wrapText="1"/>
    </xf>
    <xf numFmtId="3" fontId="7" fillId="0" borderId="0" xfId="0" applyNumberFormat="1" applyFont="1" applyAlignment="1">
      <alignment horizontal="right" vertical="center" wrapText="1"/>
    </xf>
    <xf numFmtId="164" fontId="7" fillId="0" borderId="0" xfId="0" applyNumberFormat="1" applyFont="1" applyAlignment="1">
      <alignment horizontal="right" vertical="center" wrapText="1"/>
    </xf>
    <xf numFmtId="0" fontId="3" fillId="0" borderId="0" xfId="1" applyAlignment="1">
      <alignment wrapText="1"/>
    </xf>
    <xf numFmtId="0" fontId="12" fillId="0" borderId="0" xfId="2"/>
  </cellXfs>
  <cellStyles count="3">
    <cellStyle name="Heading 1" xfId="2" builtinId="16" customBuiltin="1"/>
    <cellStyle name="Hyperlink" xfId="1" builtinId="8"/>
    <cellStyle name="Normal" xfId="0" builtinId="0" customBuiltin="1"/>
  </cellStyles>
  <dxfs count="35">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ill>
        <patternFill patternType="none">
          <fgColor indexed="64"/>
          <bgColor auto="1"/>
        </patternFill>
      </fill>
      <alignment vertical="bottom" textRotation="0" indent="0" justifyLastLine="0" shrinkToFit="0" readingOrder="0"/>
    </dxf>
    <dxf>
      <fill>
        <patternFill patternType="none">
          <fgColor indexed="64"/>
          <bgColor auto="1"/>
        </patternFill>
      </fill>
      <alignment vertical="bottom" textRotation="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vertical="bottom" textRotation="0" indent="0" justifyLastLine="0" shrinkToFit="0" readingOrder="0"/>
    </dxf>
    <dxf>
      <font>
        <b/>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0000000}" name="tableofcontents" displayName="tableofcontents" ref="A4:B23" totalsRowShown="0">
  <tableColumns count="2">
    <tableColumn id="1" xr3:uid="{00000000-0010-0000-0000-000001000000}" name="Worksheet Name"/>
    <tableColumn id="2" xr3:uid="{00000000-0010-0000-0000-000002000000}" name="Worksheet Title"/>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012" displayName="table2012" ref="A4:X13" totalsRowShown="0" headerRowDxfId="19" headerRowBorderDxfId="18">
  <tableColumns count="24">
    <tableColumn id="1" xr3:uid="{00000000-0010-0000-0900-000001000000}" name="Area Name / _x000a_Urban Rural Classification"/>
    <tableColumn id="2" xr3:uid="{00000000-0010-0000-0900-000002000000}" name="Total number of dwellings"/>
    <tableColumn id="3" xr3:uid="{00000000-0010-0000-0900-000003000000}" name="Dwellings per hectare"/>
    <tableColumn id="4" xr3:uid="{00000000-0010-0000-0900-000004000000}" name="Council Tax band: _x000a_ A"/>
    <tableColumn id="5" xr3:uid="{00000000-0010-0000-0900-000005000000}" name="Council Tax band: _x000a_ B"/>
    <tableColumn id="6" xr3:uid="{00000000-0010-0000-0900-000006000000}" name="Council Tax band: _x000a_ C"/>
    <tableColumn id="7" xr3:uid="{00000000-0010-0000-0900-000007000000}" name="Council Tax band: _x000a_ D"/>
    <tableColumn id="8" xr3:uid="{00000000-0010-0000-0900-000008000000}" name="Council Tax band: _x000a_ E"/>
    <tableColumn id="9" xr3:uid="{00000000-0010-0000-0900-000009000000}" name="Council Tax band: _x000a_ F"/>
    <tableColumn id="10" xr3:uid="{00000000-0010-0000-0900-00000A000000}" name="Council Tax band: _x000a_ G"/>
    <tableColumn id="11" xr3:uid="{00000000-0010-0000-0900-00000B000000}" name="Council Tax band: _x000a_ H"/>
    <tableColumn id="12" xr3:uid="{00000000-0010-0000-0900-00000C000000}" name="Type of dwelling: _x000a_ Detached"/>
    <tableColumn id="13" xr3:uid="{00000000-0010-0000-0900-00000D000000}" name="Type of dwelling: _x000a_ Semidetached"/>
    <tableColumn id="14" xr3:uid="{00000000-0010-0000-0900-00000E000000}" name="Type of dwelling: _x000a_ Terraced"/>
    <tableColumn id="15" xr3:uid="{00000000-0010-0000-0900-00000F000000}" name="Type of dwelling: _x000a_ Flat"/>
    <tableColumn id="16" xr3:uid="{00000000-0010-0000-0900-000010000000}" name="Type of dwelling: _x000a_  Unknown"/>
    <tableColumn id="17" xr3:uid="{00000000-0010-0000-0900-000011000000}" name="Number of rooms in dwelling: _x000a_ 1"/>
    <tableColumn id="18" xr3:uid="{00000000-0010-0000-0900-000012000000}" name="Number of rooms in dwelling: _x000a_ 2"/>
    <tableColumn id="19" xr3:uid="{00000000-0010-0000-0900-000013000000}" name="Number of rooms in dwelling: _x000a_ 3"/>
    <tableColumn id="20" xr3:uid="{00000000-0010-0000-0900-000014000000}" name="Number of rooms in dwelling: _x000a_ 4"/>
    <tableColumn id="21" xr3:uid="{00000000-0010-0000-0900-000015000000}" name="Number of rooms in dwelling: _x000a_ 5"/>
    <tableColumn id="22" xr3:uid="{00000000-0010-0000-0900-000016000000}" name="Number of rooms in dwelling: _x000a_ 6"/>
    <tableColumn id="23" xr3:uid="{00000000-0010-0000-0900-000017000000}" name="Number of rooms in dwelling: _x000a_ 7+"/>
    <tableColumn id="24" xr3:uid="{00000000-0010-0000-0900-000018000000}" name="Number of rooms in dwelling: _x000a_ Unknown"/>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2013" displayName="table2013" ref="A4:X13" totalsRowShown="0" headerRowDxfId="17" headerRowBorderDxfId="16">
  <tableColumns count="24">
    <tableColumn id="1" xr3:uid="{00000000-0010-0000-0A00-000001000000}" name="Area Name / _x000a_Urban Rural Classification"/>
    <tableColumn id="2" xr3:uid="{00000000-0010-0000-0A00-000002000000}" name="Total number of dwellings"/>
    <tableColumn id="3" xr3:uid="{00000000-0010-0000-0A00-000003000000}" name="Dwellings per hectare"/>
    <tableColumn id="4" xr3:uid="{00000000-0010-0000-0A00-000004000000}" name="Council Tax band: _x000a_ A"/>
    <tableColumn id="5" xr3:uid="{00000000-0010-0000-0A00-000005000000}" name="Council Tax band: _x000a_ B"/>
    <tableColumn id="6" xr3:uid="{00000000-0010-0000-0A00-000006000000}" name="Council Tax band: _x000a_ C"/>
    <tableColumn id="7" xr3:uid="{00000000-0010-0000-0A00-000007000000}" name="Council Tax band: _x000a_ D"/>
    <tableColumn id="8" xr3:uid="{00000000-0010-0000-0A00-000008000000}" name="Council Tax band: _x000a_ E"/>
    <tableColumn id="9" xr3:uid="{00000000-0010-0000-0A00-000009000000}" name="Council Tax band: _x000a_ F"/>
    <tableColumn id="10" xr3:uid="{00000000-0010-0000-0A00-00000A000000}" name="Council Tax band: _x000a_ G"/>
    <tableColumn id="11" xr3:uid="{00000000-0010-0000-0A00-00000B000000}" name="Council Tax band: _x000a_ H"/>
    <tableColumn id="12" xr3:uid="{00000000-0010-0000-0A00-00000C000000}" name="Type of dwelling: _x000a_ Detached"/>
    <tableColumn id="13" xr3:uid="{00000000-0010-0000-0A00-00000D000000}" name="Type of dwelling: _x000a_ Semidetached"/>
    <tableColumn id="14" xr3:uid="{00000000-0010-0000-0A00-00000E000000}" name="Type of dwelling: _x000a_ Terraced"/>
    <tableColumn id="15" xr3:uid="{00000000-0010-0000-0A00-00000F000000}" name="Type of dwelling: _x000a_ Flat"/>
    <tableColumn id="16" xr3:uid="{00000000-0010-0000-0A00-000010000000}" name="Type of dwelling: _x000a_  Unknown"/>
    <tableColumn id="17" xr3:uid="{00000000-0010-0000-0A00-000011000000}" name="Number of rooms in dwelling: _x000a_ 1"/>
    <tableColumn id="18" xr3:uid="{00000000-0010-0000-0A00-000012000000}" name="Number of rooms in dwelling: _x000a_ 2"/>
    <tableColumn id="19" xr3:uid="{00000000-0010-0000-0A00-000013000000}" name="Number of rooms in dwelling: _x000a_ 3"/>
    <tableColumn id="20" xr3:uid="{00000000-0010-0000-0A00-000014000000}" name="Number of rooms in dwelling: _x000a_ 4"/>
    <tableColumn id="21" xr3:uid="{00000000-0010-0000-0A00-000015000000}" name="Number of rooms in dwelling: _x000a_ 5"/>
    <tableColumn id="22" xr3:uid="{00000000-0010-0000-0A00-000016000000}" name="Number of rooms in dwelling: _x000a_ 6"/>
    <tableColumn id="23" xr3:uid="{00000000-0010-0000-0A00-000017000000}" name="Number of rooms in dwelling: _x000a_ 7+"/>
    <tableColumn id="24" xr3:uid="{00000000-0010-0000-0A00-000018000000}" name="Number of rooms in dwelling: _x000a_ Unknown"/>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2014" displayName="table2014" ref="A4:X13" totalsRowShown="0" headerRowDxfId="15" headerRowBorderDxfId="14">
  <tableColumns count="24">
    <tableColumn id="1" xr3:uid="{00000000-0010-0000-0B00-000001000000}" name="Area Name / _x000a_Urban Rural Classification"/>
    <tableColumn id="2" xr3:uid="{00000000-0010-0000-0B00-000002000000}" name="Total number of dwellings"/>
    <tableColumn id="3" xr3:uid="{00000000-0010-0000-0B00-000003000000}" name="Dwellings per hectare"/>
    <tableColumn id="4" xr3:uid="{00000000-0010-0000-0B00-000004000000}" name="Council Tax band: _x000a_ A"/>
    <tableColumn id="5" xr3:uid="{00000000-0010-0000-0B00-000005000000}" name="Council Tax band: _x000a_ B"/>
    <tableColumn id="6" xr3:uid="{00000000-0010-0000-0B00-000006000000}" name="Council Tax band: _x000a_ C"/>
    <tableColumn id="7" xr3:uid="{00000000-0010-0000-0B00-000007000000}" name="Council Tax band: _x000a_ D"/>
    <tableColumn id="8" xr3:uid="{00000000-0010-0000-0B00-000008000000}" name="Council Tax band: _x000a_ E"/>
    <tableColumn id="9" xr3:uid="{00000000-0010-0000-0B00-000009000000}" name="Council Tax band: _x000a_ F"/>
    <tableColumn id="10" xr3:uid="{00000000-0010-0000-0B00-00000A000000}" name="Council Tax band: _x000a_ G"/>
    <tableColumn id="11" xr3:uid="{00000000-0010-0000-0B00-00000B000000}" name="Council Tax band: _x000a_ H"/>
    <tableColumn id="12" xr3:uid="{00000000-0010-0000-0B00-00000C000000}" name="Type of dwelling: _x000a_ Detached"/>
    <tableColumn id="13" xr3:uid="{00000000-0010-0000-0B00-00000D000000}" name="Type of dwelling: _x000a_ Semidetached"/>
    <tableColumn id="14" xr3:uid="{00000000-0010-0000-0B00-00000E000000}" name="Type of dwelling: _x000a_ Terraced"/>
    <tableColumn id="15" xr3:uid="{00000000-0010-0000-0B00-00000F000000}" name="Type of dwelling: _x000a_ Flat"/>
    <tableColumn id="16" xr3:uid="{00000000-0010-0000-0B00-000010000000}" name="Type of dwelling: _x000a_  Unknown"/>
    <tableColumn id="17" xr3:uid="{00000000-0010-0000-0B00-000011000000}" name="Number of rooms in dwelling: _x000a_ 1"/>
    <tableColumn id="18" xr3:uid="{00000000-0010-0000-0B00-000012000000}" name="Number of rooms in dwelling: _x000a_ 2"/>
    <tableColumn id="19" xr3:uid="{00000000-0010-0000-0B00-000013000000}" name="Number of rooms in dwelling: _x000a_ 3"/>
    <tableColumn id="20" xr3:uid="{00000000-0010-0000-0B00-000014000000}" name="Number of rooms in dwelling: _x000a_ 4"/>
    <tableColumn id="21" xr3:uid="{00000000-0010-0000-0B00-000015000000}" name="Number of rooms in dwelling: _x000a_ 5"/>
    <tableColumn id="22" xr3:uid="{00000000-0010-0000-0B00-000016000000}" name="Number of rooms in dwelling: _x000a_ 6"/>
    <tableColumn id="23" xr3:uid="{00000000-0010-0000-0B00-000017000000}" name="Number of rooms in dwelling: _x000a_ 7+"/>
    <tableColumn id="24" xr3:uid="{00000000-0010-0000-0B00-000018000000}" name="Number of rooms in dwelling: _x000a_ Unknown"/>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2015" displayName="table2015" ref="A4:X13" totalsRowShown="0" headerRowDxfId="13" headerRowBorderDxfId="12">
  <tableColumns count="24">
    <tableColumn id="1" xr3:uid="{00000000-0010-0000-0C00-000001000000}" name="Area Name / _x000a_Urban Rural Classification"/>
    <tableColumn id="2" xr3:uid="{00000000-0010-0000-0C00-000002000000}" name="Total number of dwellings"/>
    <tableColumn id="3" xr3:uid="{00000000-0010-0000-0C00-000003000000}" name="Dwellings per hectare"/>
    <tableColumn id="4" xr3:uid="{00000000-0010-0000-0C00-000004000000}" name="Council Tax band: _x000a_ A"/>
    <tableColumn id="5" xr3:uid="{00000000-0010-0000-0C00-000005000000}" name="Council Tax band: _x000a_ B"/>
    <tableColumn id="6" xr3:uid="{00000000-0010-0000-0C00-000006000000}" name="Council Tax band: _x000a_ C"/>
    <tableColumn id="7" xr3:uid="{00000000-0010-0000-0C00-000007000000}" name="Council Tax band: _x000a_ D"/>
    <tableColumn id="8" xr3:uid="{00000000-0010-0000-0C00-000008000000}" name="Council Tax band: _x000a_ E"/>
    <tableColumn id="9" xr3:uid="{00000000-0010-0000-0C00-000009000000}" name="Council Tax band: _x000a_ F"/>
    <tableColumn id="10" xr3:uid="{00000000-0010-0000-0C00-00000A000000}" name="Council Tax band: _x000a_ G"/>
    <tableColumn id="11" xr3:uid="{00000000-0010-0000-0C00-00000B000000}" name="Council Tax band: _x000a_ H"/>
    <tableColumn id="12" xr3:uid="{00000000-0010-0000-0C00-00000C000000}" name="Type of dwelling: _x000a_ Detached"/>
    <tableColumn id="13" xr3:uid="{00000000-0010-0000-0C00-00000D000000}" name="Type of dwelling: _x000a_ Semidetached"/>
    <tableColumn id="14" xr3:uid="{00000000-0010-0000-0C00-00000E000000}" name="Type of dwelling: _x000a_ Terraced"/>
    <tableColumn id="15" xr3:uid="{00000000-0010-0000-0C00-00000F000000}" name="Type of dwelling: _x000a_ Flat"/>
    <tableColumn id="16" xr3:uid="{00000000-0010-0000-0C00-000010000000}" name="Type of dwelling: _x000a_  Unknown"/>
    <tableColumn id="17" xr3:uid="{00000000-0010-0000-0C00-000011000000}" name="Number of rooms in dwelling: _x000a_ 1"/>
    <tableColumn id="18" xr3:uid="{00000000-0010-0000-0C00-000012000000}" name="Number of rooms in dwelling: _x000a_ 2"/>
    <tableColumn id="19" xr3:uid="{00000000-0010-0000-0C00-000013000000}" name="Number of rooms in dwelling: _x000a_ 3"/>
    <tableColumn id="20" xr3:uid="{00000000-0010-0000-0C00-000014000000}" name="Number of rooms in dwelling: _x000a_ 4"/>
    <tableColumn id="21" xr3:uid="{00000000-0010-0000-0C00-000015000000}" name="Number of rooms in dwelling: _x000a_ 5"/>
    <tableColumn id="22" xr3:uid="{00000000-0010-0000-0C00-000016000000}" name="Number of rooms in dwelling: _x000a_ 6"/>
    <tableColumn id="23" xr3:uid="{00000000-0010-0000-0C00-000017000000}" name="Number of rooms in dwelling: _x000a_ 7+"/>
    <tableColumn id="24" xr3:uid="{00000000-0010-0000-0C00-000018000000}" name="Number of rooms in dwelling: _x000a_ Unknown"/>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2016" displayName="table2016" ref="A4:X13" totalsRowShown="0" headerRowDxfId="11" headerRowBorderDxfId="10">
  <tableColumns count="24">
    <tableColumn id="1" xr3:uid="{00000000-0010-0000-0D00-000001000000}" name="Area Name / _x000a_Urban Rural Classification"/>
    <tableColumn id="2" xr3:uid="{00000000-0010-0000-0D00-000002000000}" name="Total number of dwellings"/>
    <tableColumn id="3" xr3:uid="{00000000-0010-0000-0D00-000003000000}" name="Dwellings per hectare"/>
    <tableColumn id="4" xr3:uid="{00000000-0010-0000-0D00-000004000000}" name="Council Tax band: _x000a_ A"/>
    <tableColumn id="5" xr3:uid="{00000000-0010-0000-0D00-000005000000}" name="Council Tax band: _x000a_ B"/>
    <tableColumn id="6" xr3:uid="{00000000-0010-0000-0D00-000006000000}" name="Council Tax band: _x000a_ C"/>
    <tableColumn id="7" xr3:uid="{00000000-0010-0000-0D00-000007000000}" name="Council Tax band: _x000a_ D"/>
    <tableColumn id="8" xr3:uid="{00000000-0010-0000-0D00-000008000000}" name="Council Tax band: _x000a_ E"/>
    <tableColumn id="9" xr3:uid="{00000000-0010-0000-0D00-000009000000}" name="Council Tax band: _x000a_ F"/>
    <tableColumn id="10" xr3:uid="{00000000-0010-0000-0D00-00000A000000}" name="Council Tax band: _x000a_ G"/>
    <tableColumn id="11" xr3:uid="{00000000-0010-0000-0D00-00000B000000}" name="Council Tax band: _x000a_ H"/>
    <tableColumn id="12" xr3:uid="{00000000-0010-0000-0D00-00000C000000}" name="Type of dwelling: _x000a_ Detached"/>
    <tableColumn id="13" xr3:uid="{00000000-0010-0000-0D00-00000D000000}" name="Type of dwelling: _x000a_ Semidetached"/>
    <tableColumn id="14" xr3:uid="{00000000-0010-0000-0D00-00000E000000}" name="Type of dwelling: _x000a_ Terraced"/>
    <tableColumn id="15" xr3:uid="{00000000-0010-0000-0D00-00000F000000}" name="Type of dwelling: _x000a_ Flat"/>
    <tableColumn id="16" xr3:uid="{00000000-0010-0000-0D00-000010000000}" name="Type of dwelling: _x000a_  Unknown"/>
    <tableColumn id="17" xr3:uid="{00000000-0010-0000-0D00-000011000000}" name="Number of rooms in dwelling: _x000a_ 1"/>
    <tableColumn id="18" xr3:uid="{00000000-0010-0000-0D00-000012000000}" name="Number of rooms in dwelling: _x000a_ 2"/>
    <tableColumn id="19" xr3:uid="{00000000-0010-0000-0D00-000013000000}" name="Number of rooms in dwelling: _x000a_ 3"/>
    <tableColumn id="20" xr3:uid="{00000000-0010-0000-0D00-000014000000}" name="Number of rooms in dwelling: _x000a_ 4"/>
    <tableColumn id="21" xr3:uid="{00000000-0010-0000-0D00-000015000000}" name="Number of rooms in dwelling: _x000a_ 5"/>
    <tableColumn id="22" xr3:uid="{00000000-0010-0000-0D00-000016000000}" name="Number of rooms in dwelling: _x000a_ 6"/>
    <tableColumn id="23" xr3:uid="{00000000-0010-0000-0D00-000017000000}" name="Number of rooms in dwelling: _x000a_ 7+"/>
    <tableColumn id="24" xr3:uid="{00000000-0010-0000-0D00-000018000000}" name="Number of rooms in dwelling: _x000a_ Unknown"/>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2017" displayName="table2017" ref="A4:X13" totalsRowShown="0" headerRowDxfId="9" headerRowBorderDxfId="8">
  <tableColumns count="24">
    <tableColumn id="1" xr3:uid="{00000000-0010-0000-0E00-000001000000}" name="Area Name / _x000a_Urban Rural Classification"/>
    <tableColumn id="2" xr3:uid="{00000000-0010-0000-0E00-000002000000}" name="Total number of dwellings"/>
    <tableColumn id="3" xr3:uid="{00000000-0010-0000-0E00-000003000000}" name="Dwellings per hectare"/>
    <tableColumn id="4" xr3:uid="{00000000-0010-0000-0E00-000004000000}" name="Council Tax band: _x000a_ A"/>
    <tableColumn id="5" xr3:uid="{00000000-0010-0000-0E00-000005000000}" name="Council Tax band: _x000a_ B"/>
    <tableColumn id="6" xr3:uid="{00000000-0010-0000-0E00-000006000000}" name="Council Tax band: _x000a_ C"/>
    <tableColumn id="7" xr3:uid="{00000000-0010-0000-0E00-000007000000}" name="Council Tax band: _x000a_ D"/>
    <tableColumn id="8" xr3:uid="{00000000-0010-0000-0E00-000008000000}" name="Council Tax band: _x000a_ E"/>
    <tableColumn id="9" xr3:uid="{00000000-0010-0000-0E00-000009000000}" name="Council Tax band: _x000a_ F"/>
    <tableColumn id="10" xr3:uid="{00000000-0010-0000-0E00-00000A000000}" name="Council Tax band: _x000a_ G"/>
    <tableColumn id="11" xr3:uid="{00000000-0010-0000-0E00-00000B000000}" name="Council Tax band: _x000a_ H"/>
    <tableColumn id="12" xr3:uid="{00000000-0010-0000-0E00-00000C000000}" name="Type of dwelling: _x000a_ Detached"/>
    <tableColumn id="13" xr3:uid="{00000000-0010-0000-0E00-00000D000000}" name="Type of dwelling: _x000a_ Semidetached"/>
    <tableColumn id="14" xr3:uid="{00000000-0010-0000-0E00-00000E000000}" name="Type of dwelling: _x000a_ Terraced"/>
    <tableColumn id="15" xr3:uid="{00000000-0010-0000-0E00-00000F000000}" name="Type of dwelling: _x000a_ Flat"/>
    <tableColumn id="16" xr3:uid="{00000000-0010-0000-0E00-000010000000}" name="Type of dwelling: _x000a_  Unknown"/>
    <tableColumn id="17" xr3:uid="{00000000-0010-0000-0E00-000011000000}" name="Number of rooms in dwelling: _x000a_ 1"/>
    <tableColumn id="18" xr3:uid="{00000000-0010-0000-0E00-000012000000}" name="Number of rooms in dwelling: _x000a_ 2"/>
    <tableColumn id="19" xr3:uid="{00000000-0010-0000-0E00-000013000000}" name="Number of rooms in dwelling: _x000a_ 3"/>
    <tableColumn id="20" xr3:uid="{00000000-0010-0000-0E00-000014000000}" name="Number of rooms in dwelling: _x000a_ 4"/>
    <tableColumn id="21" xr3:uid="{00000000-0010-0000-0E00-000015000000}" name="Number of rooms in dwelling: _x000a_ 5"/>
    <tableColumn id="22" xr3:uid="{00000000-0010-0000-0E00-000016000000}" name="Number of rooms in dwelling: _x000a_ 6"/>
    <tableColumn id="23" xr3:uid="{00000000-0010-0000-0E00-000017000000}" name="Number of rooms in dwelling: _x000a_ 7+"/>
    <tableColumn id="24" xr3:uid="{00000000-0010-0000-0E00-000018000000}" name="Number of rooms in dwelling: _x000a_ Unknown"/>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2018" displayName="table2018" ref="A5:K14" totalsRowShown="0" headerRowDxfId="7" headerRowBorderDxfId="6">
  <tableColumns count="11">
    <tableColumn id="1" xr3:uid="{00000000-0010-0000-0F00-000001000000}" name="Area Name / _x000a_Urban Rural Classification"/>
    <tableColumn id="2" xr3:uid="{00000000-0010-0000-0F00-000002000000}" name="Total number of dwellings"/>
    <tableColumn id="3" xr3:uid="{00000000-0010-0000-0F00-000003000000}" name="Dwellings per hectare"/>
    <tableColumn id="4" xr3:uid="{00000000-0010-0000-0F00-000004000000}" name="Council Tax band: _x000a_  A"/>
    <tableColumn id="5" xr3:uid="{00000000-0010-0000-0F00-000005000000}" name="Council Tax band: _x000a_  B"/>
    <tableColumn id="6" xr3:uid="{00000000-0010-0000-0F00-000006000000}" name="Council Tax band: _x000a_  C"/>
    <tableColumn id="7" xr3:uid="{00000000-0010-0000-0F00-000007000000}" name="Council Tax band: _x000a_  D"/>
    <tableColumn id="8" xr3:uid="{00000000-0010-0000-0F00-000008000000}" name="Council Tax band: _x000a_  E"/>
    <tableColumn id="9" xr3:uid="{00000000-0010-0000-0F00-000009000000}" name="Council Tax band: _x000a_  F"/>
    <tableColumn id="10" xr3:uid="{00000000-0010-0000-0F00-00000A000000}" name="Council Tax band: _x000a_  G"/>
    <tableColumn id="11" xr3:uid="{00000000-0010-0000-0F00-00000B000000}" name="Council Tax band: _x000a_  H"/>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2019" displayName="table2019" ref="A5:K14" totalsRowShown="0" headerRowDxfId="5" headerRowBorderDxfId="4">
  <tableColumns count="11">
    <tableColumn id="1" xr3:uid="{00000000-0010-0000-1000-000001000000}" name="Area Name / _x000a_Urban Rural Classification"/>
    <tableColumn id="2" xr3:uid="{00000000-0010-0000-1000-000002000000}" name="Total number of dwellings"/>
    <tableColumn id="3" xr3:uid="{00000000-0010-0000-1000-000003000000}" name="Dwellings per hectare"/>
    <tableColumn id="4" xr3:uid="{00000000-0010-0000-1000-000004000000}" name="Council Tax band: _x000a_  A"/>
    <tableColumn id="5" xr3:uid="{00000000-0010-0000-1000-000005000000}" name="Council Tax band: _x000a_  B"/>
    <tableColumn id="6" xr3:uid="{00000000-0010-0000-1000-000006000000}" name="Council Tax band: _x000a_  C"/>
    <tableColumn id="7" xr3:uid="{00000000-0010-0000-1000-000007000000}" name="Council Tax band: _x000a_  D"/>
    <tableColumn id="8" xr3:uid="{00000000-0010-0000-1000-000008000000}" name="Council Tax band: _x000a_  E"/>
    <tableColumn id="9" xr3:uid="{00000000-0010-0000-1000-000009000000}" name="Council Tax band: _x000a_  F"/>
    <tableColumn id="10" xr3:uid="{00000000-0010-0000-1000-00000A000000}" name="Council Tax band: _x000a_  G"/>
    <tableColumn id="11" xr3:uid="{00000000-0010-0000-1000-00000B000000}" name="Council Tax band: _x000a_  H"/>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020" displayName="table2020" ref="A5:K14" totalsRowShown="0" headerRowDxfId="3" headerRowBorderDxfId="2">
  <tableColumns count="11">
    <tableColumn id="1" xr3:uid="{00000000-0010-0000-1100-000001000000}" name="Area Name / _x000a_Urban Rural Classification"/>
    <tableColumn id="2" xr3:uid="{00000000-0010-0000-1100-000002000000}" name="Total number of dwellings"/>
    <tableColumn id="3" xr3:uid="{00000000-0010-0000-1100-000003000000}" name="Dwellings per hectare"/>
    <tableColumn id="4" xr3:uid="{00000000-0010-0000-1100-000004000000}" name="Council Tax band: _x000a_  A"/>
    <tableColumn id="5" xr3:uid="{00000000-0010-0000-1100-000005000000}" name="Council Tax band: _x000a_  B"/>
    <tableColumn id="6" xr3:uid="{00000000-0010-0000-1100-000006000000}" name="Council Tax band: _x000a_  C"/>
    <tableColumn id="7" xr3:uid="{00000000-0010-0000-1100-000007000000}" name="Council Tax band: _x000a_  D"/>
    <tableColumn id="8" xr3:uid="{00000000-0010-0000-1100-000008000000}" name="Council Tax band: _x000a_  E"/>
    <tableColumn id="9" xr3:uid="{00000000-0010-0000-1100-000009000000}" name="Council Tax band: _x000a_  F"/>
    <tableColumn id="10" xr3:uid="{00000000-0010-0000-1100-00000A000000}" name="Council Tax band: _x000a_  G"/>
    <tableColumn id="11" xr3:uid="{00000000-0010-0000-1100-00000B000000}" name="Council Tax band: _x000a_  H"/>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021" displayName="table2021" ref="A5:K14" totalsRowShown="0" headerRowDxfId="1" headerRowBorderDxfId="0">
  <tableColumns count="11">
    <tableColumn id="1" xr3:uid="{00000000-0010-0000-1200-000001000000}" name="Area Name / _x000a_Urban Rural Classification"/>
    <tableColumn id="2" xr3:uid="{00000000-0010-0000-1200-000002000000}" name="Total number of dwellings"/>
    <tableColumn id="3" xr3:uid="{00000000-0010-0000-1200-000003000000}" name="Dwellings per hectare"/>
    <tableColumn id="4" xr3:uid="{00000000-0010-0000-1200-000004000000}" name="Council Tax band: _x000a_  A"/>
    <tableColumn id="5" xr3:uid="{00000000-0010-0000-1200-000005000000}" name="Council Tax band: _x000a_  B"/>
    <tableColumn id="6" xr3:uid="{00000000-0010-0000-1200-000006000000}" name="Council Tax band: _x000a_  C"/>
    <tableColumn id="7" xr3:uid="{00000000-0010-0000-1200-000007000000}" name="Council Tax band: _x000a_  D"/>
    <tableColumn id="8" xr3:uid="{00000000-0010-0000-1200-000008000000}" name="Council Tax band: _x000a_  E"/>
    <tableColumn id="9" xr3:uid="{00000000-0010-0000-1200-000009000000}" name="Council Tax band: _x000a_  F"/>
    <tableColumn id="10" xr3:uid="{00000000-0010-0000-1200-00000A000000}" name="Council Tax band: _x000a_  G"/>
    <tableColumn id="11" xr3:uid="{00000000-0010-0000-1200-00000B000000}" name="Council Tax band: _x000a_  H"/>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4:C6" totalsRowShown="0" headerRowDxfId="34" dataDxfId="33">
  <tableColumns count="3">
    <tableColumn id="1" xr3:uid="{00000000-0010-0000-0100-000001000000}" name="Note number" dataDxfId="32"/>
    <tableColumn id="2" xr3:uid="{00000000-0010-0000-0100-000002000000}" name="Note text" dataDxfId="31"/>
    <tableColumn id="3" xr3:uid="{00000000-0010-0000-0100-000003000000}" name="Related Tables" dataDxfId="30"/>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022" displayName="table2022" ref="A5:K14" totalsRowShown="0">
  <tableColumns count="11">
    <tableColumn id="1" xr3:uid="{00000000-0010-0000-1300-000001000000}" name="Area Name /_x000a_Urban Rural Classification"/>
    <tableColumn id="2" xr3:uid="{00000000-0010-0000-1300-000002000000}" name="Total number of dwellings"/>
    <tableColumn id="3" xr3:uid="{00000000-0010-0000-1300-000003000000}" name="Dwellings per hectare"/>
    <tableColumn id="4" xr3:uid="{00000000-0010-0000-1300-000004000000}" name="Council Tax_x000a_band:_x000a_A"/>
    <tableColumn id="5" xr3:uid="{00000000-0010-0000-1300-000005000000}" name="Council Tax_x000a_band:_x000a_B"/>
    <tableColumn id="6" xr3:uid="{00000000-0010-0000-1300-000006000000}" name="Council Tax_x000a_band:_x000a_C"/>
    <tableColumn id="7" xr3:uid="{00000000-0010-0000-1300-000007000000}" name="Council Tax_x000a_band:_x000a_D"/>
    <tableColumn id="8" xr3:uid="{00000000-0010-0000-1300-000008000000}" name="Council Tax_x000a_band:_x000a_E"/>
    <tableColumn id="9" xr3:uid="{00000000-0010-0000-1300-000009000000}" name="Council Tax_x000a_band:_x000a_F"/>
    <tableColumn id="10" xr3:uid="{00000000-0010-0000-1300-00000A000000}" name="Council Tax_x000a_band:_x000a_G"/>
    <tableColumn id="11" xr3:uid="{00000000-0010-0000-1300-00000B000000}" name="Council Tax_x000a_band:_x000a_H"/>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4000000}" name="table2023" displayName="table2023" ref="A5:K14" totalsRowShown="0">
  <tableColumns count="11">
    <tableColumn id="1" xr3:uid="{00000000-0010-0000-1400-000001000000}" name="Area Name /_x000a_Urban Rural Classification"/>
    <tableColumn id="2" xr3:uid="{00000000-0010-0000-1400-000002000000}" name="Total number of dwellings"/>
    <tableColumn id="3" xr3:uid="{00000000-0010-0000-1400-000003000000}" name="Dwellings per hectare"/>
    <tableColumn id="4" xr3:uid="{00000000-0010-0000-1400-000004000000}" name="Council Tax_x000a_band:_x000a_A"/>
    <tableColumn id="5" xr3:uid="{00000000-0010-0000-1400-000005000000}" name="Council Tax_x000a_band:_x000a_B"/>
    <tableColumn id="6" xr3:uid="{00000000-0010-0000-1400-000006000000}" name="Council Tax_x000a_band:_x000a_C"/>
    <tableColumn id="7" xr3:uid="{00000000-0010-0000-1400-000007000000}" name="Council Tax_x000a_band:_x000a_D"/>
    <tableColumn id="8" xr3:uid="{00000000-0010-0000-1400-000008000000}" name="Council Tax_x000a_band:_x000a_E"/>
    <tableColumn id="9" xr3:uid="{00000000-0010-0000-1400-000009000000}" name="Council Tax_x000a_band:_x000a_F"/>
    <tableColumn id="10" xr3:uid="{00000000-0010-0000-1400-00000A000000}" name="Council Tax_x000a_band:_x000a_G"/>
    <tableColumn id="11" xr3:uid="{00000000-0010-0000-1400-00000B000000}" name="Council Tax_x000a_band:_x000a_H"/>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005" displayName="table2005" ref="A5:K14" totalsRowShown="0">
  <tableColumns count="11">
    <tableColumn id="1" xr3:uid="{00000000-0010-0000-0200-000001000000}" name="Area Name / _x000a_Urban Rural Classification"/>
    <tableColumn id="2" xr3:uid="{00000000-0010-0000-0200-000002000000}" name="Total number of dwellings"/>
    <tableColumn id="3" xr3:uid="{00000000-0010-0000-0200-000003000000}" name="Dwellings per hectare"/>
    <tableColumn id="4" xr3:uid="{00000000-0010-0000-0200-000004000000}" name="Council Tax band: _x000a_  A"/>
    <tableColumn id="5" xr3:uid="{00000000-0010-0000-0200-000005000000}" name="Council Tax band: _x000a_  B"/>
    <tableColumn id="6" xr3:uid="{00000000-0010-0000-0200-000006000000}" name="Council Tax band: _x000a_  C"/>
    <tableColumn id="7" xr3:uid="{00000000-0010-0000-0200-000007000000}" name="Council Tax band: _x000a_  D"/>
    <tableColumn id="8" xr3:uid="{00000000-0010-0000-0200-000008000000}" name="Council Tax band: _x000a_  E"/>
    <tableColumn id="9" xr3:uid="{00000000-0010-0000-0200-000009000000}" name="Council Tax band: _x000a_  F"/>
    <tableColumn id="10" xr3:uid="{00000000-0010-0000-0200-00000A000000}" name="Council Tax band: _x000a_  G"/>
    <tableColumn id="11" xr3:uid="{00000000-0010-0000-0200-00000B000000}" name="Council Tax band: _x000a_  H"/>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006" displayName="table2006" ref="A4:X13" totalsRowShown="0">
  <tableColumns count="24">
    <tableColumn id="1" xr3:uid="{00000000-0010-0000-0300-000001000000}" name="Area Name / _x000a_Urban Rural Classification"/>
    <tableColumn id="2" xr3:uid="{00000000-0010-0000-0300-000002000000}" name="Total number of dwellings"/>
    <tableColumn id="3" xr3:uid="{00000000-0010-0000-0300-000003000000}" name="Dwellings per hectare"/>
    <tableColumn id="4" xr3:uid="{00000000-0010-0000-0300-000004000000}" name="Council Tax band: _x000a_ A"/>
    <tableColumn id="5" xr3:uid="{00000000-0010-0000-0300-000005000000}" name="Council Tax band: _x000a_ B"/>
    <tableColumn id="6" xr3:uid="{00000000-0010-0000-0300-000006000000}" name="Council Tax band: _x000a_ C"/>
    <tableColumn id="7" xr3:uid="{00000000-0010-0000-0300-000007000000}" name="Council Tax band: _x000a_ D"/>
    <tableColumn id="8" xr3:uid="{00000000-0010-0000-0300-000008000000}" name="Council Tax band: _x000a_ E"/>
    <tableColumn id="9" xr3:uid="{00000000-0010-0000-0300-000009000000}" name="Council Tax band: _x000a_ F"/>
    <tableColumn id="10" xr3:uid="{00000000-0010-0000-0300-00000A000000}" name="Council Tax band: _x000a_ G"/>
    <tableColumn id="11" xr3:uid="{00000000-0010-0000-0300-00000B000000}" name="Council Tax band: _x000a_ H"/>
    <tableColumn id="12" xr3:uid="{00000000-0010-0000-0300-00000C000000}" name="Type of dwelling: _x000a_ Detached"/>
    <tableColumn id="13" xr3:uid="{00000000-0010-0000-0300-00000D000000}" name="Type of dwelling: _x000a_ Semidetached"/>
    <tableColumn id="14" xr3:uid="{00000000-0010-0000-0300-00000E000000}" name="Type of dwelling: _x000a_ Terraced"/>
    <tableColumn id="15" xr3:uid="{00000000-0010-0000-0300-00000F000000}" name="Type of dwelling: _x000a_ Flat"/>
    <tableColumn id="16" xr3:uid="{00000000-0010-0000-0300-000010000000}" name="Type of dwelling: _x000a_  Unknown"/>
    <tableColumn id="17" xr3:uid="{00000000-0010-0000-0300-000011000000}" name="Number of rooms in dwelling: _x000a_ 1"/>
    <tableColumn id="18" xr3:uid="{00000000-0010-0000-0300-000012000000}" name="Number of rooms in dwelling: _x000a_ 2"/>
    <tableColumn id="19" xr3:uid="{00000000-0010-0000-0300-000013000000}" name="Number of rooms in dwelling: _x000a_ 3"/>
    <tableColumn id="20" xr3:uid="{00000000-0010-0000-0300-000014000000}" name="Number of rooms in dwelling: _x000a_ 4"/>
    <tableColumn id="21" xr3:uid="{00000000-0010-0000-0300-000015000000}" name="Number of rooms in dwelling: _x000a_ 5"/>
    <tableColumn id="22" xr3:uid="{00000000-0010-0000-0300-000016000000}" name="Number of rooms in dwelling: _x000a_ 6"/>
    <tableColumn id="23" xr3:uid="{00000000-0010-0000-0300-000017000000}" name="Number of rooms in dwelling: _x000a_ 7+"/>
    <tableColumn id="24" xr3:uid="{00000000-0010-0000-0300-000018000000}" name="Number of rooms in dwelling: _x000a_ Unknown"/>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007" displayName="table2007" ref="A4:X13" totalsRowShown="0" headerRowDxfId="29" headerRowBorderDxfId="28">
  <tableColumns count="24">
    <tableColumn id="1" xr3:uid="{00000000-0010-0000-0400-000001000000}" name="Area Name / _x000a_Urban Rural Classification"/>
    <tableColumn id="2" xr3:uid="{00000000-0010-0000-0400-000002000000}" name="Total number of dwellings"/>
    <tableColumn id="3" xr3:uid="{00000000-0010-0000-0400-000003000000}" name="Dwellings per hectare"/>
    <tableColumn id="4" xr3:uid="{00000000-0010-0000-0400-000004000000}" name="Council Tax band: _x000a_ A"/>
    <tableColumn id="5" xr3:uid="{00000000-0010-0000-0400-000005000000}" name="Council Tax band: _x000a_ B"/>
    <tableColumn id="6" xr3:uid="{00000000-0010-0000-0400-000006000000}" name="Council Tax band: _x000a_ C"/>
    <tableColumn id="7" xr3:uid="{00000000-0010-0000-0400-000007000000}" name="Council Tax band: _x000a_ D"/>
    <tableColumn id="8" xr3:uid="{00000000-0010-0000-0400-000008000000}" name="Council Tax band: _x000a_ E"/>
    <tableColumn id="9" xr3:uid="{00000000-0010-0000-0400-000009000000}" name="Council Tax band: _x000a_ F"/>
    <tableColumn id="10" xr3:uid="{00000000-0010-0000-0400-00000A000000}" name="Council Tax band: _x000a_ G"/>
    <tableColumn id="11" xr3:uid="{00000000-0010-0000-0400-00000B000000}" name="Council Tax band: _x000a_ H"/>
    <tableColumn id="12" xr3:uid="{00000000-0010-0000-0400-00000C000000}" name="Type of dwelling: _x000a_ Detached"/>
    <tableColumn id="13" xr3:uid="{00000000-0010-0000-0400-00000D000000}" name="Type of dwelling: _x000a_ Semidetached"/>
    <tableColumn id="14" xr3:uid="{00000000-0010-0000-0400-00000E000000}" name="Type of dwelling: _x000a_ Terraced"/>
    <tableColumn id="15" xr3:uid="{00000000-0010-0000-0400-00000F000000}" name="Type of dwelling: _x000a_ Flat"/>
    <tableColumn id="16" xr3:uid="{00000000-0010-0000-0400-000010000000}" name="Type of dwelling: _x000a_  Unknown"/>
    <tableColumn id="17" xr3:uid="{00000000-0010-0000-0400-000011000000}" name="Number of rooms in dwelling: _x000a_ 1"/>
    <tableColumn id="18" xr3:uid="{00000000-0010-0000-0400-000012000000}" name="Number of rooms in dwelling: _x000a_ 2"/>
    <tableColumn id="19" xr3:uid="{00000000-0010-0000-0400-000013000000}" name="Number of rooms in dwelling: _x000a_ 3"/>
    <tableColumn id="20" xr3:uid="{00000000-0010-0000-0400-000014000000}" name="Number of rooms in dwelling: _x000a_ 4"/>
    <tableColumn id="21" xr3:uid="{00000000-0010-0000-0400-000015000000}" name="Number of rooms in dwelling: _x000a_ 5"/>
    <tableColumn id="22" xr3:uid="{00000000-0010-0000-0400-000016000000}" name="Number of rooms in dwelling: _x000a_ 6"/>
    <tableColumn id="23" xr3:uid="{00000000-0010-0000-0400-000017000000}" name="Number of rooms in dwelling: _x000a_ 7+"/>
    <tableColumn id="24" xr3:uid="{00000000-0010-0000-0400-000018000000}" name="Number of rooms in dwelling: _x000a_ Unknown"/>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008" displayName="table2008" ref="A4:X13" totalsRowShown="0" headerRowDxfId="27" headerRowBorderDxfId="26">
  <tableColumns count="24">
    <tableColumn id="1" xr3:uid="{00000000-0010-0000-0500-000001000000}" name="Area Name / _x000a_Urban Rural Classification"/>
    <tableColumn id="2" xr3:uid="{00000000-0010-0000-0500-000002000000}" name="Total number of dwellings"/>
    <tableColumn id="3" xr3:uid="{00000000-0010-0000-0500-000003000000}" name="Dwellings per hectare"/>
    <tableColumn id="4" xr3:uid="{00000000-0010-0000-0500-000004000000}" name="Council Tax band: _x000a_ A"/>
    <tableColumn id="5" xr3:uid="{00000000-0010-0000-0500-000005000000}" name="Council Tax band: _x000a_ B"/>
    <tableColumn id="6" xr3:uid="{00000000-0010-0000-0500-000006000000}" name="Council Tax band: _x000a_ C"/>
    <tableColumn id="7" xr3:uid="{00000000-0010-0000-0500-000007000000}" name="Council Tax band: _x000a_ D"/>
    <tableColumn id="8" xr3:uid="{00000000-0010-0000-0500-000008000000}" name="Council Tax band: _x000a_ E"/>
    <tableColumn id="9" xr3:uid="{00000000-0010-0000-0500-000009000000}" name="Council Tax band: _x000a_ F"/>
    <tableColumn id="10" xr3:uid="{00000000-0010-0000-0500-00000A000000}" name="Council Tax band: _x000a_ G"/>
    <tableColumn id="11" xr3:uid="{00000000-0010-0000-0500-00000B000000}" name="Council Tax band: _x000a_ H"/>
    <tableColumn id="12" xr3:uid="{00000000-0010-0000-0500-00000C000000}" name="Type of dwelling: _x000a_ Detached"/>
    <tableColumn id="13" xr3:uid="{00000000-0010-0000-0500-00000D000000}" name="Type of dwelling: _x000a_ Semidetached"/>
    <tableColumn id="14" xr3:uid="{00000000-0010-0000-0500-00000E000000}" name="Type of dwelling: _x000a_ Terraced"/>
    <tableColumn id="15" xr3:uid="{00000000-0010-0000-0500-00000F000000}" name="Type of dwelling: _x000a_ Flat"/>
    <tableColumn id="16" xr3:uid="{00000000-0010-0000-0500-000010000000}" name="Type of dwelling: _x000a_  Unknown"/>
    <tableColumn id="17" xr3:uid="{00000000-0010-0000-0500-000011000000}" name="Number of rooms in dwelling: _x000a_ 1"/>
    <tableColumn id="18" xr3:uid="{00000000-0010-0000-0500-000012000000}" name="Number of rooms in dwelling: _x000a_ 2"/>
    <tableColumn id="19" xr3:uid="{00000000-0010-0000-0500-000013000000}" name="Number of rooms in dwelling: _x000a_ 3"/>
    <tableColumn id="20" xr3:uid="{00000000-0010-0000-0500-000014000000}" name="Number of rooms in dwelling: _x000a_ 4"/>
    <tableColumn id="21" xr3:uid="{00000000-0010-0000-0500-000015000000}" name="Number of rooms in dwelling: _x000a_ 5"/>
    <tableColumn id="22" xr3:uid="{00000000-0010-0000-0500-000016000000}" name="Number of rooms in dwelling: _x000a_ 6"/>
    <tableColumn id="23" xr3:uid="{00000000-0010-0000-0500-000017000000}" name="Number of rooms in dwelling: _x000a_ 7+"/>
    <tableColumn id="24" xr3:uid="{00000000-0010-0000-0500-000018000000}" name="Number of rooms in dwelling: _x000a_ Unknown"/>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009" displayName="table2009" ref="A4:X13" totalsRowShown="0" headerRowDxfId="25" headerRowBorderDxfId="24">
  <tableColumns count="24">
    <tableColumn id="1" xr3:uid="{00000000-0010-0000-0600-000001000000}" name="Area Name / _x000a_Urban Rural Classification"/>
    <tableColumn id="2" xr3:uid="{00000000-0010-0000-0600-000002000000}" name="Total number of dwellings"/>
    <tableColumn id="3" xr3:uid="{00000000-0010-0000-0600-000003000000}" name="Dwellings per hectare"/>
    <tableColumn id="4" xr3:uid="{00000000-0010-0000-0600-000004000000}" name="Council Tax band: _x000a_ A"/>
    <tableColumn id="5" xr3:uid="{00000000-0010-0000-0600-000005000000}" name="Council Tax band: _x000a_ B"/>
    <tableColumn id="6" xr3:uid="{00000000-0010-0000-0600-000006000000}" name="Council Tax band: _x000a_ C"/>
    <tableColumn id="7" xr3:uid="{00000000-0010-0000-0600-000007000000}" name="Council Tax band: _x000a_ D"/>
    <tableColumn id="8" xr3:uid="{00000000-0010-0000-0600-000008000000}" name="Council Tax band: _x000a_ E"/>
    <tableColumn id="9" xr3:uid="{00000000-0010-0000-0600-000009000000}" name="Council Tax band: _x000a_ F"/>
    <tableColumn id="10" xr3:uid="{00000000-0010-0000-0600-00000A000000}" name="Council Tax band: _x000a_ G"/>
    <tableColumn id="11" xr3:uid="{00000000-0010-0000-0600-00000B000000}" name="Council Tax band: _x000a_ H"/>
    <tableColumn id="12" xr3:uid="{00000000-0010-0000-0600-00000C000000}" name="Type of dwelling: _x000a_ Detached"/>
    <tableColumn id="13" xr3:uid="{00000000-0010-0000-0600-00000D000000}" name="Type of dwelling: _x000a_ Semidetached"/>
    <tableColumn id="14" xr3:uid="{00000000-0010-0000-0600-00000E000000}" name="Type of dwelling: _x000a_ Terraced"/>
    <tableColumn id="15" xr3:uid="{00000000-0010-0000-0600-00000F000000}" name="Type of dwelling: _x000a_ Flat"/>
    <tableColumn id="16" xr3:uid="{00000000-0010-0000-0600-000010000000}" name="Type of dwelling: _x000a_  Unknown"/>
    <tableColumn id="17" xr3:uid="{00000000-0010-0000-0600-000011000000}" name="Number of rooms in dwelling: _x000a_ 1"/>
    <tableColumn id="18" xr3:uid="{00000000-0010-0000-0600-000012000000}" name="Number of rooms in dwelling: _x000a_ 2"/>
    <tableColumn id="19" xr3:uid="{00000000-0010-0000-0600-000013000000}" name="Number of rooms in dwelling: _x000a_ 3"/>
    <tableColumn id="20" xr3:uid="{00000000-0010-0000-0600-000014000000}" name="Number of rooms in dwelling: _x000a_ 4"/>
    <tableColumn id="21" xr3:uid="{00000000-0010-0000-0600-000015000000}" name="Number of rooms in dwelling: _x000a_ 5"/>
    <tableColumn id="22" xr3:uid="{00000000-0010-0000-0600-000016000000}" name="Number of rooms in dwelling: _x000a_ 6"/>
    <tableColumn id="23" xr3:uid="{00000000-0010-0000-0600-000017000000}" name="Number of rooms in dwelling: _x000a_ 7+"/>
    <tableColumn id="24" xr3:uid="{00000000-0010-0000-0600-000018000000}" name="Number of rooms in dwelling: _x000a_ Unknown"/>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010" displayName="table2010" ref="A4:X13" totalsRowShown="0" headerRowDxfId="23" headerRowBorderDxfId="22">
  <tableColumns count="24">
    <tableColumn id="1" xr3:uid="{00000000-0010-0000-0700-000001000000}" name="Area Name / _x000a_Urban Rural Classification"/>
    <tableColumn id="2" xr3:uid="{00000000-0010-0000-0700-000002000000}" name="Total number of dwellings"/>
    <tableColumn id="3" xr3:uid="{00000000-0010-0000-0700-000003000000}" name="Dwellings per hectare"/>
    <tableColumn id="4" xr3:uid="{00000000-0010-0000-0700-000004000000}" name="Council Tax band: _x000a_ A"/>
    <tableColumn id="5" xr3:uid="{00000000-0010-0000-0700-000005000000}" name="Council Tax band: _x000a_ B"/>
    <tableColumn id="6" xr3:uid="{00000000-0010-0000-0700-000006000000}" name="Council Tax band: _x000a_ C"/>
    <tableColumn id="7" xr3:uid="{00000000-0010-0000-0700-000007000000}" name="Council Tax band: _x000a_ D"/>
    <tableColumn id="8" xr3:uid="{00000000-0010-0000-0700-000008000000}" name="Council Tax band: _x000a_ E"/>
    <tableColumn id="9" xr3:uid="{00000000-0010-0000-0700-000009000000}" name="Council Tax band: _x000a_ F"/>
    <tableColumn id="10" xr3:uid="{00000000-0010-0000-0700-00000A000000}" name="Council Tax band: _x000a_ G"/>
    <tableColumn id="11" xr3:uid="{00000000-0010-0000-0700-00000B000000}" name="Council Tax band: _x000a_ H"/>
    <tableColumn id="12" xr3:uid="{00000000-0010-0000-0700-00000C000000}" name="Type of dwelling: _x000a_ Detached"/>
    <tableColumn id="13" xr3:uid="{00000000-0010-0000-0700-00000D000000}" name="Type of dwelling: _x000a_ Semidetached"/>
    <tableColumn id="14" xr3:uid="{00000000-0010-0000-0700-00000E000000}" name="Type of dwelling: _x000a_ Terraced"/>
    <tableColumn id="15" xr3:uid="{00000000-0010-0000-0700-00000F000000}" name="Type of dwelling: _x000a_ Flat"/>
    <tableColumn id="16" xr3:uid="{00000000-0010-0000-0700-000010000000}" name="Type of dwelling: _x000a_  Unknown"/>
    <tableColumn id="17" xr3:uid="{00000000-0010-0000-0700-000011000000}" name="Number of rooms in dwelling: _x000a_ 1"/>
    <tableColumn id="18" xr3:uid="{00000000-0010-0000-0700-000012000000}" name="Number of rooms in dwelling: _x000a_ 2"/>
    <tableColumn id="19" xr3:uid="{00000000-0010-0000-0700-000013000000}" name="Number of rooms in dwelling: _x000a_ 3"/>
    <tableColumn id="20" xr3:uid="{00000000-0010-0000-0700-000014000000}" name="Number of rooms in dwelling: _x000a_ 4"/>
    <tableColumn id="21" xr3:uid="{00000000-0010-0000-0700-000015000000}" name="Number of rooms in dwelling: _x000a_ 5"/>
    <tableColumn id="22" xr3:uid="{00000000-0010-0000-0700-000016000000}" name="Number of rooms in dwelling: _x000a_ 6"/>
    <tableColumn id="23" xr3:uid="{00000000-0010-0000-0700-000017000000}" name="Number of rooms in dwelling: _x000a_ 7+"/>
    <tableColumn id="24" xr3:uid="{00000000-0010-0000-0700-000018000000}" name="Number of rooms in dwelling: _x000a_ Unknown"/>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011" displayName="table2011" ref="A4:X13" totalsRowShown="0" headerRowDxfId="21" headerRowBorderDxfId="20">
  <tableColumns count="24">
    <tableColumn id="1" xr3:uid="{00000000-0010-0000-0800-000001000000}" name="Area Name / _x000a_Urban Rural Classification"/>
    <tableColumn id="2" xr3:uid="{00000000-0010-0000-0800-000002000000}" name="Total number of dwellings"/>
    <tableColumn id="3" xr3:uid="{00000000-0010-0000-0800-000003000000}" name="Dwellings per hectare"/>
    <tableColumn id="4" xr3:uid="{00000000-0010-0000-0800-000004000000}" name="Council Tax band: _x000a_ A"/>
    <tableColumn id="5" xr3:uid="{00000000-0010-0000-0800-000005000000}" name="Council Tax band: _x000a_ B"/>
    <tableColumn id="6" xr3:uid="{00000000-0010-0000-0800-000006000000}" name="Council Tax band: _x000a_ C"/>
    <tableColumn id="7" xr3:uid="{00000000-0010-0000-0800-000007000000}" name="Council Tax band: _x000a_ D"/>
    <tableColumn id="8" xr3:uid="{00000000-0010-0000-0800-000008000000}" name="Council Tax band: _x000a_ E"/>
    <tableColumn id="9" xr3:uid="{00000000-0010-0000-0800-000009000000}" name="Council Tax band: _x000a_ F"/>
    <tableColumn id="10" xr3:uid="{00000000-0010-0000-0800-00000A000000}" name="Council Tax band: _x000a_ G"/>
    <tableColumn id="11" xr3:uid="{00000000-0010-0000-0800-00000B000000}" name="Council Tax band: _x000a_ H"/>
    <tableColumn id="12" xr3:uid="{00000000-0010-0000-0800-00000C000000}" name="Type of dwelling: _x000a_ Detached"/>
    <tableColumn id="13" xr3:uid="{00000000-0010-0000-0800-00000D000000}" name="Type of dwelling: _x000a_ Semidetached"/>
    <tableColumn id="14" xr3:uid="{00000000-0010-0000-0800-00000E000000}" name="Type of dwelling: _x000a_ Terraced"/>
    <tableColumn id="15" xr3:uid="{00000000-0010-0000-0800-00000F000000}" name="Type of dwelling: _x000a_ Flat"/>
    <tableColumn id="16" xr3:uid="{00000000-0010-0000-0800-000010000000}" name="Type of dwelling: _x000a_  Unknown"/>
    <tableColumn id="17" xr3:uid="{00000000-0010-0000-0800-000011000000}" name="Number of rooms in dwelling: _x000a_ 1"/>
    <tableColumn id="18" xr3:uid="{00000000-0010-0000-0800-000012000000}" name="Number of rooms in dwelling: _x000a_ 2"/>
    <tableColumn id="19" xr3:uid="{00000000-0010-0000-0800-000013000000}" name="Number of rooms in dwelling: _x000a_ 3"/>
    <tableColumn id="20" xr3:uid="{00000000-0010-0000-0800-000014000000}" name="Number of rooms in dwelling: _x000a_ 4"/>
    <tableColumn id="21" xr3:uid="{00000000-0010-0000-0800-000015000000}" name="Number of rooms in dwelling: _x000a_ 5"/>
    <tableColumn id="22" xr3:uid="{00000000-0010-0000-0800-000016000000}" name="Number of rooms in dwelling: _x000a_ 6"/>
    <tableColumn id="23" xr3:uid="{00000000-0010-0000-0800-000017000000}" name="Number of rooms in dwelling: _x000a_ 7+"/>
    <tableColumn id="24" xr3:uid="{00000000-0010-0000-0800-000018000000}" name="Number of rooms in dwelling: _x000a_ Unknown"/>
  </tableColumns>
  <tableStyleInfo name="non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cscustomerservices@nrscotland.gov.uk" TargetMode="External"/><Relationship Id="rId2" Type="http://schemas.openxmlformats.org/officeDocument/2006/relationships/hyperlink" Target="http://www.nationalarchives.gov.uk/doc/open-government-licence/" TargetMode="External"/><Relationship Id="rId1" Type="http://schemas.openxmlformats.org/officeDocument/2006/relationships/hyperlink" Target="https://www.gov.scot/publications/scottish-government-urban-rural-classification-2020/" TargetMode="External"/><Relationship Id="rId5" Type="http://schemas.openxmlformats.org/officeDocument/2006/relationships/hyperlink" Target="https://www.nrscotland.gov.uk/statistics-and-data/statistics/statistics-by-theme/households/household-estimates/small-area-statistics-on-households-and-dwellings" TargetMode="External"/><Relationship Id="rId4" Type="http://schemas.openxmlformats.org/officeDocument/2006/relationships/hyperlink" Target="mailto:communications@nrscotland.gov.u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abSelected="1" workbookViewId="0"/>
  </sheetViews>
  <sheetFormatPr defaultColWidth="11.07421875" defaultRowHeight="15.5" x14ac:dyDescent="0.35"/>
  <cols>
    <col min="1" max="1" width="163.15234375" customWidth="1"/>
  </cols>
  <sheetData>
    <row r="1" spans="1:1" ht="25.5" customHeight="1" x14ac:dyDescent="0.4">
      <c r="A1" s="35" t="s">
        <v>116</v>
      </c>
    </row>
    <row r="2" spans="1:1" ht="18" customHeight="1" x14ac:dyDescent="0.35">
      <c r="A2" s="3" t="s">
        <v>20</v>
      </c>
    </row>
    <row r="3" spans="1:1" ht="15" customHeight="1" x14ac:dyDescent="0.35">
      <c r="A3" s="34" t="s">
        <v>145</v>
      </c>
    </row>
    <row r="4" spans="1:1" ht="18" customHeight="1" x14ac:dyDescent="0.4">
      <c r="A4" s="7" t="s">
        <v>9</v>
      </c>
    </row>
    <row r="5" spans="1:1" ht="15" customHeight="1" x14ac:dyDescent="0.35">
      <c r="A5" s="1" t="s">
        <v>117</v>
      </c>
    </row>
    <row r="6" spans="1:1" ht="18" customHeight="1" x14ac:dyDescent="0.4">
      <c r="A6" s="7" t="s">
        <v>8</v>
      </c>
    </row>
    <row r="7" spans="1:1" ht="15" customHeight="1" x14ac:dyDescent="0.35">
      <c r="A7" s="3" t="s">
        <v>118</v>
      </c>
    </row>
    <row r="8" spans="1:1" ht="18" customHeight="1" x14ac:dyDescent="0.4">
      <c r="A8" s="7" t="s">
        <v>7</v>
      </c>
    </row>
    <row r="9" spans="1:1" ht="15" customHeight="1" x14ac:dyDescent="0.35">
      <c r="A9" s="3" t="s">
        <v>119</v>
      </c>
    </row>
    <row r="10" spans="1:1" ht="18" customHeight="1" x14ac:dyDescent="0.4">
      <c r="A10" s="7" t="s">
        <v>6</v>
      </c>
    </row>
    <row r="11" spans="1:1" ht="15" customHeight="1" x14ac:dyDescent="0.35">
      <c r="A11" s="3" t="s">
        <v>0</v>
      </c>
    </row>
    <row r="12" spans="1:1" ht="18" customHeight="1" x14ac:dyDescent="0.4">
      <c r="A12" s="7" t="s">
        <v>5</v>
      </c>
    </row>
    <row r="13" spans="1:1" ht="15" customHeight="1" x14ac:dyDescent="0.35">
      <c r="A13" s="3" t="s">
        <v>4</v>
      </c>
    </row>
    <row r="14" spans="1:1" ht="18" customHeight="1" x14ac:dyDescent="0.4">
      <c r="A14" s="7" t="s">
        <v>3</v>
      </c>
    </row>
    <row r="15" spans="1:1" ht="15" customHeight="1" x14ac:dyDescent="0.35">
      <c r="A15" s="8" t="s">
        <v>10</v>
      </c>
    </row>
    <row r="16" spans="1:1" ht="18" customHeight="1" x14ac:dyDescent="0.4">
      <c r="A16" s="7" t="s">
        <v>2</v>
      </c>
    </row>
    <row r="17" spans="1:1" ht="45" customHeight="1" x14ac:dyDescent="0.35">
      <c r="A17" s="3" t="s">
        <v>146</v>
      </c>
    </row>
    <row r="18" spans="1:1" ht="18" customHeight="1" x14ac:dyDescent="0.4">
      <c r="A18" s="7" t="s">
        <v>1</v>
      </c>
    </row>
    <row r="19" spans="1:1" ht="39" customHeight="1" x14ac:dyDescent="0.35">
      <c r="A19" s="3" t="s">
        <v>19</v>
      </c>
    </row>
    <row r="20" spans="1:1" ht="17.25" customHeight="1" x14ac:dyDescent="0.4">
      <c r="A20" s="7" t="s">
        <v>18</v>
      </c>
    </row>
    <row r="21" spans="1:1" ht="60" customHeight="1" x14ac:dyDescent="0.35">
      <c r="A21" s="3" t="s">
        <v>21</v>
      </c>
    </row>
    <row r="22" spans="1:1" ht="15" customHeight="1" x14ac:dyDescent="0.35">
      <c r="A22" s="2" t="s">
        <v>22</v>
      </c>
    </row>
    <row r="23" spans="1:1" ht="15.75" customHeight="1" x14ac:dyDescent="0.4">
      <c r="A23" s="4" t="s">
        <v>55</v>
      </c>
    </row>
    <row r="24" spans="1:1" ht="30" customHeight="1" x14ac:dyDescent="0.35">
      <c r="A24" s="5" t="s">
        <v>120</v>
      </c>
    </row>
    <row r="25" spans="1:1" x14ac:dyDescent="0.35">
      <c r="A25" s="6" t="s">
        <v>56</v>
      </c>
    </row>
    <row r="26" spans="1:1" ht="18" customHeight="1" x14ac:dyDescent="0.4">
      <c r="A26" s="4" t="s">
        <v>57</v>
      </c>
    </row>
    <row r="27" spans="1:1" x14ac:dyDescent="0.35">
      <c r="A27" s="5" t="s">
        <v>58</v>
      </c>
    </row>
    <row r="28" spans="1:1" x14ac:dyDescent="0.35">
      <c r="A28" s="6" t="s">
        <v>59</v>
      </c>
    </row>
    <row r="29" spans="1:1" x14ac:dyDescent="0.35">
      <c r="A29" s="6" t="s">
        <v>60</v>
      </c>
    </row>
    <row r="30" spans="1:1" x14ac:dyDescent="0.35">
      <c r="A30" s="6" t="str">
        <f>HYPERLINK("#'Table of contents'!A1", "Go to contents")</f>
        <v>Go to contents</v>
      </c>
    </row>
  </sheetData>
  <hyperlinks>
    <hyperlink ref="A22" r:id="rId1" xr:uid="{00000000-0004-0000-0000-000001000000}"/>
    <hyperlink ref="A25" r:id="rId2" xr:uid="{00000000-0004-0000-0000-000002000000}"/>
    <hyperlink ref="A28" r:id="rId3" xr:uid="{00000000-0004-0000-0000-000003000000}"/>
    <hyperlink ref="A29" r:id="rId4" xr:uid="{00000000-0004-0000-0000-000004000000}"/>
    <hyperlink ref="A3" r:id="rId5" display="Link to NRS website: Household and Dwellings in Scotland: 2022 (opens a new window)" xr:uid="{ED51CC68-B2BF-448B-8EEC-BF4AA108F33F}"/>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44</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2506062</v>
      </c>
      <c r="C5" s="19">
        <v>0.32</v>
      </c>
      <c r="D5" s="18">
        <v>551053</v>
      </c>
      <c r="E5" s="18">
        <v>593551</v>
      </c>
      <c r="F5" s="18">
        <v>400384</v>
      </c>
      <c r="G5" s="18">
        <v>324482</v>
      </c>
      <c r="H5" s="18">
        <v>327592</v>
      </c>
      <c r="I5" s="18">
        <v>180998</v>
      </c>
      <c r="J5" s="18">
        <v>115308</v>
      </c>
      <c r="K5" s="18">
        <v>12694</v>
      </c>
      <c r="L5" s="18">
        <v>524418</v>
      </c>
      <c r="M5" s="18">
        <v>497263</v>
      </c>
      <c r="N5" s="18">
        <v>517103</v>
      </c>
      <c r="O5" s="18">
        <v>954533</v>
      </c>
      <c r="P5" s="18">
        <v>12745</v>
      </c>
      <c r="Q5" s="18">
        <v>19901</v>
      </c>
      <c r="R5" s="18">
        <v>301410</v>
      </c>
      <c r="S5" s="18">
        <v>736361</v>
      </c>
      <c r="T5" s="18">
        <v>668329</v>
      </c>
      <c r="U5" s="18">
        <v>412425</v>
      </c>
      <c r="V5" s="18">
        <v>183067</v>
      </c>
      <c r="W5" s="18">
        <v>149735</v>
      </c>
      <c r="X5" s="18">
        <v>34834</v>
      </c>
    </row>
    <row r="6" spans="1:24" x14ac:dyDescent="0.35">
      <c r="A6" t="s">
        <v>31</v>
      </c>
      <c r="B6" s="14">
        <v>960059</v>
      </c>
      <c r="C6" s="15">
        <v>10.26</v>
      </c>
      <c r="D6" s="14">
        <v>196036</v>
      </c>
      <c r="E6" s="14">
        <v>224441</v>
      </c>
      <c r="F6" s="14">
        <v>169131</v>
      </c>
      <c r="G6" s="14">
        <v>129169</v>
      </c>
      <c r="H6" s="14">
        <v>123137</v>
      </c>
      <c r="I6" s="14">
        <v>64882</v>
      </c>
      <c r="J6" s="14">
        <v>46720</v>
      </c>
      <c r="K6" s="14">
        <v>6543</v>
      </c>
      <c r="L6" s="14">
        <v>89689</v>
      </c>
      <c r="M6" s="14">
        <v>145035</v>
      </c>
      <c r="N6" s="14">
        <v>146130</v>
      </c>
      <c r="O6" s="14">
        <v>577087</v>
      </c>
      <c r="P6" s="14">
        <v>2118</v>
      </c>
      <c r="Q6" s="14">
        <v>10746</v>
      </c>
      <c r="R6" s="14">
        <v>149246</v>
      </c>
      <c r="S6" s="14">
        <v>328942</v>
      </c>
      <c r="T6" s="14">
        <v>234248</v>
      </c>
      <c r="U6" s="14">
        <v>132123</v>
      </c>
      <c r="V6" s="14">
        <v>51850</v>
      </c>
      <c r="W6" s="14">
        <v>42776</v>
      </c>
      <c r="X6" s="14">
        <v>10128</v>
      </c>
    </row>
    <row r="7" spans="1:24" x14ac:dyDescent="0.35">
      <c r="A7" t="s">
        <v>32</v>
      </c>
      <c r="B7" s="14">
        <v>841453</v>
      </c>
      <c r="C7" s="15">
        <v>4.3899999999999997</v>
      </c>
      <c r="D7" s="14">
        <v>198746</v>
      </c>
      <c r="E7" s="14">
        <v>232553</v>
      </c>
      <c r="F7" s="14">
        <v>127596</v>
      </c>
      <c r="G7" s="14">
        <v>100128</v>
      </c>
      <c r="H7" s="14">
        <v>98650</v>
      </c>
      <c r="I7" s="14">
        <v>54770</v>
      </c>
      <c r="J7" s="14">
        <v>27623</v>
      </c>
      <c r="K7" s="14">
        <v>1387</v>
      </c>
      <c r="L7" s="14">
        <v>156729</v>
      </c>
      <c r="M7" s="14">
        <v>181252</v>
      </c>
      <c r="N7" s="14">
        <v>230027</v>
      </c>
      <c r="O7" s="14">
        <v>270255</v>
      </c>
      <c r="P7" s="14">
        <v>3190</v>
      </c>
      <c r="Q7" s="14">
        <v>4949</v>
      </c>
      <c r="R7" s="14">
        <v>93104</v>
      </c>
      <c r="S7" s="14">
        <v>246341</v>
      </c>
      <c r="T7" s="14">
        <v>237260</v>
      </c>
      <c r="U7" s="14">
        <v>156481</v>
      </c>
      <c r="V7" s="14">
        <v>59657</v>
      </c>
      <c r="W7" s="14">
        <v>39214</v>
      </c>
      <c r="X7" s="14">
        <v>4447</v>
      </c>
    </row>
    <row r="8" spans="1:24" x14ac:dyDescent="0.35">
      <c r="A8" t="s">
        <v>33</v>
      </c>
      <c r="B8" s="14">
        <v>209288</v>
      </c>
      <c r="C8" s="15">
        <v>1.57</v>
      </c>
      <c r="D8" s="14">
        <v>54862</v>
      </c>
      <c r="E8" s="14">
        <v>43827</v>
      </c>
      <c r="F8" s="14">
        <v>27660</v>
      </c>
      <c r="G8" s="14">
        <v>25410</v>
      </c>
      <c r="H8" s="14">
        <v>29326</v>
      </c>
      <c r="I8" s="14">
        <v>17269</v>
      </c>
      <c r="J8" s="14">
        <v>10065</v>
      </c>
      <c r="K8" s="14">
        <v>869</v>
      </c>
      <c r="L8" s="14">
        <v>57968</v>
      </c>
      <c r="M8" s="14">
        <v>51661</v>
      </c>
      <c r="N8" s="14">
        <v>52587</v>
      </c>
      <c r="O8" s="14">
        <v>45964</v>
      </c>
      <c r="P8" s="14">
        <v>1108</v>
      </c>
      <c r="Q8" s="14">
        <v>1316</v>
      </c>
      <c r="R8" s="14">
        <v>20698</v>
      </c>
      <c r="S8" s="14">
        <v>55331</v>
      </c>
      <c r="T8" s="14">
        <v>60053</v>
      </c>
      <c r="U8" s="14">
        <v>37361</v>
      </c>
      <c r="V8" s="14">
        <v>18392</v>
      </c>
      <c r="W8" s="14">
        <v>14894</v>
      </c>
      <c r="X8" s="14">
        <v>1243</v>
      </c>
    </row>
    <row r="9" spans="1:24" x14ac:dyDescent="0.35">
      <c r="A9" t="s">
        <v>34</v>
      </c>
      <c r="B9" s="14">
        <v>38915</v>
      </c>
      <c r="C9" s="15">
        <v>1.08</v>
      </c>
      <c r="D9" s="14">
        <v>11102</v>
      </c>
      <c r="E9" s="14">
        <v>9313</v>
      </c>
      <c r="F9" s="14">
        <v>5839</v>
      </c>
      <c r="G9" s="14">
        <v>4795</v>
      </c>
      <c r="H9" s="14">
        <v>4721</v>
      </c>
      <c r="I9" s="14">
        <v>2106</v>
      </c>
      <c r="J9" s="14">
        <v>989</v>
      </c>
      <c r="K9" s="14">
        <v>50</v>
      </c>
      <c r="L9" s="14">
        <v>10345</v>
      </c>
      <c r="M9" s="14">
        <v>9630</v>
      </c>
      <c r="N9" s="14">
        <v>10645</v>
      </c>
      <c r="O9" s="14">
        <v>8080</v>
      </c>
      <c r="P9" s="14">
        <v>215</v>
      </c>
      <c r="Q9" s="14">
        <v>275</v>
      </c>
      <c r="R9" s="14">
        <v>5130</v>
      </c>
      <c r="S9" s="14">
        <v>10357</v>
      </c>
      <c r="T9" s="14">
        <v>10864</v>
      </c>
      <c r="U9" s="14">
        <v>6485</v>
      </c>
      <c r="V9" s="14">
        <v>3213</v>
      </c>
      <c r="W9" s="14">
        <v>2309</v>
      </c>
      <c r="X9" s="14">
        <v>282</v>
      </c>
    </row>
    <row r="10" spans="1:24" x14ac:dyDescent="0.35">
      <c r="A10" t="s">
        <v>35</v>
      </c>
      <c r="B10" s="14">
        <v>35069</v>
      </c>
      <c r="C10" s="15">
        <v>2.7</v>
      </c>
      <c r="D10" s="14">
        <v>11426</v>
      </c>
      <c r="E10" s="14">
        <v>8291</v>
      </c>
      <c r="F10" s="14">
        <v>6245</v>
      </c>
      <c r="G10" s="14">
        <v>4406</v>
      </c>
      <c r="H10" s="14">
        <v>3407</v>
      </c>
      <c r="I10" s="14">
        <v>978</v>
      </c>
      <c r="J10" s="14">
        <v>303</v>
      </c>
      <c r="K10" s="14">
        <v>13</v>
      </c>
      <c r="L10" s="14">
        <v>7829</v>
      </c>
      <c r="M10" s="14">
        <v>8086</v>
      </c>
      <c r="N10" s="14">
        <v>7292</v>
      </c>
      <c r="O10" s="14">
        <v>11441</v>
      </c>
      <c r="P10" s="14">
        <v>421</v>
      </c>
      <c r="Q10" s="14">
        <v>240</v>
      </c>
      <c r="R10" s="14">
        <v>3905</v>
      </c>
      <c r="S10" s="14">
        <v>9221</v>
      </c>
      <c r="T10" s="14">
        <v>9744</v>
      </c>
      <c r="U10" s="14">
        <v>4139</v>
      </c>
      <c r="V10" s="14">
        <v>1884</v>
      </c>
      <c r="W10" s="14">
        <v>1663</v>
      </c>
      <c r="X10" s="14">
        <v>4273</v>
      </c>
    </row>
    <row r="11" spans="1:24" x14ac:dyDescent="0.35">
      <c r="A11" t="s">
        <v>36</v>
      </c>
      <c r="B11" s="14">
        <v>267702</v>
      </c>
      <c r="C11" s="15">
        <v>0.12</v>
      </c>
      <c r="D11" s="14">
        <v>46853</v>
      </c>
      <c r="E11" s="14">
        <v>45514</v>
      </c>
      <c r="F11" s="14">
        <v>36972</v>
      </c>
      <c r="G11" s="14">
        <v>37209</v>
      </c>
      <c r="H11" s="14">
        <v>45443</v>
      </c>
      <c r="I11" s="14">
        <v>29894</v>
      </c>
      <c r="J11" s="14">
        <v>22784</v>
      </c>
      <c r="K11" s="14">
        <v>3033</v>
      </c>
      <c r="L11" s="14">
        <v>118136</v>
      </c>
      <c r="M11" s="14">
        <v>66433</v>
      </c>
      <c r="N11" s="14">
        <v>50848</v>
      </c>
      <c r="O11" s="14">
        <v>30274</v>
      </c>
      <c r="P11" s="14">
        <v>2011</v>
      </c>
      <c r="Q11" s="14">
        <v>1467</v>
      </c>
      <c r="R11" s="14">
        <v>18543</v>
      </c>
      <c r="S11" s="14">
        <v>57709</v>
      </c>
      <c r="T11" s="14">
        <v>71772</v>
      </c>
      <c r="U11" s="14">
        <v>49606</v>
      </c>
      <c r="V11" s="14">
        <v>31850</v>
      </c>
      <c r="W11" s="14">
        <v>34288</v>
      </c>
      <c r="X11" s="14">
        <v>2467</v>
      </c>
    </row>
    <row r="12" spans="1:24" x14ac:dyDescent="0.35">
      <c r="A12" t="s">
        <v>37</v>
      </c>
      <c r="B12" s="14">
        <v>72439</v>
      </c>
      <c r="C12" s="15">
        <v>0.04</v>
      </c>
      <c r="D12" s="14">
        <v>13914</v>
      </c>
      <c r="E12" s="14">
        <v>13186</v>
      </c>
      <c r="F12" s="14">
        <v>11663</v>
      </c>
      <c r="G12" s="14">
        <v>10378</v>
      </c>
      <c r="H12" s="14">
        <v>11440</v>
      </c>
      <c r="I12" s="14">
        <v>6417</v>
      </c>
      <c r="J12" s="14">
        <v>4883</v>
      </c>
      <c r="K12" s="14">
        <v>558</v>
      </c>
      <c r="L12" s="14">
        <v>34926</v>
      </c>
      <c r="M12" s="14">
        <v>18134</v>
      </c>
      <c r="N12" s="14">
        <v>12133</v>
      </c>
      <c r="O12" s="14">
        <v>6453</v>
      </c>
      <c r="P12" s="14">
        <v>793</v>
      </c>
      <c r="Q12" s="14">
        <v>467</v>
      </c>
      <c r="R12" s="14">
        <v>5331</v>
      </c>
      <c r="S12" s="14">
        <v>14299</v>
      </c>
      <c r="T12" s="14">
        <v>20806</v>
      </c>
      <c r="U12" s="14">
        <v>13119</v>
      </c>
      <c r="V12" s="14">
        <v>9403</v>
      </c>
      <c r="W12" s="14">
        <v>7877</v>
      </c>
      <c r="X12" s="14">
        <v>1137</v>
      </c>
    </row>
    <row r="13" spans="1:24" x14ac:dyDescent="0.35">
      <c r="A13" t="s">
        <v>38</v>
      </c>
      <c r="B13" s="14">
        <v>81137</v>
      </c>
      <c r="C13" s="15">
        <v>0.03</v>
      </c>
      <c r="D13" s="14">
        <v>18114</v>
      </c>
      <c r="E13" s="14">
        <v>16426</v>
      </c>
      <c r="F13" s="14">
        <v>15278</v>
      </c>
      <c r="G13" s="14">
        <v>12987</v>
      </c>
      <c r="H13" s="14">
        <v>11468</v>
      </c>
      <c r="I13" s="14">
        <v>4682</v>
      </c>
      <c r="J13" s="14">
        <v>1941</v>
      </c>
      <c r="K13" s="14">
        <v>241</v>
      </c>
      <c r="L13" s="14">
        <v>48796</v>
      </c>
      <c r="M13" s="14">
        <v>17032</v>
      </c>
      <c r="N13" s="14">
        <v>7441</v>
      </c>
      <c r="O13" s="14">
        <v>4979</v>
      </c>
      <c r="P13" s="14">
        <v>2889</v>
      </c>
      <c r="Q13" s="14">
        <v>441</v>
      </c>
      <c r="R13" s="14">
        <v>5453</v>
      </c>
      <c r="S13" s="14">
        <v>14161</v>
      </c>
      <c r="T13" s="14">
        <v>23582</v>
      </c>
      <c r="U13" s="14">
        <v>13111</v>
      </c>
      <c r="V13" s="14">
        <v>6818</v>
      </c>
      <c r="W13" s="14">
        <v>6714</v>
      </c>
      <c r="X13" s="14">
        <v>10857</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45</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2520073</v>
      </c>
      <c r="C5" s="19">
        <v>0.32</v>
      </c>
      <c r="D5" s="18">
        <v>550597</v>
      </c>
      <c r="E5" s="18">
        <v>594319</v>
      </c>
      <c r="F5" s="18">
        <v>404296</v>
      </c>
      <c r="G5" s="18">
        <v>327538</v>
      </c>
      <c r="H5" s="18">
        <v>330288</v>
      </c>
      <c r="I5" s="18">
        <v>183337</v>
      </c>
      <c r="J5" s="18">
        <v>116851</v>
      </c>
      <c r="K5" s="18">
        <v>12847</v>
      </c>
      <c r="L5" s="18">
        <v>529359</v>
      </c>
      <c r="M5" s="18">
        <v>499347</v>
      </c>
      <c r="N5" s="18">
        <v>519579</v>
      </c>
      <c r="O5" s="18">
        <v>959024</v>
      </c>
      <c r="P5" s="18">
        <v>12764</v>
      </c>
      <c r="Q5" s="18">
        <v>21172</v>
      </c>
      <c r="R5" s="18">
        <v>301936</v>
      </c>
      <c r="S5" s="18">
        <v>739883</v>
      </c>
      <c r="T5" s="18">
        <v>670383</v>
      </c>
      <c r="U5" s="18">
        <v>414283</v>
      </c>
      <c r="V5" s="18">
        <v>185410</v>
      </c>
      <c r="W5" s="18">
        <v>152025</v>
      </c>
      <c r="X5" s="18">
        <v>34981</v>
      </c>
    </row>
    <row r="6" spans="1:24" x14ac:dyDescent="0.35">
      <c r="A6" t="s">
        <v>31</v>
      </c>
      <c r="B6" s="14">
        <v>964863</v>
      </c>
      <c r="C6" s="15">
        <v>10.31</v>
      </c>
      <c r="D6" s="14">
        <v>196448</v>
      </c>
      <c r="E6" s="14">
        <v>224220</v>
      </c>
      <c r="F6" s="14">
        <v>171122</v>
      </c>
      <c r="G6" s="14">
        <v>130217</v>
      </c>
      <c r="H6" s="14">
        <v>123846</v>
      </c>
      <c r="I6" s="14">
        <v>65352</v>
      </c>
      <c r="J6" s="14">
        <v>47051</v>
      </c>
      <c r="K6" s="14">
        <v>6607</v>
      </c>
      <c r="L6" s="14">
        <v>90286</v>
      </c>
      <c r="M6" s="14">
        <v>145407</v>
      </c>
      <c r="N6" s="14">
        <v>146880</v>
      </c>
      <c r="O6" s="14">
        <v>580182</v>
      </c>
      <c r="P6" s="14">
        <v>2108</v>
      </c>
      <c r="Q6" s="14">
        <v>12077</v>
      </c>
      <c r="R6" s="14">
        <v>149468</v>
      </c>
      <c r="S6" s="14">
        <v>330270</v>
      </c>
      <c r="T6" s="14">
        <v>234956</v>
      </c>
      <c r="U6" s="14">
        <v>132319</v>
      </c>
      <c r="V6" s="14">
        <v>52335</v>
      </c>
      <c r="W6" s="14">
        <v>43266</v>
      </c>
      <c r="X6" s="14">
        <v>10172</v>
      </c>
    </row>
    <row r="7" spans="1:24" x14ac:dyDescent="0.35">
      <c r="A7" t="s">
        <v>32</v>
      </c>
      <c r="B7" s="14">
        <v>845734</v>
      </c>
      <c r="C7" s="15">
        <v>4.41</v>
      </c>
      <c r="D7" s="14">
        <v>198026</v>
      </c>
      <c r="E7" s="14">
        <v>233219</v>
      </c>
      <c r="F7" s="14">
        <v>128640</v>
      </c>
      <c r="G7" s="14">
        <v>101121</v>
      </c>
      <c r="H7" s="14">
        <v>99538</v>
      </c>
      <c r="I7" s="14">
        <v>55637</v>
      </c>
      <c r="J7" s="14">
        <v>28136</v>
      </c>
      <c r="K7" s="14">
        <v>1417</v>
      </c>
      <c r="L7" s="14">
        <v>158503</v>
      </c>
      <c r="M7" s="14">
        <v>182199</v>
      </c>
      <c r="N7" s="14">
        <v>230873</v>
      </c>
      <c r="O7" s="14">
        <v>270957</v>
      </c>
      <c r="P7" s="14">
        <v>3202</v>
      </c>
      <c r="Q7" s="14">
        <v>4920</v>
      </c>
      <c r="R7" s="14">
        <v>93241</v>
      </c>
      <c r="S7" s="14">
        <v>247516</v>
      </c>
      <c r="T7" s="14">
        <v>237873</v>
      </c>
      <c r="U7" s="14">
        <v>157218</v>
      </c>
      <c r="V7" s="14">
        <v>60506</v>
      </c>
      <c r="W7" s="14">
        <v>39970</v>
      </c>
      <c r="X7" s="14">
        <v>4490</v>
      </c>
    </row>
    <row r="8" spans="1:24" x14ac:dyDescent="0.35">
      <c r="A8" t="s">
        <v>33</v>
      </c>
      <c r="B8" s="14">
        <v>210335</v>
      </c>
      <c r="C8" s="15">
        <v>1.58</v>
      </c>
      <c r="D8" s="14">
        <v>54841</v>
      </c>
      <c r="E8" s="14">
        <v>43886</v>
      </c>
      <c r="F8" s="14">
        <v>27886</v>
      </c>
      <c r="G8" s="14">
        <v>25630</v>
      </c>
      <c r="H8" s="14">
        <v>29507</v>
      </c>
      <c r="I8" s="14">
        <v>17523</v>
      </c>
      <c r="J8" s="14">
        <v>10183</v>
      </c>
      <c r="K8" s="14">
        <v>879</v>
      </c>
      <c r="L8" s="14">
        <v>58501</v>
      </c>
      <c r="M8" s="14">
        <v>51815</v>
      </c>
      <c r="N8" s="14">
        <v>52824</v>
      </c>
      <c r="O8" s="14">
        <v>46096</v>
      </c>
      <c r="P8" s="14">
        <v>1099</v>
      </c>
      <c r="Q8" s="14">
        <v>1318</v>
      </c>
      <c r="R8" s="14">
        <v>20767</v>
      </c>
      <c r="S8" s="14">
        <v>55541</v>
      </c>
      <c r="T8" s="14">
        <v>60203</v>
      </c>
      <c r="U8" s="14">
        <v>37538</v>
      </c>
      <c r="V8" s="14">
        <v>18599</v>
      </c>
      <c r="W8" s="14">
        <v>15141</v>
      </c>
      <c r="X8" s="14">
        <v>1228</v>
      </c>
    </row>
    <row r="9" spans="1:24" x14ac:dyDescent="0.35">
      <c r="A9" t="s">
        <v>34</v>
      </c>
      <c r="B9" s="14">
        <v>39123</v>
      </c>
      <c r="C9" s="15">
        <v>1.0900000000000001</v>
      </c>
      <c r="D9" s="14">
        <v>11138</v>
      </c>
      <c r="E9" s="14">
        <v>9354</v>
      </c>
      <c r="F9" s="14">
        <v>5869</v>
      </c>
      <c r="G9" s="14">
        <v>4831</v>
      </c>
      <c r="H9" s="14">
        <v>4752</v>
      </c>
      <c r="I9" s="14">
        <v>2116</v>
      </c>
      <c r="J9" s="14">
        <v>1013</v>
      </c>
      <c r="K9" s="14">
        <v>50</v>
      </c>
      <c r="L9" s="14">
        <v>10418</v>
      </c>
      <c r="M9" s="14">
        <v>9647</v>
      </c>
      <c r="N9" s="14">
        <v>10679</v>
      </c>
      <c r="O9" s="14">
        <v>8170</v>
      </c>
      <c r="P9" s="14">
        <v>209</v>
      </c>
      <c r="Q9" s="14">
        <v>276</v>
      </c>
      <c r="R9" s="14">
        <v>5153</v>
      </c>
      <c r="S9" s="14">
        <v>10427</v>
      </c>
      <c r="T9" s="14">
        <v>10883</v>
      </c>
      <c r="U9" s="14">
        <v>6502</v>
      </c>
      <c r="V9" s="14">
        <v>3252</v>
      </c>
      <c r="W9" s="14">
        <v>2352</v>
      </c>
      <c r="X9" s="14">
        <v>278</v>
      </c>
    </row>
    <row r="10" spans="1:24" x14ac:dyDescent="0.35">
      <c r="A10" t="s">
        <v>35</v>
      </c>
      <c r="B10" s="14">
        <v>35227</v>
      </c>
      <c r="C10" s="15">
        <v>2.71</v>
      </c>
      <c r="D10" s="14">
        <v>11449</v>
      </c>
      <c r="E10" s="14">
        <v>8342</v>
      </c>
      <c r="F10" s="14">
        <v>6273</v>
      </c>
      <c r="G10" s="14">
        <v>4433</v>
      </c>
      <c r="H10" s="14">
        <v>3420</v>
      </c>
      <c r="I10" s="14">
        <v>984</v>
      </c>
      <c r="J10" s="14">
        <v>312</v>
      </c>
      <c r="K10" s="14">
        <v>14</v>
      </c>
      <c r="L10" s="14">
        <v>7864</v>
      </c>
      <c r="M10" s="14">
        <v>8127</v>
      </c>
      <c r="N10" s="14">
        <v>7306</v>
      </c>
      <c r="O10" s="14">
        <v>11512</v>
      </c>
      <c r="P10" s="14">
        <v>418</v>
      </c>
      <c r="Q10" s="14">
        <v>235</v>
      </c>
      <c r="R10" s="14">
        <v>3942</v>
      </c>
      <c r="S10" s="14">
        <v>9270</v>
      </c>
      <c r="T10" s="14">
        <v>9768</v>
      </c>
      <c r="U10" s="14">
        <v>4161</v>
      </c>
      <c r="V10" s="14">
        <v>1888</v>
      </c>
      <c r="W10" s="14">
        <v>1675</v>
      </c>
      <c r="X10" s="14">
        <v>4288</v>
      </c>
    </row>
    <row r="11" spans="1:24" x14ac:dyDescent="0.35">
      <c r="A11" t="s">
        <v>36</v>
      </c>
      <c r="B11" s="14">
        <v>270263</v>
      </c>
      <c r="C11" s="15">
        <v>0.12</v>
      </c>
      <c r="D11" s="14">
        <v>46812</v>
      </c>
      <c r="E11" s="14">
        <v>45652</v>
      </c>
      <c r="F11" s="14">
        <v>37297</v>
      </c>
      <c r="G11" s="14">
        <v>37771</v>
      </c>
      <c r="H11" s="14">
        <v>46026</v>
      </c>
      <c r="I11" s="14">
        <v>30419</v>
      </c>
      <c r="J11" s="14">
        <v>23204</v>
      </c>
      <c r="K11" s="14">
        <v>3082</v>
      </c>
      <c r="L11" s="14">
        <v>119481</v>
      </c>
      <c r="M11" s="14">
        <v>66875</v>
      </c>
      <c r="N11" s="14">
        <v>51313</v>
      </c>
      <c r="O11" s="14">
        <v>30555</v>
      </c>
      <c r="P11" s="14">
        <v>2039</v>
      </c>
      <c r="Q11" s="14">
        <v>1448</v>
      </c>
      <c r="R11" s="14">
        <v>18588</v>
      </c>
      <c r="S11" s="14">
        <v>58173</v>
      </c>
      <c r="T11" s="14">
        <v>72171</v>
      </c>
      <c r="U11" s="14">
        <v>50142</v>
      </c>
      <c r="V11" s="14">
        <v>32412</v>
      </c>
      <c r="W11" s="14">
        <v>34847</v>
      </c>
      <c r="X11" s="14">
        <v>2482</v>
      </c>
    </row>
    <row r="12" spans="1:24" x14ac:dyDescent="0.35">
      <c r="A12" t="s">
        <v>37</v>
      </c>
      <c r="B12" s="14">
        <v>72839</v>
      </c>
      <c r="C12" s="15">
        <v>0.04</v>
      </c>
      <c r="D12" s="14">
        <v>13847</v>
      </c>
      <c r="E12" s="14">
        <v>13198</v>
      </c>
      <c r="F12" s="14">
        <v>11765</v>
      </c>
      <c r="G12" s="14">
        <v>10440</v>
      </c>
      <c r="H12" s="14">
        <v>11550</v>
      </c>
      <c r="I12" s="14">
        <v>6511</v>
      </c>
      <c r="J12" s="14">
        <v>4973</v>
      </c>
      <c r="K12" s="14">
        <v>555</v>
      </c>
      <c r="L12" s="14">
        <v>35167</v>
      </c>
      <c r="M12" s="14">
        <v>18180</v>
      </c>
      <c r="N12" s="14">
        <v>12176</v>
      </c>
      <c r="O12" s="14">
        <v>6512</v>
      </c>
      <c r="P12" s="14">
        <v>804</v>
      </c>
      <c r="Q12" s="14">
        <v>462</v>
      </c>
      <c r="R12" s="14">
        <v>5325</v>
      </c>
      <c r="S12" s="14">
        <v>14363</v>
      </c>
      <c r="T12" s="14">
        <v>20873</v>
      </c>
      <c r="U12" s="14">
        <v>13209</v>
      </c>
      <c r="V12" s="14">
        <v>9496</v>
      </c>
      <c r="W12" s="14">
        <v>7972</v>
      </c>
      <c r="X12" s="14">
        <v>1139</v>
      </c>
    </row>
    <row r="13" spans="1:24" x14ac:dyDescent="0.35">
      <c r="A13" t="s">
        <v>38</v>
      </c>
      <c r="B13" s="14">
        <v>81689</v>
      </c>
      <c r="C13" s="15">
        <v>0.03</v>
      </c>
      <c r="D13" s="14">
        <v>18036</v>
      </c>
      <c r="E13" s="14">
        <v>16448</v>
      </c>
      <c r="F13" s="14">
        <v>15444</v>
      </c>
      <c r="G13" s="14">
        <v>13095</v>
      </c>
      <c r="H13" s="14">
        <v>11649</v>
      </c>
      <c r="I13" s="14">
        <v>4795</v>
      </c>
      <c r="J13" s="14">
        <v>1979</v>
      </c>
      <c r="K13" s="14">
        <v>243</v>
      </c>
      <c r="L13" s="14">
        <v>49139</v>
      </c>
      <c r="M13" s="14">
        <v>17097</v>
      </c>
      <c r="N13" s="14">
        <v>7528</v>
      </c>
      <c r="O13" s="14">
        <v>5040</v>
      </c>
      <c r="P13" s="14">
        <v>2885</v>
      </c>
      <c r="Q13" s="14">
        <v>436</v>
      </c>
      <c r="R13" s="14">
        <v>5452</v>
      </c>
      <c r="S13" s="14">
        <v>14323</v>
      </c>
      <c r="T13" s="14">
        <v>23656</v>
      </c>
      <c r="U13" s="14">
        <v>13194</v>
      </c>
      <c r="V13" s="14">
        <v>6922</v>
      </c>
      <c r="W13" s="14">
        <v>6802</v>
      </c>
      <c r="X13" s="14">
        <v>10904</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46</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2532119</v>
      </c>
      <c r="C5" s="19">
        <v>0.32</v>
      </c>
      <c r="D5" s="18">
        <v>547283</v>
      </c>
      <c r="E5" s="18">
        <v>595378</v>
      </c>
      <c r="F5" s="18">
        <v>407417</v>
      </c>
      <c r="G5" s="18">
        <v>331665</v>
      </c>
      <c r="H5" s="18">
        <v>332803</v>
      </c>
      <c r="I5" s="18">
        <v>185902</v>
      </c>
      <c r="J5" s="18">
        <v>118697</v>
      </c>
      <c r="K5" s="18">
        <v>12974</v>
      </c>
      <c r="L5" s="18">
        <v>534294</v>
      </c>
      <c r="M5" s="18">
        <v>501564</v>
      </c>
      <c r="N5" s="18">
        <v>521992</v>
      </c>
      <c r="O5" s="18">
        <v>961141</v>
      </c>
      <c r="P5" s="18">
        <v>13128</v>
      </c>
      <c r="Q5" s="18">
        <v>21638</v>
      </c>
      <c r="R5" s="18">
        <v>302018</v>
      </c>
      <c r="S5" s="18">
        <v>741849</v>
      </c>
      <c r="T5" s="18">
        <v>673791</v>
      </c>
      <c r="U5" s="18">
        <v>414947</v>
      </c>
      <c r="V5" s="18">
        <v>188535</v>
      </c>
      <c r="W5" s="18">
        <v>153775</v>
      </c>
      <c r="X5" s="18">
        <v>35566</v>
      </c>
    </row>
    <row r="6" spans="1:24" x14ac:dyDescent="0.35">
      <c r="A6" t="s">
        <v>31</v>
      </c>
      <c r="B6" s="14">
        <v>967979</v>
      </c>
      <c r="C6" s="15">
        <v>10.35</v>
      </c>
      <c r="D6" s="14">
        <v>194008</v>
      </c>
      <c r="E6" s="14">
        <v>224540</v>
      </c>
      <c r="F6" s="14">
        <v>172413</v>
      </c>
      <c r="G6" s="14">
        <v>132364</v>
      </c>
      <c r="H6" s="14">
        <v>124579</v>
      </c>
      <c r="I6" s="14">
        <v>65896</v>
      </c>
      <c r="J6" s="14">
        <v>47502</v>
      </c>
      <c r="K6" s="14">
        <v>6677</v>
      </c>
      <c r="L6" s="14">
        <v>90974</v>
      </c>
      <c r="M6" s="14">
        <v>145939</v>
      </c>
      <c r="N6" s="14">
        <v>147738</v>
      </c>
      <c r="O6" s="14">
        <v>581233</v>
      </c>
      <c r="P6" s="14">
        <v>2095</v>
      </c>
      <c r="Q6" s="14">
        <v>12617</v>
      </c>
      <c r="R6" s="14">
        <v>149165</v>
      </c>
      <c r="S6" s="14">
        <v>330689</v>
      </c>
      <c r="T6" s="14">
        <v>235904</v>
      </c>
      <c r="U6" s="14">
        <v>132593</v>
      </c>
      <c r="V6" s="14">
        <v>52869</v>
      </c>
      <c r="W6" s="14">
        <v>43806</v>
      </c>
      <c r="X6" s="14">
        <v>10336</v>
      </c>
    </row>
    <row r="7" spans="1:24" x14ac:dyDescent="0.35">
      <c r="A7" t="s">
        <v>32</v>
      </c>
      <c r="B7" s="14">
        <v>850202</v>
      </c>
      <c r="C7" s="15">
        <v>4.4400000000000004</v>
      </c>
      <c r="D7" s="14">
        <v>197424</v>
      </c>
      <c r="E7" s="14">
        <v>233577</v>
      </c>
      <c r="F7" s="14">
        <v>129820</v>
      </c>
      <c r="G7" s="14">
        <v>102335</v>
      </c>
      <c r="H7" s="14">
        <v>100335</v>
      </c>
      <c r="I7" s="14">
        <v>56607</v>
      </c>
      <c r="J7" s="14">
        <v>28676</v>
      </c>
      <c r="K7" s="14">
        <v>1428</v>
      </c>
      <c r="L7" s="14">
        <v>160231</v>
      </c>
      <c r="M7" s="14">
        <v>183103</v>
      </c>
      <c r="N7" s="14">
        <v>231869</v>
      </c>
      <c r="O7" s="14">
        <v>271548</v>
      </c>
      <c r="P7" s="14">
        <v>3451</v>
      </c>
      <c r="Q7" s="14">
        <v>4867</v>
      </c>
      <c r="R7" s="14">
        <v>93443</v>
      </c>
      <c r="S7" s="14">
        <v>248445</v>
      </c>
      <c r="T7" s="14">
        <v>239419</v>
      </c>
      <c r="U7" s="14">
        <v>157132</v>
      </c>
      <c r="V7" s="14">
        <v>61833</v>
      </c>
      <c r="W7" s="14">
        <v>40316</v>
      </c>
      <c r="X7" s="14">
        <v>4747</v>
      </c>
    </row>
    <row r="8" spans="1:24" x14ac:dyDescent="0.35">
      <c r="A8" t="s">
        <v>33</v>
      </c>
      <c r="B8" s="14">
        <v>211223</v>
      </c>
      <c r="C8" s="15">
        <v>1.58</v>
      </c>
      <c r="D8" s="14">
        <v>54825</v>
      </c>
      <c r="E8" s="14">
        <v>43992</v>
      </c>
      <c r="F8" s="14">
        <v>28082</v>
      </c>
      <c r="G8" s="14">
        <v>25748</v>
      </c>
      <c r="H8" s="14">
        <v>29685</v>
      </c>
      <c r="I8" s="14">
        <v>17703</v>
      </c>
      <c r="J8" s="14">
        <v>10299</v>
      </c>
      <c r="K8" s="14">
        <v>889</v>
      </c>
      <c r="L8" s="14">
        <v>58898</v>
      </c>
      <c r="M8" s="14">
        <v>51976</v>
      </c>
      <c r="N8" s="14">
        <v>52935</v>
      </c>
      <c r="O8" s="14">
        <v>46292</v>
      </c>
      <c r="P8" s="14">
        <v>1122</v>
      </c>
      <c r="Q8" s="14">
        <v>1292</v>
      </c>
      <c r="R8" s="14">
        <v>20840</v>
      </c>
      <c r="S8" s="14">
        <v>55692</v>
      </c>
      <c r="T8" s="14">
        <v>60472</v>
      </c>
      <c r="U8" s="14">
        <v>37572</v>
      </c>
      <c r="V8" s="14">
        <v>18850</v>
      </c>
      <c r="W8" s="14">
        <v>15252</v>
      </c>
      <c r="X8" s="14">
        <v>1253</v>
      </c>
    </row>
    <row r="9" spans="1:24" x14ac:dyDescent="0.35">
      <c r="A9" t="s">
        <v>34</v>
      </c>
      <c r="B9" s="14">
        <v>39312</v>
      </c>
      <c r="C9" s="15">
        <v>1.0900000000000001</v>
      </c>
      <c r="D9" s="14">
        <v>11132</v>
      </c>
      <c r="E9" s="14">
        <v>9383</v>
      </c>
      <c r="F9" s="14">
        <v>5917</v>
      </c>
      <c r="G9" s="14">
        <v>4871</v>
      </c>
      <c r="H9" s="14">
        <v>4790</v>
      </c>
      <c r="I9" s="14">
        <v>2134</v>
      </c>
      <c r="J9" s="14">
        <v>1035</v>
      </c>
      <c r="K9" s="14">
        <v>50</v>
      </c>
      <c r="L9" s="14">
        <v>10486</v>
      </c>
      <c r="M9" s="14">
        <v>9684</v>
      </c>
      <c r="N9" s="14">
        <v>10699</v>
      </c>
      <c r="O9" s="14">
        <v>8236</v>
      </c>
      <c r="P9" s="14">
        <v>207</v>
      </c>
      <c r="Q9" s="14">
        <v>273</v>
      </c>
      <c r="R9" s="14">
        <v>5166</v>
      </c>
      <c r="S9" s="14">
        <v>10481</v>
      </c>
      <c r="T9" s="14">
        <v>10905</v>
      </c>
      <c r="U9" s="14">
        <v>6527</v>
      </c>
      <c r="V9" s="14">
        <v>3290</v>
      </c>
      <c r="W9" s="14">
        <v>2395</v>
      </c>
      <c r="X9" s="14">
        <v>275</v>
      </c>
    </row>
    <row r="10" spans="1:24" x14ac:dyDescent="0.35">
      <c r="A10" t="s">
        <v>35</v>
      </c>
      <c r="B10" s="14">
        <v>35407</v>
      </c>
      <c r="C10" s="15">
        <v>2.72</v>
      </c>
      <c r="D10" s="14">
        <v>11462</v>
      </c>
      <c r="E10" s="14">
        <v>8424</v>
      </c>
      <c r="F10" s="14">
        <v>6320</v>
      </c>
      <c r="G10" s="14">
        <v>4441</v>
      </c>
      <c r="H10" s="14">
        <v>3433</v>
      </c>
      <c r="I10" s="14">
        <v>997</v>
      </c>
      <c r="J10" s="14">
        <v>315</v>
      </c>
      <c r="K10" s="14">
        <v>15</v>
      </c>
      <c r="L10" s="14">
        <v>7899</v>
      </c>
      <c r="M10" s="14">
        <v>8159</v>
      </c>
      <c r="N10" s="14">
        <v>7336</v>
      </c>
      <c r="O10" s="14">
        <v>11600</v>
      </c>
      <c r="P10" s="14">
        <v>413</v>
      </c>
      <c r="Q10" s="14">
        <v>235</v>
      </c>
      <c r="R10" s="14">
        <v>3982</v>
      </c>
      <c r="S10" s="14">
        <v>9374</v>
      </c>
      <c r="T10" s="14">
        <v>9775</v>
      </c>
      <c r="U10" s="14">
        <v>4169</v>
      </c>
      <c r="V10" s="14">
        <v>1893</v>
      </c>
      <c r="W10" s="14">
        <v>1685</v>
      </c>
      <c r="X10" s="14">
        <v>4294</v>
      </c>
    </row>
    <row r="11" spans="1:24" x14ac:dyDescent="0.35">
      <c r="A11" t="s">
        <v>36</v>
      </c>
      <c r="B11" s="14">
        <v>272722</v>
      </c>
      <c r="C11" s="15">
        <v>0.12</v>
      </c>
      <c r="D11" s="14">
        <v>46687</v>
      </c>
      <c r="E11" s="14">
        <v>45781</v>
      </c>
      <c r="F11" s="14">
        <v>37489</v>
      </c>
      <c r="G11" s="14">
        <v>38250</v>
      </c>
      <c r="H11" s="14">
        <v>46546</v>
      </c>
      <c r="I11" s="14">
        <v>31047</v>
      </c>
      <c r="J11" s="14">
        <v>23806</v>
      </c>
      <c r="K11" s="14">
        <v>3116</v>
      </c>
      <c r="L11" s="14">
        <v>121020</v>
      </c>
      <c r="M11" s="14">
        <v>67274</v>
      </c>
      <c r="N11" s="14">
        <v>51637</v>
      </c>
      <c r="O11" s="14">
        <v>30631</v>
      </c>
      <c r="P11" s="14">
        <v>2160</v>
      </c>
      <c r="Q11" s="14">
        <v>1466</v>
      </c>
      <c r="R11" s="14">
        <v>18619</v>
      </c>
      <c r="S11" s="14">
        <v>58395</v>
      </c>
      <c r="T11" s="14">
        <v>72639</v>
      </c>
      <c r="U11" s="14">
        <v>50422</v>
      </c>
      <c r="V11" s="14">
        <v>33181</v>
      </c>
      <c r="W11" s="14">
        <v>35398</v>
      </c>
      <c r="X11" s="14">
        <v>2602</v>
      </c>
    </row>
    <row r="12" spans="1:24" x14ac:dyDescent="0.35">
      <c r="A12" t="s">
        <v>37</v>
      </c>
      <c r="B12" s="14">
        <v>73141</v>
      </c>
      <c r="C12" s="15">
        <v>0.04</v>
      </c>
      <c r="D12" s="14">
        <v>13826</v>
      </c>
      <c r="E12" s="14">
        <v>13197</v>
      </c>
      <c r="F12" s="14">
        <v>11826</v>
      </c>
      <c r="G12" s="14">
        <v>10457</v>
      </c>
      <c r="H12" s="14">
        <v>11621</v>
      </c>
      <c r="I12" s="14">
        <v>6630</v>
      </c>
      <c r="J12" s="14">
        <v>5024</v>
      </c>
      <c r="K12" s="14">
        <v>560</v>
      </c>
      <c r="L12" s="14">
        <v>35381</v>
      </c>
      <c r="M12" s="14">
        <v>18241</v>
      </c>
      <c r="N12" s="14">
        <v>12196</v>
      </c>
      <c r="O12" s="14">
        <v>6519</v>
      </c>
      <c r="P12" s="14">
        <v>804</v>
      </c>
      <c r="Q12" s="14">
        <v>455</v>
      </c>
      <c r="R12" s="14">
        <v>5343</v>
      </c>
      <c r="S12" s="14">
        <v>14376</v>
      </c>
      <c r="T12" s="14">
        <v>20946</v>
      </c>
      <c r="U12" s="14">
        <v>13237</v>
      </c>
      <c r="V12" s="14">
        <v>9595</v>
      </c>
      <c r="W12" s="14">
        <v>8052</v>
      </c>
      <c r="X12" s="14">
        <v>1137</v>
      </c>
    </row>
    <row r="13" spans="1:24" x14ac:dyDescent="0.35">
      <c r="A13" t="s">
        <v>38</v>
      </c>
      <c r="B13" s="14">
        <v>82133</v>
      </c>
      <c r="C13" s="15">
        <v>0.03</v>
      </c>
      <c r="D13" s="14">
        <v>17919</v>
      </c>
      <c r="E13" s="14">
        <v>16484</v>
      </c>
      <c r="F13" s="14">
        <v>15550</v>
      </c>
      <c r="G13" s="14">
        <v>13199</v>
      </c>
      <c r="H13" s="14">
        <v>11814</v>
      </c>
      <c r="I13" s="14">
        <v>4888</v>
      </c>
      <c r="J13" s="14">
        <v>2040</v>
      </c>
      <c r="K13" s="14">
        <v>239</v>
      </c>
      <c r="L13" s="14">
        <v>49405</v>
      </c>
      <c r="M13" s="14">
        <v>17188</v>
      </c>
      <c r="N13" s="14">
        <v>7582</v>
      </c>
      <c r="O13" s="14">
        <v>5082</v>
      </c>
      <c r="P13" s="14">
        <v>2876</v>
      </c>
      <c r="Q13" s="14">
        <v>433</v>
      </c>
      <c r="R13" s="14">
        <v>5460</v>
      </c>
      <c r="S13" s="14">
        <v>14397</v>
      </c>
      <c r="T13" s="14">
        <v>23731</v>
      </c>
      <c r="U13" s="14">
        <v>13295</v>
      </c>
      <c r="V13" s="14">
        <v>7024</v>
      </c>
      <c r="W13" s="14">
        <v>6871</v>
      </c>
      <c r="X13" s="14">
        <v>10922</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47</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2546383</v>
      </c>
      <c r="C5" s="19">
        <v>0.33</v>
      </c>
      <c r="D5" s="18">
        <v>545714</v>
      </c>
      <c r="E5" s="18">
        <v>596354</v>
      </c>
      <c r="F5" s="18">
        <v>409892</v>
      </c>
      <c r="G5" s="18">
        <v>335357</v>
      </c>
      <c r="H5" s="18">
        <v>336045</v>
      </c>
      <c r="I5" s="18">
        <v>189062</v>
      </c>
      <c r="J5" s="18">
        <v>120779</v>
      </c>
      <c r="K5" s="18">
        <v>13180</v>
      </c>
      <c r="L5" s="18">
        <v>539838</v>
      </c>
      <c r="M5" s="18">
        <v>503719</v>
      </c>
      <c r="N5" s="18">
        <v>524307</v>
      </c>
      <c r="O5" s="18">
        <v>964147</v>
      </c>
      <c r="P5" s="18">
        <v>14372</v>
      </c>
      <c r="Q5" s="18">
        <v>22294</v>
      </c>
      <c r="R5" s="18">
        <v>302046</v>
      </c>
      <c r="S5" s="18">
        <v>743641</v>
      </c>
      <c r="T5" s="18">
        <v>676468</v>
      </c>
      <c r="U5" s="18">
        <v>417148</v>
      </c>
      <c r="V5" s="18">
        <v>191232</v>
      </c>
      <c r="W5" s="18">
        <v>156654</v>
      </c>
      <c r="X5" s="18">
        <v>36900</v>
      </c>
    </row>
    <row r="6" spans="1:24" x14ac:dyDescent="0.35">
      <c r="A6" t="s">
        <v>31</v>
      </c>
      <c r="B6" s="14">
        <v>972652</v>
      </c>
      <c r="C6" s="15">
        <v>10.4</v>
      </c>
      <c r="D6" s="14">
        <v>193537</v>
      </c>
      <c r="E6" s="14">
        <v>224940</v>
      </c>
      <c r="F6" s="14">
        <v>173361</v>
      </c>
      <c r="G6" s="14">
        <v>133723</v>
      </c>
      <c r="H6" s="14">
        <v>125630</v>
      </c>
      <c r="I6" s="14">
        <v>66643</v>
      </c>
      <c r="J6" s="14">
        <v>48046</v>
      </c>
      <c r="K6" s="14">
        <v>6772</v>
      </c>
      <c r="L6" s="14">
        <v>91860</v>
      </c>
      <c r="M6" s="14">
        <v>146431</v>
      </c>
      <c r="N6" s="14">
        <v>148680</v>
      </c>
      <c r="O6" s="14">
        <v>583597</v>
      </c>
      <c r="P6" s="14">
        <v>2084</v>
      </c>
      <c r="Q6" s="14">
        <v>13337</v>
      </c>
      <c r="R6" s="14">
        <v>149175</v>
      </c>
      <c r="S6" s="14">
        <v>331604</v>
      </c>
      <c r="T6" s="14">
        <v>236995</v>
      </c>
      <c r="U6" s="14">
        <v>133110</v>
      </c>
      <c r="V6" s="14">
        <v>53547</v>
      </c>
      <c r="W6" s="14">
        <v>44509</v>
      </c>
      <c r="X6" s="14">
        <v>10375</v>
      </c>
    </row>
    <row r="7" spans="1:24" x14ac:dyDescent="0.35">
      <c r="A7" t="s">
        <v>32</v>
      </c>
      <c r="B7" s="14">
        <v>854633</v>
      </c>
      <c r="C7" s="15">
        <v>4.46</v>
      </c>
      <c r="D7" s="14">
        <v>196567</v>
      </c>
      <c r="E7" s="14">
        <v>233947</v>
      </c>
      <c r="F7" s="14">
        <v>130617</v>
      </c>
      <c r="G7" s="14">
        <v>103693</v>
      </c>
      <c r="H7" s="14">
        <v>101322</v>
      </c>
      <c r="I7" s="14">
        <v>57723</v>
      </c>
      <c r="J7" s="14">
        <v>29282</v>
      </c>
      <c r="K7" s="14">
        <v>1482</v>
      </c>
      <c r="L7" s="14">
        <v>161999</v>
      </c>
      <c r="M7" s="14">
        <v>183837</v>
      </c>
      <c r="N7" s="14">
        <v>232645</v>
      </c>
      <c r="O7" s="14">
        <v>271872</v>
      </c>
      <c r="P7" s="14">
        <v>4280</v>
      </c>
      <c r="Q7" s="14">
        <v>4833</v>
      </c>
      <c r="R7" s="14">
        <v>93468</v>
      </c>
      <c r="S7" s="14">
        <v>248832</v>
      </c>
      <c r="T7" s="14">
        <v>240294</v>
      </c>
      <c r="U7" s="14">
        <v>157798</v>
      </c>
      <c r="V7" s="14">
        <v>62704</v>
      </c>
      <c r="W7" s="14">
        <v>41148</v>
      </c>
      <c r="X7" s="14">
        <v>5556</v>
      </c>
    </row>
    <row r="8" spans="1:24" x14ac:dyDescent="0.35">
      <c r="A8" t="s">
        <v>33</v>
      </c>
      <c r="B8" s="14">
        <v>212243</v>
      </c>
      <c r="C8" s="15">
        <v>1.59</v>
      </c>
      <c r="D8" s="14">
        <v>54705</v>
      </c>
      <c r="E8" s="14">
        <v>44020</v>
      </c>
      <c r="F8" s="14">
        <v>28323</v>
      </c>
      <c r="G8" s="14">
        <v>26014</v>
      </c>
      <c r="H8" s="14">
        <v>29904</v>
      </c>
      <c r="I8" s="14">
        <v>17945</v>
      </c>
      <c r="J8" s="14">
        <v>10433</v>
      </c>
      <c r="K8" s="14">
        <v>899</v>
      </c>
      <c r="L8" s="14">
        <v>59391</v>
      </c>
      <c r="M8" s="14">
        <v>52234</v>
      </c>
      <c r="N8" s="14">
        <v>53092</v>
      </c>
      <c r="O8" s="14">
        <v>46303</v>
      </c>
      <c r="P8" s="14">
        <v>1223</v>
      </c>
      <c r="Q8" s="14">
        <v>1280</v>
      </c>
      <c r="R8" s="14">
        <v>20776</v>
      </c>
      <c r="S8" s="14">
        <v>55819</v>
      </c>
      <c r="T8" s="14">
        <v>60606</v>
      </c>
      <c r="U8" s="14">
        <v>37808</v>
      </c>
      <c r="V8" s="14">
        <v>19067</v>
      </c>
      <c r="W8" s="14">
        <v>15530</v>
      </c>
      <c r="X8" s="14">
        <v>1357</v>
      </c>
    </row>
    <row r="9" spans="1:24" x14ac:dyDescent="0.35">
      <c r="A9" t="s">
        <v>34</v>
      </c>
      <c r="B9" s="14">
        <v>39439</v>
      </c>
      <c r="C9" s="15">
        <v>1.1000000000000001</v>
      </c>
      <c r="D9" s="14">
        <v>11131</v>
      </c>
      <c r="E9" s="14">
        <v>9403</v>
      </c>
      <c r="F9" s="14">
        <v>5931</v>
      </c>
      <c r="G9" s="14">
        <v>4906</v>
      </c>
      <c r="H9" s="14">
        <v>4818</v>
      </c>
      <c r="I9" s="14">
        <v>2156</v>
      </c>
      <c r="J9" s="14">
        <v>1043</v>
      </c>
      <c r="K9" s="14">
        <v>51</v>
      </c>
      <c r="L9" s="14">
        <v>10538</v>
      </c>
      <c r="M9" s="14">
        <v>9718</v>
      </c>
      <c r="N9" s="14">
        <v>10714</v>
      </c>
      <c r="O9" s="14">
        <v>8257</v>
      </c>
      <c r="P9" s="14">
        <v>212</v>
      </c>
      <c r="Q9" s="14">
        <v>249</v>
      </c>
      <c r="R9" s="14">
        <v>5188</v>
      </c>
      <c r="S9" s="14">
        <v>10487</v>
      </c>
      <c r="T9" s="14">
        <v>10926</v>
      </c>
      <c r="U9" s="14">
        <v>6564</v>
      </c>
      <c r="V9" s="14">
        <v>3311</v>
      </c>
      <c r="W9" s="14">
        <v>2436</v>
      </c>
      <c r="X9" s="14">
        <v>278</v>
      </c>
    </row>
    <row r="10" spans="1:24" x14ac:dyDescent="0.35">
      <c r="A10" t="s">
        <v>35</v>
      </c>
      <c r="B10" s="14">
        <v>35511</v>
      </c>
      <c r="C10" s="15">
        <v>2.73</v>
      </c>
      <c r="D10" s="14">
        <v>11469</v>
      </c>
      <c r="E10" s="14">
        <v>8457</v>
      </c>
      <c r="F10" s="14">
        <v>6337</v>
      </c>
      <c r="G10" s="14">
        <v>4445</v>
      </c>
      <c r="H10" s="14">
        <v>3452</v>
      </c>
      <c r="I10" s="14">
        <v>1010</v>
      </c>
      <c r="J10" s="14">
        <v>325</v>
      </c>
      <c r="K10" s="14">
        <v>16</v>
      </c>
      <c r="L10" s="14">
        <v>7936</v>
      </c>
      <c r="M10" s="14">
        <v>8174</v>
      </c>
      <c r="N10" s="14">
        <v>7354</v>
      </c>
      <c r="O10" s="14">
        <v>11637</v>
      </c>
      <c r="P10" s="14">
        <v>410</v>
      </c>
      <c r="Q10" s="14">
        <v>236</v>
      </c>
      <c r="R10" s="14">
        <v>4007</v>
      </c>
      <c r="S10" s="14">
        <v>9414</v>
      </c>
      <c r="T10" s="14">
        <v>9778</v>
      </c>
      <c r="U10" s="14">
        <v>4192</v>
      </c>
      <c r="V10" s="14">
        <v>1902</v>
      </c>
      <c r="W10" s="14">
        <v>1697</v>
      </c>
      <c r="X10" s="14">
        <v>4285</v>
      </c>
    </row>
    <row r="11" spans="1:24" x14ac:dyDescent="0.35">
      <c r="A11" t="s">
        <v>36</v>
      </c>
      <c r="B11" s="14">
        <v>275691</v>
      </c>
      <c r="C11" s="15">
        <v>0.12</v>
      </c>
      <c r="D11" s="14">
        <v>46640</v>
      </c>
      <c r="E11" s="14">
        <v>45844</v>
      </c>
      <c r="F11" s="14">
        <v>37745</v>
      </c>
      <c r="G11" s="14">
        <v>38762</v>
      </c>
      <c r="H11" s="14">
        <v>47201</v>
      </c>
      <c r="I11" s="14">
        <v>31875</v>
      </c>
      <c r="J11" s="14">
        <v>24467</v>
      </c>
      <c r="K11" s="14">
        <v>3157</v>
      </c>
      <c r="L11" s="14">
        <v>122802</v>
      </c>
      <c r="M11" s="14">
        <v>67754</v>
      </c>
      <c r="N11" s="14">
        <v>51934</v>
      </c>
      <c r="O11" s="14">
        <v>30780</v>
      </c>
      <c r="P11" s="14">
        <v>2421</v>
      </c>
      <c r="Q11" s="14">
        <v>1474</v>
      </c>
      <c r="R11" s="14">
        <v>18588</v>
      </c>
      <c r="S11" s="14">
        <v>58599</v>
      </c>
      <c r="T11" s="14">
        <v>73088</v>
      </c>
      <c r="U11" s="14">
        <v>50970</v>
      </c>
      <c r="V11" s="14">
        <v>33891</v>
      </c>
      <c r="W11" s="14">
        <v>36229</v>
      </c>
      <c r="X11" s="14">
        <v>2852</v>
      </c>
    </row>
    <row r="12" spans="1:24" x14ac:dyDescent="0.35">
      <c r="A12" t="s">
        <v>37</v>
      </c>
      <c r="B12" s="14">
        <v>73504</v>
      </c>
      <c r="C12" s="15">
        <v>0.04</v>
      </c>
      <c r="D12" s="14">
        <v>13797</v>
      </c>
      <c r="E12" s="14">
        <v>13168</v>
      </c>
      <c r="F12" s="14">
        <v>11896</v>
      </c>
      <c r="G12" s="14">
        <v>10524</v>
      </c>
      <c r="H12" s="14">
        <v>11719</v>
      </c>
      <c r="I12" s="14">
        <v>6737</v>
      </c>
      <c r="J12" s="14">
        <v>5097</v>
      </c>
      <c r="K12" s="14">
        <v>566</v>
      </c>
      <c r="L12" s="14">
        <v>35624</v>
      </c>
      <c r="M12" s="14">
        <v>18296</v>
      </c>
      <c r="N12" s="14">
        <v>12228</v>
      </c>
      <c r="O12" s="14">
        <v>6523</v>
      </c>
      <c r="P12" s="14">
        <v>833</v>
      </c>
      <c r="Q12" s="14">
        <v>456</v>
      </c>
      <c r="R12" s="14">
        <v>5322</v>
      </c>
      <c r="S12" s="14">
        <v>14382</v>
      </c>
      <c r="T12" s="14">
        <v>20994</v>
      </c>
      <c r="U12" s="14">
        <v>13329</v>
      </c>
      <c r="V12" s="14">
        <v>9704</v>
      </c>
      <c r="W12" s="14">
        <v>8150</v>
      </c>
      <c r="X12" s="14">
        <v>1167</v>
      </c>
    </row>
    <row r="13" spans="1:24" x14ac:dyDescent="0.35">
      <c r="A13" t="s">
        <v>38</v>
      </c>
      <c r="B13" s="14">
        <v>82710</v>
      </c>
      <c r="C13" s="15">
        <v>0.03</v>
      </c>
      <c r="D13" s="14">
        <v>17868</v>
      </c>
      <c r="E13" s="14">
        <v>16575</v>
      </c>
      <c r="F13" s="14">
        <v>15682</v>
      </c>
      <c r="G13" s="14">
        <v>13290</v>
      </c>
      <c r="H13" s="14">
        <v>11999</v>
      </c>
      <c r="I13" s="14">
        <v>4973</v>
      </c>
      <c r="J13" s="14">
        <v>2086</v>
      </c>
      <c r="K13" s="14">
        <v>237</v>
      </c>
      <c r="L13" s="14">
        <v>49688</v>
      </c>
      <c r="M13" s="14">
        <v>17275</v>
      </c>
      <c r="N13" s="14">
        <v>7660</v>
      </c>
      <c r="O13" s="14">
        <v>5178</v>
      </c>
      <c r="P13" s="14">
        <v>2909</v>
      </c>
      <c r="Q13" s="14">
        <v>429</v>
      </c>
      <c r="R13" s="14">
        <v>5522</v>
      </c>
      <c r="S13" s="14">
        <v>14504</v>
      </c>
      <c r="T13" s="14">
        <v>23787</v>
      </c>
      <c r="U13" s="14">
        <v>13377</v>
      </c>
      <c r="V13" s="14">
        <v>7106</v>
      </c>
      <c r="W13" s="14">
        <v>6955</v>
      </c>
      <c r="X13" s="14">
        <v>11030</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48</v>
      </c>
    </row>
    <row r="2" spans="1:24" x14ac:dyDescent="0.35">
      <c r="A2" t="s">
        <v>113</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2564522</v>
      </c>
      <c r="C5" s="19">
        <v>0.33</v>
      </c>
      <c r="D5" s="18">
        <v>545892</v>
      </c>
      <c r="E5" s="18">
        <v>596978</v>
      </c>
      <c r="F5" s="18">
        <v>413531</v>
      </c>
      <c r="G5" s="18">
        <v>339654</v>
      </c>
      <c r="H5" s="18">
        <v>339725</v>
      </c>
      <c r="I5" s="18">
        <v>192347</v>
      </c>
      <c r="J5" s="18">
        <v>123009</v>
      </c>
      <c r="K5" s="18">
        <v>13386</v>
      </c>
      <c r="L5" s="18">
        <v>546032</v>
      </c>
      <c r="M5" s="18">
        <v>506567</v>
      </c>
      <c r="N5" s="18">
        <v>527645</v>
      </c>
      <c r="O5" s="18">
        <v>969050</v>
      </c>
      <c r="P5" s="18">
        <v>15228</v>
      </c>
      <c r="Q5" s="18">
        <v>24138</v>
      </c>
      <c r="R5" s="18">
        <v>302701</v>
      </c>
      <c r="S5" s="18">
        <v>746761</v>
      </c>
      <c r="T5" s="18">
        <v>679527</v>
      </c>
      <c r="U5" s="18">
        <v>419537</v>
      </c>
      <c r="V5" s="18">
        <v>194309</v>
      </c>
      <c r="W5" s="18">
        <v>159854</v>
      </c>
      <c r="X5" s="18">
        <v>37695</v>
      </c>
    </row>
    <row r="6" spans="1:24" x14ac:dyDescent="0.35">
      <c r="A6" t="s">
        <v>31</v>
      </c>
      <c r="B6" s="14">
        <v>979598</v>
      </c>
      <c r="C6" s="15">
        <v>10.47</v>
      </c>
      <c r="D6" s="14">
        <v>194246</v>
      </c>
      <c r="E6" s="14">
        <v>224862</v>
      </c>
      <c r="F6" s="14">
        <v>174823</v>
      </c>
      <c r="G6" s="14">
        <v>135620</v>
      </c>
      <c r="H6" s="14">
        <v>126997</v>
      </c>
      <c r="I6" s="14">
        <v>67543</v>
      </c>
      <c r="J6" s="14">
        <v>48614</v>
      </c>
      <c r="K6" s="14">
        <v>6893</v>
      </c>
      <c r="L6" s="14">
        <v>93052</v>
      </c>
      <c r="M6" s="14">
        <v>147328</v>
      </c>
      <c r="N6" s="14">
        <v>150275</v>
      </c>
      <c r="O6" s="14">
        <v>586845</v>
      </c>
      <c r="P6" s="14">
        <v>2098</v>
      </c>
      <c r="Q6" s="14">
        <v>15059</v>
      </c>
      <c r="R6" s="14">
        <v>149307</v>
      </c>
      <c r="S6" s="14">
        <v>333053</v>
      </c>
      <c r="T6" s="14">
        <v>238108</v>
      </c>
      <c r="U6" s="14">
        <v>133919</v>
      </c>
      <c r="V6" s="14">
        <v>54371</v>
      </c>
      <c r="W6" s="14">
        <v>45405</v>
      </c>
      <c r="X6" s="14">
        <v>10376</v>
      </c>
    </row>
    <row r="7" spans="1:24" x14ac:dyDescent="0.35">
      <c r="A7" t="s">
        <v>32</v>
      </c>
      <c r="B7" s="14">
        <v>859889</v>
      </c>
      <c r="C7" s="15">
        <v>4.49</v>
      </c>
      <c r="D7" s="14">
        <v>196245</v>
      </c>
      <c r="E7" s="14">
        <v>234377</v>
      </c>
      <c r="F7" s="14">
        <v>131977</v>
      </c>
      <c r="G7" s="14">
        <v>104956</v>
      </c>
      <c r="H7" s="14">
        <v>102345</v>
      </c>
      <c r="I7" s="14">
        <v>58668</v>
      </c>
      <c r="J7" s="14">
        <v>29817</v>
      </c>
      <c r="K7" s="14">
        <v>1504</v>
      </c>
      <c r="L7" s="14">
        <v>163578</v>
      </c>
      <c r="M7" s="14">
        <v>184520</v>
      </c>
      <c r="N7" s="14">
        <v>233608</v>
      </c>
      <c r="O7" s="14">
        <v>273112</v>
      </c>
      <c r="P7" s="14">
        <v>5071</v>
      </c>
      <c r="Q7" s="14">
        <v>4957</v>
      </c>
      <c r="R7" s="14">
        <v>93822</v>
      </c>
      <c r="S7" s="14">
        <v>249817</v>
      </c>
      <c r="T7" s="14">
        <v>241149</v>
      </c>
      <c r="U7" s="14">
        <v>158325</v>
      </c>
      <c r="V7" s="14">
        <v>63609</v>
      </c>
      <c r="W7" s="14">
        <v>41918</v>
      </c>
      <c r="X7" s="14">
        <v>6292</v>
      </c>
    </row>
    <row r="8" spans="1:24" x14ac:dyDescent="0.35">
      <c r="A8" t="s">
        <v>33</v>
      </c>
      <c r="B8" s="14">
        <v>213082</v>
      </c>
      <c r="C8" s="15">
        <v>1.6</v>
      </c>
      <c r="D8" s="14">
        <v>54623</v>
      </c>
      <c r="E8" s="14">
        <v>44082</v>
      </c>
      <c r="F8" s="14">
        <v>28393</v>
      </c>
      <c r="G8" s="14">
        <v>26188</v>
      </c>
      <c r="H8" s="14">
        <v>30055</v>
      </c>
      <c r="I8" s="14">
        <v>18186</v>
      </c>
      <c r="J8" s="14">
        <v>10620</v>
      </c>
      <c r="K8" s="14">
        <v>935</v>
      </c>
      <c r="L8" s="14">
        <v>59903</v>
      </c>
      <c r="M8" s="14">
        <v>52391</v>
      </c>
      <c r="N8" s="14">
        <v>53176</v>
      </c>
      <c r="O8" s="14">
        <v>46323</v>
      </c>
      <c r="P8" s="14">
        <v>1289</v>
      </c>
      <c r="Q8" s="14">
        <v>1328</v>
      </c>
      <c r="R8" s="14">
        <v>20778</v>
      </c>
      <c r="S8" s="14">
        <v>55843</v>
      </c>
      <c r="T8" s="14">
        <v>60662</v>
      </c>
      <c r="U8" s="14">
        <v>37931</v>
      </c>
      <c r="V8" s="14">
        <v>19303</v>
      </c>
      <c r="W8" s="14">
        <v>15816</v>
      </c>
      <c r="X8" s="14">
        <v>1421</v>
      </c>
    </row>
    <row r="9" spans="1:24" x14ac:dyDescent="0.35">
      <c r="A9" t="s">
        <v>34</v>
      </c>
      <c r="B9" s="14">
        <v>39710</v>
      </c>
      <c r="C9" s="15">
        <v>1.1100000000000001</v>
      </c>
      <c r="D9" s="14">
        <v>11132</v>
      </c>
      <c r="E9" s="14">
        <v>9418</v>
      </c>
      <c r="F9" s="14">
        <v>6028</v>
      </c>
      <c r="G9" s="14">
        <v>4979</v>
      </c>
      <c r="H9" s="14">
        <v>4860</v>
      </c>
      <c r="I9" s="14">
        <v>2186</v>
      </c>
      <c r="J9" s="14">
        <v>1055</v>
      </c>
      <c r="K9" s="14">
        <v>52</v>
      </c>
      <c r="L9" s="14">
        <v>10620</v>
      </c>
      <c r="M9" s="14">
        <v>9795</v>
      </c>
      <c r="N9" s="14">
        <v>10740</v>
      </c>
      <c r="O9" s="14">
        <v>8337</v>
      </c>
      <c r="P9" s="14">
        <v>218</v>
      </c>
      <c r="Q9" s="14">
        <v>249</v>
      </c>
      <c r="R9" s="14">
        <v>5220</v>
      </c>
      <c r="S9" s="14">
        <v>10542</v>
      </c>
      <c r="T9" s="14">
        <v>10994</v>
      </c>
      <c r="U9" s="14">
        <v>6620</v>
      </c>
      <c r="V9" s="14">
        <v>3339</v>
      </c>
      <c r="W9" s="14">
        <v>2469</v>
      </c>
      <c r="X9" s="14">
        <v>277</v>
      </c>
    </row>
    <row r="10" spans="1:24" x14ac:dyDescent="0.35">
      <c r="A10" t="s">
        <v>35</v>
      </c>
      <c r="B10" s="14">
        <v>35615</v>
      </c>
      <c r="C10" s="15">
        <v>2.74</v>
      </c>
      <c r="D10" s="14">
        <v>11454</v>
      </c>
      <c r="E10" s="14">
        <v>8485</v>
      </c>
      <c r="F10" s="14">
        <v>6378</v>
      </c>
      <c r="G10" s="14">
        <v>4465</v>
      </c>
      <c r="H10" s="14">
        <v>3474</v>
      </c>
      <c r="I10" s="14">
        <v>1017</v>
      </c>
      <c r="J10" s="14">
        <v>327</v>
      </c>
      <c r="K10" s="14">
        <v>15</v>
      </c>
      <c r="L10" s="14">
        <v>7956</v>
      </c>
      <c r="M10" s="14">
        <v>8236</v>
      </c>
      <c r="N10" s="14">
        <v>7366</v>
      </c>
      <c r="O10" s="14">
        <v>11651</v>
      </c>
      <c r="P10" s="14">
        <v>406</v>
      </c>
      <c r="Q10" s="14">
        <v>235</v>
      </c>
      <c r="R10" s="14">
        <v>4026</v>
      </c>
      <c r="S10" s="14">
        <v>9449</v>
      </c>
      <c r="T10" s="14">
        <v>9787</v>
      </c>
      <c r="U10" s="14">
        <v>4196</v>
      </c>
      <c r="V10" s="14">
        <v>1919</v>
      </c>
      <c r="W10" s="14">
        <v>1707</v>
      </c>
      <c r="X10" s="14">
        <v>4296</v>
      </c>
    </row>
    <row r="11" spans="1:24" x14ac:dyDescent="0.35">
      <c r="A11" t="s">
        <v>36</v>
      </c>
      <c r="B11" s="14">
        <v>279674</v>
      </c>
      <c r="C11" s="15">
        <v>0.12</v>
      </c>
      <c r="D11" s="14">
        <v>46642</v>
      </c>
      <c r="E11" s="14">
        <v>45956</v>
      </c>
      <c r="F11" s="14">
        <v>38221</v>
      </c>
      <c r="G11" s="14">
        <v>39491</v>
      </c>
      <c r="H11" s="14">
        <v>48032</v>
      </c>
      <c r="I11" s="14">
        <v>32889</v>
      </c>
      <c r="J11" s="14">
        <v>25264</v>
      </c>
      <c r="K11" s="14">
        <v>3179</v>
      </c>
      <c r="L11" s="14">
        <v>125049</v>
      </c>
      <c r="M11" s="14">
        <v>68431</v>
      </c>
      <c r="N11" s="14">
        <v>52514</v>
      </c>
      <c r="O11" s="14">
        <v>30992</v>
      </c>
      <c r="P11" s="14">
        <v>2688</v>
      </c>
      <c r="Q11" s="14">
        <v>1440</v>
      </c>
      <c r="R11" s="14">
        <v>18647</v>
      </c>
      <c r="S11" s="14">
        <v>59047</v>
      </c>
      <c r="T11" s="14">
        <v>73791</v>
      </c>
      <c r="U11" s="14">
        <v>51605</v>
      </c>
      <c r="V11" s="14">
        <v>34790</v>
      </c>
      <c r="W11" s="14">
        <v>37236</v>
      </c>
      <c r="X11" s="14">
        <v>3118</v>
      </c>
    </row>
    <row r="12" spans="1:24" x14ac:dyDescent="0.35">
      <c r="A12" t="s">
        <v>37</v>
      </c>
      <c r="B12" s="14">
        <v>73805</v>
      </c>
      <c r="C12" s="15">
        <v>0.04</v>
      </c>
      <c r="D12" s="14">
        <v>13722</v>
      </c>
      <c r="E12" s="14">
        <v>13168</v>
      </c>
      <c r="F12" s="14">
        <v>11952</v>
      </c>
      <c r="G12" s="14">
        <v>10584</v>
      </c>
      <c r="H12" s="14">
        <v>11799</v>
      </c>
      <c r="I12" s="14">
        <v>6827</v>
      </c>
      <c r="J12" s="14">
        <v>5186</v>
      </c>
      <c r="K12" s="14">
        <v>567</v>
      </c>
      <c r="L12" s="14">
        <v>35838</v>
      </c>
      <c r="M12" s="14">
        <v>18363</v>
      </c>
      <c r="N12" s="14">
        <v>12246</v>
      </c>
      <c r="O12" s="14">
        <v>6500</v>
      </c>
      <c r="P12" s="14">
        <v>858</v>
      </c>
      <c r="Q12" s="14">
        <v>446</v>
      </c>
      <c r="R12" s="14">
        <v>5275</v>
      </c>
      <c r="S12" s="14">
        <v>14398</v>
      </c>
      <c r="T12" s="14">
        <v>21031</v>
      </c>
      <c r="U12" s="14">
        <v>13412</v>
      </c>
      <c r="V12" s="14">
        <v>9799</v>
      </c>
      <c r="W12" s="14">
        <v>8258</v>
      </c>
      <c r="X12" s="14">
        <v>1186</v>
      </c>
    </row>
    <row r="13" spans="1:24" x14ac:dyDescent="0.35">
      <c r="A13" t="s">
        <v>38</v>
      </c>
      <c r="B13" s="14">
        <v>83149</v>
      </c>
      <c r="C13" s="15">
        <v>0.03</v>
      </c>
      <c r="D13" s="14">
        <v>17828</v>
      </c>
      <c r="E13" s="14">
        <v>16630</v>
      </c>
      <c r="F13" s="14">
        <v>15759</v>
      </c>
      <c r="G13" s="14">
        <v>13371</v>
      </c>
      <c r="H13" s="14">
        <v>12163</v>
      </c>
      <c r="I13" s="14">
        <v>5031</v>
      </c>
      <c r="J13" s="14">
        <v>2126</v>
      </c>
      <c r="K13" s="14">
        <v>241</v>
      </c>
      <c r="L13" s="14">
        <v>50036</v>
      </c>
      <c r="M13" s="14">
        <v>17503</v>
      </c>
      <c r="N13" s="14">
        <v>7720</v>
      </c>
      <c r="O13" s="14">
        <v>5290</v>
      </c>
      <c r="P13" s="14">
        <v>2600</v>
      </c>
      <c r="Q13" s="14">
        <v>424</v>
      </c>
      <c r="R13" s="14">
        <v>5626</v>
      </c>
      <c r="S13" s="14">
        <v>14612</v>
      </c>
      <c r="T13" s="14">
        <v>24005</v>
      </c>
      <c r="U13" s="14">
        <v>13529</v>
      </c>
      <c r="V13" s="14">
        <v>7179</v>
      </c>
      <c r="W13" s="14">
        <v>7045</v>
      </c>
      <c r="X13" s="14">
        <v>10729</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49</v>
      </c>
    </row>
    <row r="2" spans="1:24" x14ac:dyDescent="0.35">
      <c r="A2" t="s">
        <v>113</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2583914</v>
      </c>
      <c r="C5" s="19">
        <v>0.33</v>
      </c>
      <c r="D5" s="18">
        <v>546680</v>
      </c>
      <c r="E5" s="18">
        <v>598522</v>
      </c>
      <c r="F5" s="18">
        <v>416421</v>
      </c>
      <c r="G5" s="18">
        <v>343953</v>
      </c>
      <c r="H5" s="18">
        <v>343779</v>
      </c>
      <c r="I5" s="18">
        <v>195788</v>
      </c>
      <c r="J5" s="18">
        <v>125186</v>
      </c>
      <c r="K5" s="18">
        <v>13585</v>
      </c>
      <c r="L5" s="18">
        <v>552434</v>
      </c>
      <c r="M5" s="18">
        <v>509160</v>
      </c>
      <c r="N5" s="18">
        <v>530275</v>
      </c>
      <c r="O5" s="18">
        <v>973527</v>
      </c>
      <c r="P5" s="18">
        <v>18518</v>
      </c>
      <c r="Q5" s="18">
        <v>26522</v>
      </c>
      <c r="R5" s="18">
        <v>303574</v>
      </c>
      <c r="S5" s="18">
        <v>750760</v>
      </c>
      <c r="T5" s="18">
        <v>682799</v>
      </c>
      <c r="U5" s="18">
        <v>421896</v>
      </c>
      <c r="V5" s="18">
        <v>197251</v>
      </c>
      <c r="W5" s="18">
        <v>162536</v>
      </c>
      <c r="X5" s="18">
        <v>38576</v>
      </c>
    </row>
    <row r="6" spans="1:24" x14ac:dyDescent="0.35">
      <c r="A6" t="s">
        <v>31</v>
      </c>
      <c r="B6" s="14">
        <v>987624</v>
      </c>
      <c r="C6" s="15">
        <v>10.56</v>
      </c>
      <c r="D6" s="14">
        <v>195344</v>
      </c>
      <c r="E6" s="14">
        <v>225637</v>
      </c>
      <c r="F6" s="14">
        <v>176089</v>
      </c>
      <c r="G6" s="14">
        <v>137418</v>
      </c>
      <c r="H6" s="14">
        <v>128410</v>
      </c>
      <c r="I6" s="14">
        <v>68533</v>
      </c>
      <c r="J6" s="14">
        <v>49178</v>
      </c>
      <c r="K6" s="14">
        <v>7015</v>
      </c>
      <c r="L6" s="14">
        <v>94644</v>
      </c>
      <c r="M6" s="14">
        <v>148098</v>
      </c>
      <c r="N6" s="14">
        <v>151521</v>
      </c>
      <c r="O6" s="14">
        <v>590012</v>
      </c>
      <c r="P6" s="14">
        <v>3349</v>
      </c>
      <c r="Q6" s="14">
        <v>17455</v>
      </c>
      <c r="R6" s="14">
        <v>149512</v>
      </c>
      <c r="S6" s="14">
        <v>335056</v>
      </c>
      <c r="T6" s="14">
        <v>239439</v>
      </c>
      <c r="U6" s="14">
        <v>134755</v>
      </c>
      <c r="V6" s="14">
        <v>55188</v>
      </c>
      <c r="W6" s="14">
        <v>46051</v>
      </c>
      <c r="X6" s="14">
        <v>10168</v>
      </c>
    </row>
    <row r="7" spans="1:24" x14ac:dyDescent="0.35">
      <c r="A7" t="s">
        <v>32</v>
      </c>
      <c r="B7" s="14">
        <v>864774</v>
      </c>
      <c r="C7" s="15">
        <v>4.51</v>
      </c>
      <c r="D7" s="14">
        <v>195953</v>
      </c>
      <c r="E7" s="14">
        <v>234784</v>
      </c>
      <c r="F7" s="14">
        <v>132900</v>
      </c>
      <c r="G7" s="14">
        <v>106131</v>
      </c>
      <c r="H7" s="14">
        <v>103537</v>
      </c>
      <c r="I7" s="14">
        <v>59626</v>
      </c>
      <c r="J7" s="14">
        <v>30323</v>
      </c>
      <c r="K7" s="14">
        <v>1520</v>
      </c>
      <c r="L7" s="14">
        <v>165143</v>
      </c>
      <c r="M7" s="14">
        <v>185256</v>
      </c>
      <c r="N7" s="14">
        <v>234229</v>
      </c>
      <c r="O7" s="14">
        <v>274091</v>
      </c>
      <c r="P7" s="14">
        <v>6055</v>
      </c>
      <c r="Q7" s="14">
        <v>4929</v>
      </c>
      <c r="R7" s="14">
        <v>94158</v>
      </c>
      <c r="S7" s="14">
        <v>250962</v>
      </c>
      <c r="T7" s="14">
        <v>241959</v>
      </c>
      <c r="U7" s="14">
        <v>158785</v>
      </c>
      <c r="V7" s="14">
        <v>64449</v>
      </c>
      <c r="W7" s="14">
        <v>42559</v>
      </c>
      <c r="X7" s="14">
        <v>6973</v>
      </c>
    </row>
    <row r="8" spans="1:24" x14ac:dyDescent="0.35">
      <c r="A8" t="s">
        <v>33</v>
      </c>
      <c r="B8" s="14">
        <v>214661</v>
      </c>
      <c r="C8" s="15">
        <v>1.61</v>
      </c>
      <c r="D8" s="14">
        <v>54671</v>
      </c>
      <c r="E8" s="14">
        <v>44216</v>
      </c>
      <c r="F8" s="14">
        <v>28720</v>
      </c>
      <c r="G8" s="14">
        <v>26436</v>
      </c>
      <c r="H8" s="14">
        <v>30380</v>
      </c>
      <c r="I8" s="14">
        <v>18463</v>
      </c>
      <c r="J8" s="14">
        <v>10831</v>
      </c>
      <c r="K8" s="14">
        <v>944</v>
      </c>
      <c r="L8" s="14">
        <v>60519</v>
      </c>
      <c r="M8" s="14">
        <v>52665</v>
      </c>
      <c r="N8" s="14">
        <v>53435</v>
      </c>
      <c r="O8" s="14">
        <v>46529</v>
      </c>
      <c r="P8" s="14">
        <v>1513</v>
      </c>
      <c r="Q8" s="14">
        <v>1354</v>
      </c>
      <c r="R8" s="14">
        <v>20924</v>
      </c>
      <c r="S8" s="14">
        <v>56147</v>
      </c>
      <c r="T8" s="14">
        <v>60917</v>
      </c>
      <c r="U8" s="14">
        <v>38138</v>
      </c>
      <c r="V8" s="14">
        <v>19536</v>
      </c>
      <c r="W8" s="14">
        <v>16112</v>
      </c>
      <c r="X8" s="14">
        <v>1533</v>
      </c>
    </row>
    <row r="9" spans="1:24" x14ac:dyDescent="0.35">
      <c r="A9" t="s">
        <v>34</v>
      </c>
      <c r="B9" s="14">
        <v>39919</v>
      </c>
      <c r="C9" s="15">
        <v>1.1100000000000001</v>
      </c>
      <c r="D9" s="14">
        <v>11125</v>
      </c>
      <c r="E9" s="14">
        <v>9469</v>
      </c>
      <c r="F9" s="14">
        <v>6094</v>
      </c>
      <c r="G9" s="14">
        <v>5030</v>
      </c>
      <c r="H9" s="14">
        <v>4888</v>
      </c>
      <c r="I9" s="14">
        <v>2197</v>
      </c>
      <c r="J9" s="14">
        <v>1065</v>
      </c>
      <c r="K9" s="14">
        <v>51</v>
      </c>
      <c r="L9" s="14">
        <v>10663</v>
      </c>
      <c r="M9" s="14">
        <v>9877</v>
      </c>
      <c r="N9" s="14">
        <v>10741</v>
      </c>
      <c r="O9" s="14">
        <v>8345</v>
      </c>
      <c r="P9" s="14">
        <v>293</v>
      </c>
      <c r="Q9" s="14">
        <v>229</v>
      </c>
      <c r="R9" s="14">
        <v>5257</v>
      </c>
      <c r="S9" s="14">
        <v>10616</v>
      </c>
      <c r="T9" s="14">
        <v>11057</v>
      </c>
      <c r="U9" s="14">
        <v>6642</v>
      </c>
      <c r="V9" s="14">
        <v>3357</v>
      </c>
      <c r="W9" s="14">
        <v>2484</v>
      </c>
      <c r="X9" s="14">
        <v>277</v>
      </c>
    </row>
    <row r="10" spans="1:24" x14ac:dyDescent="0.35">
      <c r="A10" t="s">
        <v>35</v>
      </c>
      <c r="B10" s="14">
        <v>35737</v>
      </c>
      <c r="C10" s="15">
        <v>2.75</v>
      </c>
      <c r="D10" s="14">
        <v>11466</v>
      </c>
      <c r="E10" s="14">
        <v>8519</v>
      </c>
      <c r="F10" s="14">
        <v>6399</v>
      </c>
      <c r="G10" s="14">
        <v>4488</v>
      </c>
      <c r="H10" s="14">
        <v>3491</v>
      </c>
      <c r="I10" s="14">
        <v>1028</v>
      </c>
      <c r="J10" s="14">
        <v>331</v>
      </c>
      <c r="K10" s="14">
        <v>15</v>
      </c>
      <c r="L10" s="14">
        <v>7987</v>
      </c>
      <c r="M10" s="14">
        <v>8265</v>
      </c>
      <c r="N10" s="14">
        <v>7394</v>
      </c>
      <c r="O10" s="14">
        <v>11689</v>
      </c>
      <c r="P10" s="14">
        <v>402</v>
      </c>
      <c r="Q10" s="14">
        <v>239</v>
      </c>
      <c r="R10" s="14">
        <v>4071</v>
      </c>
      <c r="S10" s="14">
        <v>9478</v>
      </c>
      <c r="T10" s="14">
        <v>9803</v>
      </c>
      <c r="U10" s="14">
        <v>4226</v>
      </c>
      <c r="V10" s="14">
        <v>1917</v>
      </c>
      <c r="W10" s="14">
        <v>1711</v>
      </c>
      <c r="X10" s="14">
        <v>4292</v>
      </c>
    </row>
    <row r="11" spans="1:24" x14ac:dyDescent="0.35">
      <c r="A11" t="s">
        <v>36</v>
      </c>
      <c r="B11" s="14">
        <v>283417</v>
      </c>
      <c r="C11" s="15">
        <v>0.12</v>
      </c>
      <c r="D11" s="14">
        <v>46638</v>
      </c>
      <c r="E11" s="14">
        <v>46096</v>
      </c>
      <c r="F11" s="14">
        <v>38417</v>
      </c>
      <c r="G11" s="14">
        <v>40284</v>
      </c>
      <c r="H11" s="14">
        <v>48821</v>
      </c>
      <c r="I11" s="14">
        <v>33883</v>
      </c>
      <c r="J11" s="14">
        <v>26050</v>
      </c>
      <c r="K11" s="14">
        <v>3228</v>
      </c>
      <c r="L11" s="14">
        <v>127087</v>
      </c>
      <c r="M11" s="14">
        <v>69000</v>
      </c>
      <c r="N11" s="14">
        <v>52934</v>
      </c>
      <c r="O11" s="14">
        <v>31093</v>
      </c>
      <c r="P11" s="14">
        <v>3303</v>
      </c>
      <c r="Q11" s="14">
        <v>1441</v>
      </c>
      <c r="R11" s="14">
        <v>18727</v>
      </c>
      <c r="S11" s="14">
        <v>59396</v>
      </c>
      <c r="T11" s="14">
        <v>74464</v>
      </c>
      <c r="U11" s="14">
        <v>52208</v>
      </c>
      <c r="V11" s="14">
        <v>35650</v>
      </c>
      <c r="W11" s="14">
        <v>38140</v>
      </c>
      <c r="X11" s="14">
        <v>3391</v>
      </c>
    </row>
    <row r="12" spans="1:24" x14ac:dyDescent="0.35">
      <c r="A12" t="s">
        <v>37</v>
      </c>
      <c r="B12" s="14">
        <v>74116</v>
      </c>
      <c r="C12" s="15">
        <v>0.04</v>
      </c>
      <c r="D12" s="14">
        <v>13707</v>
      </c>
      <c r="E12" s="14">
        <v>13113</v>
      </c>
      <c r="F12" s="14">
        <v>11972</v>
      </c>
      <c r="G12" s="14">
        <v>10646</v>
      </c>
      <c r="H12" s="14">
        <v>11914</v>
      </c>
      <c r="I12" s="14">
        <v>6930</v>
      </c>
      <c r="J12" s="14">
        <v>5259</v>
      </c>
      <c r="K12" s="14">
        <v>575</v>
      </c>
      <c r="L12" s="14">
        <v>36043</v>
      </c>
      <c r="M12" s="14">
        <v>18386</v>
      </c>
      <c r="N12" s="14">
        <v>12256</v>
      </c>
      <c r="O12" s="14">
        <v>6459</v>
      </c>
      <c r="P12" s="14">
        <v>972</v>
      </c>
      <c r="Q12" s="14">
        <v>447</v>
      </c>
      <c r="R12" s="14">
        <v>5272</v>
      </c>
      <c r="S12" s="14">
        <v>14392</v>
      </c>
      <c r="T12" s="14">
        <v>21046</v>
      </c>
      <c r="U12" s="14">
        <v>13527</v>
      </c>
      <c r="V12" s="14">
        <v>9886</v>
      </c>
      <c r="W12" s="14">
        <v>8360</v>
      </c>
      <c r="X12" s="14">
        <v>1186</v>
      </c>
    </row>
    <row r="13" spans="1:24" x14ac:dyDescent="0.35">
      <c r="A13" t="s">
        <v>38</v>
      </c>
      <c r="B13" s="14">
        <v>83666</v>
      </c>
      <c r="C13" s="15">
        <v>0.03</v>
      </c>
      <c r="D13" s="14">
        <v>17776</v>
      </c>
      <c r="E13" s="14">
        <v>16688</v>
      </c>
      <c r="F13" s="14">
        <v>15830</v>
      </c>
      <c r="G13" s="14">
        <v>13520</v>
      </c>
      <c r="H13" s="14">
        <v>12338</v>
      </c>
      <c r="I13" s="14">
        <v>5128</v>
      </c>
      <c r="J13" s="14">
        <v>2149</v>
      </c>
      <c r="K13" s="14">
        <v>237</v>
      </c>
      <c r="L13" s="14">
        <v>50348</v>
      </c>
      <c r="M13" s="14">
        <v>17613</v>
      </c>
      <c r="N13" s="14">
        <v>7765</v>
      </c>
      <c r="O13" s="14">
        <v>5309</v>
      </c>
      <c r="P13" s="14">
        <v>2631</v>
      </c>
      <c r="Q13" s="14">
        <v>428</v>
      </c>
      <c r="R13" s="14">
        <v>5653</v>
      </c>
      <c r="S13" s="14">
        <v>14713</v>
      </c>
      <c r="T13" s="14">
        <v>24114</v>
      </c>
      <c r="U13" s="14">
        <v>13615</v>
      </c>
      <c r="V13" s="14">
        <v>7268</v>
      </c>
      <c r="W13" s="14">
        <v>7119</v>
      </c>
      <c r="X13" s="14">
        <v>10756</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50</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2603174</v>
      </c>
      <c r="C5" s="19">
        <v>0.33</v>
      </c>
      <c r="D5" s="18">
        <v>547908</v>
      </c>
      <c r="E5" s="18">
        <v>599800</v>
      </c>
      <c r="F5" s="18">
        <v>418991</v>
      </c>
      <c r="G5" s="18">
        <v>348403</v>
      </c>
      <c r="H5" s="18">
        <v>347591</v>
      </c>
      <c r="I5" s="18">
        <v>199451</v>
      </c>
      <c r="J5" s="18">
        <v>127260</v>
      </c>
      <c r="K5" s="18">
        <v>13770</v>
      </c>
      <c r="L5" s="18">
        <v>558911</v>
      </c>
      <c r="M5" s="18">
        <v>511583</v>
      </c>
      <c r="N5" s="18">
        <v>532963</v>
      </c>
      <c r="O5" s="18">
        <v>980290</v>
      </c>
      <c r="P5" s="18">
        <v>19427</v>
      </c>
      <c r="Q5" s="18">
        <v>28632</v>
      </c>
      <c r="R5" s="18">
        <v>304447</v>
      </c>
      <c r="S5" s="18">
        <v>754626</v>
      </c>
      <c r="T5" s="18">
        <v>684560</v>
      </c>
      <c r="U5" s="18">
        <v>425583</v>
      </c>
      <c r="V5" s="18">
        <v>199666</v>
      </c>
      <c r="W5" s="18">
        <v>166017</v>
      </c>
      <c r="X5" s="18">
        <v>39643</v>
      </c>
    </row>
    <row r="6" spans="1:24" x14ac:dyDescent="0.35">
      <c r="A6" t="s">
        <v>31</v>
      </c>
      <c r="B6" s="14">
        <v>996250</v>
      </c>
      <c r="C6" s="15">
        <v>10.65</v>
      </c>
      <c r="D6" s="14">
        <v>197016</v>
      </c>
      <c r="E6" s="14">
        <v>226309</v>
      </c>
      <c r="F6" s="14">
        <v>176827</v>
      </c>
      <c r="G6" s="14">
        <v>139605</v>
      </c>
      <c r="H6" s="14">
        <v>129994</v>
      </c>
      <c r="I6" s="14">
        <v>69686</v>
      </c>
      <c r="J6" s="14">
        <v>49712</v>
      </c>
      <c r="K6" s="14">
        <v>7101</v>
      </c>
      <c r="L6" s="14">
        <v>96163</v>
      </c>
      <c r="M6" s="14">
        <v>148826</v>
      </c>
      <c r="N6" s="14">
        <v>152698</v>
      </c>
      <c r="O6" s="14">
        <v>595229</v>
      </c>
      <c r="P6" s="14">
        <v>3334</v>
      </c>
      <c r="Q6" s="14">
        <v>19602</v>
      </c>
      <c r="R6" s="14">
        <v>150007</v>
      </c>
      <c r="S6" s="14">
        <v>337145</v>
      </c>
      <c r="T6" s="14">
        <v>240574</v>
      </c>
      <c r="U6" s="14">
        <v>135664</v>
      </c>
      <c r="V6" s="14">
        <v>56129</v>
      </c>
      <c r="W6" s="14">
        <v>46880</v>
      </c>
      <c r="X6" s="14">
        <v>10249</v>
      </c>
    </row>
    <row r="7" spans="1:24" x14ac:dyDescent="0.35">
      <c r="A7" t="s">
        <v>32</v>
      </c>
      <c r="B7" s="14">
        <v>869665</v>
      </c>
      <c r="C7" s="15">
        <v>4.54</v>
      </c>
      <c r="D7" s="14">
        <v>195607</v>
      </c>
      <c r="E7" s="14">
        <v>235298</v>
      </c>
      <c r="F7" s="14">
        <v>134017</v>
      </c>
      <c r="G7" s="14">
        <v>107200</v>
      </c>
      <c r="H7" s="14">
        <v>104451</v>
      </c>
      <c r="I7" s="14">
        <v>60708</v>
      </c>
      <c r="J7" s="14">
        <v>30846</v>
      </c>
      <c r="K7" s="14">
        <v>1538</v>
      </c>
      <c r="L7" s="14">
        <v>166864</v>
      </c>
      <c r="M7" s="14">
        <v>186075</v>
      </c>
      <c r="N7" s="14">
        <v>235120</v>
      </c>
      <c r="O7" s="14">
        <v>275061</v>
      </c>
      <c r="P7" s="14">
        <v>6545</v>
      </c>
      <c r="Q7" s="14">
        <v>4928</v>
      </c>
      <c r="R7" s="14">
        <v>94438</v>
      </c>
      <c r="S7" s="14">
        <v>252027</v>
      </c>
      <c r="T7" s="14">
        <v>241934</v>
      </c>
      <c r="U7" s="14">
        <v>160277</v>
      </c>
      <c r="V7" s="14">
        <v>64928</v>
      </c>
      <c r="W7" s="14">
        <v>43623</v>
      </c>
      <c r="X7" s="14">
        <v>7510</v>
      </c>
    </row>
    <row r="8" spans="1:24" x14ac:dyDescent="0.35">
      <c r="A8" t="s">
        <v>33</v>
      </c>
      <c r="B8" s="14">
        <v>215975</v>
      </c>
      <c r="C8" s="15">
        <v>1.62</v>
      </c>
      <c r="D8" s="14">
        <v>54707</v>
      </c>
      <c r="E8" s="14">
        <v>44196</v>
      </c>
      <c r="F8" s="14">
        <v>28898</v>
      </c>
      <c r="G8" s="14">
        <v>26773</v>
      </c>
      <c r="H8" s="14">
        <v>30682</v>
      </c>
      <c r="I8" s="14">
        <v>18719</v>
      </c>
      <c r="J8" s="14">
        <v>11043</v>
      </c>
      <c r="K8" s="14">
        <v>957</v>
      </c>
      <c r="L8" s="14">
        <v>61154</v>
      </c>
      <c r="M8" s="14">
        <v>52862</v>
      </c>
      <c r="N8" s="14">
        <v>53577</v>
      </c>
      <c r="O8" s="14">
        <v>46684</v>
      </c>
      <c r="P8" s="14">
        <v>1698</v>
      </c>
      <c r="Q8" s="14">
        <v>1348</v>
      </c>
      <c r="R8" s="14">
        <v>20970</v>
      </c>
      <c r="S8" s="14">
        <v>56308</v>
      </c>
      <c r="T8" s="14">
        <v>60956</v>
      </c>
      <c r="U8" s="14">
        <v>38470</v>
      </c>
      <c r="V8" s="14">
        <v>19685</v>
      </c>
      <c r="W8" s="14">
        <v>16514</v>
      </c>
      <c r="X8" s="14">
        <v>1724</v>
      </c>
    </row>
    <row r="9" spans="1:24" x14ac:dyDescent="0.35">
      <c r="A9" t="s">
        <v>34</v>
      </c>
      <c r="B9" s="14">
        <v>40070</v>
      </c>
      <c r="C9" s="15">
        <v>1.1200000000000001</v>
      </c>
      <c r="D9" s="14">
        <v>11122</v>
      </c>
      <c r="E9" s="14">
        <v>9472</v>
      </c>
      <c r="F9" s="14">
        <v>6157</v>
      </c>
      <c r="G9" s="14">
        <v>5043</v>
      </c>
      <c r="H9" s="14">
        <v>4925</v>
      </c>
      <c r="I9" s="14">
        <v>2223</v>
      </c>
      <c r="J9" s="14">
        <v>1077</v>
      </c>
      <c r="K9" s="14">
        <v>51</v>
      </c>
      <c r="L9" s="14">
        <v>10734</v>
      </c>
      <c r="M9" s="14">
        <v>9896</v>
      </c>
      <c r="N9" s="14">
        <v>10758</v>
      </c>
      <c r="O9" s="14">
        <v>8386</v>
      </c>
      <c r="P9" s="14">
        <v>296</v>
      </c>
      <c r="Q9" s="14">
        <v>230</v>
      </c>
      <c r="R9" s="14">
        <v>5270</v>
      </c>
      <c r="S9" s="14">
        <v>10660</v>
      </c>
      <c r="T9" s="14">
        <v>11080</v>
      </c>
      <c r="U9" s="14">
        <v>6657</v>
      </c>
      <c r="V9" s="14">
        <v>3380</v>
      </c>
      <c r="W9" s="14">
        <v>2516</v>
      </c>
      <c r="X9" s="14">
        <v>277</v>
      </c>
    </row>
    <row r="10" spans="1:24" x14ac:dyDescent="0.35">
      <c r="A10" t="s">
        <v>35</v>
      </c>
      <c r="B10" s="14">
        <v>35792</v>
      </c>
      <c r="C10" s="15">
        <v>2.75</v>
      </c>
      <c r="D10" s="14">
        <v>11456</v>
      </c>
      <c r="E10" s="14">
        <v>8521</v>
      </c>
      <c r="F10" s="14">
        <v>6414</v>
      </c>
      <c r="G10" s="14">
        <v>4489</v>
      </c>
      <c r="H10" s="14">
        <v>3514</v>
      </c>
      <c r="I10" s="14">
        <v>1050</v>
      </c>
      <c r="J10" s="14">
        <v>333</v>
      </c>
      <c r="K10" s="14">
        <v>15</v>
      </c>
      <c r="L10" s="14">
        <v>7998</v>
      </c>
      <c r="M10" s="14">
        <v>8292</v>
      </c>
      <c r="N10" s="14">
        <v>7388</v>
      </c>
      <c r="O10" s="14">
        <v>11723</v>
      </c>
      <c r="P10" s="14">
        <v>391</v>
      </c>
      <c r="Q10" s="14">
        <v>245</v>
      </c>
      <c r="R10" s="14">
        <v>4074</v>
      </c>
      <c r="S10" s="14">
        <v>9490</v>
      </c>
      <c r="T10" s="14">
        <v>9820</v>
      </c>
      <c r="U10" s="14">
        <v>4231</v>
      </c>
      <c r="V10" s="14">
        <v>1936</v>
      </c>
      <c r="W10" s="14">
        <v>1723</v>
      </c>
      <c r="X10" s="14">
        <v>4273</v>
      </c>
    </row>
    <row r="11" spans="1:24" x14ac:dyDescent="0.35">
      <c r="A11" t="s">
        <v>36</v>
      </c>
      <c r="B11" s="14">
        <v>286855</v>
      </c>
      <c r="C11" s="15">
        <v>0.13</v>
      </c>
      <c r="D11" s="14">
        <v>46599</v>
      </c>
      <c r="E11" s="14">
        <v>46179</v>
      </c>
      <c r="F11" s="14">
        <v>38783</v>
      </c>
      <c r="G11" s="14">
        <v>40950</v>
      </c>
      <c r="H11" s="14">
        <v>49521</v>
      </c>
      <c r="I11" s="14">
        <v>34807</v>
      </c>
      <c r="J11" s="14">
        <v>26730</v>
      </c>
      <c r="K11" s="14">
        <v>3286</v>
      </c>
      <c r="L11" s="14">
        <v>129025</v>
      </c>
      <c r="M11" s="14">
        <v>69575</v>
      </c>
      <c r="N11" s="14">
        <v>53364</v>
      </c>
      <c r="O11" s="14">
        <v>31351</v>
      </c>
      <c r="P11" s="14">
        <v>3540</v>
      </c>
      <c r="Q11" s="14">
        <v>1416</v>
      </c>
      <c r="R11" s="14">
        <v>18760</v>
      </c>
      <c r="S11" s="14">
        <v>59820</v>
      </c>
      <c r="T11" s="14">
        <v>74925</v>
      </c>
      <c r="U11" s="14">
        <v>52966</v>
      </c>
      <c r="V11" s="14">
        <v>36276</v>
      </c>
      <c r="W11" s="14">
        <v>39054</v>
      </c>
      <c r="X11" s="14">
        <v>3638</v>
      </c>
    </row>
    <row r="12" spans="1:24" x14ac:dyDescent="0.35">
      <c r="A12" t="s">
        <v>37</v>
      </c>
      <c r="B12" s="14">
        <v>74377</v>
      </c>
      <c r="C12" s="15">
        <v>0.04</v>
      </c>
      <c r="D12" s="14">
        <v>13645</v>
      </c>
      <c r="E12" s="14">
        <v>13098</v>
      </c>
      <c r="F12" s="14">
        <v>11977</v>
      </c>
      <c r="G12" s="14">
        <v>10703</v>
      </c>
      <c r="H12" s="14">
        <v>11999</v>
      </c>
      <c r="I12" s="14">
        <v>7047</v>
      </c>
      <c r="J12" s="14">
        <v>5327</v>
      </c>
      <c r="K12" s="14">
        <v>581</v>
      </c>
      <c r="L12" s="14">
        <v>36300</v>
      </c>
      <c r="M12" s="14">
        <v>18379</v>
      </c>
      <c r="N12" s="14">
        <v>12251</v>
      </c>
      <c r="O12" s="14">
        <v>6488</v>
      </c>
      <c r="P12" s="14">
        <v>959</v>
      </c>
      <c r="Q12" s="14">
        <v>442</v>
      </c>
      <c r="R12" s="14">
        <v>5256</v>
      </c>
      <c r="S12" s="14">
        <v>14380</v>
      </c>
      <c r="T12" s="14">
        <v>21061</v>
      </c>
      <c r="U12" s="14">
        <v>13597</v>
      </c>
      <c r="V12" s="14">
        <v>9982</v>
      </c>
      <c r="W12" s="14">
        <v>8482</v>
      </c>
      <c r="X12" s="14">
        <v>1177</v>
      </c>
    </row>
    <row r="13" spans="1:24" x14ac:dyDescent="0.35">
      <c r="A13" t="s">
        <v>38</v>
      </c>
      <c r="B13" s="14">
        <v>84190</v>
      </c>
      <c r="C13" s="15">
        <v>0.03</v>
      </c>
      <c r="D13" s="14">
        <v>17756</v>
      </c>
      <c r="E13" s="14">
        <v>16727</v>
      </c>
      <c r="F13" s="14">
        <v>15918</v>
      </c>
      <c r="G13" s="14">
        <v>13640</v>
      </c>
      <c r="H13" s="14">
        <v>12505</v>
      </c>
      <c r="I13" s="14">
        <v>5211</v>
      </c>
      <c r="J13" s="14">
        <v>2192</v>
      </c>
      <c r="K13" s="14">
        <v>241</v>
      </c>
      <c r="L13" s="14">
        <v>50673</v>
      </c>
      <c r="M13" s="14">
        <v>17678</v>
      </c>
      <c r="N13" s="14">
        <v>7807</v>
      </c>
      <c r="O13" s="14">
        <v>5368</v>
      </c>
      <c r="P13" s="14">
        <v>2664</v>
      </c>
      <c r="Q13" s="14">
        <v>421</v>
      </c>
      <c r="R13" s="14">
        <v>5672</v>
      </c>
      <c r="S13" s="14">
        <v>14796</v>
      </c>
      <c r="T13" s="14">
        <v>24210</v>
      </c>
      <c r="U13" s="14">
        <v>13721</v>
      </c>
      <c r="V13" s="14">
        <v>7350</v>
      </c>
      <c r="W13" s="14">
        <v>7225</v>
      </c>
      <c r="X13" s="14">
        <v>10795</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5"/>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35" t="s">
        <v>51</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3" t="s">
        <v>69</v>
      </c>
      <c r="B5" s="16" t="s">
        <v>28</v>
      </c>
      <c r="C5" s="16" t="s">
        <v>29</v>
      </c>
      <c r="D5" s="16" t="s">
        <v>61</v>
      </c>
      <c r="E5" s="16" t="s">
        <v>62</v>
      </c>
      <c r="F5" s="16" t="s">
        <v>63</v>
      </c>
      <c r="G5" s="16" t="s">
        <v>64</v>
      </c>
      <c r="H5" s="16" t="s">
        <v>65</v>
      </c>
      <c r="I5" s="16" t="s">
        <v>66</v>
      </c>
      <c r="J5" s="16" t="s">
        <v>67</v>
      </c>
      <c r="K5" s="16" t="s">
        <v>68</v>
      </c>
    </row>
    <row r="6" spans="1:11" ht="24.9" customHeight="1" x14ac:dyDescent="0.35">
      <c r="A6" s="17" t="s">
        <v>30</v>
      </c>
      <c r="B6" s="18">
        <v>2622508</v>
      </c>
      <c r="C6" s="19">
        <v>0.34</v>
      </c>
      <c r="D6" s="18">
        <v>548381</v>
      </c>
      <c r="E6" s="18">
        <v>601251</v>
      </c>
      <c r="F6" s="18">
        <v>421940</v>
      </c>
      <c r="G6" s="18">
        <v>352947</v>
      </c>
      <c r="H6" s="18">
        <v>351464</v>
      </c>
      <c r="I6" s="18">
        <v>202969</v>
      </c>
      <c r="J6" s="18">
        <v>129583</v>
      </c>
      <c r="K6" s="18">
        <v>13973</v>
      </c>
    </row>
    <row r="7" spans="1:11" x14ac:dyDescent="0.35">
      <c r="A7" t="s">
        <v>31</v>
      </c>
      <c r="B7" s="14">
        <v>1004680</v>
      </c>
      <c r="C7" s="15">
        <v>10.74</v>
      </c>
      <c r="D7" s="14">
        <v>197984</v>
      </c>
      <c r="E7" s="14">
        <v>227101</v>
      </c>
      <c r="F7" s="14">
        <v>178177</v>
      </c>
      <c r="G7" s="14">
        <v>141746</v>
      </c>
      <c r="H7" s="14">
        <v>131396</v>
      </c>
      <c r="I7" s="14">
        <v>70670</v>
      </c>
      <c r="J7" s="14">
        <v>50396</v>
      </c>
      <c r="K7" s="14">
        <v>7210</v>
      </c>
    </row>
    <row r="8" spans="1:11" x14ac:dyDescent="0.35">
      <c r="A8" t="s">
        <v>32</v>
      </c>
      <c r="B8" s="14">
        <v>874476</v>
      </c>
      <c r="C8" s="15">
        <v>4.5599999999999996</v>
      </c>
      <c r="D8" s="14">
        <v>195416</v>
      </c>
      <c r="E8" s="14">
        <v>235770</v>
      </c>
      <c r="F8" s="14">
        <v>134913</v>
      </c>
      <c r="G8" s="14">
        <v>108306</v>
      </c>
      <c r="H8" s="14">
        <v>105491</v>
      </c>
      <c r="I8" s="14">
        <v>61671</v>
      </c>
      <c r="J8" s="14">
        <v>31354</v>
      </c>
      <c r="K8" s="14">
        <v>1555</v>
      </c>
    </row>
    <row r="9" spans="1:11" x14ac:dyDescent="0.35">
      <c r="A9" t="s">
        <v>33</v>
      </c>
      <c r="B9" s="14">
        <v>217195</v>
      </c>
      <c r="C9" s="15">
        <v>1.63</v>
      </c>
      <c r="D9" s="14">
        <v>54633</v>
      </c>
      <c r="E9" s="14">
        <v>44236</v>
      </c>
      <c r="F9" s="14">
        <v>29072</v>
      </c>
      <c r="G9" s="14">
        <v>27040</v>
      </c>
      <c r="H9" s="14">
        <v>30968</v>
      </c>
      <c r="I9" s="14">
        <v>19013</v>
      </c>
      <c r="J9" s="14">
        <v>11266</v>
      </c>
      <c r="K9" s="14">
        <v>967</v>
      </c>
    </row>
    <row r="10" spans="1:11" x14ac:dyDescent="0.35">
      <c r="A10" t="s">
        <v>34</v>
      </c>
      <c r="B10" s="14">
        <v>40293</v>
      </c>
      <c r="C10" s="15">
        <v>1.1200000000000001</v>
      </c>
      <c r="D10" s="14">
        <v>11124</v>
      </c>
      <c r="E10" s="14">
        <v>9517</v>
      </c>
      <c r="F10" s="14">
        <v>6254</v>
      </c>
      <c r="G10" s="14">
        <v>5083</v>
      </c>
      <c r="H10" s="14">
        <v>4946</v>
      </c>
      <c r="I10" s="14">
        <v>2237</v>
      </c>
      <c r="J10" s="14">
        <v>1081</v>
      </c>
      <c r="K10" s="14">
        <v>51</v>
      </c>
    </row>
    <row r="11" spans="1:11" x14ac:dyDescent="0.35">
      <c r="A11" t="s">
        <v>35</v>
      </c>
      <c r="B11" s="14">
        <v>35790</v>
      </c>
      <c r="C11" s="15">
        <v>2.75</v>
      </c>
      <c r="D11" s="14">
        <v>11423</v>
      </c>
      <c r="E11" s="14">
        <v>8520</v>
      </c>
      <c r="F11" s="14">
        <v>6410</v>
      </c>
      <c r="G11" s="14">
        <v>4495</v>
      </c>
      <c r="H11" s="14">
        <v>3541</v>
      </c>
      <c r="I11" s="14">
        <v>1056</v>
      </c>
      <c r="J11" s="14">
        <v>331</v>
      </c>
      <c r="K11" s="14">
        <v>14</v>
      </c>
    </row>
    <row r="12" spans="1:11" x14ac:dyDescent="0.35">
      <c r="A12" t="s">
        <v>36</v>
      </c>
      <c r="B12" s="14">
        <v>290929</v>
      </c>
      <c r="C12" s="15">
        <v>0.13</v>
      </c>
      <c r="D12" s="14">
        <v>46500</v>
      </c>
      <c r="E12" s="14">
        <v>46279</v>
      </c>
      <c r="F12" s="14">
        <v>39192</v>
      </c>
      <c r="G12" s="14">
        <v>41785</v>
      </c>
      <c r="H12" s="14">
        <v>50421</v>
      </c>
      <c r="I12" s="14">
        <v>35866</v>
      </c>
      <c r="J12" s="14">
        <v>27537</v>
      </c>
      <c r="K12" s="14">
        <v>3349</v>
      </c>
    </row>
    <row r="13" spans="1:11" x14ac:dyDescent="0.35">
      <c r="A13" t="s">
        <v>37</v>
      </c>
      <c r="B13" s="14">
        <v>74680</v>
      </c>
      <c r="C13" s="15">
        <v>0.04</v>
      </c>
      <c r="D13" s="14">
        <v>13615</v>
      </c>
      <c r="E13" s="14">
        <v>13105</v>
      </c>
      <c r="F13" s="14">
        <v>11986</v>
      </c>
      <c r="G13" s="14">
        <v>10767</v>
      </c>
      <c r="H13" s="14">
        <v>12073</v>
      </c>
      <c r="I13" s="14">
        <v>7150</v>
      </c>
      <c r="J13" s="14">
        <v>5398</v>
      </c>
      <c r="K13" s="14">
        <v>586</v>
      </c>
    </row>
    <row r="14" spans="1:11" x14ac:dyDescent="0.35">
      <c r="A14" t="s">
        <v>38</v>
      </c>
      <c r="B14" s="14">
        <v>84465</v>
      </c>
      <c r="C14" s="15">
        <v>0.03</v>
      </c>
      <c r="D14" s="14">
        <v>17686</v>
      </c>
      <c r="E14" s="14">
        <v>16723</v>
      </c>
      <c r="F14" s="14">
        <v>15936</v>
      </c>
      <c r="G14" s="14">
        <v>13725</v>
      </c>
      <c r="H14" s="14">
        <v>12628</v>
      </c>
      <c r="I14" s="14">
        <v>5306</v>
      </c>
      <c r="J14" s="14">
        <v>2220</v>
      </c>
      <c r="K14" s="14">
        <v>241</v>
      </c>
    </row>
    <row r="15" spans="1:11" x14ac:dyDescent="0.35">
      <c r="B15" s="14"/>
      <c r="C15" s="15"/>
      <c r="D15" s="14"/>
      <c r="E15" s="14"/>
      <c r="F15" s="14"/>
      <c r="G15" s="14"/>
      <c r="H15" s="14"/>
      <c r="I15" s="14"/>
      <c r="J15" s="14"/>
      <c r="K15" s="14"/>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5"/>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35" t="s">
        <v>52</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3" t="s">
        <v>69</v>
      </c>
      <c r="B5" s="16" t="s">
        <v>28</v>
      </c>
      <c r="C5" s="16" t="s">
        <v>29</v>
      </c>
      <c r="D5" s="16" t="s">
        <v>61</v>
      </c>
      <c r="E5" s="16" t="s">
        <v>62</v>
      </c>
      <c r="F5" s="16" t="s">
        <v>63</v>
      </c>
      <c r="G5" s="16" t="s">
        <v>64</v>
      </c>
      <c r="H5" s="16" t="s">
        <v>65</v>
      </c>
      <c r="I5" s="16" t="s">
        <v>66</v>
      </c>
      <c r="J5" s="16" t="s">
        <v>67</v>
      </c>
      <c r="K5" s="16" t="s">
        <v>68</v>
      </c>
    </row>
    <row r="6" spans="1:11" ht="24.9" customHeight="1" x14ac:dyDescent="0.35">
      <c r="A6" s="17" t="s">
        <v>30</v>
      </c>
      <c r="B6" s="18">
        <v>2645950</v>
      </c>
      <c r="C6" s="19">
        <v>0.34</v>
      </c>
      <c r="D6" s="18">
        <v>549780</v>
      </c>
      <c r="E6" s="18">
        <v>603142</v>
      </c>
      <c r="F6" s="18">
        <v>426124</v>
      </c>
      <c r="G6" s="18">
        <v>357944</v>
      </c>
      <c r="H6" s="18">
        <v>355916</v>
      </c>
      <c r="I6" s="18">
        <v>206859</v>
      </c>
      <c r="J6" s="18">
        <v>131999</v>
      </c>
      <c r="K6" s="18">
        <v>14186</v>
      </c>
    </row>
    <row r="7" spans="1:11" x14ac:dyDescent="0.35">
      <c r="A7" t="s">
        <v>31</v>
      </c>
      <c r="B7" s="14">
        <v>1014637</v>
      </c>
      <c r="C7" s="15">
        <v>10.85</v>
      </c>
      <c r="D7" s="14">
        <v>199874</v>
      </c>
      <c r="E7" s="14">
        <v>228084</v>
      </c>
      <c r="F7" s="14">
        <v>180136</v>
      </c>
      <c r="G7" s="14">
        <v>143572</v>
      </c>
      <c r="H7" s="14">
        <v>133052</v>
      </c>
      <c r="I7" s="14">
        <v>71572</v>
      </c>
      <c r="J7" s="14">
        <v>51006</v>
      </c>
      <c r="K7" s="14">
        <v>7341</v>
      </c>
    </row>
    <row r="8" spans="1:11" x14ac:dyDescent="0.35">
      <c r="A8" t="s">
        <v>32</v>
      </c>
      <c r="B8" s="14">
        <v>880670</v>
      </c>
      <c r="C8" s="15">
        <v>4.5999999999999996</v>
      </c>
      <c r="D8" s="14">
        <v>195360</v>
      </c>
      <c r="E8" s="14">
        <v>236445</v>
      </c>
      <c r="F8" s="14">
        <v>136059</v>
      </c>
      <c r="G8" s="14">
        <v>109849</v>
      </c>
      <c r="H8" s="14">
        <v>106638</v>
      </c>
      <c r="I8" s="14">
        <v>62866</v>
      </c>
      <c r="J8" s="14">
        <v>31876</v>
      </c>
      <c r="K8" s="14">
        <v>1577</v>
      </c>
    </row>
    <row r="9" spans="1:11" x14ac:dyDescent="0.35">
      <c r="A9" t="s">
        <v>33</v>
      </c>
      <c r="B9" s="14">
        <v>218472</v>
      </c>
      <c r="C9" s="15">
        <v>1.64</v>
      </c>
      <c r="D9" s="14">
        <v>54464</v>
      </c>
      <c r="E9" s="14">
        <v>44370</v>
      </c>
      <c r="F9" s="14">
        <v>29411</v>
      </c>
      <c r="G9" s="14">
        <v>27337</v>
      </c>
      <c r="H9" s="14">
        <v>31189</v>
      </c>
      <c r="I9" s="14">
        <v>19262</v>
      </c>
      <c r="J9" s="14">
        <v>11462</v>
      </c>
      <c r="K9" s="14">
        <v>977</v>
      </c>
    </row>
    <row r="10" spans="1:11" x14ac:dyDescent="0.35">
      <c r="A10" t="s">
        <v>34</v>
      </c>
      <c r="B10" s="14">
        <v>40496</v>
      </c>
      <c r="C10" s="15">
        <v>1.1299999999999999</v>
      </c>
      <c r="D10" s="14">
        <v>11130</v>
      </c>
      <c r="E10" s="14">
        <v>9546</v>
      </c>
      <c r="F10" s="14">
        <v>6347</v>
      </c>
      <c r="G10" s="14">
        <v>5121</v>
      </c>
      <c r="H10" s="14">
        <v>4964</v>
      </c>
      <c r="I10" s="14">
        <v>2255</v>
      </c>
      <c r="J10" s="14">
        <v>1082</v>
      </c>
      <c r="K10" s="14">
        <v>51</v>
      </c>
    </row>
    <row r="11" spans="1:11" x14ac:dyDescent="0.35">
      <c r="A11" t="s">
        <v>35</v>
      </c>
      <c r="B11" s="14">
        <v>35771</v>
      </c>
      <c r="C11" s="15">
        <v>2.75</v>
      </c>
      <c r="D11" s="14">
        <v>11362</v>
      </c>
      <c r="E11" s="14">
        <v>8521</v>
      </c>
      <c r="F11" s="14">
        <v>6410</v>
      </c>
      <c r="G11" s="14">
        <v>4512</v>
      </c>
      <c r="H11" s="14">
        <v>3557</v>
      </c>
      <c r="I11" s="14">
        <v>1062</v>
      </c>
      <c r="J11" s="14">
        <v>333</v>
      </c>
      <c r="K11" s="14">
        <v>14</v>
      </c>
    </row>
    <row r="12" spans="1:11" x14ac:dyDescent="0.35">
      <c r="A12" t="s">
        <v>36</v>
      </c>
      <c r="B12" s="14">
        <v>296090</v>
      </c>
      <c r="C12" s="15">
        <v>0.13</v>
      </c>
      <c r="D12" s="14">
        <v>46438</v>
      </c>
      <c r="E12" s="14">
        <v>46337</v>
      </c>
      <c r="F12" s="14">
        <v>39762</v>
      </c>
      <c r="G12" s="14">
        <v>42869</v>
      </c>
      <c r="H12" s="14">
        <v>51556</v>
      </c>
      <c r="I12" s="14">
        <v>37247</v>
      </c>
      <c r="J12" s="14">
        <v>28490</v>
      </c>
      <c r="K12" s="14">
        <v>3391</v>
      </c>
    </row>
    <row r="13" spans="1:11" x14ac:dyDescent="0.35">
      <c r="A13" t="s">
        <v>37</v>
      </c>
      <c r="B13" s="14">
        <v>75001</v>
      </c>
      <c r="C13" s="15">
        <v>0.04</v>
      </c>
      <c r="D13" s="14">
        <v>13574</v>
      </c>
      <c r="E13" s="14">
        <v>13115</v>
      </c>
      <c r="F13" s="14">
        <v>11985</v>
      </c>
      <c r="G13" s="14">
        <v>10842</v>
      </c>
      <c r="H13" s="14">
        <v>12178</v>
      </c>
      <c r="I13" s="14">
        <v>7226</v>
      </c>
      <c r="J13" s="14">
        <v>5492</v>
      </c>
      <c r="K13" s="14">
        <v>589</v>
      </c>
    </row>
    <row r="14" spans="1:11" x14ac:dyDescent="0.35">
      <c r="A14" t="s">
        <v>38</v>
      </c>
      <c r="B14" s="14">
        <v>84813</v>
      </c>
      <c r="C14" s="15">
        <v>0.03</v>
      </c>
      <c r="D14" s="14">
        <v>17578</v>
      </c>
      <c r="E14" s="14">
        <v>16724</v>
      </c>
      <c r="F14" s="14">
        <v>16014</v>
      </c>
      <c r="G14" s="14">
        <v>13842</v>
      </c>
      <c r="H14" s="14">
        <v>12782</v>
      </c>
      <c r="I14" s="14">
        <v>5369</v>
      </c>
      <c r="J14" s="14">
        <v>2258</v>
      </c>
      <c r="K14" s="14">
        <v>246</v>
      </c>
    </row>
    <row r="15" spans="1:11" x14ac:dyDescent="0.35">
      <c r="B15" s="14"/>
      <c r="C15" s="15"/>
      <c r="D15" s="14"/>
      <c r="E15" s="14"/>
      <c r="F15" s="14"/>
      <c r="G15" s="14"/>
      <c r="H15" s="14"/>
      <c r="I15" s="14"/>
      <c r="J15" s="14"/>
      <c r="K15" s="14"/>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5"/>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35" t="s">
        <v>53</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3" t="s">
        <v>69</v>
      </c>
      <c r="B5" s="16" t="s">
        <v>28</v>
      </c>
      <c r="C5" s="16" t="s">
        <v>29</v>
      </c>
      <c r="D5" s="16" t="s">
        <v>61</v>
      </c>
      <c r="E5" s="16" t="s">
        <v>62</v>
      </c>
      <c r="F5" s="16" t="s">
        <v>63</v>
      </c>
      <c r="G5" s="16" t="s">
        <v>64</v>
      </c>
      <c r="H5" s="16" t="s">
        <v>65</v>
      </c>
      <c r="I5" s="16" t="s">
        <v>66</v>
      </c>
      <c r="J5" s="16" t="s">
        <v>67</v>
      </c>
      <c r="K5" s="16" t="s">
        <v>68</v>
      </c>
    </row>
    <row r="6" spans="1:11" ht="24.9" customHeight="1" x14ac:dyDescent="0.35">
      <c r="A6" s="17" t="s">
        <v>30</v>
      </c>
      <c r="B6" s="18">
        <v>2660863</v>
      </c>
      <c r="C6" s="19">
        <v>0.34</v>
      </c>
      <c r="D6" s="18">
        <v>549284</v>
      </c>
      <c r="E6" s="18">
        <v>604287</v>
      </c>
      <c r="F6" s="18">
        <v>428965</v>
      </c>
      <c r="G6" s="18">
        <v>361307</v>
      </c>
      <c r="H6" s="18">
        <v>359396</v>
      </c>
      <c r="I6" s="18">
        <v>209689</v>
      </c>
      <c r="J6" s="18">
        <v>133630</v>
      </c>
      <c r="K6" s="18">
        <v>14305</v>
      </c>
    </row>
    <row r="7" spans="1:11" x14ac:dyDescent="0.35">
      <c r="A7" t="s">
        <v>31</v>
      </c>
      <c r="B7" s="14">
        <v>1020165</v>
      </c>
      <c r="C7" s="15">
        <v>10.91</v>
      </c>
      <c r="D7" s="14">
        <v>199682</v>
      </c>
      <c r="E7" s="14">
        <v>228659</v>
      </c>
      <c r="F7" s="14">
        <v>181394</v>
      </c>
      <c r="G7" s="14">
        <v>144862</v>
      </c>
      <c r="H7" s="14">
        <v>134306</v>
      </c>
      <c r="I7" s="14">
        <v>72320</v>
      </c>
      <c r="J7" s="14">
        <v>51510</v>
      </c>
      <c r="K7" s="14">
        <v>7432</v>
      </c>
    </row>
    <row r="8" spans="1:11" x14ac:dyDescent="0.35">
      <c r="A8" t="s">
        <v>32</v>
      </c>
      <c r="B8" s="14">
        <v>884413</v>
      </c>
      <c r="C8" s="15">
        <v>4.62</v>
      </c>
      <c r="D8" s="14">
        <v>195258</v>
      </c>
      <c r="E8" s="14">
        <v>236735</v>
      </c>
      <c r="F8" s="14">
        <v>136777</v>
      </c>
      <c r="G8" s="14">
        <v>110779</v>
      </c>
      <c r="H8" s="14">
        <v>107510</v>
      </c>
      <c r="I8" s="14">
        <v>63553</v>
      </c>
      <c r="J8" s="14">
        <v>32215</v>
      </c>
      <c r="K8" s="14">
        <v>1586</v>
      </c>
    </row>
    <row r="9" spans="1:11" x14ac:dyDescent="0.35">
      <c r="A9" t="s">
        <v>33</v>
      </c>
      <c r="B9" s="14">
        <v>219600</v>
      </c>
      <c r="C9" s="15">
        <v>1.65</v>
      </c>
      <c r="D9" s="14">
        <v>54385</v>
      </c>
      <c r="E9" s="14">
        <v>44418</v>
      </c>
      <c r="F9" s="14">
        <v>29734</v>
      </c>
      <c r="G9" s="14">
        <v>27545</v>
      </c>
      <c r="H9" s="14">
        <v>31386</v>
      </c>
      <c r="I9" s="14">
        <v>19537</v>
      </c>
      <c r="J9" s="14">
        <v>11614</v>
      </c>
      <c r="K9" s="14">
        <v>981</v>
      </c>
    </row>
    <row r="10" spans="1:11" x14ac:dyDescent="0.35">
      <c r="A10" t="s">
        <v>34</v>
      </c>
      <c r="B10" s="14">
        <v>40572</v>
      </c>
      <c r="C10" s="15">
        <v>1.1299999999999999</v>
      </c>
      <c r="D10" s="14">
        <v>11111</v>
      </c>
      <c r="E10" s="14">
        <v>9568</v>
      </c>
      <c r="F10" s="14">
        <v>6372</v>
      </c>
      <c r="G10" s="14">
        <v>5132</v>
      </c>
      <c r="H10" s="14">
        <v>4991</v>
      </c>
      <c r="I10" s="14">
        <v>2262</v>
      </c>
      <c r="J10" s="14">
        <v>1086</v>
      </c>
      <c r="K10" s="14">
        <v>50</v>
      </c>
    </row>
    <row r="11" spans="1:11" x14ac:dyDescent="0.35">
      <c r="A11" t="s">
        <v>35</v>
      </c>
      <c r="B11" s="14">
        <v>35828</v>
      </c>
      <c r="C11" s="15">
        <v>2.75</v>
      </c>
      <c r="D11" s="14">
        <v>11348</v>
      </c>
      <c r="E11" s="14">
        <v>8552</v>
      </c>
      <c r="F11" s="14">
        <v>6424</v>
      </c>
      <c r="G11" s="14">
        <v>4521</v>
      </c>
      <c r="H11" s="14">
        <v>3570</v>
      </c>
      <c r="I11" s="14">
        <v>1062</v>
      </c>
      <c r="J11" s="14">
        <v>337</v>
      </c>
      <c r="K11" s="14">
        <v>14</v>
      </c>
    </row>
    <row r="12" spans="1:11" x14ac:dyDescent="0.35">
      <c r="A12" t="s">
        <v>36</v>
      </c>
      <c r="B12" s="14">
        <v>299956</v>
      </c>
      <c r="C12" s="15">
        <v>0.13</v>
      </c>
      <c r="D12" s="14">
        <v>46469</v>
      </c>
      <c r="E12" s="14">
        <v>46484</v>
      </c>
      <c r="F12" s="14">
        <v>40182</v>
      </c>
      <c r="G12" s="14">
        <v>43639</v>
      </c>
      <c r="H12" s="14">
        <v>52441</v>
      </c>
      <c r="I12" s="14">
        <v>38253</v>
      </c>
      <c r="J12" s="14">
        <v>29080</v>
      </c>
      <c r="K12" s="14">
        <v>3408</v>
      </c>
    </row>
    <row r="13" spans="1:11" x14ac:dyDescent="0.35">
      <c r="A13" t="s">
        <v>37</v>
      </c>
      <c r="B13" s="14">
        <v>75186</v>
      </c>
      <c r="C13" s="15">
        <v>0.04</v>
      </c>
      <c r="D13" s="14">
        <v>13484</v>
      </c>
      <c r="E13" s="14">
        <v>13123</v>
      </c>
      <c r="F13" s="14">
        <v>11998</v>
      </c>
      <c r="G13" s="14">
        <v>10901</v>
      </c>
      <c r="H13" s="14">
        <v>12289</v>
      </c>
      <c r="I13" s="14">
        <v>7278</v>
      </c>
      <c r="J13" s="14">
        <v>5525</v>
      </c>
      <c r="K13" s="14">
        <v>588</v>
      </c>
    </row>
    <row r="14" spans="1:11" x14ac:dyDescent="0.35">
      <c r="A14" t="s">
        <v>38</v>
      </c>
      <c r="B14" s="14">
        <v>85143</v>
      </c>
      <c r="C14" s="15">
        <v>0.03</v>
      </c>
      <c r="D14" s="14">
        <v>17547</v>
      </c>
      <c r="E14" s="14">
        <v>16748</v>
      </c>
      <c r="F14" s="14">
        <v>16084</v>
      </c>
      <c r="G14" s="14">
        <v>13928</v>
      </c>
      <c r="H14" s="14">
        <v>12903</v>
      </c>
      <c r="I14" s="14">
        <v>5424</v>
      </c>
      <c r="J14" s="14">
        <v>2263</v>
      </c>
      <c r="K14" s="14">
        <v>246</v>
      </c>
    </row>
    <row r="15" spans="1:11" x14ac:dyDescent="0.35">
      <c r="B15" s="14"/>
      <c r="C15" s="15"/>
      <c r="D15" s="14"/>
      <c r="E15" s="14"/>
      <c r="F15" s="14"/>
      <c r="G15" s="14"/>
      <c r="H15" s="14"/>
      <c r="I15" s="14"/>
      <c r="J15" s="14"/>
      <c r="K15" s="1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heetViews>
  <sheetFormatPr defaultColWidth="11.07421875" defaultRowHeight="15.5" x14ac:dyDescent="0.35"/>
  <cols>
    <col min="1" max="1" width="15.4609375" customWidth="1"/>
    <col min="2" max="2" width="100.69140625" customWidth="1"/>
  </cols>
  <sheetData>
    <row r="1" spans="1:2" ht="25.5" customHeight="1" x14ac:dyDescent="0.4">
      <c r="A1" s="35" t="s">
        <v>23</v>
      </c>
    </row>
    <row r="2" spans="1:2" x14ac:dyDescent="0.35">
      <c r="A2" t="s">
        <v>24</v>
      </c>
    </row>
    <row r="3" spans="1:2" x14ac:dyDescent="0.35">
      <c r="A3" t="s">
        <v>25</v>
      </c>
    </row>
    <row r="4" spans="1:2" ht="45" customHeight="1" x14ac:dyDescent="0.35">
      <c r="A4" s="20" t="s">
        <v>121</v>
      </c>
      <c r="B4" s="20" t="s">
        <v>122</v>
      </c>
    </row>
    <row r="5" spans="1:2" x14ac:dyDescent="0.35">
      <c r="A5" s="21" t="str">
        <f>HYPERLINK("#'2005'!A1", "2005")</f>
        <v>2005</v>
      </c>
      <c r="B5" s="22" t="s">
        <v>26</v>
      </c>
    </row>
    <row r="6" spans="1:2" x14ac:dyDescent="0.35">
      <c r="A6" s="21" t="str">
        <f>HYPERLINK("#'2006'!A1", "2006")</f>
        <v>2006</v>
      </c>
      <c r="B6" s="22" t="s">
        <v>39</v>
      </c>
    </row>
    <row r="7" spans="1:2" x14ac:dyDescent="0.35">
      <c r="A7" s="21" t="str">
        <f>HYPERLINK("#'2007'!A1", "2007")</f>
        <v>2007</v>
      </c>
      <c r="B7" s="22" t="s">
        <v>40</v>
      </c>
    </row>
    <row r="8" spans="1:2" x14ac:dyDescent="0.35">
      <c r="A8" s="21" t="str">
        <f>HYPERLINK("#'2008'!A1", "2008")</f>
        <v>2008</v>
      </c>
      <c r="B8" s="22" t="s">
        <v>41</v>
      </c>
    </row>
    <row r="9" spans="1:2" x14ac:dyDescent="0.35">
      <c r="A9" s="21" t="str">
        <f>HYPERLINK("#'2009'!A1", "2009")</f>
        <v>2009</v>
      </c>
      <c r="B9" s="22" t="s">
        <v>42</v>
      </c>
    </row>
    <row r="10" spans="1:2" x14ac:dyDescent="0.35">
      <c r="A10" s="21" t="str">
        <f>HYPERLINK("#'2010'!A1", "2010")</f>
        <v>2010</v>
      </c>
      <c r="B10" s="22" t="s">
        <v>43</v>
      </c>
    </row>
    <row r="11" spans="1:2" x14ac:dyDescent="0.35">
      <c r="A11" s="21" t="str">
        <f>HYPERLINK("#'2011'!A1", "2011")</f>
        <v>2011</v>
      </c>
      <c r="B11" s="22" t="s">
        <v>44</v>
      </c>
    </row>
    <row r="12" spans="1:2" x14ac:dyDescent="0.35">
      <c r="A12" s="21" t="str">
        <f>HYPERLINK("#'2012'!A1", "2012")</f>
        <v>2012</v>
      </c>
      <c r="B12" s="22" t="s">
        <v>45</v>
      </c>
    </row>
    <row r="13" spans="1:2" x14ac:dyDescent="0.35">
      <c r="A13" s="21" t="str">
        <f>HYPERLINK("#'2013'!A1", "2013")</f>
        <v>2013</v>
      </c>
      <c r="B13" s="22" t="s">
        <v>46</v>
      </c>
    </row>
    <row r="14" spans="1:2" x14ac:dyDescent="0.35">
      <c r="A14" s="21" t="str">
        <f>HYPERLINK("#'2014'!A1", "2014")</f>
        <v>2014</v>
      </c>
      <c r="B14" s="22" t="s">
        <v>47</v>
      </c>
    </row>
    <row r="15" spans="1:2" x14ac:dyDescent="0.35">
      <c r="A15" s="21" t="str">
        <f>HYPERLINK("#'2015'!A1", "2015")</f>
        <v>2015</v>
      </c>
      <c r="B15" s="22" t="s">
        <v>48</v>
      </c>
    </row>
    <row r="16" spans="1:2" x14ac:dyDescent="0.35">
      <c r="A16" s="21" t="str">
        <f>HYPERLINK("#'2016'!A1", "2016")</f>
        <v>2016</v>
      </c>
      <c r="B16" s="22" t="s">
        <v>49</v>
      </c>
    </row>
    <row r="17" spans="1:2" x14ac:dyDescent="0.35">
      <c r="A17" s="21" t="str">
        <f>HYPERLINK("#'2017'!A1", "2017")</f>
        <v>2017</v>
      </c>
      <c r="B17" s="22" t="s">
        <v>50</v>
      </c>
    </row>
    <row r="18" spans="1:2" x14ac:dyDescent="0.35">
      <c r="A18" s="21" t="str">
        <f>HYPERLINK("#'2018'!A1", "2018")</f>
        <v>2018</v>
      </c>
      <c r="B18" s="22" t="s">
        <v>51</v>
      </c>
    </row>
    <row r="19" spans="1:2" x14ac:dyDescent="0.35">
      <c r="A19" s="21" t="str">
        <f>HYPERLINK("#'2019'!A1", "2019")</f>
        <v>2019</v>
      </c>
      <c r="B19" s="22" t="s">
        <v>52</v>
      </c>
    </row>
    <row r="20" spans="1:2" x14ac:dyDescent="0.35">
      <c r="A20" s="21" t="str">
        <f>HYPERLINK("#'2020'!A1", "2020")</f>
        <v>2020</v>
      </c>
      <c r="B20" s="22" t="s">
        <v>53</v>
      </c>
    </row>
    <row r="21" spans="1:2" x14ac:dyDescent="0.35">
      <c r="A21" s="21" t="str">
        <f>HYPERLINK("#'2021'!A1", "2021")</f>
        <v>2021</v>
      </c>
      <c r="B21" s="22" t="s">
        <v>54</v>
      </c>
    </row>
    <row r="22" spans="1:2" x14ac:dyDescent="0.35">
      <c r="A22" s="21" t="str">
        <f>HYPERLINK("#'2022'!A1", "2022")</f>
        <v>2022</v>
      </c>
      <c r="B22" s="22" t="s">
        <v>148</v>
      </c>
    </row>
    <row r="23" spans="1:2" x14ac:dyDescent="0.35">
      <c r="A23" s="21" t="str">
        <f>HYPERLINK("#'2023'!A1", "2023")</f>
        <v>2023</v>
      </c>
      <c r="B23" s="22" t="s">
        <v>147</v>
      </c>
    </row>
    <row r="24" spans="1:2" x14ac:dyDescent="0.35">
      <c r="A24" s="21"/>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5"/>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35" t="s">
        <v>54</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3" t="s">
        <v>69</v>
      </c>
      <c r="B5" s="16" t="s">
        <v>28</v>
      </c>
      <c r="C5" s="16" t="s">
        <v>29</v>
      </c>
      <c r="D5" s="16" t="s">
        <v>61</v>
      </c>
      <c r="E5" s="16" t="s">
        <v>62</v>
      </c>
      <c r="F5" s="16" t="s">
        <v>63</v>
      </c>
      <c r="G5" s="16" t="s">
        <v>64</v>
      </c>
      <c r="H5" s="16" t="s">
        <v>65</v>
      </c>
      <c r="I5" s="16" t="s">
        <v>66</v>
      </c>
      <c r="J5" s="16" t="s">
        <v>67</v>
      </c>
      <c r="K5" s="16" t="s">
        <v>68</v>
      </c>
    </row>
    <row r="6" spans="1:11" ht="24.9" customHeight="1" x14ac:dyDescent="0.35">
      <c r="A6" s="17" t="s">
        <v>30</v>
      </c>
      <c r="B6" s="18">
        <v>2684226</v>
      </c>
      <c r="C6" s="19">
        <v>0.34</v>
      </c>
      <c r="D6" s="18">
        <v>550171</v>
      </c>
      <c r="E6" s="18">
        <v>606333</v>
      </c>
      <c r="F6" s="18">
        <v>432711</v>
      </c>
      <c r="G6" s="18">
        <v>366146</v>
      </c>
      <c r="H6" s="18">
        <v>364025</v>
      </c>
      <c r="I6" s="18">
        <v>213955</v>
      </c>
      <c r="J6" s="18">
        <v>136419</v>
      </c>
      <c r="K6" s="18">
        <v>14466</v>
      </c>
    </row>
    <row r="7" spans="1:11" x14ac:dyDescent="0.35">
      <c r="A7" t="s">
        <v>31</v>
      </c>
      <c r="B7" s="14">
        <v>1029594</v>
      </c>
      <c r="C7" s="15">
        <v>11.01</v>
      </c>
      <c r="D7" s="14">
        <v>200591</v>
      </c>
      <c r="E7" s="14">
        <v>229783</v>
      </c>
      <c r="F7" s="14">
        <v>182957</v>
      </c>
      <c r="G7" s="14">
        <v>146768</v>
      </c>
      <c r="H7" s="14">
        <v>136093</v>
      </c>
      <c r="I7" s="14">
        <v>73490</v>
      </c>
      <c r="J7" s="14">
        <v>52397</v>
      </c>
      <c r="K7" s="14">
        <v>7515</v>
      </c>
    </row>
    <row r="8" spans="1:11" x14ac:dyDescent="0.35">
      <c r="A8" t="s">
        <v>32</v>
      </c>
      <c r="B8" s="14">
        <v>890498</v>
      </c>
      <c r="C8" s="15">
        <v>4.6500000000000004</v>
      </c>
      <c r="D8" s="14">
        <v>195468</v>
      </c>
      <c r="E8" s="14">
        <v>237393</v>
      </c>
      <c r="F8" s="14">
        <v>137842</v>
      </c>
      <c r="G8" s="14">
        <v>112060</v>
      </c>
      <c r="H8" s="14">
        <v>108517</v>
      </c>
      <c r="I8" s="14">
        <v>64743</v>
      </c>
      <c r="J8" s="14">
        <v>32872</v>
      </c>
      <c r="K8" s="14">
        <v>1603</v>
      </c>
    </row>
    <row r="9" spans="1:11" x14ac:dyDescent="0.35">
      <c r="A9" t="s">
        <v>33</v>
      </c>
      <c r="B9" s="14">
        <v>221077</v>
      </c>
      <c r="C9" s="15">
        <v>1.66</v>
      </c>
      <c r="D9" s="14">
        <v>54282</v>
      </c>
      <c r="E9" s="14">
        <v>44532</v>
      </c>
      <c r="F9" s="14">
        <v>29987</v>
      </c>
      <c r="G9" s="14">
        <v>27872</v>
      </c>
      <c r="H9" s="14">
        <v>31737</v>
      </c>
      <c r="I9" s="14">
        <v>19873</v>
      </c>
      <c r="J9" s="14">
        <v>11808</v>
      </c>
      <c r="K9" s="14">
        <v>986</v>
      </c>
    </row>
    <row r="10" spans="1:11" x14ac:dyDescent="0.35">
      <c r="A10" t="s">
        <v>34</v>
      </c>
      <c r="B10" s="14">
        <v>40657</v>
      </c>
      <c r="C10" s="15">
        <v>1.1299999999999999</v>
      </c>
      <c r="D10" s="14">
        <v>11091</v>
      </c>
      <c r="E10" s="14">
        <v>9566</v>
      </c>
      <c r="F10" s="14">
        <v>6396</v>
      </c>
      <c r="G10" s="14">
        <v>5167</v>
      </c>
      <c r="H10" s="14">
        <v>5010</v>
      </c>
      <c r="I10" s="14">
        <v>2283</v>
      </c>
      <c r="J10" s="14">
        <v>1093</v>
      </c>
      <c r="K10" s="14">
        <v>51</v>
      </c>
    </row>
    <row r="11" spans="1:11" x14ac:dyDescent="0.35">
      <c r="A11" t="s">
        <v>35</v>
      </c>
      <c r="B11" s="14">
        <v>35936</v>
      </c>
      <c r="C11" s="15">
        <v>2.76</v>
      </c>
      <c r="D11" s="14">
        <v>11309</v>
      </c>
      <c r="E11" s="14">
        <v>8593</v>
      </c>
      <c r="F11" s="14">
        <v>6468</v>
      </c>
      <c r="G11" s="14">
        <v>4541</v>
      </c>
      <c r="H11" s="14">
        <v>3593</v>
      </c>
      <c r="I11" s="14">
        <v>1082</v>
      </c>
      <c r="J11" s="14">
        <v>336</v>
      </c>
      <c r="K11" s="14">
        <v>14</v>
      </c>
    </row>
    <row r="12" spans="1:11" x14ac:dyDescent="0.35">
      <c r="A12" t="s">
        <v>36</v>
      </c>
      <c r="B12" s="14">
        <v>305124</v>
      </c>
      <c r="C12" s="15">
        <v>0.13</v>
      </c>
      <c r="D12" s="14">
        <v>46436</v>
      </c>
      <c r="E12" s="14">
        <v>46586</v>
      </c>
      <c r="F12" s="14">
        <v>40736</v>
      </c>
      <c r="G12" s="14">
        <v>44655</v>
      </c>
      <c r="H12" s="14">
        <v>53612</v>
      </c>
      <c r="I12" s="14">
        <v>39651</v>
      </c>
      <c r="J12" s="14">
        <v>29993</v>
      </c>
      <c r="K12" s="14">
        <v>3455</v>
      </c>
    </row>
    <row r="13" spans="1:11" x14ac:dyDescent="0.35">
      <c r="A13" t="s">
        <v>37</v>
      </c>
      <c r="B13" s="14">
        <v>75685</v>
      </c>
      <c r="C13" s="15">
        <v>0.04</v>
      </c>
      <c r="D13" s="14">
        <v>13484</v>
      </c>
      <c r="E13" s="14">
        <v>13119</v>
      </c>
      <c r="F13" s="14">
        <v>12080</v>
      </c>
      <c r="G13" s="14">
        <v>11070</v>
      </c>
      <c r="H13" s="14">
        <v>12395</v>
      </c>
      <c r="I13" s="14">
        <v>7334</v>
      </c>
      <c r="J13" s="14">
        <v>5613</v>
      </c>
      <c r="K13" s="14">
        <v>590</v>
      </c>
    </row>
    <row r="14" spans="1:11" x14ac:dyDescent="0.35">
      <c r="A14" t="s">
        <v>38</v>
      </c>
      <c r="B14" s="14">
        <v>85655</v>
      </c>
      <c r="C14" s="15">
        <v>0.03</v>
      </c>
      <c r="D14" s="14">
        <v>17510</v>
      </c>
      <c r="E14" s="14">
        <v>16761</v>
      </c>
      <c r="F14" s="14">
        <v>16245</v>
      </c>
      <c r="G14" s="14">
        <v>14013</v>
      </c>
      <c r="H14" s="14">
        <v>13068</v>
      </c>
      <c r="I14" s="14">
        <v>5499</v>
      </c>
      <c r="J14" s="14">
        <v>2307</v>
      </c>
      <c r="K14" s="14">
        <v>252</v>
      </c>
    </row>
    <row r="15" spans="1:11" x14ac:dyDescent="0.35">
      <c r="B15" s="14"/>
      <c r="C15" s="15"/>
      <c r="D15" s="14"/>
      <c r="E15" s="14"/>
      <c r="F15" s="14"/>
      <c r="G15" s="14"/>
      <c r="H15" s="14"/>
      <c r="I15" s="14"/>
      <c r="J15" s="14"/>
      <c r="K15" s="14"/>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5"/>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35" t="s">
        <v>148</v>
      </c>
    </row>
    <row r="2" spans="1:11" x14ac:dyDescent="0.35">
      <c r="A2" t="s">
        <v>91</v>
      </c>
    </row>
    <row r="3" spans="1:11" x14ac:dyDescent="0.35">
      <c r="A3" t="s">
        <v>92</v>
      </c>
    </row>
    <row r="4" spans="1:11" x14ac:dyDescent="0.35">
      <c r="A4" s="6" t="str">
        <f>HYPERLINK("#'Table of contents'!A1", "Back to contents")</f>
        <v>Back to contents</v>
      </c>
    </row>
    <row r="5" spans="1:11" ht="46.75" customHeight="1" x14ac:dyDescent="0.35">
      <c r="A5" s="13" t="s">
        <v>93</v>
      </c>
      <c r="B5" s="16" t="s">
        <v>94</v>
      </c>
      <c r="C5" s="16" t="s">
        <v>95</v>
      </c>
      <c r="D5" s="16" t="s">
        <v>96</v>
      </c>
      <c r="E5" s="16" t="s">
        <v>97</v>
      </c>
      <c r="F5" s="16" t="s">
        <v>98</v>
      </c>
      <c r="G5" s="16" t="s">
        <v>99</v>
      </c>
      <c r="H5" s="16" t="s">
        <v>100</v>
      </c>
      <c r="I5" s="16" t="s">
        <v>101</v>
      </c>
      <c r="J5" s="16" t="s">
        <v>102</v>
      </c>
      <c r="K5" s="16" t="s">
        <v>103</v>
      </c>
    </row>
    <row r="6" spans="1:11" ht="24.9" customHeight="1" x14ac:dyDescent="0.35">
      <c r="A6" s="17" t="s">
        <v>104</v>
      </c>
      <c r="B6" s="18">
        <v>2707889</v>
      </c>
      <c r="C6" s="19">
        <v>0.35</v>
      </c>
      <c r="D6" s="18">
        <v>551237</v>
      </c>
      <c r="E6" s="18">
        <v>607908</v>
      </c>
      <c r="F6" s="18">
        <v>436631</v>
      </c>
      <c r="G6" s="18">
        <v>371707</v>
      </c>
      <c r="H6" s="18">
        <v>368783</v>
      </c>
      <c r="I6" s="18">
        <v>217977</v>
      </c>
      <c r="J6" s="18">
        <v>139016</v>
      </c>
      <c r="K6" s="18">
        <v>14630</v>
      </c>
    </row>
    <row r="7" spans="1:11" x14ac:dyDescent="0.35">
      <c r="A7" t="s">
        <v>105</v>
      </c>
      <c r="B7" s="14">
        <v>1038119</v>
      </c>
      <c r="C7" s="15">
        <v>11.1</v>
      </c>
      <c r="D7" s="14">
        <v>200767</v>
      </c>
      <c r="E7" s="14">
        <v>230439</v>
      </c>
      <c r="F7" s="14">
        <v>184620</v>
      </c>
      <c r="G7" s="14">
        <v>148941</v>
      </c>
      <c r="H7" s="14">
        <v>137899</v>
      </c>
      <c r="I7" s="14">
        <v>74580</v>
      </c>
      <c r="J7" s="14">
        <v>53248</v>
      </c>
      <c r="K7" s="14">
        <v>7625</v>
      </c>
    </row>
    <row r="8" spans="1:11" x14ac:dyDescent="0.35">
      <c r="A8" t="s">
        <v>106</v>
      </c>
      <c r="B8" s="14">
        <v>896648</v>
      </c>
      <c r="C8" s="15">
        <v>4.68</v>
      </c>
      <c r="D8" s="14">
        <v>195598</v>
      </c>
      <c r="E8" s="14">
        <v>237885</v>
      </c>
      <c r="F8" s="14">
        <v>138927</v>
      </c>
      <c r="G8" s="14">
        <v>113433</v>
      </c>
      <c r="H8" s="14">
        <v>109738</v>
      </c>
      <c r="I8" s="14">
        <v>65970</v>
      </c>
      <c r="J8" s="14">
        <v>33472</v>
      </c>
      <c r="K8" s="14">
        <v>1625</v>
      </c>
    </row>
    <row r="9" spans="1:11" x14ac:dyDescent="0.35">
      <c r="A9" t="s">
        <v>107</v>
      </c>
      <c r="B9" s="14">
        <v>222581</v>
      </c>
      <c r="C9" s="15">
        <v>1.67</v>
      </c>
      <c r="D9" s="14">
        <v>54365</v>
      </c>
      <c r="E9" s="14">
        <v>44539</v>
      </c>
      <c r="F9" s="14">
        <v>30300</v>
      </c>
      <c r="G9" s="14">
        <v>28191</v>
      </c>
      <c r="H9" s="14">
        <v>32002</v>
      </c>
      <c r="I9" s="14">
        <v>20131</v>
      </c>
      <c r="J9" s="14">
        <v>12071</v>
      </c>
      <c r="K9" s="14">
        <v>982</v>
      </c>
    </row>
    <row r="10" spans="1:11" x14ac:dyDescent="0.35">
      <c r="A10" t="s">
        <v>108</v>
      </c>
      <c r="B10" s="14">
        <v>40877</v>
      </c>
      <c r="C10" s="15">
        <v>1.1399999999999999</v>
      </c>
      <c r="D10" s="14">
        <v>11080</v>
      </c>
      <c r="E10" s="14">
        <v>9606</v>
      </c>
      <c r="F10" s="14">
        <v>6454</v>
      </c>
      <c r="G10" s="14">
        <v>5243</v>
      </c>
      <c r="H10" s="14">
        <v>5035</v>
      </c>
      <c r="I10" s="14">
        <v>2305</v>
      </c>
      <c r="J10" s="14">
        <v>1104</v>
      </c>
      <c r="K10" s="14">
        <v>50</v>
      </c>
    </row>
    <row r="11" spans="1:11" x14ac:dyDescent="0.35">
      <c r="A11" t="s">
        <v>109</v>
      </c>
      <c r="B11" s="14">
        <v>36372</v>
      </c>
      <c r="C11" s="15">
        <v>2.8</v>
      </c>
      <c r="D11" s="14">
        <v>11667</v>
      </c>
      <c r="E11" s="14">
        <v>8621</v>
      </c>
      <c r="F11" s="14">
        <v>6475</v>
      </c>
      <c r="G11" s="14">
        <v>4557</v>
      </c>
      <c r="H11" s="14">
        <v>3602</v>
      </c>
      <c r="I11" s="14">
        <v>1089</v>
      </c>
      <c r="J11" s="14">
        <v>347</v>
      </c>
      <c r="K11" s="14">
        <v>14</v>
      </c>
    </row>
    <row r="12" spans="1:11" x14ac:dyDescent="0.35">
      <c r="A12" t="s">
        <v>110</v>
      </c>
      <c r="B12" s="14">
        <v>310199</v>
      </c>
      <c r="C12" s="15">
        <v>0.14000000000000001</v>
      </c>
      <c r="D12" s="14">
        <v>46392</v>
      </c>
      <c r="E12" s="14">
        <v>46786</v>
      </c>
      <c r="F12" s="14">
        <v>41237</v>
      </c>
      <c r="G12" s="14">
        <v>45935</v>
      </c>
      <c r="H12" s="14">
        <v>54737</v>
      </c>
      <c r="I12" s="14">
        <v>40910</v>
      </c>
      <c r="J12" s="14">
        <v>30718</v>
      </c>
      <c r="K12" s="14">
        <v>3484</v>
      </c>
    </row>
    <row r="13" spans="1:11" x14ac:dyDescent="0.35">
      <c r="A13" t="s">
        <v>111</v>
      </c>
      <c r="B13" s="14">
        <v>76258</v>
      </c>
      <c r="C13" s="15">
        <v>0.04</v>
      </c>
      <c r="D13" s="14">
        <v>13518</v>
      </c>
      <c r="E13" s="14">
        <v>13136</v>
      </c>
      <c r="F13" s="14">
        <v>12186</v>
      </c>
      <c r="G13" s="14">
        <v>11204</v>
      </c>
      <c r="H13" s="14">
        <v>12522</v>
      </c>
      <c r="I13" s="14">
        <v>7409</v>
      </c>
      <c r="J13" s="14">
        <v>5692</v>
      </c>
      <c r="K13" s="14">
        <v>591</v>
      </c>
    </row>
    <row r="14" spans="1:11" x14ac:dyDescent="0.35">
      <c r="A14" t="s">
        <v>112</v>
      </c>
      <c r="B14" s="14">
        <v>86835</v>
      </c>
      <c r="C14" s="15">
        <v>0.03</v>
      </c>
      <c r="D14" s="14">
        <v>17850</v>
      </c>
      <c r="E14" s="14">
        <v>16896</v>
      </c>
      <c r="F14" s="14">
        <v>16432</v>
      </c>
      <c r="G14" s="14">
        <v>14203</v>
      </c>
      <c r="H14" s="14">
        <v>13248</v>
      </c>
      <c r="I14" s="14">
        <v>5583</v>
      </c>
      <c r="J14" s="14">
        <v>2364</v>
      </c>
      <c r="K14" s="14">
        <v>259</v>
      </c>
    </row>
    <row r="15" spans="1:11" x14ac:dyDescent="0.35">
      <c r="B15" s="14"/>
      <c r="C15" s="15"/>
      <c r="D15" s="14"/>
      <c r="E15" s="14"/>
      <c r="F15" s="14"/>
      <c r="G15" s="14"/>
      <c r="H15" s="14"/>
      <c r="I15" s="14"/>
      <c r="J15" s="14"/>
      <c r="K15" s="14"/>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5"/>
  <sheetViews>
    <sheetView workbookViewId="0"/>
  </sheetViews>
  <sheetFormatPr defaultColWidth="11.07421875" defaultRowHeight="15.5" x14ac:dyDescent="0.35"/>
  <cols>
    <col min="1" max="1" width="23.69140625" customWidth="1"/>
    <col min="2" max="11" width="13.69140625" customWidth="1"/>
  </cols>
  <sheetData>
    <row r="1" spans="1:11" ht="20" x14ac:dyDescent="0.4">
      <c r="A1" s="35" t="s">
        <v>147</v>
      </c>
    </row>
    <row r="2" spans="1:11" x14ac:dyDescent="0.35">
      <c r="A2" t="s">
        <v>123</v>
      </c>
    </row>
    <row r="3" spans="1:11" x14ac:dyDescent="0.35">
      <c r="A3" t="s">
        <v>124</v>
      </c>
    </row>
    <row r="4" spans="1:11" x14ac:dyDescent="0.35">
      <c r="A4" s="23" t="str">
        <f>HYPERLINK("#'Table of contents'!A1", "Back to contents")</f>
        <v>Back to contents</v>
      </c>
    </row>
    <row r="5" spans="1:11" ht="46.5" x14ac:dyDescent="0.35">
      <c r="A5" s="24" t="s">
        <v>125</v>
      </c>
      <c r="B5" s="26" t="s">
        <v>126</v>
      </c>
      <c r="C5" s="26" t="s">
        <v>127</v>
      </c>
      <c r="D5" s="26" t="s">
        <v>128</v>
      </c>
      <c r="E5" s="26" t="s">
        <v>129</v>
      </c>
      <c r="F5" s="26" t="s">
        <v>130</v>
      </c>
      <c r="G5" s="26" t="s">
        <v>131</v>
      </c>
      <c r="H5" s="26" t="s">
        <v>132</v>
      </c>
      <c r="I5" s="26" t="s">
        <v>133</v>
      </c>
      <c r="J5" s="26" t="s">
        <v>134</v>
      </c>
      <c r="K5" s="26" t="s">
        <v>135</v>
      </c>
    </row>
    <row r="6" spans="1:11" ht="25" customHeight="1" x14ac:dyDescent="0.35">
      <c r="A6" s="31" t="s">
        <v>136</v>
      </c>
      <c r="B6" s="32">
        <v>2728548</v>
      </c>
      <c r="C6" s="33">
        <v>0.35</v>
      </c>
      <c r="D6" s="32">
        <v>550810</v>
      </c>
      <c r="E6" s="32">
        <v>610134</v>
      </c>
      <c r="F6" s="32">
        <v>440635</v>
      </c>
      <c r="G6" s="32">
        <v>376701</v>
      </c>
      <c r="H6" s="32">
        <v>372674</v>
      </c>
      <c r="I6" s="32">
        <v>221544</v>
      </c>
      <c r="J6" s="32">
        <v>141269</v>
      </c>
      <c r="K6" s="32">
        <v>14781</v>
      </c>
    </row>
    <row r="7" spans="1:11" x14ac:dyDescent="0.35">
      <c r="A7" s="25" t="s">
        <v>137</v>
      </c>
      <c r="B7" s="27">
        <v>1045703</v>
      </c>
      <c r="C7" s="29">
        <v>11.18</v>
      </c>
      <c r="D7" s="27">
        <v>200895</v>
      </c>
      <c r="E7" s="27">
        <v>231577</v>
      </c>
      <c r="F7" s="27">
        <v>186109</v>
      </c>
      <c r="G7" s="27">
        <v>150655</v>
      </c>
      <c r="H7" s="27">
        <v>139305</v>
      </c>
      <c r="I7" s="27">
        <v>75505</v>
      </c>
      <c r="J7" s="27">
        <v>53961</v>
      </c>
      <c r="K7" s="27">
        <v>7696</v>
      </c>
    </row>
    <row r="8" spans="1:11" x14ac:dyDescent="0.35">
      <c r="A8" s="25" t="s">
        <v>138</v>
      </c>
      <c r="B8" s="27">
        <v>901302</v>
      </c>
      <c r="C8" s="29">
        <v>4.7</v>
      </c>
      <c r="D8" s="27">
        <v>194915</v>
      </c>
      <c r="E8" s="27">
        <v>238388</v>
      </c>
      <c r="F8" s="27">
        <v>140064</v>
      </c>
      <c r="G8" s="27">
        <v>114775</v>
      </c>
      <c r="H8" s="27">
        <v>110472</v>
      </c>
      <c r="I8" s="27">
        <v>67002</v>
      </c>
      <c r="J8" s="27">
        <v>34037</v>
      </c>
      <c r="K8" s="27">
        <v>1649</v>
      </c>
    </row>
    <row r="9" spans="1:11" x14ac:dyDescent="0.35">
      <c r="A9" s="25" t="s">
        <v>139</v>
      </c>
      <c r="B9" s="27">
        <v>223620</v>
      </c>
      <c r="C9" s="29">
        <v>1.68</v>
      </c>
      <c r="D9" s="27">
        <v>54405</v>
      </c>
      <c r="E9" s="27">
        <v>44624</v>
      </c>
      <c r="F9" s="27">
        <v>30494</v>
      </c>
      <c r="G9" s="27">
        <v>28397</v>
      </c>
      <c r="H9" s="27">
        <v>32264</v>
      </c>
      <c r="I9" s="27">
        <v>20253</v>
      </c>
      <c r="J9" s="27">
        <v>12199</v>
      </c>
      <c r="K9" s="27">
        <v>984</v>
      </c>
    </row>
    <row r="10" spans="1:11" x14ac:dyDescent="0.35">
      <c r="A10" s="25" t="s">
        <v>140</v>
      </c>
      <c r="B10" s="27">
        <v>41181</v>
      </c>
      <c r="C10" s="29">
        <v>1.1499999999999999</v>
      </c>
      <c r="D10" s="27">
        <v>11121</v>
      </c>
      <c r="E10" s="27">
        <v>9624</v>
      </c>
      <c r="F10" s="27">
        <v>6558</v>
      </c>
      <c r="G10" s="27">
        <v>5309</v>
      </c>
      <c r="H10" s="27">
        <v>5065</v>
      </c>
      <c r="I10" s="27">
        <v>2343</v>
      </c>
      <c r="J10" s="27">
        <v>1110</v>
      </c>
      <c r="K10" s="27">
        <v>51</v>
      </c>
    </row>
    <row r="11" spans="1:11" x14ac:dyDescent="0.35">
      <c r="A11" s="25" t="s">
        <v>141</v>
      </c>
      <c r="B11" s="27">
        <v>36455</v>
      </c>
      <c r="C11" s="29">
        <v>2.8</v>
      </c>
      <c r="D11" s="27">
        <v>11668</v>
      </c>
      <c r="E11" s="27">
        <v>8641</v>
      </c>
      <c r="F11" s="27">
        <v>6492</v>
      </c>
      <c r="G11" s="27">
        <v>4573</v>
      </c>
      <c r="H11" s="27">
        <v>3622</v>
      </c>
      <c r="I11" s="27">
        <v>1093</v>
      </c>
      <c r="J11" s="27">
        <v>352</v>
      </c>
      <c r="K11" s="27">
        <v>14</v>
      </c>
    </row>
    <row r="12" spans="1:11" x14ac:dyDescent="0.35">
      <c r="A12" s="25" t="s">
        <v>142</v>
      </c>
      <c r="B12" s="27">
        <v>315417</v>
      </c>
      <c r="C12" s="29">
        <v>0.14000000000000001</v>
      </c>
      <c r="D12" s="27">
        <v>46384</v>
      </c>
      <c r="E12" s="27">
        <v>47023</v>
      </c>
      <c r="F12" s="27">
        <v>41970</v>
      </c>
      <c r="G12" s="27">
        <v>47174</v>
      </c>
      <c r="H12" s="27">
        <v>55786</v>
      </c>
      <c r="I12" s="27">
        <v>42132</v>
      </c>
      <c r="J12" s="27">
        <v>31424</v>
      </c>
      <c r="K12" s="27">
        <v>3524</v>
      </c>
    </row>
    <row r="13" spans="1:11" x14ac:dyDescent="0.35">
      <c r="A13" s="25" t="s">
        <v>143</v>
      </c>
      <c r="B13" s="27">
        <v>76936</v>
      </c>
      <c r="C13" s="29">
        <v>0.04</v>
      </c>
      <c r="D13" s="27">
        <v>13522</v>
      </c>
      <c r="E13" s="27">
        <v>13176</v>
      </c>
      <c r="F13" s="27">
        <v>12274</v>
      </c>
      <c r="G13" s="27">
        <v>11375</v>
      </c>
      <c r="H13" s="27">
        <v>12683</v>
      </c>
      <c r="I13" s="27">
        <v>7514</v>
      </c>
      <c r="J13" s="27">
        <v>5792</v>
      </c>
      <c r="K13" s="27">
        <v>600</v>
      </c>
    </row>
    <row r="14" spans="1:11" x14ac:dyDescent="0.35">
      <c r="A14" s="25" t="s">
        <v>144</v>
      </c>
      <c r="B14" s="27">
        <v>87934</v>
      </c>
      <c r="C14" s="29">
        <v>0.03</v>
      </c>
      <c r="D14" s="27">
        <v>17900</v>
      </c>
      <c r="E14" s="27">
        <v>17081</v>
      </c>
      <c r="F14" s="27">
        <v>16674</v>
      </c>
      <c r="G14" s="27">
        <v>14443</v>
      </c>
      <c r="H14" s="27">
        <v>13477</v>
      </c>
      <c r="I14" s="27">
        <v>5702</v>
      </c>
      <c r="J14" s="27">
        <v>2394</v>
      </c>
      <c r="K14" s="27">
        <v>263</v>
      </c>
    </row>
    <row r="15" spans="1:11" x14ac:dyDescent="0.35">
      <c r="B15" s="28"/>
      <c r="C15" s="30"/>
      <c r="D15" s="28"/>
      <c r="E15" s="28"/>
      <c r="F15" s="28"/>
      <c r="G15" s="28"/>
      <c r="H15" s="28"/>
      <c r="I15" s="28"/>
      <c r="J15" s="28"/>
      <c r="K15" s="28"/>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heetViews>
  <sheetFormatPr defaultColWidth="11.07421875" defaultRowHeight="15.5" x14ac:dyDescent="0.35"/>
  <cols>
    <col min="1" max="1" width="13.84375" customWidth="1"/>
    <col min="2" max="2" width="100.61328125" customWidth="1"/>
    <col min="3" max="3" width="17.921875" customWidth="1"/>
  </cols>
  <sheetData>
    <row r="1" spans="1:3" ht="25.5" customHeight="1" x14ac:dyDescent="0.4">
      <c r="A1" s="35" t="s">
        <v>11</v>
      </c>
    </row>
    <row r="2" spans="1:3" x14ac:dyDescent="0.35">
      <c r="A2" s="8" t="s">
        <v>12</v>
      </c>
    </row>
    <row r="3" spans="1:3" x14ac:dyDescent="0.35">
      <c r="A3" s="6" t="str">
        <f>HYPERLINK("#'Table of contents'!A1", "Back to contents")</f>
        <v>Back to contents</v>
      </c>
    </row>
    <row r="4" spans="1:3" ht="15.75" customHeight="1" x14ac:dyDescent="0.35">
      <c r="A4" s="9" t="s">
        <v>13</v>
      </c>
      <c r="B4" s="9" t="s">
        <v>14</v>
      </c>
      <c r="C4" s="10" t="s">
        <v>15</v>
      </c>
    </row>
    <row r="5" spans="1:3" ht="105" customHeight="1" x14ac:dyDescent="0.35">
      <c r="A5" s="12" t="s">
        <v>114</v>
      </c>
      <c r="B5" s="11" t="s">
        <v>16</v>
      </c>
      <c r="C5" s="8">
        <v>2015</v>
      </c>
    </row>
    <row r="6" spans="1:3" ht="108.75" customHeight="1" x14ac:dyDescent="0.35">
      <c r="A6" s="12" t="s">
        <v>115</v>
      </c>
      <c r="B6" s="11" t="s">
        <v>17</v>
      </c>
      <c r="C6" s="8">
        <v>2016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35" t="s">
        <v>26</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3" t="s">
        <v>69</v>
      </c>
      <c r="B5" s="16" t="s">
        <v>28</v>
      </c>
      <c r="C5" s="16" t="s">
        <v>29</v>
      </c>
      <c r="D5" s="16" t="s">
        <v>61</v>
      </c>
      <c r="E5" s="16" t="s">
        <v>62</v>
      </c>
      <c r="F5" s="16" t="s">
        <v>63</v>
      </c>
      <c r="G5" s="16" t="s">
        <v>64</v>
      </c>
      <c r="H5" s="16" t="s">
        <v>65</v>
      </c>
      <c r="I5" s="16" t="s">
        <v>66</v>
      </c>
      <c r="J5" s="16" t="s">
        <v>67</v>
      </c>
      <c r="K5" s="16" t="s">
        <v>68</v>
      </c>
    </row>
    <row r="6" spans="1:11" ht="22.5" customHeight="1" x14ac:dyDescent="0.35">
      <c r="A6" s="17" t="s">
        <v>30</v>
      </c>
      <c r="B6" s="18">
        <v>2402785</v>
      </c>
      <c r="C6" s="19">
        <v>0.31</v>
      </c>
      <c r="D6" s="18">
        <v>571758</v>
      </c>
      <c r="E6" s="18">
        <v>583698</v>
      </c>
      <c r="F6" s="18">
        <v>376541</v>
      </c>
      <c r="G6" s="18">
        <v>296201</v>
      </c>
      <c r="H6" s="18">
        <v>301912</v>
      </c>
      <c r="I6" s="18">
        <v>158429</v>
      </c>
      <c r="J6" s="18">
        <v>102793</v>
      </c>
      <c r="K6" s="18">
        <v>11453</v>
      </c>
    </row>
    <row r="7" spans="1:11" x14ac:dyDescent="0.35">
      <c r="A7" t="s">
        <v>31</v>
      </c>
      <c r="B7" s="14">
        <v>931083</v>
      </c>
      <c r="C7" s="15">
        <v>9.9499999999999993</v>
      </c>
      <c r="D7" s="14">
        <v>210714</v>
      </c>
      <c r="E7" s="14">
        <v>219783</v>
      </c>
      <c r="F7" s="14">
        <v>160170</v>
      </c>
      <c r="G7" s="14">
        <v>117347</v>
      </c>
      <c r="H7" s="14">
        <v>114442</v>
      </c>
      <c r="I7" s="14">
        <v>58765</v>
      </c>
      <c r="J7" s="14">
        <v>43851</v>
      </c>
      <c r="K7" s="14">
        <v>6011</v>
      </c>
    </row>
    <row r="8" spans="1:11" x14ac:dyDescent="0.35">
      <c r="A8" t="s">
        <v>32</v>
      </c>
      <c r="B8" s="14">
        <v>804589</v>
      </c>
      <c r="C8" s="15">
        <v>4.2</v>
      </c>
      <c r="D8" s="14">
        <v>203396</v>
      </c>
      <c r="E8" s="14">
        <v>229403</v>
      </c>
      <c r="F8" s="14">
        <v>117905</v>
      </c>
      <c r="G8" s="14">
        <v>90408</v>
      </c>
      <c r="H8" s="14">
        <v>91648</v>
      </c>
      <c r="I8" s="14">
        <v>46872</v>
      </c>
      <c r="J8" s="14">
        <v>23747</v>
      </c>
      <c r="K8" s="14">
        <v>1210</v>
      </c>
    </row>
    <row r="9" spans="1:11" x14ac:dyDescent="0.35">
      <c r="A9" t="s">
        <v>33</v>
      </c>
      <c r="B9" s="14">
        <v>199432</v>
      </c>
      <c r="C9" s="15">
        <v>1.49</v>
      </c>
      <c r="D9" s="14">
        <v>54765</v>
      </c>
      <c r="E9" s="14">
        <v>43172</v>
      </c>
      <c r="F9" s="14">
        <v>26150</v>
      </c>
      <c r="G9" s="14">
        <v>23973</v>
      </c>
      <c r="H9" s="14">
        <v>26580</v>
      </c>
      <c r="I9" s="14">
        <v>14898</v>
      </c>
      <c r="J9" s="14">
        <v>9146</v>
      </c>
      <c r="K9" s="14">
        <v>748</v>
      </c>
    </row>
    <row r="10" spans="1:11" x14ac:dyDescent="0.35">
      <c r="A10" t="s">
        <v>34</v>
      </c>
      <c r="B10" s="14">
        <v>36650</v>
      </c>
      <c r="C10" s="15">
        <v>1.02</v>
      </c>
      <c r="D10" s="14">
        <v>11098</v>
      </c>
      <c r="E10" s="14">
        <v>9039</v>
      </c>
      <c r="F10" s="14">
        <v>5262</v>
      </c>
      <c r="G10" s="14">
        <v>4294</v>
      </c>
      <c r="H10" s="14">
        <v>4203</v>
      </c>
      <c r="I10" s="14">
        <v>1818</v>
      </c>
      <c r="J10" s="14">
        <v>886</v>
      </c>
      <c r="K10" s="14">
        <v>50</v>
      </c>
    </row>
    <row r="11" spans="1:11" x14ac:dyDescent="0.35">
      <c r="A11" t="s">
        <v>35</v>
      </c>
      <c r="B11" s="14">
        <v>33957</v>
      </c>
      <c r="C11" s="15">
        <v>2.61</v>
      </c>
      <c r="D11" s="14">
        <v>11605</v>
      </c>
      <c r="E11" s="14">
        <v>7983</v>
      </c>
      <c r="F11" s="14">
        <v>5955</v>
      </c>
      <c r="G11" s="14">
        <v>4126</v>
      </c>
      <c r="H11" s="14">
        <v>3127</v>
      </c>
      <c r="I11" s="14">
        <v>885</v>
      </c>
      <c r="J11" s="14">
        <v>263</v>
      </c>
      <c r="K11" s="14">
        <v>13</v>
      </c>
    </row>
    <row r="12" spans="1:11" x14ac:dyDescent="0.35">
      <c r="A12" t="s">
        <v>36</v>
      </c>
      <c r="B12" s="14">
        <v>251260</v>
      </c>
      <c r="C12" s="15">
        <v>0.11</v>
      </c>
      <c r="D12" s="14">
        <v>47549</v>
      </c>
      <c r="E12" s="14">
        <v>45059</v>
      </c>
      <c r="F12" s="14">
        <v>35420</v>
      </c>
      <c r="G12" s="14">
        <v>34323</v>
      </c>
      <c r="H12" s="14">
        <v>41396</v>
      </c>
      <c r="I12" s="14">
        <v>25632</v>
      </c>
      <c r="J12" s="14">
        <v>19204</v>
      </c>
      <c r="K12" s="14">
        <v>2677</v>
      </c>
    </row>
    <row r="13" spans="1:11" x14ac:dyDescent="0.35">
      <c r="A13" t="s">
        <v>37</v>
      </c>
      <c r="B13" s="14">
        <v>69083</v>
      </c>
      <c r="C13" s="15">
        <v>0.04</v>
      </c>
      <c r="D13" s="14">
        <v>14149</v>
      </c>
      <c r="E13" s="14">
        <v>13120</v>
      </c>
      <c r="F13" s="14">
        <v>11156</v>
      </c>
      <c r="G13" s="14">
        <v>9797</v>
      </c>
      <c r="H13" s="14">
        <v>10644</v>
      </c>
      <c r="I13" s="14">
        <v>5652</v>
      </c>
      <c r="J13" s="14">
        <v>4058</v>
      </c>
      <c r="K13" s="14">
        <v>507</v>
      </c>
    </row>
    <row r="14" spans="1:11" x14ac:dyDescent="0.35">
      <c r="A14" t="s">
        <v>38</v>
      </c>
      <c r="B14" s="14">
        <v>76731</v>
      </c>
      <c r="C14" s="15">
        <v>0.02</v>
      </c>
      <c r="D14" s="14">
        <v>18482</v>
      </c>
      <c r="E14" s="14">
        <v>16139</v>
      </c>
      <c r="F14" s="14">
        <v>14523</v>
      </c>
      <c r="G14" s="14">
        <v>11933</v>
      </c>
      <c r="H14" s="14">
        <v>9872</v>
      </c>
      <c r="I14" s="14">
        <v>3907</v>
      </c>
      <c r="J14" s="14">
        <v>1638</v>
      </c>
      <c r="K14" s="14">
        <v>237</v>
      </c>
    </row>
    <row r="15" spans="1:11" x14ac:dyDescent="0.35">
      <c r="B15" s="14"/>
      <c r="C15" s="15"/>
      <c r="D15" s="14"/>
      <c r="E15" s="14"/>
      <c r="F15" s="14"/>
      <c r="G15" s="14"/>
      <c r="H15" s="14"/>
      <c r="I15" s="14"/>
      <c r="J15" s="14"/>
      <c r="K15" s="14"/>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39</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2424049</v>
      </c>
      <c r="C5" s="19">
        <v>0.31</v>
      </c>
      <c r="D5" s="18">
        <v>567937</v>
      </c>
      <c r="E5" s="18">
        <v>584528</v>
      </c>
      <c r="F5" s="18">
        <v>380561</v>
      </c>
      <c r="G5" s="18">
        <v>301684</v>
      </c>
      <c r="H5" s="18">
        <v>307918</v>
      </c>
      <c r="I5" s="18">
        <v>164106</v>
      </c>
      <c r="J5" s="18">
        <v>105662</v>
      </c>
      <c r="K5" s="18">
        <v>11653</v>
      </c>
      <c r="L5" s="18">
        <v>490978</v>
      </c>
      <c r="M5" s="18">
        <v>481828</v>
      </c>
      <c r="N5" s="18">
        <v>503681</v>
      </c>
      <c r="O5" s="18">
        <v>933084</v>
      </c>
      <c r="P5" s="18">
        <v>14478</v>
      </c>
      <c r="Q5" s="18">
        <v>17833</v>
      </c>
      <c r="R5" s="18">
        <v>294549</v>
      </c>
      <c r="S5" s="18">
        <v>706754</v>
      </c>
      <c r="T5" s="18">
        <v>643915</v>
      </c>
      <c r="U5" s="18">
        <v>386144</v>
      </c>
      <c r="V5" s="18">
        <v>160801</v>
      </c>
      <c r="W5" s="18">
        <v>128432</v>
      </c>
      <c r="X5" s="18">
        <v>85621</v>
      </c>
    </row>
    <row r="6" spans="1:24" x14ac:dyDescent="0.35">
      <c r="A6" t="s">
        <v>31</v>
      </c>
      <c r="B6" s="14">
        <v>938125</v>
      </c>
      <c r="C6" s="15">
        <v>10.029999999999999</v>
      </c>
      <c r="D6" s="14">
        <v>208272</v>
      </c>
      <c r="E6" s="14">
        <v>220122</v>
      </c>
      <c r="F6" s="14">
        <v>162045</v>
      </c>
      <c r="G6" s="14">
        <v>119836</v>
      </c>
      <c r="H6" s="14">
        <v>116494</v>
      </c>
      <c r="I6" s="14">
        <v>60579</v>
      </c>
      <c r="J6" s="14">
        <v>44683</v>
      </c>
      <c r="K6" s="14">
        <v>6094</v>
      </c>
      <c r="L6" s="14">
        <v>85885</v>
      </c>
      <c r="M6" s="14">
        <v>141882</v>
      </c>
      <c r="N6" s="14">
        <v>141012</v>
      </c>
      <c r="O6" s="14">
        <v>566180</v>
      </c>
      <c r="P6" s="14">
        <v>3166</v>
      </c>
      <c r="Q6" s="14">
        <v>8666</v>
      </c>
      <c r="R6" s="14">
        <v>146700</v>
      </c>
      <c r="S6" s="14">
        <v>317365</v>
      </c>
      <c r="T6" s="14">
        <v>226708</v>
      </c>
      <c r="U6" s="14">
        <v>125887</v>
      </c>
      <c r="V6" s="14">
        <v>46667</v>
      </c>
      <c r="W6" s="14">
        <v>38316</v>
      </c>
      <c r="X6" s="14">
        <v>27816</v>
      </c>
    </row>
    <row r="7" spans="1:24" x14ac:dyDescent="0.35">
      <c r="A7" t="s">
        <v>32</v>
      </c>
      <c r="B7" s="14">
        <v>811691</v>
      </c>
      <c r="C7" s="15">
        <v>4.24</v>
      </c>
      <c r="D7" s="14">
        <v>202416</v>
      </c>
      <c r="E7" s="14">
        <v>229637</v>
      </c>
      <c r="F7" s="14">
        <v>119338</v>
      </c>
      <c r="G7" s="14">
        <v>92315</v>
      </c>
      <c r="H7" s="14">
        <v>93447</v>
      </c>
      <c r="I7" s="14">
        <v>48706</v>
      </c>
      <c r="J7" s="14">
        <v>24588</v>
      </c>
      <c r="K7" s="14">
        <v>1244</v>
      </c>
      <c r="L7" s="14">
        <v>144712</v>
      </c>
      <c r="M7" s="14">
        <v>174877</v>
      </c>
      <c r="N7" s="14">
        <v>224983</v>
      </c>
      <c r="O7" s="14">
        <v>263061</v>
      </c>
      <c r="P7" s="14">
        <v>4058</v>
      </c>
      <c r="Q7" s="14">
        <v>4995</v>
      </c>
      <c r="R7" s="14">
        <v>90219</v>
      </c>
      <c r="S7" s="14">
        <v>234476</v>
      </c>
      <c r="T7" s="14">
        <v>227609</v>
      </c>
      <c r="U7" s="14">
        <v>145725</v>
      </c>
      <c r="V7" s="14">
        <v>51170</v>
      </c>
      <c r="W7" s="14">
        <v>32236</v>
      </c>
      <c r="X7" s="14">
        <v>25261</v>
      </c>
    </row>
    <row r="8" spans="1:24" x14ac:dyDescent="0.35">
      <c r="A8" t="s">
        <v>33</v>
      </c>
      <c r="B8" s="14">
        <v>201575</v>
      </c>
      <c r="C8" s="15">
        <v>1.51</v>
      </c>
      <c r="D8" s="14">
        <v>54771</v>
      </c>
      <c r="E8" s="14">
        <v>43274</v>
      </c>
      <c r="F8" s="14">
        <v>26363</v>
      </c>
      <c r="G8" s="14">
        <v>24258</v>
      </c>
      <c r="H8" s="14">
        <v>27203</v>
      </c>
      <c r="I8" s="14">
        <v>15509</v>
      </c>
      <c r="J8" s="14">
        <v>9404</v>
      </c>
      <c r="K8" s="14">
        <v>793</v>
      </c>
      <c r="L8" s="14">
        <v>53764</v>
      </c>
      <c r="M8" s="14">
        <v>50168</v>
      </c>
      <c r="N8" s="14">
        <v>51719</v>
      </c>
      <c r="O8" s="14">
        <v>44794</v>
      </c>
      <c r="P8" s="14">
        <v>1130</v>
      </c>
      <c r="Q8" s="14">
        <v>1298</v>
      </c>
      <c r="R8" s="14">
        <v>20090</v>
      </c>
      <c r="S8" s="14">
        <v>53089</v>
      </c>
      <c r="T8" s="14">
        <v>57706</v>
      </c>
      <c r="U8" s="14">
        <v>34517</v>
      </c>
      <c r="V8" s="14">
        <v>15773</v>
      </c>
      <c r="W8" s="14">
        <v>12582</v>
      </c>
      <c r="X8" s="14">
        <v>6520</v>
      </c>
    </row>
    <row r="9" spans="1:24" x14ac:dyDescent="0.35">
      <c r="A9" t="s">
        <v>34</v>
      </c>
      <c r="B9" s="14">
        <v>37038</v>
      </c>
      <c r="C9" s="15">
        <v>1.03</v>
      </c>
      <c r="D9" s="14">
        <v>11095</v>
      </c>
      <c r="E9" s="14">
        <v>9091</v>
      </c>
      <c r="F9" s="14">
        <v>5333</v>
      </c>
      <c r="G9" s="14">
        <v>4374</v>
      </c>
      <c r="H9" s="14">
        <v>4302</v>
      </c>
      <c r="I9" s="14">
        <v>1890</v>
      </c>
      <c r="J9" s="14">
        <v>901</v>
      </c>
      <c r="K9" s="14">
        <v>52</v>
      </c>
      <c r="L9" s="14">
        <v>9697</v>
      </c>
      <c r="M9" s="14">
        <v>9046</v>
      </c>
      <c r="N9" s="14">
        <v>10492</v>
      </c>
      <c r="O9" s="14">
        <v>7548</v>
      </c>
      <c r="P9" s="14">
        <v>255</v>
      </c>
      <c r="Q9" s="14">
        <v>239</v>
      </c>
      <c r="R9" s="14">
        <v>4990</v>
      </c>
      <c r="S9" s="14">
        <v>9830</v>
      </c>
      <c r="T9" s="14">
        <v>10481</v>
      </c>
      <c r="U9" s="14">
        <v>6072</v>
      </c>
      <c r="V9" s="14">
        <v>2832</v>
      </c>
      <c r="W9" s="14">
        <v>2088</v>
      </c>
      <c r="X9" s="14">
        <v>506</v>
      </c>
    </row>
    <row r="10" spans="1:24" x14ac:dyDescent="0.35">
      <c r="A10" t="s">
        <v>35</v>
      </c>
      <c r="B10" s="14">
        <v>34073</v>
      </c>
      <c r="C10" s="15">
        <v>2.62</v>
      </c>
      <c r="D10" s="14">
        <v>11527</v>
      </c>
      <c r="E10" s="14">
        <v>7982</v>
      </c>
      <c r="F10" s="14">
        <v>6016</v>
      </c>
      <c r="G10" s="14">
        <v>4165</v>
      </c>
      <c r="H10" s="14">
        <v>3202</v>
      </c>
      <c r="I10" s="14">
        <v>898</v>
      </c>
      <c r="J10" s="14">
        <v>272</v>
      </c>
      <c r="K10" s="14">
        <v>11</v>
      </c>
      <c r="L10" s="14">
        <v>7503</v>
      </c>
      <c r="M10" s="14">
        <v>7762</v>
      </c>
      <c r="N10" s="14">
        <v>7164</v>
      </c>
      <c r="O10" s="14">
        <v>11187</v>
      </c>
      <c r="P10" s="14">
        <v>457</v>
      </c>
      <c r="Q10" s="14">
        <v>237</v>
      </c>
      <c r="R10" s="14">
        <v>3733</v>
      </c>
      <c r="S10" s="14">
        <v>8965</v>
      </c>
      <c r="T10" s="14">
        <v>9583</v>
      </c>
      <c r="U10" s="14">
        <v>3950</v>
      </c>
      <c r="V10" s="14">
        <v>1795</v>
      </c>
      <c r="W10" s="14">
        <v>1600</v>
      </c>
      <c r="X10" s="14">
        <v>4210</v>
      </c>
    </row>
    <row r="11" spans="1:24" x14ac:dyDescent="0.35">
      <c r="A11" t="s">
        <v>36</v>
      </c>
      <c r="B11" s="14">
        <v>254508</v>
      </c>
      <c r="C11" s="15">
        <v>0.11</v>
      </c>
      <c r="D11" s="14">
        <v>47393</v>
      </c>
      <c r="E11" s="14">
        <v>45126</v>
      </c>
      <c r="F11" s="14">
        <v>35597</v>
      </c>
      <c r="G11" s="14">
        <v>34798</v>
      </c>
      <c r="H11" s="14">
        <v>42301</v>
      </c>
      <c r="I11" s="14">
        <v>26671</v>
      </c>
      <c r="J11" s="14">
        <v>19921</v>
      </c>
      <c r="K11" s="14">
        <v>2701</v>
      </c>
      <c r="L11" s="14">
        <v>110196</v>
      </c>
      <c r="M11" s="14">
        <v>64065</v>
      </c>
      <c r="N11" s="14">
        <v>49048</v>
      </c>
      <c r="O11" s="14">
        <v>29381</v>
      </c>
      <c r="P11" s="14">
        <v>1818</v>
      </c>
      <c r="Q11" s="14">
        <v>1467</v>
      </c>
      <c r="R11" s="14">
        <v>18326</v>
      </c>
      <c r="S11" s="14">
        <v>55643</v>
      </c>
      <c r="T11" s="14">
        <v>68608</v>
      </c>
      <c r="U11" s="14">
        <v>45347</v>
      </c>
      <c r="V11" s="14">
        <v>27967</v>
      </c>
      <c r="W11" s="14">
        <v>28760</v>
      </c>
      <c r="X11" s="14">
        <v>8390</v>
      </c>
    </row>
    <row r="12" spans="1:24" x14ac:dyDescent="0.35">
      <c r="A12" t="s">
        <v>37</v>
      </c>
      <c r="B12" s="14">
        <v>69705</v>
      </c>
      <c r="C12" s="15">
        <v>0.04</v>
      </c>
      <c r="D12" s="14">
        <v>14101</v>
      </c>
      <c r="E12" s="14">
        <v>13123</v>
      </c>
      <c r="F12" s="14">
        <v>11230</v>
      </c>
      <c r="G12" s="14">
        <v>9867</v>
      </c>
      <c r="H12" s="14">
        <v>10825</v>
      </c>
      <c r="I12" s="14">
        <v>5816</v>
      </c>
      <c r="J12" s="14">
        <v>4219</v>
      </c>
      <c r="K12" s="14">
        <v>524</v>
      </c>
      <c r="L12" s="14">
        <v>33109</v>
      </c>
      <c r="M12" s="14">
        <v>17620</v>
      </c>
      <c r="N12" s="14">
        <v>11942</v>
      </c>
      <c r="O12" s="14">
        <v>6180</v>
      </c>
      <c r="P12" s="14">
        <v>854</v>
      </c>
      <c r="Q12" s="14">
        <v>467</v>
      </c>
      <c r="R12" s="14">
        <v>5162</v>
      </c>
      <c r="S12" s="14">
        <v>13756</v>
      </c>
      <c r="T12" s="14">
        <v>20195</v>
      </c>
      <c r="U12" s="14">
        <v>12322</v>
      </c>
      <c r="V12" s="14">
        <v>8547</v>
      </c>
      <c r="W12" s="14">
        <v>6757</v>
      </c>
      <c r="X12" s="14">
        <v>2499</v>
      </c>
    </row>
    <row r="13" spans="1:24" x14ac:dyDescent="0.35">
      <c r="A13" t="s">
        <v>38</v>
      </c>
      <c r="B13" s="14">
        <v>77334</v>
      </c>
      <c r="C13" s="15">
        <v>0.02</v>
      </c>
      <c r="D13" s="14">
        <v>18362</v>
      </c>
      <c r="E13" s="14">
        <v>16173</v>
      </c>
      <c r="F13" s="14">
        <v>14639</v>
      </c>
      <c r="G13" s="14">
        <v>12071</v>
      </c>
      <c r="H13" s="14">
        <v>10144</v>
      </c>
      <c r="I13" s="14">
        <v>4037</v>
      </c>
      <c r="J13" s="14">
        <v>1674</v>
      </c>
      <c r="K13" s="14">
        <v>234</v>
      </c>
      <c r="L13" s="14">
        <v>46112</v>
      </c>
      <c r="M13" s="14">
        <v>16408</v>
      </c>
      <c r="N13" s="14">
        <v>7321</v>
      </c>
      <c r="O13" s="14">
        <v>4753</v>
      </c>
      <c r="P13" s="14">
        <v>2740</v>
      </c>
      <c r="Q13" s="14">
        <v>464</v>
      </c>
      <c r="R13" s="14">
        <v>5329</v>
      </c>
      <c r="S13" s="14">
        <v>13630</v>
      </c>
      <c r="T13" s="14">
        <v>23025</v>
      </c>
      <c r="U13" s="14">
        <v>12324</v>
      </c>
      <c r="V13" s="14">
        <v>6050</v>
      </c>
      <c r="W13" s="14">
        <v>6093</v>
      </c>
      <c r="X13" s="14">
        <v>10419</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40</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2447256</v>
      </c>
      <c r="C5" s="19">
        <v>0.31</v>
      </c>
      <c r="D5" s="18">
        <v>565149</v>
      </c>
      <c r="E5" s="18">
        <v>587800</v>
      </c>
      <c r="F5" s="18">
        <v>383550</v>
      </c>
      <c r="G5" s="18">
        <v>307389</v>
      </c>
      <c r="H5" s="18">
        <v>314037</v>
      </c>
      <c r="I5" s="18">
        <v>169280</v>
      </c>
      <c r="J5" s="18">
        <v>108202</v>
      </c>
      <c r="K5" s="18">
        <v>11849</v>
      </c>
      <c r="L5" s="18">
        <v>500771</v>
      </c>
      <c r="M5" s="18">
        <v>486071</v>
      </c>
      <c r="N5" s="18">
        <v>506800</v>
      </c>
      <c r="O5" s="18">
        <v>940350</v>
      </c>
      <c r="P5" s="18">
        <v>13264</v>
      </c>
      <c r="Q5" s="18">
        <v>18433</v>
      </c>
      <c r="R5" s="18">
        <v>300883</v>
      </c>
      <c r="S5" s="18">
        <v>723064</v>
      </c>
      <c r="T5" s="18">
        <v>659167</v>
      </c>
      <c r="U5" s="18">
        <v>401899</v>
      </c>
      <c r="V5" s="18">
        <v>171001</v>
      </c>
      <c r="W5" s="18">
        <v>137853</v>
      </c>
      <c r="X5" s="18">
        <v>34956</v>
      </c>
    </row>
    <row r="6" spans="1:24" x14ac:dyDescent="0.35">
      <c r="A6" t="s">
        <v>31</v>
      </c>
      <c r="B6" s="14">
        <v>945226</v>
      </c>
      <c r="C6" s="15">
        <v>10.1</v>
      </c>
      <c r="D6" s="14">
        <v>206487</v>
      </c>
      <c r="E6" s="14">
        <v>222427</v>
      </c>
      <c r="F6" s="14">
        <v>162131</v>
      </c>
      <c r="G6" s="14">
        <v>121936</v>
      </c>
      <c r="H6" s="14">
        <v>118846</v>
      </c>
      <c r="I6" s="14">
        <v>62007</v>
      </c>
      <c r="J6" s="14">
        <v>45218</v>
      </c>
      <c r="K6" s="14">
        <v>6174</v>
      </c>
      <c r="L6" s="14">
        <v>86869</v>
      </c>
      <c r="M6" s="14">
        <v>142784</v>
      </c>
      <c r="N6" s="14">
        <v>142199</v>
      </c>
      <c r="O6" s="14">
        <v>570412</v>
      </c>
      <c r="P6" s="14">
        <v>2962</v>
      </c>
      <c r="Q6" s="14">
        <v>9044</v>
      </c>
      <c r="R6" s="14">
        <v>149958</v>
      </c>
      <c r="S6" s="14">
        <v>324492</v>
      </c>
      <c r="T6" s="14">
        <v>231438</v>
      </c>
      <c r="U6" s="14">
        <v>129948</v>
      </c>
      <c r="V6" s="14">
        <v>49109</v>
      </c>
      <c r="W6" s="14">
        <v>40476</v>
      </c>
      <c r="X6" s="14">
        <v>10761</v>
      </c>
    </row>
    <row r="7" spans="1:24" x14ac:dyDescent="0.35">
      <c r="A7" t="s">
        <v>32</v>
      </c>
      <c r="B7" s="14">
        <v>819794</v>
      </c>
      <c r="C7" s="15">
        <v>4.28</v>
      </c>
      <c r="D7" s="14">
        <v>201543</v>
      </c>
      <c r="E7" s="14">
        <v>230251</v>
      </c>
      <c r="F7" s="14">
        <v>121232</v>
      </c>
      <c r="G7" s="14">
        <v>94486</v>
      </c>
      <c r="H7" s="14">
        <v>94926</v>
      </c>
      <c r="I7" s="14">
        <v>50685</v>
      </c>
      <c r="J7" s="14">
        <v>25407</v>
      </c>
      <c r="K7" s="14">
        <v>1264</v>
      </c>
      <c r="L7" s="14">
        <v>148611</v>
      </c>
      <c r="M7" s="14">
        <v>176639</v>
      </c>
      <c r="N7" s="14">
        <v>226072</v>
      </c>
      <c r="O7" s="14">
        <v>265330</v>
      </c>
      <c r="P7" s="14">
        <v>3142</v>
      </c>
      <c r="Q7" s="14">
        <v>5103</v>
      </c>
      <c r="R7" s="14">
        <v>92288</v>
      </c>
      <c r="S7" s="14">
        <v>240474</v>
      </c>
      <c r="T7" s="14">
        <v>233898</v>
      </c>
      <c r="U7" s="14">
        <v>152794</v>
      </c>
      <c r="V7" s="14">
        <v>55380</v>
      </c>
      <c r="W7" s="14">
        <v>35498</v>
      </c>
      <c r="X7" s="14">
        <v>4359</v>
      </c>
    </row>
    <row r="8" spans="1:24" x14ac:dyDescent="0.35">
      <c r="A8" t="s">
        <v>33</v>
      </c>
      <c r="B8" s="14">
        <v>203746</v>
      </c>
      <c r="C8" s="15">
        <v>1.53</v>
      </c>
      <c r="D8" s="14">
        <v>54847</v>
      </c>
      <c r="E8" s="14">
        <v>43431</v>
      </c>
      <c r="F8" s="14">
        <v>26610</v>
      </c>
      <c r="G8" s="14">
        <v>24573</v>
      </c>
      <c r="H8" s="14">
        <v>27983</v>
      </c>
      <c r="I8" s="14">
        <v>15955</v>
      </c>
      <c r="J8" s="14">
        <v>9534</v>
      </c>
      <c r="K8" s="14">
        <v>813</v>
      </c>
      <c r="L8" s="14">
        <v>55043</v>
      </c>
      <c r="M8" s="14">
        <v>50534</v>
      </c>
      <c r="N8" s="14">
        <v>51979</v>
      </c>
      <c r="O8" s="14">
        <v>45106</v>
      </c>
      <c r="P8" s="14">
        <v>1084</v>
      </c>
      <c r="Q8" s="14">
        <v>1364</v>
      </c>
      <c r="R8" s="14">
        <v>20582</v>
      </c>
      <c r="S8" s="14">
        <v>54324</v>
      </c>
      <c r="T8" s="14">
        <v>59291</v>
      </c>
      <c r="U8" s="14">
        <v>36248</v>
      </c>
      <c r="V8" s="14">
        <v>17061</v>
      </c>
      <c r="W8" s="14">
        <v>13653</v>
      </c>
      <c r="X8" s="14">
        <v>1223</v>
      </c>
    </row>
    <row r="9" spans="1:24" x14ac:dyDescent="0.35">
      <c r="A9" t="s">
        <v>34</v>
      </c>
      <c r="B9" s="14">
        <v>37624</v>
      </c>
      <c r="C9" s="15">
        <v>1.05</v>
      </c>
      <c r="D9" s="14">
        <v>11104</v>
      </c>
      <c r="E9" s="14">
        <v>9130</v>
      </c>
      <c r="F9" s="14">
        <v>5424</v>
      </c>
      <c r="G9" s="14">
        <v>4549</v>
      </c>
      <c r="H9" s="14">
        <v>4470</v>
      </c>
      <c r="I9" s="14">
        <v>1960</v>
      </c>
      <c r="J9" s="14">
        <v>935</v>
      </c>
      <c r="K9" s="14">
        <v>52</v>
      </c>
      <c r="L9" s="14">
        <v>9902</v>
      </c>
      <c r="M9" s="14">
        <v>9201</v>
      </c>
      <c r="N9" s="14">
        <v>10539</v>
      </c>
      <c r="O9" s="14">
        <v>7720</v>
      </c>
      <c r="P9" s="14">
        <v>262</v>
      </c>
      <c r="Q9" s="14">
        <v>261</v>
      </c>
      <c r="R9" s="14">
        <v>5049</v>
      </c>
      <c r="S9" s="14">
        <v>9956</v>
      </c>
      <c r="T9" s="14">
        <v>10609</v>
      </c>
      <c r="U9" s="14">
        <v>6231</v>
      </c>
      <c r="V9" s="14">
        <v>2993</v>
      </c>
      <c r="W9" s="14">
        <v>2173</v>
      </c>
      <c r="X9" s="14">
        <v>352</v>
      </c>
    </row>
    <row r="10" spans="1:24" x14ac:dyDescent="0.35">
      <c r="A10" t="s">
        <v>35</v>
      </c>
      <c r="B10" s="14">
        <v>34237</v>
      </c>
      <c r="C10" s="15">
        <v>2.63</v>
      </c>
      <c r="D10" s="14">
        <v>11445</v>
      </c>
      <c r="E10" s="14">
        <v>8062</v>
      </c>
      <c r="F10" s="14">
        <v>6057</v>
      </c>
      <c r="G10" s="14">
        <v>4230</v>
      </c>
      <c r="H10" s="14">
        <v>3240</v>
      </c>
      <c r="I10" s="14">
        <v>916</v>
      </c>
      <c r="J10" s="14">
        <v>276</v>
      </c>
      <c r="K10" s="14">
        <v>11</v>
      </c>
      <c r="L10" s="14">
        <v>7591</v>
      </c>
      <c r="M10" s="14">
        <v>7843</v>
      </c>
      <c r="N10" s="14">
        <v>7196</v>
      </c>
      <c r="O10" s="14">
        <v>11147</v>
      </c>
      <c r="P10" s="14">
        <v>460</v>
      </c>
      <c r="Q10" s="14">
        <v>240</v>
      </c>
      <c r="R10" s="14">
        <v>3770</v>
      </c>
      <c r="S10" s="14">
        <v>8976</v>
      </c>
      <c r="T10" s="14">
        <v>9605</v>
      </c>
      <c r="U10" s="14">
        <v>3992</v>
      </c>
      <c r="V10" s="14">
        <v>1809</v>
      </c>
      <c r="W10" s="14">
        <v>1619</v>
      </c>
      <c r="X10" s="14">
        <v>4226</v>
      </c>
    </row>
    <row r="11" spans="1:24" x14ac:dyDescent="0.35">
      <c r="A11" t="s">
        <v>36</v>
      </c>
      <c r="B11" s="14">
        <v>258171</v>
      </c>
      <c r="C11" s="15">
        <v>0.11</v>
      </c>
      <c r="D11" s="14">
        <v>47318</v>
      </c>
      <c r="E11" s="14">
        <v>45154</v>
      </c>
      <c r="F11" s="14">
        <v>36001</v>
      </c>
      <c r="G11" s="14">
        <v>35409</v>
      </c>
      <c r="H11" s="14">
        <v>43169</v>
      </c>
      <c r="I11" s="14">
        <v>27608</v>
      </c>
      <c r="J11" s="14">
        <v>20747</v>
      </c>
      <c r="K11" s="14">
        <v>2765</v>
      </c>
      <c r="L11" s="14">
        <v>112443</v>
      </c>
      <c r="M11" s="14">
        <v>64842</v>
      </c>
      <c r="N11" s="14">
        <v>49509</v>
      </c>
      <c r="O11" s="14">
        <v>29601</v>
      </c>
      <c r="P11" s="14">
        <v>1776</v>
      </c>
      <c r="Q11" s="14">
        <v>1488</v>
      </c>
      <c r="R11" s="14">
        <v>18633</v>
      </c>
      <c r="S11" s="14">
        <v>57105</v>
      </c>
      <c r="T11" s="14">
        <v>70605</v>
      </c>
      <c r="U11" s="14">
        <v>47495</v>
      </c>
      <c r="V11" s="14">
        <v>29535</v>
      </c>
      <c r="W11" s="14">
        <v>30982</v>
      </c>
      <c r="X11" s="14">
        <v>2328</v>
      </c>
    </row>
    <row r="12" spans="1:24" x14ac:dyDescent="0.35">
      <c r="A12" t="s">
        <v>37</v>
      </c>
      <c r="B12" s="14">
        <v>70289</v>
      </c>
      <c r="C12" s="15">
        <v>0.04</v>
      </c>
      <c r="D12" s="14">
        <v>14063</v>
      </c>
      <c r="E12" s="14">
        <v>13131</v>
      </c>
      <c r="F12" s="14">
        <v>11298</v>
      </c>
      <c r="G12" s="14">
        <v>9949</v>
      </c>
      <c r="H12" s="14">
        <v>10989</v>
      </c>
      <c r="I12" s="14">
        <v>5963</v>
      </c>
      <c r="J12" s="14">
        <v>4365</v>
      </c>
      <c r="K12" s="14">
        <v>531</v>
      </c>
      <c r="L12" s="14">
        <v>33564</v>
      </c>
      <c r="M12" s="14">
        <v>17718</v>
      </c>
      <c r="N12" s="14">
        <v>11957</v>
      </c>
      <c r="O12" s="14">
        <v>6227</v>
      </c>
      <c r="P12" s="14">
        <v>823</v>
      </c>
      <c r="Q12" s="14">
        <v>463</v>
      </c>
      <c r="R12" s="14">
        <v>5257</v>
      </c>
      <c r="S12" s="14">
        <v>13986</v>
      </c>
      <c r="T12" s="14">
        <v>20602</v>
      </c>
      <c r="U12" s="14">
        <v>12678</v>
      </c>
      <c r="V12" s="14">
        <v>8872</v>
      </c>
      <c r="W12" s="14">
        <v>7208</v>
      </c>
      <c r="X12" s="14">
        <v>1223</v>
      </c>
    </row>
    <row r="13" spans="1:24" x14ac:dyDescent="0.35">
      <c r="A13" t="s">
        <v>38</v>
      </c>
      <c r="B13" s="14">
        <v>78169</v>
      </c>
      <c r="C13" s="15">
        <v>0.03</v>
      </c>
      <c r="D13" s="14">
        <v>18342</v>
      </c>
      <c r="E13" s="14">
        <v>16214</v>
      </c>
      <c r="F13" s="14">
        <v>14797</v>
      </c>
      <c r="G13" s="14">
        <v>12257</v>
      </c>
      <c r="H13" s="14">
        <v>10414</v>
      </c>
      <c r="I13" s="14">
        <v>4186</v>
      </c>
      <c r="J13" s="14">
        <v>1720</v>
      </c>
      <c r="K13" s="14">
        <v>239</v>
      </c>
      <c r="L13" s="14">
        <v>46748</v>
      </c>
      <c r="M13" s="14">
        <v>16510</v>
      </c>
      <c r="N13" s="14">
        <v>7349</v>
      </c>
      <c r="O13" s="14">
        <v>4807</v>
      </c>
      <c r="P13" s="14">
        <v>2755</v>
      </c>
      <c r="Q13" s="14">
        <v>470</v>
      </c>
      <c r="R13" s="14">
        <v>5346</v>
      </c>
      <c r="S13" s="14">
        <v>13751</v>
      </c>
      <c r="T13" s="14">
        <v>23119</v>
      </c>
      <c r="U13" s="14">
        <v>12513</v>
      </c>
      <c r="V13" s="14">
        <v>6242</v>
      </c>
      <c r="W13" s="14">
        <v>6244</v>
      </c>
      <c r="X13" s="14">
        <v>10484</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41</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2465998</v>
      </c>
      <c r="C5" s="19">
        <v>0.32</v>
      </c>
      <c r="D5" s="18">
        <v>561121</v>
      </c>
      <c r="E5" s="18">
        <v>588891</v>
      </c>
      <c r="F5" s="18">
        <v>388289</v>
      </c>
      <c r="G5" s="18">
        <v>313132</v>
      </c>
      <c r="H5" s="18">
        <v>318417</v>
      </c>
      <c r="I5" s="18">
        <v>173530</v>
      </c>
      <c r="J5" s="18">
        <v>110542</v>
      </c>
      <c r="K5" s="18">
        <v>12076</v>
      </c>
      <c r="L5" s="18">
        <v>509049</v>
      </c>
      <c r="M5" s="18">
        <v>489286</v>
      </c>
      <c r="N5" s="18">
        <v>509695</v>
      </c>
      <c r="O5" s="18">
        <v>945163</v>
      </c>
      <c r="P5" s="18">
        <v>12805</v>
      </c>
      <c r="Q5" s="18">
        <v>18685</v>
      </c>
      <c r="R5" s="18">
        <v>301083</v>
      </c>
      <c r="S5" s="18">
        <v>727002</v>
      </c>
      <c r="T5" s="18">
        <v>661959</v>
      </c>
      <c r="U5" s="18">
        <v>405449</v>
      </c>
      <c r="V5" s="18">
        <v>175114</v>
      </c>
      <c r="W5" s="18">
        <v>141966</v>
      </c>
      <c r="X5" s="18">
        <v>34740</v>
      </c>
    </row>
    <row r="6" spans="1:24" x14ac:dyDescent="0.35">
      <c r="A6" t="s">
        <v>31</v>
      </c>
      <c r="B6" s="14">
        <v>949763</v>
      </c>
      <c r="C6" s="15">
        <v>10.15</v>
      </c>
      <c r="D6" s="14">
        <v>203068</v>
      </c>
      <c r="E6" s="14">
        <v>222818</v>
      </c>
      <c r="F6" s="14">
        <v>164115</v>
      </c>
      <c r="G6" s="14">
        <v>124537</v>
      </c>
      <c r="H6" s="14">
        <v>120089</v>
      </c>
      <c r="I6" s="14">
        <v>63097</v>
      </c>
      <c r="J6" s="14">
        <v>45750</v>
      </c>
      <c r="K6" s="14">
        <v>6289</v>
      </c>
      <c r="L6" s="14">
        <v>87953</v>
      </c>
      <c r="M6" s="14">
        <v>143604</v>
      </c>
      <c r="N6" s="14">
        <v>143396</v>
      </c>
      <c r="O6" s="14">
        <v>572381</v>
      </c>
      <c r="P6" s="14">
        <v>2429</v>
      </c>
      <c r="Q6" s="14">
        <v>9307</v>
      </c>
      <c r="R6" s="14">
        <v>149761</v>
      </c>
      <c r="S6" s="14">
        <v>325654</v>
      </c>
      <c r="T6" s="14">
        <v>232268</v>
      </c>
      <c r="U6" s="14">
        <v>130833</v>
      </c>
      <c r="V6" s="14">
        <v>50216</v>
      </c>
      <c r="W6" s="14">
        <v>41327</v>
      </c>
      <c r="X6" s="14">
        <v>10397</v>
      </c>
    </row>
    <row r="7" spans="1:24" x14ac:dyDescent="0.35">
      <c r="A7" t="s">
        <v>32</v>
      </c>
      <c r="B7" s="14">
        <v>826972</v>
      </c>
      <c r="C7" s="15">
        <v>4.32</v>
      </c>
      <c r="D7" s="14">
        <v>201111</v>
      </c>
      <c r="E7" s="14">
        <v>230504</v>
      </c>
      <c r="F7" s="14">
        <v>123066</v>
      </c>
      <c r="G7" s="14">
        <v>96446</v>
      </c>
      <c r="H7" s="14">
        <v>96170</v>
      </c>
      <c r="I7" s="14">
        <v>52225</v>
      </c>
      <c r="J7" s="14">
        <v>26169</v>
      </c>
      <c r="K7" s="14">
        <v>1281</v>
      </c>
      <c r="L7" s="14">
        <v>151505</v>
      </c>
      <c r="M7" s="14">
        <v>177869</v>
      </c>
      <c r="N7" s="14">
        <v>227093</v>
      </c>
      <c r="O7" s="14">
        <v>267297</v>
      </c>
      <c r="P7" s="14">
        <v>3208</v>
      </c>
      <c r="Q7" s="14">
        <v>5086</v>
      </c>
      <c r="R7" s="14">
        <v>92507</v>
      </c>
      <c r="S7" s="14">
        <v>242459</v>
      </c>
      <c r="T7" s="14">
        <v>235005</v>
      </c>
      <c r="U7" s="14">
        <v>153972</v>
      </c>
      <c r="V7" s="14">
        <v>56695</v>
      </c>
      <c r="W7" s="14">
        <v>36802</v>
      </c>
      <c r="X7" s="14">
        <v>4446</v>
      </c>
    </row>
    <row r="8" spans="1:24" x14ac:dyDescent="0.35">
      <c r="A8" t="s">
        <v>33</v>
      </c>
      <c r="B8" s="14">
        <v>205427</v>
      </c>
      <c r="C8" s="15">
        <v>1.54</v>
      </c>
      <c r="D8" s="14">
        <v>54830</v>
      </c>
      <c r="E8" s="14">
        <v>43484</v>
      </c>
      <c r="F8" s="14">
        <v>26889</v>
      </c>
      <c r="G8" s="14">
        <v>24811</v>
      </c>
      <c r="H8" s="14">
        <v>28434</v>
      </c>
      <c r="I8" s="14">
        <v>16457</v>
      </c>
      <c r="J8" s="14">
        <v>9690</v>
      </c>
      <c r="K8" s="14">
        <v>832</v>
      </c>
      <c r="L8" s="14">
        <v>56138</v>
      </c>
      <c r="M8" s="14">
        <v>50829</v>
      </c>
      <c r="N8" s="14">
        <v>52124</v>
      </c>
      <c r="O8" s="14">
        <v>45253</v>
      </c>
      <c r="P8" s="14">
        <v>1083</v>
      </c>
      <c r="Q8" s="14">
        <v>1358</v>
      </c>
      <c r="R8" s="14">
        <v>20590</v>
      </c>
      <c r="S8" s="14">
        <v>54528</v>
      </c>
      <c r="T8" s="14">
        <v>59522</v>
      </c>
      <c r="U8" s="14">
        <v>36606</v>
      </c>
      <c r="V8" s="14">
        <v>17516</v>
      </c>
      <c r="W8" s="14">
        <v>14086</v>
      </c>
      <c r="X8" s="14">
        <v>1221</v>
      </c>
    </row>
    <row r="9" spans="1:24" x14ac:dyDescent="0.35">
      <c r="A9" t="s">
        <v>34</v>
      </c>
      <c r="B9" s="14">
        <v>38045</v>
      </c>
      <c r="C9" s="15">
        <v>1.06</v>
      </c>
      <c r="D9" s="14">
        <v>11106</v>
      </c>
      <c r="E9" s="14">
        <v>9183</v>
      </c>
      <c r="F9" s="14">
        <v>5574</v>
      </c>
      <c r="G9" s="14">
        <v>4581</v>
      </c>
      <c r="H9" s="14">
        <v>4581</v>
      </c>
      <c r="I9" s="14">
        <v>2019</v>
      </c>
      <c r="J9" s="14">
        <v>952</v>
      </c>
      <c r="K9" s="14">
        <v>49</v>
      </c>
      <c r="L9" s="14">
        <v>10093</v>
      </c>
      <c r="M9" s="14">
        <v>9309</v>
      </c>
      <c r="N9" s="14">
        <v>10571</v>
      </c>
      <c r="O9" s="14">
        <v>7810</v>
      </c>
      <c r="P9" s="14">
        <v>262</v>
      </c>
      <c r="Q9" s="14">
        <v>268</v>
      </c>
      <c r="R9" s="14">
        <v>5083</v>
      </c>
      <c r="S9" s="14">
        <v>10044</v>
      </c>
      <c r="T9" s="14">
        <v>10680</v>
      </c>
      <c r="U9" s="14">
        <v>6302</v>
      </c>
      <c r="V9" s="14">
        <v>3091</v>
      </c>
      <c r="W9" s="14">
        <v>2225</v>
      </c>
      <c r="X9" s="14">
        <v>352</v>
      </c>
    </row>
    <row r="10" spans="1:24" x14ac:dyDescent="0.35">
      <c r="A10" t="s">
        <v>35</v>
      </c>
      <c r="B10" s="14">
        <v>34450</v>
      </c>
      <c r="C10" s="15">
        <v>2.65</v>
      </c>
      <c r="D10" s="14">
        <v>11447</v>
      </c>
      <c r="E10" s="14">
        <v>8129</v>
      </c>
      <c r="F10" s="14">
        <v>6073</v>
      </c>
      <c r="G10" s="14">
        <v>4277</v>
      </c>
      <c r="H10" s="14">
        <v>3278</v>
      </c>
      <c r="I10" s="14">
        <v>946</v>
      </c>
      <c r="J10" s="14">
        <v>287</v>
      </c>
      <c r="K10" s="14">
        <v>13</v>
      </c>
      <c r="L10" s="14">
        <v>7664</v>
      </c>
      <c r="M10" s="14">
        <v>7915</v>
      </c>
      <c r="N10" s="14">
        <v>7205</v>
      </c>
      <c r="O10" s="14">
        <v>11219</v>
      </c>
      <c r="P10" s="14">
        <v>447</v>
      </c>
      <c r="Q10" s="14">
        <v>240</v>
      </c>
      <c r="R10" s="14">
        <v>3808</v>
      </c>
      <c r="S10" s="14">
        <v>9061</v>
      </c>
      <c r="T10" s="14">
        <v>9615</v>
      </c>
      <c r="U10" s="14">
        <v>4042</v>
      </c>
      <c r="V10" s="14">
        <v>1831</v>
      </c>
      <c r="W10" s="14">
        <v>1636</v>
      </c>
      <c r="X10" s="14">
        <v>4217</v>
      </c>
    </row>
    <row r="11" spans="1:24" x14ac:dyDescent="0.35">
      <c r="A11" t="s">
        <v>36</v>
      </c>
      <c r="B11" s="14">
        <v>261324</v>
      </c>
      <c r="C11" s="15">
        <v>0.11</v>
      </c>
      <c r="D11" s="14">
        <v>47231</v>
      </c>
      <c r="E11" s="14">
        <v>45334</v>
      </c>
      <c r="F11" s="14">
        <v>36236</v>
      </c>
      <c r="G11" s="14">
        <v>35922</v>
      </c>
      <c r="H11" s="14">
        <v>44043</v>
      </c>
      <c r="I11" s="14">
        <v>28340</v>
      </c>
      <c r="J11" s="14">
        <v>21380</v>
      </c>
      <c r="K11" s="14">
        <v>2838</v>
      </c>
      <c r="L11" s="14">
        <v>114353</v>
      </c>
      <c r="M11" s="14">
        <v>65251</v>
      </c>
      <c r="N11" s="14">
        <v>49956</v>
      </c>
      <c r="O11" s="14">
        <v>30027</v>
      </c>
      <c r="P11" s="14">
        <v>1737</v>
      </c>
      <c r="Q11" s="14">
        <v>1465</v>
      </c>
      <c r="R11" s="14">
        <v>18681</v>
      </c>
      <c r="S11" s="14">
        <v>57307</v>
      </c>
      <c r="T11" s="14">
        <v>70932</v>
      </c>
      <c r="U11" s="14">
        <v>48197</v>
      </c>
      <c r="V11" s="14">
        <v>30340</v>
      </c>
      <c r="W11" s="14">
        <v>32096</v>
      </c>
      <c r="X11" s="14">
        <v>2306</v>
      </c>
    </row>
    <row r="12" spans="1:24" x14ac:dyDescent="0.35">
      <c r="A12" t="s">
        <v>37</v>
      </c>
      <c r="B12" s="14">
        <v>70874</v>
      </c>
      <c r="C12" s="15">
        <v>0.04</v>
      </c>
      <c r="D12" s="14">
        <v>13994</v>
      </c>
      <c r="E12" s="14">
        <v>13132</v>
      </c>
      <c r="F12" s="14">
        <v>11417</v>
      </c>
      <c r="G12" s="14">
        <v>10068</v>
      </c>
      <c r="H12" s="14">
        <v>11100</v>
      </c>
      <c r="I12" s="14">
        <v>6095</v>
      </c>
      <c r="J12" s="14">
        <v>4532</v>
      </c>
      <c r="K12" s="14">
        <v>536</v>
      </c>
      <c r="L12" s="14">
        <v>33942</v>
      </c>
      <c r="M12" s="14">
        <v>17847</v>
      </c>
      <c r="N12" s="14">
        <v>11987</v>
      </c>
      <c r="O12" s="14">
        <v>6289</v>
      </c>
      <c r="P12" s="14">
        <v>809</v>
      </c>
      <c r="Q12" s="14">
        <v>494</v>
      </c>
      <c r="R12" s="14">
        <v>5252</v>
      </c>
      <c r="S12" s="14">
        <v>14056</v>
      </c>
      <c r="T12" s="14">
        <v>20655</v>
      </c>
      <c r="U12" s="14">
        <v>12807</v>
      </c>
      <c r="V12" s="14">
        <v>9030</v>
      </c>
      <c r="W12" s="14">
        <v>7410</v>
      </c>
      <c r="X12" s="14">
        <v>1170</v>
      </c>
    </row>
    <row r="13" spans="1:24" x14ac:dyDescent="0.35">
      <c r="A13" t="s">
        <v>38</v>
      </c>
      <c r="B13" s="14">
        <v>79143</v>
      </c>
      <c r="C13" s="15">
        <v>0.03</v>
      </c>
      <c r="D13" s="14">
        <v>18334</v>
      </c>
      <c r="E13" s="14">
        <v>16307</v>
      </c>
      <c r="F13" s="14">
        <v>14919</v>
      </c>
      <c r="G13" s="14">
        <v>12490</v>
      </c>
      <c r="H13" s="14">
        <v>10722</v>
      </c>
      <c r="I13" s="14">
        <v>4351</v>
      </c>
      <c r="J13" s="14">
        <v>1782</v>
      </c>
      <c r="K13" s="14">
        <v>238</v>
      </c>
      <c r="L13" s="14">
        <v>47401</v>
      </c>
      <c r="M13" s="14">
        <v>16662</v>
      </c>
      <c r="N13" s="14">
        <v>7363</v>
      </c>
      <c r="O13" s="14">
        <v>4887</v>
      </c>
      <c r="P13" s="14">
        <v>2830</v>
      </c>
      <c r="Q13" s="14">
        <v>467</v>
      </c>
      <c r="R13" s="14">
        <v>5401</v>
      </c>
      <c r="S13" s="14">
        <v>13893</v>
      </c>
      <c r="T13" s="14">
        <v>23282</v>
      </c>
      <c r="U13" s="14">
        <v>12690</v>
      </c>
      <c r="V13" s="14">
        <v>6395</v>
      </c>
      <c r="W13" s="14">
        <v>6384</v>
      </c>
      <c r="X13" s="14">
        <v>10631</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42</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2479954</v>
      </c>
      <c r="C5" s="19">
        <v>0.32</v>
      </c>
      <c r="D5" s="18">
        <v>556835</v>
      </c>
      <c r="E5" s="18">
        <v>590844</v>
      </c>
      <c r="F5" s="18">
        <v>392708</v>
      </c>
      <c r="G5" s="18">
        <v>317435</v>
      </c>
      <c r="H5" s="18">
        <v>321522</v>
      </c>
      <c r="I5" s="18">
        <v>176189</v>
      </c>
      <c r="J5" s="18">
        <v>112189</v>
      </c>
      <c r="K5" s="18">
        <v>12232</v>
      </c>
      <c r="L5" s="18">
        <v>514480</v>
      </c>
      <c r="M5" s="18">
        <v>492320</v>
      </c>
      <c r="N5" s="18">
        <v>512411</v>
      </c>
      <c r="O5" s="18">
        <v>948153</v>
      </c>
      <c r="P5" s="18">
        <v>12590</v>
      </c>
      <c r="Q5" s="18">
        <v>18664</v>
      </c>
      <c r="R5" s="18">
        <v>301275</v>
      </c>
      <c r="S5" s="18">
        <v>730865</v>
      </c>
      <c r="T5" s="18">
        <v>664419</v>
      </c>
      <c r="U5" s="18">
        <v>407842</v>
      </c>
      <c r="V5" s="18">
        <v>177686</v>
      </c>
      <c r="W5" s="18">
        <v>144538</v>
      </c>
      <c r="X5" s="18">
        <v>34665</v>
      </c>
    </row>
    <row r="6" spans="1:24" x14ac:dyDescent="0.35">
      <c r="A6" t="s">
        <v>31</v>
      </c>
      <c r="B6" s="14">
        <v>953183</v>
      </c>
      <c r="C6" s="15">
        <v>10.19</v>
      </c>
      <c r="D6" s="14">
        <v>200110</v>
      </c>
      <c r="E6" s="14">
        <v>223401</v>
      </c>
      <c r="F6" s="14">
        <v>165937</v>
      </c>
      <c r="G6" s="14">
        <v>126219</v>
      </c>
      <c r="H6" s="14">
        <v>121189</v>
      </c>
      <c r="I6" s="14">
        <v>63887</v>
      </c>
      <c r="J6" s="14">
        <v>46108</v>
      </c>
      <c r="K6" s="14">
        <v>6332</v>
      </c>
      <c r="L6" s="14">
        <v>88554</v>
      </c>
      <c r="M6" s="14">
        <v>144194</v>
      </c>
      <c r="N6" s="14">
        <v>144501</v>
      </c>
      <c r="O6" s="14">
        <v>573794</v>
      </c>
      <c r="P6" s="14">
        <v>2140</v>
      </c>
      <c r="Q6" s="14">
        <v>9348</v>
      </c>
      <c r="R6" s="14">
        <v>149695</v>
      </c>
      <c r="S6" s="14">
        <v>327154</v>
      </c>
      <c r="T6" s="14">
        <v>233133</v>
      </c>
      <c r="U6" s="14">
        <v>131238</v>
      </c>
      <c r="V6" s="14">
        <v>50748</v>
      </c>
      <c r="W6" s="14">
        <v>41769</v>
      </c>
      <c r="X6" s="14">
        <v>10098</v>
      </c>
    </row>
    <row r="7" spans="1:24" x14ac:dyDescent="0.35">
      <c r="A7" t="s">
        <v>32</v>
      </c>
      <c r="B7" s="14">
        <v>831982</v>
      </c>
      <c r="C7" s="15">
        <v>4.34</v>
      </c>
      <c r="D7" s="14">
        <v>200055</v>
      </c>
      <c r="E7" s="14">
        <v>231443</v>
      </c>
      <c r="F7" s="14">
        <v>124711</v>
      </c>
      <c r="G7" s="14">
        <v>97884</v>
      </c>
      <c r="H7" s="14">
        <v>96927</v>
      </c>
      <c r="I7" s="14">
        <v>53037</v>
      </c>
      <c r="J7" s="14">
        <v>26622</v>
      </c>
      <c r="K7" s="14">
        <v>1303</v>
      </c>
      <c r="L7" s="14">
        <v>153192</v>
      </c>
      <c r="M7" s="14">
        <v>179112</v>
      </c>
      <c r="N7" s="14">
        <v>228136</v>
      </c>
      <c r="O7" s="14">
        <v>268343</v>
      </c>
      <c r="P7" s="14">
        <v>3199</v>
      </c>
      <c r="Q7" s="14">
        <v>5028</v>
      </c>
      <c r="R7" s="14">
        <v>92780</v>
      </c>
      <c r="S7" s="14">
        <v>243896</v>
      </c>
      <c r="T7" s="14">
        <v>235879</v>
      </c>
      <c r="U7" s="14">
        <v>154831</v>
      </c>
      <c r="V7" s="14">
        <v>57583</v>
      </c>
      <c r="W7" s="14">
        <v>37525</v>
      </c>
      <c r="X7" s="14">
        <v>4460</v>
      </c>
    </row>
    <row r="8" spans="1:24" x14ac:dyDescent="0.35">
      <c r="A8" t="s">
        <v>33</v>
      </c>
      <c r="B8" s="14">
        <v>206739</v>
      </c>
      <c r="C8" s="15">
        <v>1.55</v>
      </c>
      <c r="D8" s="14">
        <v>54795</v>
      </c>
      <c r="E8" s="14">
        <v>43614</v>
      </c>
      <c r="F8" s="14">
        <v>27170</v>
      </c>
      <c r="G8" s="14">
        <v>25054</v>
      </c>
      <c r="H8" s="14">
        <v>28737</v>
      </c>
      <c r="I8" s="14">
        <v>16714</v>
      </c>
      <c r="J8" s="14">
        <v>9805</v>
      </c>
      <c r="K8" s="14">
        <v>850</v>
      </c>
      <c r="L8" s="14">
        <v>56773</v>
      </c>
      <c r="M8" s="14">
        <v>51136</v>
      </c>
      <c r="N8" s="14">
        <v>52262</v>
      </c>
      <c r="O8" s="14">
        <v>45483</v>
      </c>
      <c r="P8" s="14">
        <v>1085</v>
      </c>
      <c r="Q8" s="14">
        <v>1369</v>
      </c>
      <c r="R8" s="14">
        <v>20591</v>
      </c>
      <c r="S8" s="14">
        <v>54904</v>
      </c>
      <c r="T8" s="14">
        <v>59697</v>
      </c>
      <c r="U8" s="14">
        <v>36832</v>
      </c>
      <c r="V8" s="14">
        <v>17774</v>
      </c>
      <c r="W8" s="14">
        <v>14348</v>
      </c>
      <c r="X8" s="14">
        <v>1224</v>
      </c>
    </row>
    <row r="9" spans="1:24" x14ac:dyDescent="0.35">
      <c r="A9" t="s">
        <v>34</v>
      </c>
      <c r="B9" s="14">
        <v>38446</v>
      </c>
      <c r="C9" s="15">
        <v>1.07</v>
      </c>
      <c r="D9" s="14">
        <v>11134</v>
      </c>
      <c r="E9" s="14">
        <v>9227</v>
      </c>
      <c r="F9" s="14">
        <v>5680</v>
      </c>
      <c r="G9" s="14">
        <v>4689</v>
      </c>
      <c r="H9" s="14">
        <v>4659</v>
      </c>
      <c r="I9" s="14">
        <v>2045</v>
      </c>
      <c r="J9" s="14">
        <v>961</v>
      </c>
      <c r="K9" s="14">
        <v>51</v>
      </c>
      <c r="L9" s="14">
        <v>10212</v>
      </c>
      <c r="M9" s="14">
        <v>9464</v>
      </c>
      <c r="N9" s="14">
        <v>10590</v>
      </c>
      <c r="O9" s="14">
        <v>7917</v>
      </c>
      <c r="P9" s="14">
        <v>263</v>
      </c>
      <c r="Q9" s="14">
        <v>269</v>
      </c>
      <c r="R9" s="14">
        <v>5122</v>
      </c>
      <c r="S9" s="14">
        <v>10172</v>
      </c>
      <c r="T9" s="14">
        <v>10758</v>
      </c>
      <c r="U9" s="14">
        <v>6387</v>
      </c>
      <c r="V9" s="14">
        <v>3130</v>
      </c>
      <c r="W9" s="14">
        <v>2258</v>
      </c>
      <c r="X9" s="14">
        <v>350</v>
      </c>
    </row>
    <row r="10" spans="1:24" x14ac:dyDescent="0.35">
      <c r="A10" t="s">
        <v>35</v>
      </c>
      <c r="B10" s="14">
        <v>34624</v>
      </c>
      <c r="C10" s="15">
        <v>2.66</v>
      </c>
      <c r="D10" s="14">
        <v>11434</v>
      </c>
      <c r="E10" s="14">
        <v>8161</v>
      </c>
      <c r="F10" s="14">
        <v>6121</v>
      </c>
      <c r="G10" s="14">
        <v>4319</v>
      </c>
      <c r="H10" s="14">
        <v>3329</v>
      </c>
      <c r="I10" s="14">
        <v>953</v>
      </c>
      <c r="J10" s="14">
        <v>294</v>
      </c>
      <c r="K10" s="14">
        <v>13</v>
      </c>
      <c r="L10" s="14">
        <v>7718</v>
      </c>
      <c r="M10" s="14">
        <v>7979</v>
      </c>
      <c r="N10" s="14">
        <v>7209</v>
      </c>
      <c r="O10" s="14">
        <v>11267</v>
      </c>
      <c r="P10" s="14">
        <v>451</v>
      </c>
      <c r="Q10" s="14">
        <v>239</v>
      </c>
      <c r="R10" s="14">
        <v>3816</v>
      </c>
      <c r="S10" s="14">
        <v>9094</v>
      </c>
      <c r="T10" s="14">
        <v>9646</v>
      </c>
      <c r="U10" s="14">
        <v>4074</v>
      </c>
      <c r="V10" s="14">
        <v>1858</v>
      </c>
      <c r="W10" s="14">
        <v>1644</v>
      </c>
      <c r="X10" s="14">
        <v>4253</v>
      </c>
    </row>
    <row r="11" spans="1:24" x14ac:dyDescent="0.35">
      <c r="A11" t="s">
        <v>36</v>
      </c>
      <c r="B11" s="14">
        <v>263736</v>
      </c>
      <c r="C11" s="15">
        <v>0.12</v>
      </c>
      <c r="D11" s="14">
        <v>47125</v>
      </c>
      <c r="E11" s="14">
        <v>45490</v>
      </c>
      <c r="F11" s="14">
        <v>36539</v>
      </c>
      <c r="G11" s="14">
        <v>36400</v>
      </c>
      <c r="H11" s="14">
        <v>44510</v>
      </c>
      <c r="I11" s="14">
        <v>28885</v>
      </c>
      <c r="J11" s="14">
        <v>21887</v>
      </c>
      <c r="K11" s="14">
        <v>2900</v>
      </c>
      <c r="L11" s="14">
        <v>115838</v>
      </c>
      <c r="M11" s="14">
        <v>65672</v>
      </c>
      <c r="N11" s="14">
        <v>50305</v>
      </c>
      <c r="O11" s="14">
        <v>30150</v>
      </c>
      <c r="P11" s="14">
        <v>1771</v>
      </c>
      <c r="Q11" s="14">
        <v>1468</v>
      </c>
      <c r="R11" s="14">
        <v>18604</v>
      </c>
      <c r="S11" s="14">
        <v>57521</v>
      </c>
      <c r="T11" s="14">
        <v>71244</v>
      </c>
      <c r="U11" s="14">
        <v>48736</v>
      </c>
      <c r="V11" s="14">
        <v>30886</v>
      </c>
      <c r="W11" s="14">
        <v>32902</v>
      </c>
      <c r="X11" s="14">
        <v>2375</v>
      </c>
    </row>
    <row r="12" spans="1:24" x14ac:dyDescent="0.35">
      <c r="A12" t="s">
        <v>37</v>
      </c>
      <c r="B12" s="14">
        <v>71466</v>
      </c>
      <c r="C12" s="15">
        <v>0.04</v>
      </c>
      <c r="D12" s="14">
        <v>13938</v>
      </c>
      <c r="E12" s="14">
        <v>13149</v>
      </c>
      <c r="F12" s="14">
        <v>11523</v>
      </c>
      <c r="G12" s="14">
        <v>10204</v>
      </c>
      <c r="H12" s="14">
        <v>11217</v>
      </c>
      <c r="I12" s="14">
        <v>6208</v>
      </c>
      <c r="J12" s="14">
        <v>4681</v>
      </c>
      <c r="K12" s="14">
        <v>546</v>
      </c>
      <c r="L12" s="14">
        <v>34333</v>
      </c>
      <c r="M12" s="14">
        <v>17976</v>
      </c>
      <c r="N12" s="14">
        <v>12027</v>
      </c>
      <c r="O12" s="14">
        <v>6327</v>
      </c>
      <c r="P12" s="14">
        <v>803</v>
      </c>
      <c r="Q12" s="14">
        <v>484</v>
      </c>
      <c r="R12" s="14">
        <v>5269</v>
      </c>
      <c r="S12" s="14">
        <v>14140</v>
      </c>
      <c r="T12" s="14">
        <v>20712</v>
      </c>
      <c r="U12" s="14">
        <v>12931</v>
      </c>
      <c r="V12" s="14">
        <v>9171</v>
      </c>
      <c r="W12" s="14">
        <v>7599</v>
      </c>
      <c r="X12" s="14">
        <v>1160</v>
      </c>
    </row>
    <row r="13" spans="1:24" x14ac:dyDescent="0.35">
      <c r="A13" t="s">
        <v>38</v>
      </c>
      <c r="B13" s="14">
        <v>79778</v>
      </c>
      <c r="C13" s="15">
        <v>0.03</v>
      </c>
      <c r="D13" s="14">
        <v>18244</v>
      </c>
      <c r="E13" s="14">
        <v>16359</v>
      </c>
      <c r="F13" s="14">
        <v>15027</v>
      </c>
      <c r="G13" s="14">
        <v>12666</v>
      </c>
      <c r="H13" s="14">
        <v>10954</v>
      </c>
      <c r="I13" s="14">
        <v>4460</v>
      </c>
      <c r="J13" s="14">
        <v>1831</v>
      </c>
      <c r="K13" s="14">
        <v>237</v>
      </c>
      <c r="L13" s="14">
        <v>47860</v>
      </c>
      <c r="M13" s="14">
        <v>16787</v>
      </c>
      <c r="N13" s="14">
        <v>7381</v>
      </c>
      <c r="O13" s="14">
        <v>4872</v>
      </c>
      <c r="P13" s="14">
        <v>2878</v>
      </c>
      <c r="Q13" s="14">
        <v>459</v>
      </c>
      <c r="R13" s="14">
        <v>5398</v>
      </c>
      <c r="S13" s="14">
        <v>13984</v>
      </c>
      <c r="T13" s="14">
        <v>23350</v>
      </c>
      <c r="U13" s="14">
        <v>12813</v>
      </c>
      <c r="V13" s="14">
        <v>6536</v>
      </c>
      <c r="W13" s="14">
        <v>6493</v>
      </c>
      <c r="X13" s="14">
        <v>10745</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4"/>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35" t="s">
        <v>43</v>
      </c>
    </row>
    <row r="2" spans="1:24" x14ac:dyDescent="0.35">
      <c r="A2" t="s">
        <v>25</v>
      </c>
    </row>
    <row r="3" spans="1:24" x14ac:dyDescent="0.35">
      <c r="A3" s="6" t="str">
        <f>HYPERLINK("#'Table of contents'!A1", "Back to contents")</f>
        <v>Back to contents</v>
      </c>
    </row>
    <row r="4" spans="1:24" ht="63" customHeight="1" x14ac:dyDescent="0.35">
      <c r="A4" s="13" t="s">
        <v>69</v>
      </c>
      <c r="B4" s="16" t="s">
        <v>28</v>
      </c>
      <c r="C4" s="16" t="s">
        <v>29</v>
      </c>
      <c r="D4" s="16" t="s">
        <v>70</v>
      </c>
      <c r="E4" s="16" t="s">
        <v>71</v>
      </c>
      <c r="F4" s="16" t="s">
        <v>72</v>
      </c>
      <c r="G4" s="16" t="s">
        <v>73</v>
      </c>
      <c r="H4" s="16" t="s">
        <v>74</v>
      </c>
      <c r="I4" s="16" t="s">
        <v>75</v>
      </c>
      <c r="J4" s="16" t="s">
        <v>76</v>
      </c>
      <c r="K4" s="16" t="s">
        <v>77</v>
      </c>
      <c r="L4" s="16" t="s">
        <v>78</v>
      </c>
      <c r="M4" s="16" t="s">
        <v>79</v>
      </c>
      <c r="N4" s="16" t="s">
        <v>80</v>
      </c>
      <c r="O4" s="16" t="s">
        <v>81</v>
      </c>
      <c r="P4" s="16" t="s">
        <v>82</v>
      </c>
      <c r="Q4" s="16" t="s">
        <v>83</v>
      </c>
      <c r="R4" s="16" t="s">
        <v>84</v>
      </c>
      <c r="S4" s="16" t="s">
        <v>85</v>
      </c>
      <c r="T4" s="16" t="s">
        <v>86</v>
      </c>
      <c r="U4" s="16" t="s">
        <v>87</v>
      </c>
      <c r="V4" s="16" t="s">
        <v>88</v>
      </c>
      <c r="W4" s="16" t="s">
        <v>89</v>
      </c>
      <c r="X4" s="16" t="s">
        <v>90</v>
      </c>
    </row>
    <row r="5" spans="1:24" ht="24.9" customHeight="1" x14ac:dyDescent="0.35">
      <c r="A5" s="17" t="s">
        <v>30</v>
      </c>
      <c r="B5" s="18">
        <v>2493838</v>
      </c>
      <c r="C5" s="19">
        <v>0.32</v>
      </c>
      <c r="D5" s="18">
        <v>553571</v>
      </c>
      <c r="E5" s="18">
        <v>592634</v>
      </c>
      <c r="F5" s="18">
        <v>396840</v>
      </c>
      <c r="G5" s="18">
        <v>321108</v>
      </c>
      <c r="H5" s="18">
        <v>324822</v>
      </c>
      <c r="I5" s="18">
        <v>178639</v>
      </c>
      <c r="J5" s="18">
        <v>113809</v>
      </c>
      <c r="K5" s="18">
        <v>12415</v>
      </c>
      <c r="L5" s="18">
        <v>519525</v>
      </c>
      <c r="M5" s="18">
        <v>494987</v>
      </c>
      <c r="N5" s="18">
        <v>514959</v>
      </c>
      <c r="O5" s="18">
        <v>951654</v>
      </c>
      <c r="P5" s="18">
        <v>12713</v>
      </c>
      <c r="Q5" s="18">
        <v>19231</v>
      </c>
      <c r="R5" s="18">
        <v>301326</v>
      </c>
      <c r="S5" s="18">
        <v>733858</v>
      </c>
      <c r="T5" s="18">
        <v>666438</v>
      </c>
      <c r="U5" s="18">
        <v>410329</v>
      </c>
      <c r="V5" s="18">
        <v>180564</v>
      </c>
      <c r="W5" s="18">
        <v>147370</v>
      </c>
      <c r="X5" s="18">
        <v>34722</v>
      </c>
    </row>
    <row r="6" spans="1:24" x14ac:dyDescent="0.35">
      <c r="A6" t="s">
        <v>31</v>
      </c>
      <c r="B6" s="14">
        <v>956616</v>
      </c>
      <c r="C6" s="15">
        <v>10.23</v>
      </c>
      <c r="D6" s="14">
        <v>197708</v>
      </c>
      <c r="E6" s="14">
        <v>224021</v>
      </c>
      <c r="F6" s="14">
        <v>167645</v>
      </c>
      <c r="G6" s="14">
        <v>127734</v>
      </c>
      <c r="H6" s="14">
        <v>122270</v>
      </c>
      <c r="I6" s="14">
        <v>64358</v>
      </c>
      <c r="J6" s="14">
        <v>46480</v>
      </c>
      <c r="K6" s="14">
        <v>6400</v>
      </c>
      <c r="L6" s="14">
        <v>89121</v>
      </c>
      <c r="M6" s="14">
        <v>144637</v>
      </c>
      <c r="N6" s="14">
        <v>145337</v>
      </c>
      <c r="O6" s="14">
        <v>575391</v>
      </c>
      <c r="P6" s="14">
        <v>2130</v>
      </c>
      <c r="Q6" s="14">
        <v>9979</v>
      </c>
      <c r="R6" s="14">
        <v>149436</v>
      </c>
      <c r="S6" s="14">
        <v>328079</v>
      </c>
      <c r="T6" s="14">
        <v>233700</v>
      </c>
      <c r="U6" s="14">
        <v>131699</v>
      </c>
      <c r="V6" s="14">
        <v>51303</v>
      </c>
      <c r="W6" s="14">
        <v>42308</v>
      </c>
      <c r="X6" s="14">
        <v>10112</v>
      </c>
    </row>
    <row r="7" spans="1:24" x14ac:dyDescent="0.35">
      <c r="A7" t="s">
        <v>32</v>
      </c>
      <c r="B7" s="14">
        <v>837290</v>
      </c>
      <c r="C7" s="15">
        <v>4.37</v>
      </c>
      <c r="D7" s="14">
        <v>199427</v>
      </c>
      <c r="E7" s="14">
        <v>232262</v>
      </c>
      <c r="F7" s="14">
        <v>126325</v>
      </c>
      <c r="G7" s="14">
        <v>99082</v>
      </c>
      <c r="H7" s="14">
        <v>97839</v>
      </c>
      <c r="I7" s="14">
        <v>53906</v>
      </c>
      <c r="J7" s="14">
        <v>27110</v>
      </c>
      <c r="K7" s="14">
        <v>1339</v>
      </c>
      <c r="L7" s="14">
        <v>154974</v>
      </c>
      <c r="M7" s="14">
        <v>180249</v>
      </c>
      <c r="N7" s="14">
        <v>229242</v>
      </c>
      <c r="O7" s="14">
        <v>269624</v>
      </c>
      <c r="P7" s="14">
        <v>3201</v>
      </c>
      <c r="Q7" s="14">
        <v>5018</v>
      </c>
      <c r="R7" s="14">
        <v>92967</v>
      </c>
      <c r="S7" s="14">
        <v>245361</v>
      </c>
      <c r="T7" s="14">
        <v>236577</v>
      </c>
      <c r="U7" s="14">
        <v>155772</v>
      </c>
      <c r="V7" s="14">
        <v>58697</v>
      </c>
      <c r="W7" s="14">
        <v>38443</v>
      </c>
      <c r="X7" s="14">
        <v>4455</v>
      </c>
    </row>
    <row r="8" spans="1:24" x14ac:dyDescent="0.35">
      <c r="A8" t="s">
        <v>33</v>
      </c>
      <c r="B8" s="14">
        <v>208188</v>
      </c>
      <c r="C8" s="15">
        <v>1.56</v>
      </c>
      <c r="D8" s="14">
        <v>54754</v>
      </c>
      <c r="E8" s="14">
        <v>43841</v>
      </c>
      <c r="F8" s="14">
        <v>27481</v>
      </c>
      <c r="G8" s="14">
        <v>25246</v>
      </c>
      <c r="H8" s="14">
        <v>29088</v>
      </c>
      <c r="I8" s="14">
        <v>17014</v>
      </c>
      <c r="J8" s="14">
        <v>9914</v>
      </c>
      <c r="K8" s="14">
        <v>850</v>
      </c>
      <c r="L8" s="14">
        <v>57371</v>
      </c>
      <c r="M8" s="14">
        <v>51483</v>
      </c>
      <c r="N8" s="14">
        <v>52454</v>
      </c>
      <c r="O8" s="14">
        <v>45792</v>
      </c>
      <c r="P8" s="14">
        <v>1088</v>
      </c>
      <c r="Q8" s="14">
        <v>1315</v>
      </c>
      <c r="R8" s="14">
        <v>20633</v>
      </c>
      <c r="S8" s="14">
        <v>55208</v>
      </c>
      <c r="T8" s="14">
        <v>59924</v>
      </c>
      <c r="U8" s="14">
        <v>37140</v>
      </c>
      <c r="V8" s="14">
        <v>18097</v>
      </c>
      <c r="W8" s="14">
        <v>14645</v>
      </c>
      <c r="X8" s="14">
        <v>1226</v>
      </c>
    </row>
    <row r="9" spans="1:24" x14ac:dyDescent="0.35">
      <c r="A9" t="s">
        <v>34</v>
      </c>
      <c r="B9" s="14">
        <v>38722</v>
      </c>
      <c r="C9" s="15">
        <v>1.08</v>
      </c>
      <c r="D9" s="14">
        <v>11114</v>
      </c>
      <c r="E9" s="14">
        <v>9261</v>
      </c>
      <c r="F9" s="14">
        <v>5764</v>
      </c>
      <c r="G9" s="14">
        <v>4766</v>
      </c>
      <c r="H9" s="14">
        <v>4709</v>
      </c>
      <c r="I9" s="14">
        <v>2078</v>
      </c>
      <c r="J9" s="14">
        <v>979</v>
      </c>
      <c r="K9" s="14">
        <v>51</v>
      </c>
      <c r="L9" s="14">
        <v>10301</v>
      </c>
      <c r="M9" s="14">
        <v>9573</v>
      </c>
      <c r="N9" s="14">
        <v>10625</v>
      </c>
      <c r="O9" s="14">
        <v>8009</v>
      </c>
      <c r="P9" s="14">
        <v>214</v>
      </c>
      <c r="Q9" s="14">
        <v>273</v>
      </c>
      <c r="R9" s="14">
        <v>5142</v>
      </c>
      <c r="S9" s="14">
        <v>10271</v>
      </c>
      <c r="T9" s="14">
        <v>10819</v>
      </c>
      <c r="U9" s="14">
        <v>6461</v>
      </c>
      <c r="V9" s="14">
        <v>3186</v>
      </c>
      <c r="W9" s="14">
        <v>2289</v>
      </c>
      <c r="X9" s="14">
        <v>281</v>
      </c>
    </row>
    <row r="10" spans="1:24" x14ac:dyDescent="0.35">
      <c r="A10" t="s">
        <v>35</v>
      </c>
      <c r="B10" s="14">
        <v>34836</v>
      </c>
      <c r="C10" s="15">
        <v>2.68</v>
      </c>
      <c r="D10" s="14">
        <v>11422</v>
      </c>
      <c r="E10" s="14">
        <v>8217</v>
      </c>
      <c r="F10" s="14">
        <v>6175</v>
      </c>
      <c r="G10" s="14">
        <v>4372</v>
      </c>
      <c r="H10" s="14">
        <v>3374</v>
      </c>
      <c r="I10" s="14">
        <v>965</v>
      </c>
      <c r="J10" s="14">
        <v>298</v>
      </c>
      <c r="K10" s="14">
        <v>13</v>
      </c>
      <c r="L10" s="14">
        <v>7766</v>
      </c>
      <c r="M10" s="14">
        <v>8045</v>
      </c>
      <c r="N10" s="14">
        <v>7243</v>
      </c>
      <c r="O10" s="14">
        <v>11344</v>
      </c>
      <c r="P10" s="14">
        <v>438</v>
      </c>
      <c r="Q10" s="14">
        <v>240</v>
      </c>
      <c r="R10" s="14">
        <v>3851</v>
      </c>
      <c r="S10" s="14">
        <v>9136</v>
      </c>
      <c r="T10" s="14">
        <v>9706</v>
      </c>
      <c r="U10" s="14">
        <v>4111</v>
      </c>
      <c r="V10" s="14">
        <v>1875</v>
      </c>
      <c r="W10" s="14">
        <v>1650</v>
      </c>
      <c r="X10" s="14">
        <v>4267</v>
      </c>
    </row>
    <row r="11" spans="1:24" x14ac:dyDescent="0.35">
      <c r="A11" t="s">
        <v>36</v>
      </c>
      <c r="B11" s="14">
        <v>265677</v>
      </c>
      <c r="C11" s="15">
        <v>0.12</v>
      </c>
      <c r="D11" s="14">
        <v>46999</v>
      </c>
      <c r="E11" s="14">
        <v>45488</v>
      </c>
      <c r="F11" s="14">
        <v>36683</v>
      </c>
      <c r="G11" s="14">
        <v>36750</v>
      </c>
      <c r="H11" s="14">
        <v>44984</v>
      </c>
      <c r="I11" s="14">
        <v>29438</v>
      </c>
      <c r="J11" s="14">
        <v>22358</v>
      </c>
      <c r="K11" s="14">
        <v>2977</v>
      </c>
      <c r="L11" s="14">
        <v>116989</v>
      </c>
      <c r="M11" s="14">
        <v>65982</v>
      </c>
      <c r="N11" s="14">
        <v>50570</v>
      </c>
      <c r="O11" s="14">
        <v>30180</v>
      </c>
      <c r="P11" s="14">
        <v>1956</v>
      </c>
      <c r="Q11" s="14">
        <v>1488</v>
      </c>
      <c r="R11" s="14">
        <v>18571</v>
      </c>
      <c r="S11" s="14">
        <v>57534</v>
      </c>
      <c r="T11" s="14">
        <v>71450</v>
      </c>
      <c r="U11" s="14">
        <v>49138</v>
      </c>
      <c r="V11" s="14">
        <v>31395</v>
      </c>
      <c r="W11" s="14">
        <v>33682</v>
      </c>
      <c r="X11" s="14">
        <v>2419</v>
      </c>
    </row>
    <row r="12" spans="1:24" x14ac:dyDescent="0.35">
      <c r="A12" t="s">
        <v>37</v>
      </c>
      <c r="B12" s="14">
        <v>71968</v>
      </c>
      <c r="C12" s="15">
        <v>0.04</v>
      </c>
      <c r="D12" s="14">
        <v>13956</v>
      </c>
      <c r="E12" s="14">
        <v>13149</v>
      </c>
      <c r="F12" s="14">
        <v>11592</v>
      </c>
      <c r="G12" s="14">
        <v>10299</v>
      </c>
      <c r="H12" s="14">
        <v>11328</v>
      </c>
      <c r="I12" s="14">
        <v>6313</v>
      </c>
      <c r="J12" s="14">
        <v>4779</v>
      </c>
      <c r="K12" s="14">
        <v>552</v>
      </c>
      <c r="L12" s="14">
        <v>34640</v>
      </c>
      <c r="M12" s="14">
        <v>18080</v>
      </c>
      <c r="N12" s="14">
        <v>12088</v>
      </c>
      <c r="O12" s="14">
        <v>6371</v>
      </c>
      <c r="P12" s="14">
        <v>789</v>
      </c>
      <c r="Q12" s="14">
        <v>471</v>
      </c>
      <c r="R12" s="14">
        <v>5293</v>
      </c>
      <c r="S12" s="14">
        <v>14208</v>
      </c>
      <c r="T12" s="14">
        <v>20788</v>
      </c>
      <c r="U12" s="14">
        <v>13032</v>
      </c>
      <c r="V12" s="14">
        <v>9310</v>
      </c>
      <c r="W12" s="14">
        <v>7739</v>
      </c>
      <c r="X12" s="14">
        <v>1127</v>
      </c>
    </row>
    <row r="13" spans="1:24" x14ac:dyDescent="0.35">
      <c r="A13" t="s">
        <v>38</v>
      </c>
      <c r="B13" s="14">
        <v>80541</v>
      </c>
      <c r="C13" s="15">
        <v>0.03</v>
      </c>
      <c r="D13" s="14">
        <v>18191</v>
      </c>
      <c r="E13" s="14">
        <v>16395</v>
      </c>
      <c r="F13" s="14">
        <v>15175</v>
      </c>
      <c r="G13" s="14">
        <v>12859</v>
      </c>
      <c r="H13" s="14">
        <v>11230</v>
      </c>
      <c r="I13" s="14">
        <v>4567</v>
      </c>
      <c r="J13" s="14">
        <v>1891</v>
      </c>
      <c r="K13" s="14">
        <v>233</v>
      </c>
      <c r="L13" s="14">
        <v>48363</v>
      </c>
      <c r="M13" s="14">
        <v>16938</v>
      </c>
      <c r="N13" s="14">
        <v>7400</v>
      </c>
      <c r="O13" s="14">
        <v>4943</v>
      </c>
      <c r="P13" s="14">
        <v>2897</v>
      </c>
      <c r="Q13" s="14">
        <v>447</v>
      </c>
      <c r="R13" s="14">
        <v>5433</v>
      </c>
      <c r="S13" s="14">
        <v>14061</v>
      </c>
      <c r="T13" s="14">
        <v>23474</v>
      </c>
      <c r="U13" s="14">
        <v>12976</v>
      </c>
      <c r="V13" s="14">
        <v>6701</v>
      </c>
      <c r="W13" s="14">
        <v>6614</v>
      </c>
      <c r="X13" s="14">
        <v>10835</v>
      </c>
    </row>
    <row r="14" spans="1:24" x14ac:dyDescent="0.35">
      <c r="B14" s="14"/>
      <c r="C14" s="15"/>
      <c r="D14" s="14"/>
      <c r="E14" s="14"/>
      <c r="F14" s="14"/>
      <c r="G14" s="14"/>
      <c r="H14" s="14"/>
      <c r="I14" s="14"/>
      <c r="J14" s="14"/>
      <c r="K14" s="14"/>
      <c r="L14" s="14"/>
      <c r="M14" s="14"/>
      <c r="N14" s="14"/>
      <c r="O14" s="14"/>
      <c r="P14" s="14"/>
      <c r="Q14" s="14"/>
      <c r="R14" s="14"/>
      <c r="S14" s="14"/>
      <c r="T14" s="14"/>
      <c r="U14" s="14"/>
      <c r="V14" s="14"/>
      <c r="W14" s="14"/>
      <c r="X14" s="14"/>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Sheet</vt:lpstr>
      <vt:lpstr>Table of Contents</vt:lpstr>
      <vt:lpstr>Notes</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Dwelling estimates for 8-fold Urban Rural classification, December 2005 to December 2022</dc:title>
  <cp:keywords>Urban Rural classification; dwellings</cp:keywords>
  <dc:description>Estimates of the number and characteristics of dwellings broken down by 8 fold split Urban and Rural areas. Information is given on Council Tax Band, type of dwelling, number of rooms per dwelling and number of dwellings per hectare.</dc:description>
  <cp:lastModifiedBy>Ruby Adam</cp:lastModifiedBy>
  <cp:lastPrinted>2013-11-19T11:00:23Z</cp:lastPrinted>
  <dcterms:created xsi:type="dcterms:W3CDTF">2013-11-15T10:37:52Z</dcterms:created>
  <dcterms:modified xsi:type="dcterms:W3CDTF">2024-06-19T14:42:23Z</dcterms:modified>
</cp:coreProperties>
</file>