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446998\OneDrive - SCOTS Connect\Households 2023\3. Other Geographies (2011 Data Zone based)\6. Household and Dwelling Estimates of Scottish Island Regions (2011 Data Zone based)\"/>
    </mc:Choice>
  </mc:AlternateContent>
  <xr:revisionPtr revIDLastSave="0" documentId="13_ncr:1_{2A9D9CF3-1B46-4B70-9CEE-F05D5EC0DB32}" xr6:coauthVersionLast="47" xr6:coauthVersionMax="47" xr10:uidLastSave="{00000000-0000-0000-0000-000000000000}"/>
  <bookViews>
    <workbookView xWindow="-110" yWindow="-110" windowWidth="19420" windowHeight="10420" xr2:uid="{00000000-000D-0000-FFFF-FFFF00000000}"/>
  </bookViews>
  <sheets>
    <sheet name="Cover Sheet" sheetId="1" r:id="rId1"/>
    <sheet name="Table of contents" sheetId="2" r:id="rId2"/>
    <sheet name="2014" sheetId="3" r:id="rId3"/>
    <sheet name="2015" sheetId="4" r:id="rId4"/>
    <sheet name="2016" sheetId="5" r:id="rId5"/>
    <sheet name="2017" sheetId="6" r:id="rId6"/>
    <sheet name="2018" sheetId="7" r:id="rId7"/>
    <sheet name="2019" sheetId="8" r:id="rId8"/>
    <sheet name="2020" sheetId="9" r:id="rId9"/>
    <sheet name="2021" sheetId="10" r:id="rId10"/>
    <sheet name="2022" sheetId="11" r:id="rId11"/>
    <sheet name="2023" sheetId="12"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2" l="1"/>
  <c r="A3" i="11"/>
  <c r="A3" i="10"/>
  <c r="A3" i="9"/>
  <c r="A3" i="8"/>
  <c r="A3" i="7"/>
  <c r="A3" i="6"/>
  <c r="A3" i="5"/>
  <c r="A3" i="4"/>
  <c r="A3" i="3"/>
  <c r="A14" i="2"/>
  <c r="A13" i="2"/>
  <c r="A12" i="2"/>
  <c r="A11" i="2"/>
  <c r="A10" i="2"/>
  <c r="A9" i="2"/>
  <c r="A8" i="2"/>
  <c r="A7" i="2"/>
  <c r="A6" i="2"/>
  <c r="A5" i="2"/>
  <c r="A36" i="1"/>
</calcChain>
</file>

<file path=xl/sharedStrings.xml><?xml version="1.0" encoding="utf-8"?>
<sst xmlns="http://schemas.openxmlformats.org/spreadsheetml/2006/main" count="420" uniqueCount="130">
  <si>
    <t xml:space="preserve">These tables contain the number and percentage of dwellings which are occupied, vacant, unoccupied exemptions, long-term empty, second homes, occupied and exempt from paying council tax, or that are receiving a ‘single adult’ Council Tax discount broken down by Scottish Island Regions as at September for each year from 2014 onwards. </t>
  </si>
  <si>
    <t>Link to NRS website: Small area statistics on households and dwellings (opens a new window)</t>
  </si>
  <si>
    <t>Publication date</t>
  </si>
  <si>
    <t>Geographic coverage</t>
  </si>
  <si>
    <t>Time period of data</t>
  </si>
  <si>
    <t>Supplier</t>
  </si>
  <si>
    <t>National Records of Scotland (NRS)</t>
  </si>
  <si>
    <t>Department</t>
  </si>
  <si>
    <t>Household estimates and projections</t>
  </si>
  <si>
    <t>Source:</t>
  </si>
  <si>
    <t>Council Tax data</t>
  </si>
  <si>
    <t>General notes</t>
  </si>
  <si>
    <t>These statistics are based on the Scottish Island Regions 2021. They consist of aggregations of data zones. More information about island regions can be found on the Scottish Government website.</t>
  </si>
  <si>
    <t>Scottish Government Island Regions (opens in new window).</t>
  </si>
  <si>
    <t>Figures have been rounded to the nearest whole number. Totals may not equal the sum of their parts as a result of this rounding.</t>
  </si>
  <si>
    <t>Methodology</t>
  </si>
  <si>
    <t xml:space="preserve">Household estimates of Scottish Island Regions are based on aggregating 2011 Data Zone household estimates. </t>
  </si>
  <si>
    <t>Small Area Household Estimates of 2011 Data Zones (opens in new window).</t>
  </si>
  <si>
    <t>Household estimates</t>
  </si>
  <si>
    <t xml:space="preserve">Household estimates are based on two Council Tax data collections carried out each year in September. 
Council area and Scotland level estimates are produced using data provided by each council to the Scottish Government, using the Council Tax Base form, ‘Ctaxbase’. 
Data zone level estimates are produced using data provided by each council to National Records of Scotland (NRS) at postcode level. 
Data zone level estimates are constrained so that they sum to the Council Tax Base totals for a council area, unless a council has advised otherwise. 
For full details of the methods used see the ‘Households and Dwellings in Scotland’ methodology on the NRS website. 
</t>
  </si>
  <si>
    <t>Household estimates methodology</t>
  </si>
  <si>
    <t xml:space="preserve">The number of occupied dwellings is roughly equivalent to the number of households in an area, which is why we refer to this dataset as ‘Household Estimates’. 
However, for information on numbers of households in council areas and Scotland, separate mid-year household estimates are available on NRS website. </t>
  </si>
  <si>
    <t>Mid-year household estimates - Table 1 (download a new spredasheet)</t>
  </si>
  <si>
    <t xml:space="preserve">These are based on the September occupied dwellings data but are adjusted: 
   (i) to estimate number of households in June, 
   (ii) to account for the estimated number of occupied dwellings which contain more than one household, and 
   (iii) to account for the estimated number of communal establishments which have been included in Council Tax records.
More details can be found in the methodology for Household estimates publication. </t>
  </si>
  <si>
    <t>Copyright and reproduction</t>
  </si>
  <si>
    <t>View the open government licence at the National Archives (opens a new window)</t>
  </si>
  <si>
    <t>Contact Us</t>
  </si>
  <si>
    <t>Please get in touch if you need any further information, or have any suggestions for improvement.</t>
  </si>
  <si>
    <t>E-mail: statisticscustomerservices@nrscotland.gov.uk</t>
  </si>
  <si>
    <t>For media enquiries, please contact communications@nrscotland.gov.uk</t>
  </si>
  <si>
    <t>Table of Contents</t>
  </si>
  <si>
    <t>Contents of this spreadsheet and links to each worksheet.</t>
  </si>
  <si>
    <t>This worksheet contains one table.</t>
  </si>
  <si>
    <t>Household estimates of Scottish Island Regions,  2014</t>
  </si>
  <si>
    <t>Household estimates of Scottish Island Regions,  2015</t>
  </si>
  <si>
    <t>Household estimates of Scottish Island Regions,  2016</t>
  </si>
  <si>
    <t>Household estimates of Scottish Island Regions,  2017</t>
  </si>
  <si>
    <t>Household estimates of Scottish Island Regions,  2018</t>
  </si>
  <si>
    <t>Household estimates of Scottish Island Regions,  2019</t>
  </si>
  <si>
    <t>Household estimates of Scottish Island Regions,  2020</t>
  </si>
  <si>
    <t>Household estimates of Scottish Island Regions,  2021</t>
  </si>
  <si>
    <t>Household estimates of Scottish Island Regions,  2022</t>
  </si>
  <si>
    <t>Scottish Island Region Name</t>
  </si>
  <si>
    <t>Scottish Island Region Code</t>
  </si>
  <si>
    <t>Total number of dwellings</t>
  </si>
  <si>
    <t>Occupied dwellings</t>
  </si>
  <si>
    <t>Vacant dwellings</t>
  </si>
  <si>
    <t>Unoccupied dwellings exempt from paying Council Tax</t>
  </si>
  <si>
    <t>Long-term empty dwellings</t>
  </si>
  <si>
    <t>Second homes</t>
  </si>
  <si>
    <t>Occupied dwellings exempt from paying Council Tax</t>
  </si>
  <si>
    <t>Dwellings with a 'single adult' Council Tax discount</t>
  </si>
  <si>
    <t>Occupied dwellings
(%)</t>
  </si>
  <si>
    <t>Vacant dwellings
(%)</t>
  </si>
  <si>
    <t>Unoccupied dwellings exempt from paying Council Tax
(%)</t>
  </si>
  <si>
    <t>Long-term empty dwellings
(%)</t>
  </si>
  <si>
    <t>Second homes
(%)</t>
  </si>
  <si>
    <t>Occupied dwellings exempt from paying Council Tax
(%)</t>
  </si>
  <si>
    <t>Dwellings with a 'single adult' Council Tax discount
(%)</t>
  </si>
  <si>
    <t>Argyll Islands</t>
  </si>
  <si>
    <t>S48000001</t>
  </si>
  <si>
    <t>Arran, Bute and the Cumbraes</t>
  </si>
  <si>
    <t>S48000002</t>
  </si>
  <si>
    <t>Highland Islands</t>
  </si>
  <si>
    <t>S48000003</t>
  </si>
  <si>
    <t>Lewis and Harris, Great Bernera and Scalpay</t>
  </si>
  <si>
    <t>S48000004</t>
  </si>
  <si>
    <t>Orkney - Mainland and connected</t>
  </si>
  <si>
    <t>S48000005</t>
  </si>
  <si>
    <t>Orkney - Outer islands</t>
  </si>
  <si>
    <t>S48000006</t>
  </si>
  <si>
    <t>Shetland - Mainland and connected</t>
  </si>
  <si>
    <t>S48000007</t>
  </si>
  <si>
    <t>Shetland - Outer islands</t>
  </si>
  <si>
    <t>S48000008</t>
  </si>
  <si>
    <t>The Uists and Barra islands</t>
  </si>
  <si>
    <t>S48000009</t>
  </si>
  <si>
    <t>Household estimates of Scottish Island Regions, 2023</t>
  </si>
  <si>
    <t>20/06/2024</t>
  </si>
  <si>
    <t>Island regions in Scotland.</t>
  </si>
  <si>
    <t>September 2014 to September 2023</t>
  </si>
  <si>
    <t>The content of this spreadsheet is © Crown Copyright 2024. You may re-use this information (not including logos) free of charge in any format or medium, under the terms of the Open Government Licence.</t>
  </si>
  <si>
    <t>Worksheet Name</t>
  </si>
  <si>
    <t>Worksheet Title</t>
  </si>
  <si>
    <t>Household estimates of Scottish Island Regions,  2014</t>
  </si>
  <si>
    <t>Household estimates of Scottish Island Regions,  2015</t>
  </si>
  <si>
    <t>Household estimates of Scottish Island Regions,  2016</t>
  </si>
  <si>
    <t>Household estimates of Scottish Island Regions,  2017</t>
  </si>
  <si>
    <t>Household estimates of Scottish Island Regions,  2018</t>
  </si>
  <si>
    <t>Household estimates of Scottish Island Regions,  2019</t>
  </si>
  <si>
    <t>Household estimates of Scottish Island Regions,  2020</t>
  </si>
  <si>
    <t>Household estimates of Scottish Island Regions,  2021</t>
  </si>
  <si>
    <t>Household estimates of Scottish Island Regions,  2022</t>
  </si>
  <si>
    <t>Household estimates of Scottish Island Regions,  2023</t>
  </si>
  <si>
    <t>This worksheet contains one table.</t>
  </si>
  <si>
    <t>Scottish Island Region Name</t>
  </si>
  <si>
    <t>Scottish Island Region Code</t>
  </si>
  <si>
    <t>Total number of dwellings</t>
  </si>
  <si>
    <t>Occupied dwellings</t>
  </si>
  <si>
    <t>Vacant dwellings</t>
  </si>
  <si>
    <t>Unoccupied dwellings exempt from paying Council Tax</t>
  </si>
  <si>
    <t>Long-term empty dwellings</t>
  </si>
  <si>
    <t>Second homes</t>
  </si>
  <si>
    <t>Occupied dwellings exempt from paying Council Tax</t>
  </si>
  <si>
    <t>Dwellings with a 'single adult' Council Tax discount</t>
  </si>
  <si>
    <t>Occupied dwellings
(%)</t>
  </si>
  <si>
    <t>Vacant dwellings
(%)</t>
  </si>
  <si>
    <t>Unoccupied dwellings exempt from paying Council Tax
(%)</t>
  </si>
  <si>
    <t>Long-term empty dwellings
(%)</t>
  </si>
  <si>
    <t>Second homes
(%)</t>
  </si>
  <si>
    <t>Occupied dwellings exempt from paying Council Tax
(%)</t>
  </si>
  <si>
    <t>Dwellings with a 'single adult' Council Tax discount
(%)</t>
  </si>
  <si>
    <t>Argyll Islands</t>
  </si>
  <si>
    <t>S48000001</t>
  </si>
  <si>
    <t>Arran, Bute and the Cumbraes</t>
  </si>
  <si>
    <t>S48000002</t>
  </si>
  <si>
    <t>Highland Islands</t>
  </si>
  <si>
    <t>S48000003</t>
  </si>
  <si>
    <t>Lewis and Harris, Great Bernera and Scalpay</t>
  </si>
  <si>
    <t>S48000004</t>
  </si>
  <si>
    <t>Orkney - Mainland and connected</t>
  </si>
  <si>
    <t>S48000005</t>
  </si>
  <si>
    <t>Orkney - Outer islands</t>
  </si>
  <si>
    <t>S48000006</t>
  </si>
  <si>
    <t>Shetland - Mainland and connected</t>
  </si>
  <si>
    <t>S48000007</t>
  </si>
  <si>
    <t>Shetland - Outer islands</t>
  </si>
  <si>
    <t>S48000008</t>
  </si>
  <si>
    <t>The Uists and Barra islands</t>
  </si>
  <si>
    <t>S48000009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</si>
</sst>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name val="Arial"/>
      <family val="2"/>
    </font>
    <font>
      <u/>
      <sz val="12"/>
      <color theme="10"/>
      <name val="Arial"/>
      <family val="2"/>
    </font>
    <font>
      <sz val="12"/>
      <color rgb="FF000000"/>
      <name val="Arial"/>
      <family val="2"/>
    </font>
    <font>
      <b/>
      <sz val="16"/>
      <color rgb="FF000000"/>
      <name val="Arial"/>
      <family val="2"/>
    </font>
    <font>
      <b/>
      <sz val="14"/>
      <color rgb="FF000000"/>
      <name val="Arial"/>
      <family val="2"/>
    </font>
    <font>
      <sz val="12"/>
      <color rgb="FF000000"/>
      <name val="Arial"/>
      <family val="2"/>
    </font>
    <font>
      <b/>
      <sz val="12"/>
      <color rgb="FF000000"/>
      <name val="Arial"/>
      <family val="2"/>
    </font>
    <font>
      <u/>
      <sz val="12"/>
      <color theme="10"/>
      <name val="Arial"/>
      <family val="2"/>
    </font>
    <font>
      <b/>
      <sz val="12"/>
      <color rgb="FF000000"/>
      <name val="Arial"/>
      <family val="2"/>
    </font>
    <font>
      <u/>
      <sz val="12"/>
      <color rgb="FF0563C1"/>
      <name val="Arial"/>
      <family val="2"/>
    </font>
    <font>
      <sz val="12"/>
      <color rgb="FF000000"/>
      <name val="Arial"/>
      <family val="2"/>
    </font>
    <font>
      <b/>
      <sz val="16"/>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right/>
      <top style="thin">
        <color rgb="FF000000"/>
      </top>
      <bottom style="thin">
        <color rgb="FF000000"/>
      </bottom>
      <diagonal/>
    </border>
  </borders>
  <cellStyleXfs count="3">
    <xf numFmtId="0" fontId="0" fillId="0" borderId="0"/>
    <xf numFmtId="0" fontId="1" fillId="0" borderId="0" applyNumberFormat="0" applyFill="0" applyBorder="0" applyAlignment="0" applyProtection="0"/>
    <xf numFmtId="0" fontId="11" fillId="0" borderId="0" applyNumberFormat="0" applyFill="0" applyAlignment="0" applyProtection="0"/>
  </cellStyleXfs>
  <cellXfs count="33">
    <xf numFmtId="0" fontId="0" fillId="0" borderId="0" xfId="0"/>
    <xf numFmtId="0" fontId="1" fillId="0" borderId="0" xfId="0" applyFont="1" applyAlignment="1">
      <alignment vertical="center" wrapText="1"/>
    </xf>
    <xf numFmtId="0" fontId="2" fillId="0" borderId="0" xfId="0" applyFont="1" applyAlignment="1">
      <alignment wrapText="1"/>
    </xf>
    <xf numFmtId="0" fontId="1" fillId="2" borderId="0" xfId="0" applyFont="1" applyFill="1"/>
    <xf numFmtId="0" fontId="1" fillId="0" borderId="0" xfId="0" applyFont="1" applyAlignment="1">
      <alignment vertical="center"/>
    </xf>
    <xf numFmtId="0" fontId="3" fillId="0" borderId="0" xfId="0" applyFont="1"/>
    <xf numFmtId="0" fontId="1" fillId="0" borderId="0" xfId="0" applyFont="1" applyAlignment="1">
      <alignment horizontal="left" vertical="center"/>
    </xf>
    <xf numFmtId="0" fontId="4" fillId="0" borderId="0" xfId="0" applyFont="1"/>
    <xf numFmtId="0" fontId="5" fillId="0" borderId="0" xfId="0" applyFont="1" applyAlignment="1">
      <alignment horizontal="left" wrapText="1"/>
    </xf>
    <xf numFmtId="0" fontId="1" fillId="0" borderId="0" xfId="0" applyFont="1"/>
    <xf numFmtId="14" fontId="2" fillId="0" borderId="0" xfId="0" applyNumberFormat="1" applyFont="1" applyAlignment="1">
      <alignment horizontal="left" wrapText="1"/>
    </xf>
    <xf numFmtId="0" fontId="2" fillId="0" borderId="0" xfId="0" applyFont="1"/>
    <xf numFmtId="0" fontId="7" fillId="0" borderId="0" xfId="0" applyFont="1"/>
    <xf numFmtId="0" fontId="6" fillId="0" borderId="1" xfId="0" applyFont="1" applyBorder="1" applyAlignment="1">
      <alignment horizontal="left" vertical="top" wrapText="1"/>
    </xf>
    <xf numFmtId="0" fontId="6" fillId="0" borderId="1" xfId="0" applyFont="1" applyBorder="1" applyAlignment="1">
      <alignment horizontal="right" vertical="top" wrapText="1"/>
    </xf>
    <xf numFmtId="3" fontId="5" fillId="0" borderId="0" xfId="0" applyNumberFormat="1" applyFont="1" applyAlignment="1">
      <alignment horizontal="left" wrapText="1"/>
    </xf>
    <xf numFmtId="3" fontId="5" fillId="0" borderId="0" xfId="0" applyNumberFormat="1" applyFont="1" applyAlignment="1">
      <alignment horizontal="right" wrapText="1"/>
    </xf>
    <xf numFmtId="3" fontId="5" fillId="0" borderId="0" xfId="0" applyNumberFormat="1" applyFont="1"/>
    <xf numFmtId="164" fontId="5" fillId="0" borderId="0" xfId="0" applyNumberFormat="1" applyFont="1" applyAlignment="1">
      <alignment horizontal="right" wrapText="1"/>
    </xf>
    <xf numFmtId="164" fontId="5" fillId="0" borderId="0" xfId="0" applyNumberFormat="1" applyFont="1"/>
    <xf numFmtId="0" fontId="8" fillId="0" borderId="0" xfId="0" applyFont="1"/>
    <xf numFmtId="0" fontId="9" fillId="0" borderId="0" xfId="0" applyFont="1"/>
    <xf numFmtId="0" fontId="5" fillId="0" borderId="0" xfId="0" applyFont="1"/>
    <xf numFmtId="0" fontId="8" fillId="0" borderId="1" xfId="0" applyFont="1" applyBorder="1" applyAlignment="1">
      <alignment horizontal="left" vertical="top" wrapText="1"/>
    </xf>
    <xf numFmtId="0" fontId="10" fillId="0" borderId="0" xfId="0" applyFont="1" applyAlignment="1">
      <alignment horizontal="left" wrapText="1"/>
    </xf>
    <xf numFmtId="0" fontId="8" fillId="0" borderId="1" xfId="0" applyFont="1" applyBorder="1" applyAlignment="1">
      <alignment horizontal="right" vertical="top" wrapText="1"/>
    </xf>
    <xf numFmtId="3" fontId="10" fillId="0" borderId="0" xfId="0" applyNumberFormat="1" applyFont="1" applyAlignment="1">
      <alignment horizontal="left" wrapText="1"/>
    </xf>
    <xf numFmtId="3" fontId="10" fillId="0" borderId="0" xfId="0" applyNumberFormat="1" applyFont="1" applyAlignment="1">
      <alignment horizontal="right" wrapText="1"/>
    </xf>
    <xf numFmtId="3" fontId="10" fillId="0" borderId="0" xfId="0" applyNumberFormat="1" applyFont="1"/>
    <xf numFmtId="164" fontId="10" fillId="0" borderId="0" xfId="0" applyNumberFormat="1" applyFont="1" applyAlignment="1">
      <alignment horizontal="right" wrapText="1"/>
    </xf>
    <xf numFmtId="164" fontId="10" fillId="0" borderId="0" xfId="0" applyNumberFormat="1" applyFont="1"/>
    <xf numFmtId="0" fontId="1" fillId="0" borderId="0" xfId="1"/>
    <xf numFmtId="0" fontId="11" fillId="0" borderId="0" xfId="2"/>
  </cellXfs>
  <cellStyles count="3">
    <cellStyle name="Heading 1" xfId="2" builtinId="16" customBuiltin="1"/>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0000000}" name="tableofcontents" displayName="tableofcontents" ref="A4:B14" totalsRowShown="0">
  <tableColumns count="2">
    <tableColumn id="1" xr3:uid="{00000000-0010-0000-0000-000001000000}" name="Worksheet Name"/>
    <tableColumn id="2" xr3:uid="{00000000-0010-0000-0000-000002000000}" name="Worksheet Title"/>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2022" displayName="table2022" ref="A4:Q13" totalsRowShown="0">
  <tableColumns count="17">
    <tableColumn id="1" xr3:uid="{00000000-0010-0000-0900-000001000000}" name="Scottish Island Region Name"/>
    <tableColumn id="2" xr3:uid="{00000000-0010-0000-0900-000002000000}" name="Scottish Island Region Code"/>
    <tableColumn id="3" xr3:uid="{00000000-0010-0000-0900-000003000000}" name="Total number of dwellings"/>
    <tableColumn id="4" xr3:uid="{00000000-0010-0000-0900-000004000000}" name="Occupied dwellings"/>
    <tableColumn id="5" xr3:uid="{00000000-0010-0000-0900-000005000000}" name="Vacant dwellings"/>
    <tableColumn id="6" xr3:uid="{00000000-0010-0000-0900-000006000000}" name="Unoccupied dwellings exempt from paying Council Tax"/>
    <tableColumn id="7" xr3:uid="{00000000-0010-0000-0900-000007000000}" name="Long-term empty dwellings"/>
    <tableColumn id="8" xr3:uid="{00000000-0010-0000-0900-000008000000}" name="Second homes"/>
    <tableColumn id="9" xr3:uid="{00000000-0010-0000-0900-000009000000}" name="Occupied dwellings exempt from paying Council Tax"/>
    <tableColumn id="10" xr3:uid="{00000000-0010-0000-0900-00000A000000}" name="Dwellings with a 'single adult' Council Tax discount"/>
    <tableColumn id="11" xr3:uid="{00000000-0010-0000-0900-00000B000000}" name="Occupied dwellings_x000a_(%)"/>
    <tableColumn id="12" xr3:uid="{00000000-0010-0000-0900-00000C000000}" name="Vacant dwellings_x000a_(%)"/>
    <tableColumn id="13" xr3:uid="{00000000-0010-0000-0900-00000D000000}" name="Unoccupied dwellings exempt from paying Council Tax_x000a_(%)"/>
    <tableColumn id="14" xr3:uid="{00000000-0010-0000-0900-00000E000000}" name="Long-term empty dwellings_x000a_(%)"/>
    <tableColumn id="15" xr3:uid="{00000000-0010-0000-0900-00000F000000}" name="Second homes_x000a_(%)"/>
    <tableColumn id="16" xr3:uid="{00000000-0010-0000-0900-000010000000}" name="Occupied dwellings exempt from paying Council Tax_x000a_(%)"/>
    <tableColumn id="17" xr3:uid="{00000000-0010-0000-0900-000011000000}" name="Dwellings with a 'single adult' Council Tax discount_x000a_(%)"/>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A000000}" name="table2023" displayName="table2023" ref="A4:Q13" totalsRowShown="0">
  <tableColumns count="17">
    <tableColumn id="1" xr3:uid="{00000000-0010-0000-0A00-000001000000}" name="Scottish Island Region Name"/>
    <tableColumn id="2" xr3:uid="{00000000-0010-0000-0A00-000002000000}" name="Scottish Island Region Code"/>
    <tableColumn id="3" xr3:uid="{00000000-0010-0000-0A00-000003000000}" name="Total number of dwellings"/>
    <tableColumn id="4" xr3:uid="{00000000-0010-0000-0A00-000004000000}" name="Occupied dwellings"/>
    <tableColumn id="5" xr3:uid="{00000000-0010-0000-0A00-000005000000}" name="Vacant dwellings"/>
    <tableColumn id="6" xr3:uid="{00000000-0010-0000-0A00-000006000000}" name="Unoccupied dwellings exempt from paying Council Tax"/>
    <tableColumn id="7" xr3:uid="{00000000-0010-0000-0A00-000007000000}" name="Long-term empty dwellings"/>
    <tableColumn id="8" xr3:uid="{00000000-0010-0000-0A00-000008000000}" name="Second homes"/>
    <tableColumn id="9" xr3:uid="{00000000-0010-0000-0A00-000009000000}" name="Occupied dwellings exempt from paying Council Tax"/>
    <tableColumn id="10" xr3:uid="{00000000-0010-0000-0A00-00000A000000}" name="Dwellings with a 'single adult' Council Tax discount"/>
    <tableColumn id="11" xr3:uid="{00000000-0010-0000-0A00-00000B000000}" name="Occupied dwellings_x000a_(%)"/>
    <tableColumn id="12" xr3:uid="{00000000-0010-0000-0A00-00000C000000}" name="Vacant dwellings_x000a_(%)"/>
    <tableColumn id="13" xr3:uid="{00000000-0010-0000-0A00-00000D000000}" name="Unoccupied dwellings exempt from paying Council Tax_x000a_(%)"/>
    <tableColumn id="14" xr3:uid="{00000000-0010-0000-0A00-00000E000000}" name="Long-term empty dwellings_x000a_(%)"/>
    <tableColumn id="15" xr3:uid="{00000000-0010-0000-0A00-00000F000000}" name="Second homes_x000a_(%)"/>
    <tableColumn id="16" xr3:uid="{00000000-0010-0000-0A00-000010000000}" name="Occupied dwellings exempt from paying Council Tax_x000a_(%)"/>
    <tableColumn id="17" xr3:uid="{00000000-0010-0000-0A00-000011000000}" name="Dwellings with a 'single adult' Council Tax discount_x000a_(%)"/>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2014" displayName="table2014" ref="A4:Q13" totalsRowShown="0">
  <tableColumns count="17">
    <tableColumn id="1" xr3:uid="{00000000-0010-0000-0100-000001000000}" name="Scottish Island Region Name"/>
    <tableColumn id="2" xr3:uid="{00000000-0010-0000-0100-000002000000}" name="Scottish Island Region Code"/>
    <tableColumn id="3" xr3:uid="{00000000-0010-0000-0100-000003000000}" name="Total number of dwellings"/>
    <tableColumn id="4" xr3:uid="{00000000-0010-0000-0100-000004000000}" name="Occupied dwellings"/>
    <tableColumn id="5" xr3:uid="{00000000-0010-0000-0100-000005000000}" name="Vacant dwellings"/>
    <tableColumn id="6" xr3:uid="{00000000-0010-0000-0100-000006000000}" name="Unoccupied dwellings exempt from paying Council Tax"/>
    <tableColumn id="7" xr3:uid="{00000000-0010-0000-0100-000007000000}" name="Long-term empty dwellings"/>
    <tableColumn id="8" xr3:uid="{00000000-0010-0000-0100-000008000000}" name="Second homes"/>
    <tableColumn id="9" xr3:uid="{00000000-0010-0000-0100-000009000000}" name="Occupied dwellings exempt from paying Council Tax"/>
    <tableColumn id="10" xr3:uid="{00000000-0010-0000-0100-00000A000000}" name="Dwellings with a 'single adult' Council Tax discount"/>
    <tableColumn id="11" xr3:uid="{00000000-0010-0000-0100-00000B000000}" name="Occupied dwellings_x000a_(%)"/>
    <tableColumn id="12" xr3:uid="{00000000-0010-0000-0100-00000C000000}" name="Vacant dwellings_x000a_(%)"/>
    <tableColumn id="13" xr3:uid="{00000000-0010-0000-0100-00000D000000}" name="Unoccupied dwellings exempt from paying Council Tax_x000a_(%)"/>
    <tableColumn id="14" xr3:uid="{00000000-0010-0000-0100-00000E000000}" name="Long-term empty dwellings_x000a_(%)"/>
    <tableColumn id="15" xr3:uid="{00000000-0010-0000-0100-00000F000000}" name="Second homes_x000a_(%)"/>
    <tableColumn id="16" xr3:uid="{00000000-0010-0000-0100-000010000000}" name="Occupied dwellings exempt from paying Council Tax_x000a_(%)"/>
    <tableColumn id="17" xr3:uid="{00000000-0010-0000-0100-000011000000}" name="Dwellings with a 'single adult' Council Tax discount_x000a_(%)"/>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015" displayName="table2015" ref="A4:Q13" totalsRowShown="0">
  <tableColumns count="17">
    <tableColumn id="1" xr3:uid="{00000000-0010-0000-0200-000001000000}" name="Scottish Island Region Name"/>
    <tableColumn id="2" xr3:uid="{00000000-0010-0000-0200-000002000000}" name="Scottish Island Region Code"/>
    <tableColumn id="3" xr3:uid="{00000000-0010-0000-0200-000003000000}" name="Total number of dwellings"/>
    <tableColumn id="4" xr3:uid="{00000000-0010-0000-0200-000004000000}" name="Occupied dwellings"/>
    <tableColumn id="5" xr3:uid="{00000000-0010-0000-0200-000005000000}" name="Vacant dwellings"/>
    <tableColumn id="6" xr3:uid="{00000000-0010-0000-0200-000006000000}" name="Unoccupied dwellings exempt from paying Council Tax"/>
    <tableColumn id="7" xr3:uid="{00000000-0010-0000-0200-000007000000}" name="Long-term empty dwellings"/>
    <tableColumn id="8" xr3:uid="{00000000-0010-0000-0200-000008000000}" name="Second homes"/>
    <tableColumn id="9" xr3:uid="{00000000-0010-0000-0200-000009000000}" name="Occupied dwellings exempt from paying Council Tax"/>
    <tableColumn id="10" xr3:uid="{00000000-0010-0000-0200-00000A000000}" name="Dwellings with a 'single adult' Council Tax discount"/>
    <tableColumn id="11" xr3:uid="{00000000-0010-0000-0200-00000B000000}" name="Occupied dwellings_x000a_(%)"/>
    <tableColumn id="12" xr3:uid="{00000000-0010-0000-0200-00000C000000}" name="Vacant dwellings_x000a_(%)"/>
    <tableColumn id="13" xr3:uid="{00000000-0010-0000-0200-00000D000000}" name="Unoccupied dwellings exempt from paying Council Tax_x000a_(%)"/>
    <tableColumn id="14" xr3:uid="{00000000-0010-0000-0200-00000E000000}" name="Long-term empty dwellings_x000a_(%)"/>
    <tableColumn id="15" xr3:uid="{00000000-0010-0000-0200-00000F000000}" name="Second homes_x000a_(%)"/>
    <tableColumn id="16" xr3:uid="{00000000-0010-0000-0200-000010000000}" name="Occupied dwellings exempt from paying Council Tax_x000a_(%)"/>
    <tableColumn id="17" xr3:uid="{00000000-0010-0000-0200-000011000000}" name="Dwellings with a 'single adult' Council Tax discount_x000a_(%)"/>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2016" displayName="table2016" ref="A4:Q13" totalsRowShown="0">
  <tableColumns count="17">
    <tableColumn id="1" xr3:uid="{00000000-0010-0000-0300-000001000000}" name="Scottish Island Region Name"/>
    <tableColumn id="2" xr3:uid="{00000000-0010-0000-0300-000002000000}" name="Scottish Island Region Code"/>
    <tableColumn id="3" xr3:uid="{00000000-0010-0000-0300-000003000000}" name="Total number of dwellings"/>
    <tableColumn id="4" xr3:uid="{00000000-0010-0000-0300-000004000000}" name="Occupied dwellings"/>
    <tableColumn id="5" xr3:uid="{00000000-0010-0000-0300-000005000000}" name="Vacant dwellings"/>
    <tableColumn id="6" xr3:uid="{00000000-0010-0000-0300-000006000000}" name="Unoccupied dwellings exempt from paying Council Tax"/>
    <tableColumn id="7" xr3:uid="{00000000-0010-0000-0300-000007000000}" name="Long-term empty dwellings"/>
    <tableColumn id="8" xr3:uid="{00000000-0010-0000-0300-000008000000}" name="Second homes"/>
    <tableColumn id="9" xr3:uid="{00000000-0010-0000-0300-000009000000}" name="Occupied dwellings exempt from paying Council Tax"/>
    <tableColumn id="10" xr3:uid="{00000000-0010-0000-0300-00000A000000}" name="Dwellings with a 'single adult' Council Tax discount"/>
    <tableColumn id="11" xr3:uid="{00000000-0010-0000-0300-00000B000000}" name="Occupied dwellings_x000a_(%)"/>
    <tableColumn id="12" xr3:uid="{00000000-0010-0000-0300-00000C000000}" name="Vacant dwellings_x000a_(%)"/>
    <tableColumn id="13" xr3:uid="{00000000-0010-0000-0300-00000D000000}" name="Unoccupied dwellings exempt from paying Council Tax_x000a_(%)"/>
    <tableColumn id="14" xr3:uid="{00000000-0010-0000-0300-00000E000000}" name="Long-term empty dwellings_x000a_(%)"/>
    <tableColumn id="15" xr3:uid="{00000000-0010-0000-0300-00000F000000}" name="Second homes_x000a_(%)"/>
    <tableColumn id="16" xr3:uid="{00000000-0010-0000-0300-000010000000}" name="Occupied dwellings exempt from paying Council Tax_x000a_(%)"/>
    <tableColumn id="17" xr3:uid="{00000000-0010-0000-0300-000011000000}" name="Dwellings with a 'single adult' Council Tax discount_x000a_(%)"/>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2017" displayName="table2017" ref="A4:Q13" totalsRowShown="0">
  <tableColumns count="17">
    <tableColumn id="1" xr3:uid="{00000000-0010-0000-0400-000001000000}" name="Scottish Island Region Name"/>
    <tableColumn id="2" xr3:uid="{00000000-0010-0000-0400-000002000000}" name="Scottish Island Region Code"/>
    <tableColumn id="3" xr3:uid="{00000000-0010-0000-0400-000003000000}" name="Total number of dwellings"/>
    <tableColumn id="4" xr3:uid="{00000000-0010-0000-0400-000004000000}" name="Occupied dwellings"/>
    <tableColumn id="5" xr3:uid="{00000000-0010-0000-0400-000005000000}" name="Vacant dwellings"/>
    <tableColumn id="6" xr3:uid="{00000000-0010-0000-0400-000006000000}" name="Unoccupied dwellings exempt from paying Council Tax"/>
    <tableColumn id="7" xr3:uid="{00000000-0010-0000-0400-000007000000}" name="Long-term empty dwellings"/>
    <tableColumn id="8" xr3:uid="{00000000-0010-0000-0400-000008000000}" name="Second homes"/>
    <tableColumn id="9" xr3:uid="{00000000-0010-0000-0400-000009000000}" name="Occupied dwellings exempt from paying Council Tax"/>
    <tableColumn id="10" xr3:uid="{00000000-0010-0000-0400-00000A000000}" name="Dwellings with a 'single adult' Council Tax discount"/>
    <tableColumn id="11" xr3:uid="{00000000-0010-0000-0400-00000B000000}" name="Occupied dwellings_x000a_(%)"/>
    <tableColumn id="12" xr3:uid="{00000000-0010-0000-0400-00000C000000}" name="Vacant dwellings_x000a_(%)"/>
    <tableColumn id="13" xr3:uid="{00000000-0010-0000-0400-00000D000000}" name="Unoccupied dwellings exempt from paying Council Tax_x000a_(%)"/>
    <tableColumn id="14" xr3:uid="{00000000-0010-0000-0400-00000E000000}" name="Long-term empty dwellings_x000a_(%)"/>
    <tableColumn id="15" xr3:uid="{00000000-0010-0000-0400-00000F000000}" name="Second homes_x000a_(%)"/>
    <tableColumn id="16" xr3:uid="{00000000-0010-0000-0400-000010000000}" name="Occupied dwellings exempt from paying Council Tax_x000a_(%)"/>
    <tableColumn id="17" xr3:uid="{00000000-0010-0000-0400-000011000000}" name="Dwellings with a 'single adult' Council Tax discount_x000a_(%)"/>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2018" displayName="table2018" ref="A4:Q13" totalsRowShown="0">
  <tableColumns count="17">
    <tableColumn id="1" xr3:uid="{00000000-0010-0000-0500-000001000000}" name="Scottish Island Region Name"/>
    <tableColumn id="2" xr3:uid="{00000000-0010-0000-0500-000002000000}" name="Scottish Island Region Code"/>
    <tableColumn id="3" xr3:uid="{00000000-0010-0000-0500-000003000000}" name="Total number of dwellings"/>
    <tableColumn id="4" xr3:uid="{00000000-0010-0000-0500-000004000000}" name="Occupied dwellings"/>
    <tableColumn id="5" xr3:uid="{00000000-0010-0000-0500-000005000000}" name="Vacant dwellings"/>
    <tableColumn id="6" xr3:uid="{00000000-0010-0000-0500-000006000000}" name="Unoccupied dwellings exempt from paying Council Tax"/>
    <tableColumn id="7" xr3:uid="{00000000-0010-0000-0500-000007000000}" name="Long-term empty dwellings"/>
    <tableColumn id="8" xr3:uid="{00000000-0010-0000-0500-000008000000}" name="Second homes"/>
    <tableColumn id="9" xr3:uid="{00000000-0010-0000-0500-000009000000}" name="Occupied dwellings exempt from paying Council Tax"/>
    <tableColumn id="10" xr3:uid="{00000000-0010-0000-0500-00000A000000}" name="Dwellings with a 'single adult' Council Tax discount"/>
    <tableColumn id="11" xr3:uid="{00000000-0010-0000-0500-00000B000000}" name="Occupied dwellings_x000a_(%)"/>
    <tableColumn id="12" xr3:uid="{00000000-0010-0000-0500-00000C000000}" name="Vacant dwellings_x000a_(%)"/>
    <tableColumn id="13" xr3:uid="{00000000-0010-0000-0500-00000D000000}" name="Unoccupied dwellings exempt from paying Council Tax_x000a_(%)"/>
    <tableColumn id="14" xr3:uid="{00000000-0010-0000-0500-00000E000000}" name="Long-term empty dwellings_x000a_(%)"/>
    <tableColumn id="15" xr3:uid="{00000000-0010-0000-0500-00000F000000}" name="Second homes_x000a_(%)"/>
    <tableColumn id="16" xr3:uid="{00000000-0010-0000-0500-000010000000}" name="Occupied dwellings exempt from paying Council Tax_x000a_(%)"/>
    <tableColumn id="17" xr3:uid="{00000000-0010-0000-0500-000011000000}" name="Dwellings with a 'single adult' Council Tax discount_x000a_(%)"/>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2019" displayName="table2019" ref="A4:Q13" totalsRowShown="0">
  <tableColumns count="17">
    <tableColumn id="1" xr3:uid="{00000000-0010-0000-0600-000001000000}" name="Scottish Island Region Name"/>
    <tableColumn id="2" xr3:uid="{00000000-0010-0000-0600-000002000000}" name="Scottish Island Region Code"/>
    <tableColumn id="3" xr3:uid="{00000000-0010-0000-0600-000003000000}" name="Total number of dwellings"/>
    <tableColumn id="4" xr3:uid="{00000000-0010-0000-0600-000004000000}" name="Occupied dwellings"/>
    <tableColumn id="5" xr3:uid="{00000000-0010-0000-0600-000005000000}" name="Vacant dwellings"/>
    <tableColumn id="6" xr3:uid="{00000000-0010-0000-0600-000006000000}" name="Unoccupied dwellings exempt from paying Council Tax"/>
    <tableColumn id="7" xr3:uid="{00000000-0010-0000-0600-000007000000}" name="Long-term empty dwellings"/>
    <tableColumn id="8" xr3:uid="{00000000-0010-0000-0600-000008000000}" name="Second homes"/>
    <tableColumn id="9" xr3:uid="{00000000-0010-0000-0600-000009000000}" name="Occupied dwellings exempt from paying Council Tax"/>
    <tableColumn id="10" xr3:uid="{00000000-0010-0000-0600-00000A000000}" name="Dwellings with a 'single adult' Council Tax discount"/>
    <tableColumn id="11" xr3:uid="{00000000-0010-0000-0600-00000B000000}" name="Occupied dwellings_x000a_(%)"/>
    <tableColumn id="12" xr3:uid="{00000000-0010-0000-0600-00000C000000}" name="Vacant dwellings_x000a_(%)"/>
    <tableColumn id="13" xr3:uid="{00000000-0010-0000-0600-00000D000000}" name="Unoccupied dwellings exempt from paying Council Tax_x000a_(%)"/>
    <tableColumn id="14" xr3:uid="{00000000-0010-0000-0600-00000E000000}" name="Long-term empty dwellings_x000a_(%)"/>
    <tableColumn id="15" xr3:uid="{00000000-0010-0000-0600-00000F000000}" name="Second homes_x000a_(%)"/>
    <tableColumn id="16" xr3:uid="{00000000-0010-0000-0600-000010000000}" name="Occupied dwellings exempt from paying Council Tax_x000a_(%)"/>
    <tableColumn id="17" xr3:uid="{00000000-0010-0000-0600-000011000000}" name="Dwellings with a 'single adult' Council Tax discount_x000a_(%)"/>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2020" displayName="table2020" ref="A4:Q13" totalsRowShown="0">
  <tableColumns count="17">
    <tableColumn id="1" xr3:uid="{00000000-0010-0000-0700-000001000000}" name="Scottish Island Region Name"/>
    <tableColumn id="2" xr3:uid="{00000000-0010-0000-0700-000002000000}" name="Scottish Island Region Code"/>
    <tableColumn id="3" xr3:uid="{00000000-0010-0000-0700-000003000000}" name="Total number of dwellings"/>
    <tableColumn id="4" xr3:uid="{00000000-0010-0000-0700-000004000000}" name="Occupied dwellings"/>
    <tableColumn id="5" xr3:uid="{00000000-0010-0000-0700-000005000000}" name="Vacant dwellings"/>
    <tableColumn id="6" xr3:uid="{00000000-0010-0000-0700-000006000000}" name="Unoccupied dwellings exempt from paying Council Tax"/>
    <tableColumn id="7" xr3:uid="{00000000-0010-0000-0700-000007000000}" name="Long-term empty dwellings"/>
    <tableColumn id="8" xr3:uid="{00000000-0010-0000-0700-000008000000}" name="Second homes"/>
    <tableColumn id="9" xr3:uid="{00000000-0010-0000-0700-000009000000}" name="Occupied dwellings exempt from paying Council Tax"/>
    <tableColumn id="10" xr3:uid="{00000000-0010-0000-0700-00000A000000}" name="Dwellings with a 'single adult' Council Tax discount"/>
    <tableColumn id="11" xr3:uid="{00000000-0010-0000-0700-00000B000000}" name="Occupied dwellings_x000a_(%)"/>
    <tableColumn id="12" xr3:uid="{00000000-0010-0000-0700-00000C000000}" name="Vacant dwellings_x000a_(%)"/>
    <tableColumn id="13" xr3:uid="{00000000-0010-0000-0700-00000D000000}" name="Unoccupied dwellings exempt from paying Council Tax_x000a_(%)"/>
    <tableColumn id="14" xr3:uid="{00000000-0010-0000-0700-00000E000000}" name="Long-term empty dwellings_x000a_(%)"/>
    <tableColumn id="15" xr3:uid="{00000000-0010-0000-0700-00000F000000}" name="Second homes_x000a_(%)"/>
    <tableColumn id="16" xr3:uid="{00000000-0010-0000-0700-000010000000}" name="Occupied dwellings exempt from paying Council Tax_x000a_(%)"/>
    <tableColumn id="17" xr3:uid="{00000000-0010-0000-0700-000011000000}" name="Dwellings with a 'single adult' Council Tax discount_x000a_(%)"/>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021" displayName="table2021" ref="A4:Q13" totalsRowShown="0">
  <tableColumns count="17">
    <tableColumn id="1" xr3:uid="{00000000-0010-0000-0800-000001000000}" name="Scottish Island Region Name"/>
    <tableColumn id="2" xr3:uid="{00000000-0010-0000-0800-000002000000}" name="Scottish Island Region Code"/>
    <tableColumn id="3" xr3:uid="{00000000-0010-0000-0800-000003000000}" name="Total number of dwellings"/>
    <tableColumn id="4" xr3:uid="{00000000-0010-0000-0800-000004000000}" name="Occupied dwellings"/>
    <tableColumn id="5" xr3:uid="{00000000-0010-0000-0800-000005000000}" name="Vacant dwellings"/>
    <tableColumn id="6" xr3:uid="{00000000-0010-0000-0800-000006000000}" name="Unoccupied dwellings exempt from paying Council Tax"/>
    <tableColumn id="7" xr3:uid="{00000000-0010-0000-0800-000007000000}" name="Long-term empty dwellings"/>
    <tableColumn id="8" xr3:uid="{00000000-0010-0000-0800-000008000000}" name="Second homes"/>
    <tableColumn id="9" xr3:uid="{00000000-0010-0000-0800-000009000000}" name="Occupied dwellings exempt from paying Council Tax"/>
    <tableColumn id="10" xr3:uid="{00000000-0010-0000-0800-00000A000000}" name="Dwellings with a 'single adult' Council Tax discount"/>
    <tableColumn id="11" xr3:uid="{00000000-0010-0000-0800-00000B000000}" name="Occupied dwellings_x000a_(%)"/>
    <tableColumn id="12" xr3:uid="{00000000-0010-0000-0800-00000C000000}" name="Vacant dwellings_x000a_(%)"/>
    <tableColumn id="13" xr3:uid="{00000000-0010-0000-0800-00000D000000}" name="Unoccupied dwellings exempt from paying Council Tax_x000a_(%)"/>
    <tableColumn id="14" xr3:uid="{00000000-0010-0000-0800-00000E000000}" name="Long-term empty dwellings_x000a_(%)"/>
    <tableColumn id="15" xr3:uid="{00000000-0010-0000-0800-00000F000000}" name="Second homes_x000a_(%)"/>
    <tableColumn id="16" xr3:uid="{00000000-0010-0000-0800-000010000000}" name="Occupied dwellings exempt from paying Council Tax_x000a_(%)"/>
    <tableColumn id="17" xr3:uid="{00000000-0010-0000-0800-000011000000}" name="Dwellings with a 'single adult' Council Tax discount_x000a_(%)"/>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mmunications@nrscotland.gov.uk" TargetMode="External"/><Relationship Id="rId3" Type="http://schemas.openxmlformats.org/officeDocument/2006/relationships/hyperlink" Target="https://www.nrscotland.gov.uk/files/statistics/household-estimates/2020/house-est-20-all-tabs.xlsx" TargetMode="External"/><Relationship Id="rId7" Type="http://schemas.openxmlformats.org/officeDocument/2006/relationships/hyperlink" Target="mailto:statisticscustomerservices@nrscotland.gov.uk" TargetMode="External"/><Relationship Id="rId2" Type="http://schemas.openxmlformats.org/officeDocument/2006/relationships/hyperlink" Target="https://www.nrscotland.gov.uk/files/statistics/household-estimates/2022/house-est-22-methodology.pdf" TargetMode="External"/><Relationship Id="rId1" Type="http://schemas.openxmlformats.org/officeDocument/2006/relationships/hyperlink" Target="https://www.nrscotland.gov.uk/statistics-and-data/statistics/statistics-by-theme/households/household-estimates/small-area-statistics-on-households-and-dwellings" TargetMode="External"/><Relationship Id="rId6" Type="http://schemas.openxmlformats.org/officeDocument/2006/relationships/hyperlink" Target="http://www.nationalarchives.gov.uk/doc/open-government-licence/" TargetMode="External"/><Relationship Id="rId5" Type="http://schemas.openxmlformats.org/officeDocument/2006/relationships/hyperlink" Target="https://www.nrscotland.gov.uk/files/statistics/household-estimates/2021/house-est-21-data.xlsx" TargetMode="External"/><Relationship Id="rId10" Type="http://schemas.openxmlformats.org/officeDocument/2006/relationships/hyperlink" Target="https://www.nrscotland.gov.uk/files/statistics/household-estimates/2022/hh-est-by-2011-dz-small-area-14-23.xlsx" TargetMode="External"/><Relationship Id="rId4" Type="http://schemas.openxmlformats.org/officeDocument/2006/relationships/hyperlink" Target="https://www.nrscotland.gov.uk/files/statistics/household-estimates/2020/house-est-20-all-tabs.xlsx" TargetMode="External"/><Relationship Id="rId9" Type="http://schemas.openxmlformats.org/officeDocument/2006/relationships/hyperlink" Target="https://www.gov.scot/ISBN/9781805259657"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6"/>
  <sheetViews>
    <sheetView tabSelected="1" workbookViewId="0"/>
  </sheetViews>
  <sheetFormatPr defaultColWidth="11.07421875" defaultRowHeight="15.5" x14ac:dyDescent="0.35"/>
  <cols>
    <col min="1" max="1" width="132.3046875" customWidth="1"/>
  </cols>
  <sheetData>
    <row r="1" spans="1:1" ht="20.25" customHeight="1" x14ac:dyDescent="0.4">
      <c r="A1" s="5" t="s">
        <v>77</v>
      </c>
    </row>
    <row r="2" spans="1:1" ht="30" customHeight="1" x14ac:dyDescent="0.35">
      <c r="A2" s="2" t="s">
        <v>0</v>
      </c>
    </row>
    <row r="3" spans="1:1" ht="15" customHeight="1" x14ac:dyDescent="0.35">
      <c r="A3" s="3" t="s">
        <v>1</v>
      </c>
    </row>
    <row r="4" spans="1:1" ht="18" customHeight="1" x14ac:dyDescent="0.4">
      <c r="A4" s="7" t="s">
        <v>2</v>
      </c>
    </row>
    <row r="5" spans="1:1" ht="15" customHeight="1" x14ac:dyDescent="0.35">
      <c r="A5" s="10" t="s">
        <v>78</v>
      </c>
    </row>
    <row r="6" spans="1:1" ht="18" customHeight="1" x14ac:dyDescent="0.4">
      <c r="A6" s="7" t="s">
        <v>3</v>
      </c>
    </row>
    <row r="7" spans="1:1" ht="15" customHeight="1" x14ac:dyDescent="0.35">
      <c r="A7" s="11" t="s">
        <v>79</v>
      </c>
    </row>
    <row r="8" spans="1:1" ht="18" customHeight="1" x14ac:dyDescent="0.4">
      <c r="A8" s="7" t="s">
        <v>4</v>
      </c>
    </row>
    <row r="9" spans="1:1" ht="15" customHeight="1" x14ac:dyDescent="0.35">
      <c r="A9" s="11" t="s">
        <v>80</v>
      </c>
    </row>
    <row r="10" spans="1:1" ht="18" customHeight="1" x14ac:dyDescent="0.4">
      <c r="A10" s="7" t="s">
        <v>5</v>
      </c>
    </row>
    <row r="11" spans="1:1" ht="15" customHeight="1" x14ac:dyDescent="0.35">
      <c r="A11" s="11" t="s">
        <v>6</v>
      </c>
    </row>
    <row r="12" spans="1:1" ht="18" customHeight="1" x14ac:dyDescent="0.4">
      <c r="A12" s="7" t="s">
        <v>7</v>
      </c>
    </row>
    <row r="13" spans="1:1" ht="15" customHeight="1" x14ac:dyDescent="0.35">
      <c r="A13" s="11" t="s">
        <v>8</v>
      </c>
    </row>
    <row r="14" spans="1:1" ht="18" customHeight="1" x14ac:dyDescent="0.4">
      <c r="A14" s="7" t="s">
        <v>9</v>
      </c>
    </row>
    <row r="15" spans="1:1" ht="15" customHeight="1" x14ac:dyDescent="0.35">
      <c r="A15" s="11" t="s">
        <v>10</v>
      </c>
    </row>
    <row r="16" spans="1:1" ht="18" customHeight="1" x14ac:dyDescent="0.4">
      <c r="A16" s="7" t="s">
        <v>11</v>
      </c>
    </row>
    <row r="17" spans="1:5" ht="32.25" customHeight="1" x14ac:dyDescent="0.35">
      <c r="A17" s="2" t="s">
        <v>12</v>
      </c>
    </row>
    <row r="18" spans="1:5" ht="18" customHeight="1" x14ac:dyDescent="0.35">
      <c r="A18" s="3" t="s">
        <v>13</v>
      </c>
    </row>
    <row r="19" spans="1:5" x14ac:dyDescent="0.35">
      <c r="A19" s="2" t="s">
        <v>14</v>
      </c>
    </row>
    <row r="20" spans="1:5" ht="18" customHeight="1" x14ac:dyDescent="0.4">
      <c r="A20" s="7" t="s">
        <v>15</v>
      </c>
    </row>
    <row r="21" spans="1:5" ht="18" customHeight="1" x14ac:dyDescent="0.35">
      <c r="A21" s="2" t="s">
        <v>16</v>
      </c>
    </row>
    <row r="22" spans="1:5" ht="39" customHeight="1" x14ac:dyDescent="0.35">
      <c r="A22" s="31" t="s">
        <v>17</v>
      </c>
    </row>
    <row r="23" spans="1:5" ht="39" customHeight="1" x14ac:dyDescent="0.4">
      <c r="A23" s="7" t="s">
        <v>18</v>
      </c>
    </row>
    <row r="24" spans="1:5" ht="105" customHeight="1" x14ac:dyDescent="0.35">
      <c r="A24" s="2" t="s">
        <v>19</v>
      </c>
    </row>
    <row r="25" spans="1:5" ht="15" customHeight="1" x14ac:dyDescent="0.35">
      <c r="A25" s="6" t="s">
        <v>20</v>
      </c>
    </row>
    <row r="26" spans="1:5" ht="30" customHeight="1" x14ac:dyDescent="0.35">
      <c r="A26" s="2" t="s">
        <v>21</v>
      </c>
    </row>
    <row r="27" spans="1:5" ht="15" customHeight="1" x14ac:dyDescent="0.35">
      <c r="A27" s="1" t="s">
        <v>22</v>
      </c>
      <c r="B27" s="4"/>
      <c r="C27" s="4"/>
      <c r="D27" s="4"/>
      <c r="E27" s="4"/>
    </row>
    <row r="28" spans="1:5" ht="77.25" customHeight="1" x14ac:dyDescent="0.35">
      <c r="A28" s="2" t="s">
        <v>23</v>
      </c>
    </row>
    <row r="29" spans="1:5" ht="37.5" customHeight="1" x14ac:dyDescent="0.4">
      <c r="A29" s="7" t="s">
        <v>24</v>
      </c>
    </row>
    <row r="30" spans="1:5" ht="30" customHeight="1" x14ac:dyDescent="0.35">
      <c r="A30" s="8" t="s">
        <v>81</v>
      </c>
    </row>
    <row r="31" spans="1:5" x14ac:dyDescent="0.35">
      <c r="A31" s="9" t="s">
        <v>25</v>
      </c>
    </row>
    <row r="32" spans="1:5" ht="18" customHeight="1" x14ac:dyDescent="0.4">
      <c r="A32" s="7" t="s">
        <v>26</v>
      </c>
    </row>
    <row r="33" spans="1:1" x14ac:dyDescent="0.35">
      <c r="A33" s="8" t="s">
        <v>27</v>
      </c>
    </row>
    <row r="34" spans="1:1" x14ac:dyDescent="0.35">
      <c r="A34" s="9" t="s">
        <v>28</v>
      </c>
    </row>
    <row r="35" spans="1:1" x14ac:dyDescent="0.35">
      <c r="A35" s="9" t="s">
        <v>29</v>
      </c>
    </row>
    <row r="36" spans="1:1" x14ac:dyDescent="0.35">
      <c r="A36" s="9" t="str">
        <f>HYPERLINK("#'Table of contents'!A1", "Go to contents")</f>
        <v>Go to contents</v>
      </c>
    </row>
  </sheetData>
  <hyperlinks>
    <hyperlink ref="A3" r:id="rId1" xr:uid="{00000000-0004-0000-0000-000000000000}"/>
    <hyperlink ref="A25" r:id="rId2" xr:uid="{00000000-0004-0000-0000-000001000000}"/>
    <hyperlink ref="A27" r:id="rId3" display="Mid-year household estimates - Table 1" xr:uid="{00000000-0004-0000-0000-000002000000}"/>
    <hyperlink ref="A27:B27" r:id="rId4" display="Mid-year household estimates - Table 1" xr:uid="{00000000-0004-0000-0000-000003000000}"/>
    <hyperlink ref="A27:E27" r:id="rId5" display="Mid-year household estimates - Table 1 (download a new spredasheet)" xr:uid="{00000000-0004-0000-0000-000004000000}"/>
    <hyperlink ref="A31" r:id="rId6" xr:uid="{00000000-0004-0000-0000-000005000000}"/>
    <hyperlink ref="A34" r:id="rId7" xr:uid="{00000000-0004-0000-0000-000006000000}"/>
    <hyperlink ref="A35" r:id="rId8" xr:uid="{00000000-0004-0000-0000-000007000000}"/>
    <hyperlink ref="A18" r:id="rId9" xr:uid="{00000000-0004-0000-0000-000008000000}"/>
    <hyperlink ref="A22" r:id="rId10" xr:uid="{00000000-0004-0000-0000-000009000000}"/>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14"/>
  <sheetViews>
    <sheetView workbookViewId="0"/>
  </sheetViews>
  <sheetFormatPr defaultColWidth="11.07421875" defaultRowHeight="15.5" x14ac:dyDescent="0.35"/>
  <cols>
    <col min="1" max="1" width="43.69140625" customWidth="1"/>
    <col min="2" max="5" width="10.69140625" customWidth="1"/>
    <col min="6" max="6" width="13.69140625" customWidth="1"/>
    <col min="7" max="8" width="10.69140625" customWidth="1"/>
    <col min="9" max="10" width="13.69140625" customWidth="1"/>
    <col min="11" max="12" width="10.69140625" customWidth="1"/>
    <col min="13" max="13" width="13.69140625" customWidth="1"/>
    <col min="14" max="15" width="10.69140625" customWidth="1"/>
    <col min="16" max="17" width="13.69140625" customWidth="1"/>
  </cols>
  <sheetData>
    <row r="1" spans="1:17" ht="20" customHeight="1" x14ac:dyDescent="0.4">
      <c r="A1" s="32" t="s">
        <v>40</v>
      </c>
    </row>
    <row r="2" spans="1:17" x14ac:dyDescent="0.35">
      <c r="A2" t="s">
        <v>32</v>
      </c>
    </row>
    <row r="3" spans="1:17" x14ac:dyDescent="0.35">
      <c r="A3" s="12" t="str">
        <f>HYPERLINK("#'Table of contents'!A1", "Back to contents")</f>
        <v>Back to contents</v>
      </c>
    </row>
    <row r="4" spans="1:17" ht="93" customHeight="1" x14ac:dyDescent="0.35">
      <c r="A4" s="13" t="s">
        <v>42</v>
      </c>
      <c r="B4" s="13" t="s">
        <v>43</v>
      </c>
      <c r="C4" s="14" t="s">
        <v>44</v>
      </c>
      <c r="D4" s="14" t="s">
        <v>45</v>
      </c>
      <c r="E4" s="14" t="s">
        <v>46</v>
      </c>
      <c r="F4" s="14" t="s">
        <v>47</v>
      </c>
      <c r="G4" s="14" t="s">
        <v>48</v>
      </c>
      <c r="H4" s="14" t="s">
        <v>49</v>
      </c>
      <c r="I4" s="14" t="s">
        <v>50</v>
      </c>
      <c r="J4" s="14" t="s">
        <v>51</v>
      </c>
      <c r="K4" s="14" t="s">
        <v>52</v>
      </c>
      <c r="L4" s="14" t="s">
        <v>53</v>
      </c>
      <c r="M4" s="14" t="s">
        <v>54</v>
      </c>
      <c r="N4" s="14" t="s">
        <v>55</v>
      </c>
      <c r="O4" s="14" t="s">
        <v>56</v>
      </c>
      <c r="P4" s="14" t="s">
        <v>57</v>
      </c>
      <c r="Q4" s="14" t="s">
        <v>58</v>
      </c>
    </row>
    <row r="5" spans="1:17" x14ac:dyDescent="0.35">
      <c r="A5" s="8" t="s">
        <v>59</v>
      </c>
      <c r="B5" s="15" t="s">
        <v>60</v>
      </c>
      <c r="C5" s="16">
        <v>5294</v>
      </c>
      <c r="D5" s="16">
        <v>4400</v>
      </c>
      <c r="E5" s="16">
        <v>225</v>
      </c>
      <c r="F5" s="16">
        <v>77</v>
      </c>
      <c r="G5" s="16">
        <v>148</v>
      </c>
      <c r="H5" s="16">
        <v>675</v>
      </c>
      <c r="I5" s="16">
        <v>36</v>
      </c>
      <c r="J5" s="16">
        <v>1524</v>
      </c>
      <c r="K5" s="18">
        <v>83.1</v>
      </c>
      <c r="L5" s="18">
        <v>4.3</v>
      </c>
      <c r="M5" s="18">
        <v>1.5</v>
      </c>
      <c r="N5" s="18">
        <v>2.8</v>
      </c>
      <c r="O5" s="18">
        <v>12.8</v>
      </c>
      <c r="P5" s="18">
        <v>0.7</v>
      </c>
      <c r="Q5" s="18">
        <v>28.8</v>
      </c>
    </row>
    <row r="6" spans="1:17" x14ac:dyDescent="0.35">
      <c r="A6" s="8" t="s">
        <v>61</v>
      </c>
      <c r="B6" s="15" t="s">
        <v>62</v>
      </c>
      <c r="C6" s="16">
        <v>8710</v>
      </c>
      <c r="D6" s="16">
        <v>6739</v>
      </c>
      <c r="E6" s="16">
        <v>499</v>
      </c>
      <c r="F6" s="16">
        <v>256</v>
      </c>
      <c r="G6" s="16">
        <v>243</v>
      </c>
      <c r="H6" s="16">
        <v>1473</v>
      </c>
      <c r="I6" s="16">
        <v>118</v>
      </c>
      <c r="J6" s="16">
        <v>2850</v>
      </c>
      <c r="K6" s="18">
        <v>77.400000000000006</v>
      </c>
      <c r="L6" s="18">
        <v>5.7</v>
      </c>
      <c r="M6" s="18">
        <v>2.9</v>
      </c>
      <c r="N6" s="18">
        <v>2.8</v>
      </c>
      <c r="O6" s="18">
        <v>16.899999999999999</v>
      </c>
      <c r="P6" s="18">
        <v>1.4</v>
      </c>
      <c r="Q6" s="18">
        <v>32.700000000000003</v>
      </c>
    </row>
    <row r="7" spans="1:17" x14ac:dyDescent="0.35">
      <c r="A7" s="8" t="s">
        <v>63</v>
      </c>
      <c r="B7" s="15" t="s">
        <v>64</v>
      </c>
      <c r="C7" s="16">
        <v>5899</v>
      </c>
      <c r="D7" s="16">
        <v>5246</v>
      </c>
      <c r="E7" s="16">
        <v>262</v>
      </c>
      <c r="F7" s="16">
        <v>96</v>
      </c>
      <c r="G7" s="16">
        <v>166</v>
      </c>
      <c r="H7" s="16">
        <v>391</v>
      </c>
      <c r="I7" s="16">
        <v>61</v>
      </c>
      <c r="J7" s="16">
        <v>1819</v>
      </c>
      <c r="K7" s="18">
        <v>88.9</v>
      </c>
      <c r="L7" s="18">
        <v>4.4000000000000004</v>
      </c>
      <c r="M7" s="18">
        <v>1.6</v>
      </c>
      <c r="N7" s="18">
        <v>2.8</v>
      </c>
      <c r="O7" s="18">
        <v>6.6</v>
      </c>
      <c r="P7" s="18">
        <v>1</v>
      </c>
      <c r="Q7" s="18">
        <v>30.8</v>
      </c>
    </row>
    <row r="8" spans="1:17" x14ac:dyDescent="0.35">
      <c r="A8" s="8" t="s">
        <v>65</v>
      </c>
      <c r="B8" s="15" t="s">
        <v>66</v>
      </c>
      <c r="C8" s="16">
        <v>11351</v>
      </c>
      <c r="D8" s="16">
        <v>10003</v>
      </c>
      <c r="E8" s="16">
        <v>819</v>
      </c>
      <c r="F8" s="16">
        <v>381</v>
      </c>
      <c r="G8" s="16">
        <v>438</v>
      </c>
      <c r="H8" s="16">
        <v>529</v>
      </c>
      <c r="I8" s="16">
        <v>102</v>
      </c>
      <c r="J8" s="16">
        <v>4067</v>
      </c>
      <c r="K8" s="18">
        <v>88.1</v>
      </c>
      <c r="L8" s="18">
        <v>7.2</v>
      </c>
      <c r="M8" s="18">
        <v>3.4</v>
      </c>
      <c r="N8" s="18">
        <v>3.9</v>
      </c>
      <c r="O8" s="18">
        <v>4.7</v>
      </c>
      <c r="P8" s="18">
        <v>0.9</v>
      </c>
      <c r="Q8" s="18">
        <v>35.799999999999997</v>
      </c>
    </row>
    <row r="9" spans="1:17" x14ac:dyDescent="0.35">
      <c r="A9" s="8" t="s">
        <v>67</v>
      </c>
      <c r="B9" s="15" t="s">
        <v>68</v>
      </c>
      <c r="C9" s="16">
        <v>9754</v>
      </c>
      <c r="D9" s="16">
        <v>9029</v>
      </c>
      <c r="E9" s="16">
        <v>434</v>
      </c>
      <c r="F9" s="16">
        <v>309</v>
      </c>
      <c r="G9" s="16">
        <v>125</v>
      </c>
      <c r="H9" s="16">
        <v>291</v>
      </c>
      <c r="I9" s="16">
        <v>121</v>
      </c>
      <c r="J9" s="16">
        <v>3336</v>
      </c>
      <c r="K9" s="18">
        <v>92.6</v>
      </c>
      <c r="L9" s="18">
        <v>4.4000000000000004</v>
      </c>
      <c r="M9" s="18">
        <v>3.2</v>
      </c>
      <c r="N9" s="18">
        <v>1.3</v>
      </c>
      <c r="O9" s="18">
        <v>3</v>
      </c>
      <c r="P9" s="18">
        <v>1.2</v>
      </c>
      <c r="Q9" s="18">
        <v>34.200000000000003</v>
      </c>
    </row>
    <row r="10" spans="1:17" x14ac:dyDescent="0.35">
      <c r="A10" s="8" t="s">
        <v>69</v>
      </c>
      <c r="B10" s="15" t="s">
        <v>70</v>
      </c>
      <c r="C10" s="16">
        <v>1717</v>
      </c>
      <c r="D10" s="16">
        <v>1372</v>
      </c>
      <c r="E10" s="16">
        <v>212</v>
      </c>
      <c r="F10" s="16">
        <v>149</v>
      </c>
      <c r="G10" s="16">
        <v>63</v>
      </c>
      <c r="H10" s="16">
        <v>133</v>
      </c>
      <c r="I10" s="16">
        <v>15</v>
      </c>
      <c r="J10" s="16">
        <v>519</v>
      </c>
      <c r="K10" s="18">
        <v>79.900000000000006</v>
      </c>
      <c r="L10" s="18">
        <v>12.3</v>
      </c>
      <c r="M10" s="18">
        <v>8.6999999999999993</v>
      </c>
      <c r="N10" s="18">
        <v>3.7</v>
      </c>
      <c r="O10" s="18">
        <v>7.7</v>
      </c>
      <c r="P10" s="18">
        <v>0.9</v>
      </c>
      <c r="Q10" s="18">
        <v>30.2</v>
      </c>
    </row>
    <row r="11" spans="1:17" x14ac:dyDescent="0.35">
      <c r="A11" s="8" t="s">
        <v>71</v>
      </c>
      <c r="B11" s="15" t="s">
        <v>72</v>
      </c>
      <c r="C11" s="16">
        <v>10057</v>
      </c>
      <c r="D11" s="16">
        <v>9309</v>
      </c>
      <c r="E11" s="16">
        <v>618</v>
      </c>
      <c r="F11" s="16">
        <v>176</v>
      </c>
      <c r="G11" s="16">
        <v>442</v>
      </c>
      <c r="H11" s="16">
        <v>130</v>
      </c>
      <c r="I11" s="16">
        <v>148</v>
      </c>
      <c r="J11" s="16">
        <v>3548</v>
      </c>
      <c r="K11" s="18">
        <v>92.6</v>
      </c>
      <c r="L11" s="18">
        <v>6.1</v>
      </c>
      <c r="M11" s="18">
        <v>1.8</v>
      </c>
      <c r="N11" s="18">
        <v>4.4000000000000004</v>
      </c>
      <c r="O11" s="18">
        <v>1.3</v>
      </c>
      <c r="P11" s="18">
        <v>1.5</v>
      </c>
      <c r="Q11" s="18">
        <v>35.299999999999997</v>
      </c>
    </row>
    <row r="12" spans="1:17" x14ac:dyDescent="0.35">
      <c r="A12" s="8" t="s">
        <v>73</v>
      </c>
      <c r="B12" s="15" t="s">
        <v>74</v>
      </c>
      <c r="C12" s="16">
        <v>1405</v>
      </c>
      <c r="D12" s="16">
        <v>1206</v>
      </c>
      <c r="E12" s="16">
        <v>151</v>
      </c>
      <c r="F12" s="16">
        <v>35</v>
      </c>
      <c r="G12" s="16">
        <v>116</v>
      </c>
      <c r="H12" s="16">
        <v>48</v>
      </c>
      <c r="I12" s="16">
        <v>9</v>
      </c>
      <c r="J12" s="16">
        <v>422</v>
      </c>
      <c r="K12" s="18">
        <v>85.8</v>
      </c>
      <c r="L12" s="18">
        <v>10.7</v>
      </c>
      <c r="M12" s="18">
        <v>2.5</v>
      </c>
      <c r="N12" s="18">
        <v>8.3000000000000007</v>
      </c>
      <c r="O12" s="18">
        <v>3.4</v>
      </c>
      <c r="P12" s="18">
        <v>0.6</v>
      </c>
      <c r="Q12" s="18">
        <v>30</v>
      </c>
    </row>
    <row r="13" spans="1:17" x14ac:dyDescent="0.35">
      <c r="A13" s="8" t="s">
        <v>75</v>
      </c>
      <c r="B13" s="15" t="s">
        <v>76</v>
      </c>
      <c r="C13" s="16">
        <v>3511</v>
      </c>
      <c r="D13" s="16">
        <v>2881</v>
      </c>
      <c r="E13" s="16">
        <v>319</v>
      </c>
      <c r="F13" s="16">
        <v>161</v>
      </c>
      <c r="G13" s="16">
        <v>158</v>
      </c>
      <c r="H13" s="16">
        <v>311</v>
      </c>
      <c r="I13" s="16">
        <v>29</v>
      </c>
      <c r="J13" s="16">
        <v>1146</v>
      </c>
      <c r="K13" s="18">
        <v>82.1</v>
      </c>
      <c r="L13" s="18">
        <v>9.1</v>
      </c>
      <c r="M13" s="18">
        <v>4.5999999999999996</v>
      </c>
      <c r="N13" s="18">
        <v>4.5</v>
      </c>
      <c r="O13" s="18">
        <v>8.9</v>
      </c>
      <c r="P13" s="18">
        <v>0.8</v>
      </c>
      <c r="Q13" s="18">
        <v>32.6</v>
      </c>
    </row>
    <row r="14" spans="1:17" x14ac:dyDescent="0.35">
      <c r="B14" s="17"/>
      <c r="C14" s="17"/>
      <c r="D14" s="17"/>
      <c r="E14" s="17"/>
      <c r="F14" s="17"/>
      <c r="G14" s="17"/>
      <c r="H14" s="17"/>
      <c r="I14" s="17"/>
      <c r="J14" s="17"/>
      <c r="K14" s="19"/>
      <c r="L14" s="19"/>
      <c r="M14" s="19"/>
      <c r="N14" s="19"/>
      <c r="O14" s="19"/>
      <c r="P14" s="19"/>
      <c r="Q14" s="19"/>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4"/>
  <sheetViews>
    <sheetView workbookViewId="0"/>
  </sheetViews>
  <sheetFormatPr defaultColWidth="11.07421875" defaultRowHeight="15.5" x14ac:dyDescent="0.35"/>
  <cols>
    <col min="1" max="1" width="43.69140625" customWidth="1"/>
    <col min="2" max="5" width="10.69140625" customWidth="1"/>
    <col min="6" max="6" width="13.69140625" customWidth="1"/>
    <col min="7" max="8" width="10.69140625" customWidth="1"/>
    <col min="9" max="10" width="13.69140625" customWidth="1"/>
    <col min="11" max="12" width="10.69140625" customWidth="1"/>
    <col min="13" max="13" width="13.69140625" customWidth="1"/>
    <col min="14" max="15" width="10.69140625" customWidth="1"/>
    <col min="16" max="17" width="13.69140625" customWidth="1"/>
  </cols>
  <sheetData>
    <row r="1" spans="1:17" ht="20" customHeight="1" x14ac:dyDescent="0.4">
      <c r="A1" s="32" t="s">
        <v>41</v>
      </c>
    </row>
    <row r="2" spans="1:17" x14ac:dyDescent="0.35">
      <c r="A2" t="s">
        <v>32</v>
      </c>
    </row>
    <row r="3" spans="1:17" x14ac:dyDescent="0.35">
      <c r="A3" s="12" t="str">
        <f>HYPERLINK("#'Table of contents'!A1", "Back to contents")</f>
        <v>Back to contents</v>
      </c>
    </row>
    <row r="4" spans="1:17" ht="93" customHeight="1" x14ac:dyDescent="0.35">
      <c r="A4" s="13" t="s">
        <v>42</v>
      </c>
      <c r="B4" s="13" t="s">
        <v>43</v>
      </c>
      <c r="C4" s="14" t="s">
        <v>44</v>
      </c>
      <c r="D4" s="14" t="s">
        <v>45</v>
      </c>
      <c r="E4" s="14" t="s">
        <v>46</v>
      </c>
      <c r="F4" s="14" t="s">
        <v>47</v>
      </c>
      <c r="G4" s="14" t="s">
        <v>48</v>
      </c>
      <c r="H4" s="14" t="s">
        <v>49</v>
      </c>
      <c r="I4" s="14" t="s">
        <v>50</v>
      </c>
      <c r="J4" s="14" t="s">
        <v>51</v>
      </c>
      <c r="K4" s="14" t="s">
        <v>52</v>
      </c>
      <c r="L4" s="14" t="s">
        <v>53</v>
      </c>
      <c r="M4" s="14" t="s">
        <v>54</v>
      </c>
      <c r="N4" s="14" t="s">
        <v>55</v>
      </c>
      <c r="O4" s="14" t="s">
        <v>56</v>
      </c>
      <c r="P4" s="14" t="s">
        <v>57</v>
      </c>
      <c r="Q4" s="14" t="s">
        <v>58</v>
      </c>
    </row>
    <row r="5" spans="1:17" x14ac:dyDescent="0.35">
      <c r="A5" s="8" t="s">
        <v>59</v>
      </c>
      <c r="B5" s="15" t="s">
        <v>60</v>
      </c>
      <c r="C5" s="16">
        <v>5387</v>
      </c>
      <c r="D5" s="16">
        <v>4400</v>
      </c>
      <c r="E5" s="16">
        <v>261</v>
      </c>
      <c r="F5" s="16">
        <v>90</v>
      </c>
      <c r="G5" s="16">
        <v>171</v>
      </c>
      <c r="H5" s="16">
        <v>726</v>
      </c>
      <c r="I5" s="16">
        <v>37</v>
      </c>
      <c r="J5" s="16">
        <v>1507</v>
      </c>
      <c r="K5" s="18">
        <v>81.7</v>
      </c>
      <c r="L5" s="18">
        <v>4.8</v>
      </c>
      <c r="M5" s="18">
        <v>1.7</v>
      </c>
      <c r="N5" s="18">
        <v>3.2</v>
      </c>
      <c r="O5" s="18">
        <v>13.5</v>
      </c>
      <c r="P5" s="18">
        <v>0.7</v>
      </c>
      <c r="Q5" s="18">
        <v>28</v>
      </c>
    </row>
    <row r="6" spans="1:17" x14ac:dyDescent="0.35">
      <c r="A6" s="8" t="s">
        <v>61</v>
      </c>
      <c r="B6" s="15" t="s">
        <v>62</v>
      </c>
      <c r="C6" s="16">
        <v>8790</v>
      </c>
      <c r="D6" s="16">
        <v>6801</v>
      </c>
      <c r="E6" s="16">
        <v>481</v>
      </c>
      <c r="F6" s="16">
        <v>239</v>
      </c>
      <c r="G6" s="16">
        <v>242</v>
      </c>
      <c r="H6" s="16">
        <v>1506</v>
      </c>
      <c r="I6" s="16">
        <v>115</v>
      </c>
      <c r="J6" s="16">
        <v>2857</v>
      </c>
      <c r="K6" s="18">
        <v>77.400000000000006</v>
      </c>
      <c r="L6" s="18">
        <v>5.5</v>
      </c>
      <c r="M6" s="18">
        <v>2.7</v>
      </c>
      <c r="N6" s="18">
        <v>2.8</v>
      </c>
      <c r="O6" s="18">
        <v>17.100000000000001</v>
      </c>
      <c r="P6" s="18">
        <v>1.3</v>
      </c>
      <c r="Q6" s="18">
        <v>32.5</v>
      </c>
    </row>
    <row r="7" spans="1:17" x14ac:dyDescent="0.35">
      <c r="A7" s="8" t="s">
        <v>63</v>
      </c>
      <c r="B7" s="15" t="s">
        <v>64</v>
      </c>
      <c r="C7" s="16">
        <v>6008</v>
      </c>
      <c r="D7" s="16">
        <v>5299</v>
      </c>
      <c r="E7" s="16">
        <v>314</v>
      </c>
      <c r="F7" s="16">
        <v>103</v>
      </c>
      <c r="G7" s="16">
        <v>211</v>
      </c>
      <c r="H7" s="16">
        <v>395</v>
      </c>
      <c r="I7" s="16">
        <v>60</v>
      </c>
      <c r="J7" s="16">
        <v>1836</v>
      </c>
      <c r="K7" s="18">
        <v>88.2</v>
      </c>
      <c r="L7" s="18">
        <v>5.2</v>
      </c>
      <c r="M7" s="18">
        <v>1.7</v>
      </c>
      <c r="N7" s="18">
        <v>3.5</v>
      </c>
      <c r="O7" s="18">
        <v>6.6</v>
      </c>
      <c r="P7" s="18">
        <v>1</v>
      </c>
      <c r="Q7" s="18">
        <v>30.6</v>
      </c>
    </row>
    <row r="8" spans="1:17" x14ac:dyDescent="0.35">
      <c r="A8" s="8" t="s">
        <v>65</v>
      </c>
      <c r="B8" s="15" t="s">
        <v>66</v>
      </c>
      <c r="C8" s="16">
        <v>11440</v>
      </c>
      <c r="D8" s="16">
        <v>10052</v>
      </c>
      <c r="E8" s="16">
        <v>824</v>
      </c>
      <c r="F8" s="16">
        <v>361</v>
      </c>
      <c r="G8" s="16">
        <v>463</v>
      </c>
      <c r="H8" s="16">
        <v>564</v>
      </c>
      <c r="I8" s="16">
        <v>91</v>
      </c>
      <c r="J8" s="16">
        <v>4064</v>
      </c>
      <c r="K8" s="18">
        <v>87.9</v>
      </c>
      <c r="L8" s="18">
        <v>7.2</v>
      </c>
      <c r="M8" s="18">
        <v>3.2</v>
      </c>
      <c r="N8" s="18">
        <v>4</v>
      </c>
      <c r="O8" s="18">
        <v>4.9000000000000004</v>
      </c>
      <c r="P8" s="18">
        <v>0.8</v>
      </c>
      <c r="Q8" s="18">
        <v>35.5</v>
      </c>
    </row>
    <row r="9" spans="1:17" x14ac:dyDescent="0.35">
      <c r="A9" s="8" t="s">
        <v>67</v>
      </c>
      <c r="B9" s="15" t="s">
        <v>68</v>
      </c>
      <c r="C9" s="16">
        <v>9883</v>
      </c>
      <c r="D9" s="16">
        <v>9075</v>
      </c>
      <c r="E9" s="16">
        <v>424</v>
      </c>
      <c r="F9" s="16">
        <v>279</v>
      </c>
      <c r="G9" s="16">
        <v>145</v>
      </c>
      <c r="H9" s="16">
        <v>386</v>
      </c>
      <c r="I9" s="16">
        <v>124</v>
      </c>
      <c r="J9" s="16">
        <v>3464</v>
      </c>
      <c r="K9" s="18">
        <v>91.8</v>
      </c>
      <c r="L9" s="18">
        <v>4.3</v>
      </c>
      <c r="M9" s="18">
        <v>2.8</v>
      </c>
      <c r="N9" s="18">
        <v>1.5</v>
      </c>
      <c r="O9" s="18">
        <v>3.9</v>
      </c>
      <c r="P9" s="18">
        <v>1.3</v>
      </c>
      <c r="Q9" s="18">
        <v>35.1</v>
      </c>
    </row>
    <row r="10" spans="1:17" x14ac:dyDescent="0.35">
      <c r="A10" s="8" t="s">
        <v>69</v>
      </c>
      <c r="B10" s="15" t="s">
        <v>70</v>
      </c>
      <c r="C10" s="16">
        <v>1730</v>
      </c>
      <c r="D10" s="16">
        <v>1342</v>
      </c>
      <c r="E10" s="16">
        <v>214</v>
      </c>
      <c r="F10" s="16">
        <v>148</v>
      </c>
      <c r="G10" s="16">
        <v>66</v>
      </c>
      <c r="H10" s="16">
        <v>175</v>
      </c>
      <c r="I10" s="16">
        <v>13</v>
      </c>
      <c r="J10" s="16">
        <v>538</v>
      </c>
      <c r="K10" s="18">
        <v>77.599999999999994</v>
      </c>
      <c r="L10" s="18">
        <v>12.4</v>
      </c>
      <c r="M10" s="18">
        <v>8.6</v>
      </c>
      <c r="N10" s="18">
        <v>3.8</v>
      </c>
      <c r="O10" s="18">
        <v>10.1</v>
      </c>
      <c r="P10" s="18">
        <v>0.8</v>
      </c>
      <c r="Q10" s="18">
        <v>31.1</v>
      </c>
    </row>
    <row r="11" spans="1:17" x14ac:dyDescent="0.35">
      <c r="A11" s="8" t="s">
        <v>71</v>
      </c>
      <c r="B11" s="15" t="s">
        <v>72</v>
      </c>
      <c r="C11" s="16">
        <v>10101</v>
      </c>
      <c r="D11" s="16">
        <v>9339</v>
      </c>
      <c r="E11" s="16">
        <v>640</v>
      </c>
      <c r="F11" s="16">
        <v>202</v>
      </c>
      <c r="G11" s="16">
        <v>438</v>
      </c>
      <c r="H11" s="16">
        <v>122</v>
      </c>
      <c r="I11" s="16">
        <v>152</v>
      </c>
      <c r="J11" s="16">
        <v>3581</v>
      </c>
      <c r="K11" s="18">
        <v>92.5</v>
      </c>
      <c r="L11" s="18">
        <v>6.3</v>
      </c>
      <c r="M11" s="18">
        <v>2</v>
      </c>
      <c r="N11" s="18">
        <v>4.3</v>
      </c>
      <c r="O11" s="18">
        <v>1.2</v>
      </c>
      <c r="P11" s="18">
        <v>1.5</v>
      </c>
      <c r="Q11" s="18">
        <v>35.5</v>
      </c>
    </row>
    <row r="12" spans="1:17" x14ac:dyDescent="0.35">
      <c r="A12" s="8" t="s">
        <v>73</v>
      </c>
      <c r="B12" s="15" t="s">
        <v>74</v>
      </c>
      <c r="C12" s="16">
        <v>1443</v>
      </c>
      <c r="D12" s="16">
        <v>1243</v>
      </c>
      <c r="E12" s="16">
        <v>151</v>
      </c>
      <c r="F12" s="16">
        <v>37</v>
      </c>
      <c r="G12" s="16">
        <v>114</v>
      </c>
      <c r="H12" s="16">
        <v>49</v>
      </c>
      <c r="I12" s="16">
        <v>10</v>
      </c>
      <c r="J12" s="16">
        <v>427</v>
      </c>
      <c r="K12" s="18">
        <v>86.1</v>
      </c>
      <c r="L12" s="18">
        <v>10.5</v>
      </c>
      <c r="M12" s="18">
        <v>2.6</v>
      </c>
      <c r="N12" s="18">
        <v>7.9</v>
      </c>
      <c r="O12" s="18">
        <v>3.4</v>
      </c>
      <c r="P12" s="18">
        <v>0.7</v>
      </c>
      <c r="Q12" s="18">
        <v>29.6</v>
      </c>
    </row>
    <row r="13" spans="1:17" x14ac:dyDescent="0.35">
      <c r="A13" s="8" t="s">
        <v>75</v>
      </c>
      <c r="B13" s="15" t="s">
        <v>76</v>
      </c>
      <c r="C13" s="16">
        <v>3540</v>
      </c>
      <c r="D13" s="16">
        <v>2884</v>
      </c>
      <c r="E13" s="16">
        <v>335</v>
      </c>
      <c r="F13" s="16">
        <v>168</v>
      </c>
      <c r="G13" s="16">
        <v>167</v>
      </c>
      <c r="H13" s="16">
        <v>321</v>
      </c>
      <c r="I13" s="16">
        <v>22</v>
      </c>
      <c r="J13" s="16">
        <v>1137</v>
      </c>
      <c r="K13" s="18">
        <v>81.5</v>
      </c>
      <c r="L13" s="18">
        <v>9.5</v>
      </c>
      <c r="M13" s="18">
        <v>4.7</v>
      </c>
      <c r="N13" s="18">
        <v>4.7</v>
      </c>
      <c r="O13" s="18">
        <v>9.1</v>
      </c>
      <c r="P13" s="18">
        <v>0.6</v>
      </c>
      <c r="Q13" s="18">
        <v>32.1</v>
      </c>
    </row>
    <row r="14" spans="1:17" x14ac:dyDescent="0.35">
      <c r="B14" s="17"/>
      <c r="C14" s="17"/>
      <c r="D14" s="17"/>
      <c r="E14" s="17"/>
      <c r="F14" s="17"/>
      <c r="G14" s="17"/>
      <c r="H14" s="17"/>
      <c r="I14" s="17"/>
      <c r="J14" s="17"/>
      <c r="K14" s="19"/>
      <c r="L14" s="19"/>
      <c r="M14" s="19"/>
      <c r="N14" s="19"/>
      <c r="O14" s="19"/>
      <c r="P14" s="19"/>
      <c r="Q14" s="19"/>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4"/>
  <sheetViews>
    <sheetView workbookViewId="0"/>
  </sheetViews>
  <sheetFormatPr defaultColWidth="11.07421875" defaultRowHeight="15.5" x14ac:dyDescent="0.35"/>
  <cols>
    <col min="1" max="1" width="43.69140625" customWidth="1"/>
    <col min="2" max="5" width="10.69140625" customWidth="1"/>
    <col min="6" max="6" width="13.69140625" customWidth="1"/>
    <col min="7" max="8" width="10.69140625" customWidth="1"/>
    <col min="9" max="10" width="13.69140625" customWidth="1"/>
    <col min="11" max="12" width="10.69140625" customWidth="1"/>
    <col min="13" max="13" width="13.69140625" customWidth="1"/>
    <col min="14" max="15" width="10.69140625" customWidth="1"/>
    <col min="16" max="17" width="13.69140625" customWidth="1"/>
  </cols>
  <sheetData>
    <row r="1" spans="1:17" ht="20" x14ac:dyDescent="0.4">
      <c r="A1" s="32" t="s">
        <v>93</v>
      </c>
    </row>
    <row r="2" spans="1:17" x14ac:dyDescent="0.35">
      <c r="A2" t="s">
        <v>94</v>
      </c>
    </row>
    <row r="3" spans="1:17" x14ac:dyDescent="0.35">
      <c r="A3" s="12" t="str">
        <f>HYPERLINK("#'Table of contents'!A1", "Back to contents")</f>
        <v>Back to contents</v>
      </c>
    </row>
    <row r="4" spans="1:17" ht="93" x14ac:dyDescent="0.35">
      <c r="A4" s="23" t="s">
        <v>95</v>
      </c>
      <c r="B4" s="23" t="s">
        <v>96</v>
      </c>
      <c r="C4" s="25" t="s">
        <v>97</v>
      </c>
      <c r="D4" s="25" t="s">
        <v>98</v>
      </c>
      <c r="E4" s="25" t="s">
        <v>99</v>
      </c>
      <c r="F4" s="25" t="s">
        <v>100</v>
      </c>
      <c r="G4" s="25" t="s">
        <v>101</v>
      </c>
      <c r="H4" s="25" t="s">
        <v>102</v>
      </c>
      <c r="I4" s="25" t="s">
        <v>103</v>
      </c>
      <c r="J4" s="25" t="s">
        <v>104</v>
      </c>
      <c r="K4" s="25" t="s">
        <v>105</v>
      </c>
      <c r="L4" s="25" t="s">
        <v>106</v>
      </c>
      <c r="M4" s="25" t="s">
        <v>107</v>
      </c>
      <c r="N4" s="25" t="s">
        <v>108</v>
      </c>
      <c r="O4" s="25" t="s">
        <v>109</v>
      </c>
      <c r="P4" s="25" t="s">
        <v>110</v>
      </c>
      <c r="Q4" s="25" t="s">
        <v>111</v>
      </c>
    </row>
    <row r="5" spans="1:17" x14ac:dyDescent="0.35">
      <c r="A5" s="24" t="s">
        <v>112</v>
      </c>
      <c r="B5" s="26" t="s">
        <v>113</v>
      </c>
      <c r="C5" s="27">
        <v>5443</v>
      </c>
      <c r="D5" s="27">
        <v>4368</v>
      </c>
      <c r="E5" s="27">
        <v>292</v>
      </c>
      <c r="F5" s="27">
        <v>98</v>
      </c>
      <c r="G5" s="27">
        <v>194</v>
      </c>
      <c r="H5" s="27">
        <v>783</v>
      </c>
      <c r="I5" s="27">
        <v>34</v>
      </c>
      <c r="J5" s="27">
        <v>1567</v>
      </c>
      <c r="K5" s="29">
        <v>80.2</v>
      </c>
      <c r="L5" s="29">
        <v>5.4</v>
      </c>
      <c r="M5" s="29">
        <v>1.8</v>
      </c>
      <c r="N5" s="29">
        <v>3.6</v>
      </c>
      <c r="O5" s="29">
        <v>14.4</v>
      </c>
      <c r="P5" s="29">
        <v>0.6</v>
      </c>
      <c r="Q5" s="29">
        <v>28.8</v>
      </c>
    </row>
    <row r="6" spans="1:17" x14ac:dyDescent="0.35">
      <c r="A6" s="24" t="s">
        <v>114</v>
      </c>
      <c r="B6" s="26" t="s">
        <v>115</v>
      </c>
      <c r="C6" s="27">
        <v>8808</v>
      </c>
      <c r="D6" s="27">
        <v>6775</v>
      </c>
      <c r="E6" s="27">
        <v>525</v>
      </c>
      <c r="F6" s="27">
        <v>276</v>
      </c>
      <c r="G6" s="27">
        <v>249</v>
      </c>
      <c r="H6" s="27">
        <v>1508</v>
      </c>
      <c r="I6" s="27">
        <v>113</v>
      </c>
      <c r="J6" s="27">
        <v>2968</v>
      </c>
      <c r="K6" s="29">
        <v>76.900000000000006</v>
      </c>
      <c r="L6" s="29">
        <v>6</v>
      </c>
      <c r="M6" s="29">
        <v>3.1</v>
      </c>
      <c r="N6" s="29">
        <v>2.8</v>
      </c>
      <c r="O6" s="29">
        <v>17.100000000000001</v>
      </c>
      <c r="P6" s="29">
        <v>1.3</v>
      </c>
      <c r="Q6" s="29">
        <v>33.700000000000003</v>
      </c>
    </row>
    <row r="7" spans="1:17" x14ac:dyDescent="0.35">
      <c r="A7" s="24" t="s">
        <v>116</v>
      </c>
      <c r="B7" s="26" t="s">
        <v>117</v>
      </c>
      <c r="C7" s="27">
        <v>6091</v>
      </c>
      <c r="D7" s="27">
        <v>5345</v>
      </c>
      <c r="E7" s="27">
        <v>334</v>
      </c>
      <c r="F7" s="27">
        <v>107</v>
      </c>
      <c r="G7" s="27">
        <v>227</v>
      </c>
      <c r="H7" s="27">
        <v>412</v>
      </c>
      <c r="I7" s="27">
        <v>63</v>
      </c>
      <c r="J7" s="27">
        <v>1895</v>
      </c>
      <c r="K7" s="29">
        <v>87.8</v>
      </c>
      <c r="L7" s="29">
        <v>5.5</v>
      </c>
      <c r="M7" s="29">
        <v>1.8</v>
      </c>
      <c r="N7" s="29">
        <v>3.7</v>
      </c>
      <c r="O7" s="29">
        <v>6.8</v>
      </c>
      <c r="P7" s="29">
        <v>1</v>
      </c>
      <c r="Q7" s="29">
        <v>31.1</v>
      </c>
    </row>
    <row r="8" spans="1:17" x14ac:dyDescent="0.35">
      <c r="A8" s="24" t="s">
        <v>118</v>
      </c>
      <c r="B8" s="26" t="s">
        <v>119</v>
      </c>
      <c r="C8" s="27">
        <v>11533</v>
      </c>
      <c r="D8" s="27">
        <v>10130</v>
      </c>
      <c r="E8" s="27">
        <v>851</v>
      </c>
      <c r="F8" s="27">
        <v>360</v>
      </c>
      <c r="G8" s="27">
        <v>491</v>
      </c>
      <c r="H8" s="27">
        <v>552</v>
      </c>
      <c r="I8" s="27">
        <v>98</v>
      </c>
      <c r="J8" s="27">
        <v>4116</v>
      </c>
      <c r="K8" s="29">
        <v>87.8</v>
      </c>
      <c r="L8" s="29">
        <v>7.4</v>
      </c>
      <c r="M8" s="29">
        <v>3.1</v>
      </c>
      <c r="N8" s="29">
        <v>4.3</v>
      </c>
      <c r="O8" s="29">
        <v>4.8</v>
      </c>
      <c r="P8" s="29">
        <v>0.8</v>
      </c>
      <c r="Q8" s="29">
        <v>35.700000000000003</v>
      </c>
    </row>
    <row r="9" spans="1:17" x14ac:dyDescent="0.35">
      <c r="A9" s="24" t="s">
        <v>120</v>
      </c>
      <c r="B9" s="26" t="s">
        <v>121</v>
      </c>
      <c r="C9" s="27">
        <v>9972</v>
      </c>
      <c r="D9" s="27">
        <v>9192</v>
      </c>
      <c r="E9" s="27">
        <v>453</v>
      </c>
      <c r="F9" s="27">
        <v>263</v>
      </c>
      <c r="G9" s="27">
        <v>192</v>
      </c>
      <c r="H9" s="27">
        <v>326</v>
      </c>
      <c r="I9" s="27">
        <v>160</v>
      </c>
      <c r="J9" s="27">
        <v>3564</v>
      </c>
      <c r="K9" s="29">
        <v>92.2</v>
      </c>
      <c r="L9" s="29">
        <v>4.5</v>
      </c>
      <c r="M9" s="29">
        <v>2.6</v>
      </c>
      <c r="N9" s="29">
        <v>1.9</v>
      </c>
      <c r="O9" s="29">
        <v>3.3</v>
      </c>
      <c r="P9" s="29">
        <v>1.6</v>
      </c>
      <c r="Q9" s="29">
        <v>35.700000000000003</v>
      </c>
    </row>
    <row r="10" spans="1:17" x14ac:dyDescent="0.35">
      <c r="A10" s="24" t="s">
        <v>122</v>
      </c>
      <c r="B10" s="26" t="s">
        <v>123</v>
      </c>
      <c r="C10" s="27">
        <v>1744</v>
      </c>
      <c r="D10" s="27">
        <v>1401</v>
      </c>
      <c r="E10" s="27">
        <v>198</v>
      </c>
      <c r="F10" s="27">
        <v>136</v>
      </c>
      <c r="G10" s="27">
        <v>62</v>
      </c>
      <c r="H10" s="27">
        <v>144</v>
      </c>
      <c r="I10" s="27">
        <v>18</v>
      </c>
      <c r="J10" s="27">
        <v>560</v>
      </c>
      <c r="K10" s="29">
        <v>80.3</v>
      </c>
      <c r="L10" s="29">
        <v>11.4</v>
      </c>
      <c r="M10" s="29">
        <v>7.8</v>
      </c>
      <c r="N10" s="29">
        <v>3.6</v>
      </c>
      <c r="O10" s="29">
        <v>8.3000000000000007</v>
      </c>
      <c r="P10" s="29">
        <v>1</v>
      </c>
      <c r="Q10" s="29">
        <v>32.1</v>
      </c>
    </row>
    <row r="11" spans="1:17" x14ac:dyDescent="0.35">
      <c r="A11" s="24" t="s">
        <v>124</v>
      </c>
      <c r="B11" s="26" t="s">
        <v>125</v>
      </c>
      <c r="C11" s="27">
        <v>10175</v>
      </c>
      <c r="D11" s="27">
        <v>9345</v>
      </c>
      <c r="E11" s="27">
        <v>705</v>
      </c>
      <c r="F11" s="27">
        <v>203</v>
      </c>
      <c r="G11" s="27">
        <v>502</v>
      </c>
      <c r="H11" s="27">
        <v>125</v>
      </c>
      <c r="I11" s="27">
        <v>148</v>
      </c>
      <c r="J11" s="27">
        <v>3627</v>
      </c>
      <c r="K11" s="29">
        <v>91.8</v>
      </c>
      <c r="L11" s="29">
        <v>6.9</v>
      </c>
      <c r="M11" s="29">
        <v>2</v>
      </c>
      <c r="N11" s="29">
        <v>4.9000000000000004</v>
      </c>
      <c r="O11" s="29">
        <v>1.2</v>
      </c>
      <c r="P11" s="29">
        <v>1.5</v>
      </c>
      <c r="Q11" s="29">
        <v>35.6</v>
      </c>
    </row>
    <row r="12" spans="1:17" x14ac:dyDescent="0.35">
      <c r="A12" s="24" t="s">
        <v>126</v>
      </c>
      <c r="B12" s="26" t="s">
        <v>127</v>
      </c>
      <c r="C12" s="27">
        <v>1454</v>
      </c>
      <c r="D12" s="27">
        <v>1238</v>
      </c>
      <c r="E12" s="27">
        <v>163</v>
      </c>
      <c r="F12" s="27">
        <v>36</v>
      </c>
      <c r="G12" s="27">
        <v>127</v>
      </c>
      <c r="H12" s="27">
        <v>53</v>
      </c>
      <c r="I12" s="27">
        <v>11</v>
      </c>
      <c r="J12" s="27">
        <v>435</v>
      </c>
      <c r="K12" s="29">
        <v>85.1</v>
      </c>
      <c r="L12" s="29">
        <v>11.2</v>
      </c>
      <c r="M12" s="29">
        <v>2.5</v>
      </c>
      <c r="N12" s="29">
        <v>8.6999999999999993</v>
      </c>
      <c r="O12" s="29">
        <v>3.6</v>
      </c>
      <c r="P12" s="29">
        <v>0.8</v>
      </c>
      <c r="Q12" s="29">
        <v>29.9</v>
      </c>
    </row>
    <row r="13" spans="1:17" x14ac:dyDescent="0.35">
      <c r="A13" s="24" t="s">
        <v>128</v>
      </c>
      <c r="B13" s="26" t="s">
        <v>129</v>
      </c>
      <c r="C13" s="27">
        <v>3569</v>
      </c>
      <c r="D13" s="27">
        <v>2906</v>
      </c>
      <c r="E13" s="27">
        <v>358</v>
      </c>
      <c r="F13" s="27">
        <v>162</v>
      </c>
      <c r="G13" s="27">
        <v>196</v>
      </c>
      <c r="H13" s="27">
        <v>305</v>
      </c>
      <c r="I13" s="27">
        <v>32</v>
      </c>
      <c r="J13" s="27">
        <v>1127</v>
      </c>
      <c r="K13" s="29">
        <v>81.400000000000006</v>
      </c>
      <c r="L13" s="29">
        <v>10</v>
      </c>
      <c r="M13" s="29">
        <v>4.5</v>
      </c>
      <c r="N13" s="29">
        <v>5.5</v>
      </c>
      <c r="O13" s="29">
        <v>8.5</v>
      </c>
      <c r="P13" s="29">
        <v>0.9</v>
      </c>
      <c r="Q13" s="29">
        <v>31.6</v>
      </c>
    </row>
    <row r="14" spans="1:17" x14ac:dyDescent="0.35">
      <c r="B14" s="28"/>
      <c r="C14" s="28"/>
      <c r="D14" s="28"/>
      <c r="E14" s="28"/>
      <c r="F14" s="28"/>
      <c r="G14" s="28"/>
      <c r="H14" s="28"/>
      <c r="I14" s="28"/>
      <c r="J14" s="28"/>
      <c r="K14" s="30"/>
      <c r="L14" s="30"/>
      <c r="M14" s="30"/>
      <c r="N14" s="30"/>
      <c r="O14" s="30"/>
      <c r="P14" s="30"/>
      <c r="Q14" s="30"/>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heetViews>
  <sheetFormatPr defaultColWidth="11.07421875" defaultRowHeight="15.5" x14ac:dyDescent="0.35"/>
  <cols>
    <col min="1" max="1" width="16.3046875" customWidth="1"/>
    <col min="2" max="2" width="100.69140625" customWidth="1"/>
  </cols>
  <sheetData>
    <row r="1" spans="1:2" ht="20" customHeight="1" x14ac:dyDescent="0.4">
      <c r="A1" s="32" t="s">
        <v>30</v>
      </c>
    </row>
    <row r="2" spans="1:2" x14ac:dyDescent="0.35">
      <c r="A2" t="s">
        <v>31</v>
      </c>
    </row>
    <row r="3" spans="1:2" x14ac:dyDescent="0.35">
      <c r="A3" t="s">
        <v>32</v>
      </c>
    </row>
    <row r="4" spans="1:2" ht="30" customHeight="1" x14ac:dyDescent="0.35">
      <c r="A4" s="20" t="s">
        <v>82</v>
      </c>
      <c r="B4" s="20" t="s">
        <v>83</v>
      </c>
    </row>
    <row r="5" spans="1:2" x14ac:dyDescent="0.35">
      <c r="A5" s="21" t="str">
        <f>HYPERLINK("#'2014'!A1", "2014")</f>
        <v>2014</v>
      </c>
      <c r="B5" s="22" t="s">
        <v>84</v>
      </c>
    </row>
    <row r="6" spans="1:2" x14ac:dyDescent="0.35">
      <c r="A6" s="21" t="str">
        <f>HYPERLINK("#'2015'!A1", "2015")</f>
        <v>2015</v>
      </c>
      <c r="B6" s="22" t="s">
        <v>85</v>
      </c>
    </row>
    <row r="7" spans="1:2" x14ac:dyDescent="0.35">
      <c r="A7" s="21" t="str">
        <f>HYPERLINK("#'2016'!A1", "2016")</f>
        <v>2016</v>
      </c>
      <c r="B7" s="22" t="s">
        <v>86</v>
      </c>
    </row>
    <row r="8" spans="1:2" x14ac:dyDescent="0.35">
      <c r="A8" s="21" t="str">
        <f>HYPERLINK("#'2017'!A1", "2017")</f>
        <v>2017</v>
      </c>
      <c r="B8" s="22" t="s">
        <v>87</v>
      </c>
    </row>
    <row r="9" spans="1:2" x14ac:dyDescent="0.35">
      <c r="A9" s="21" t="str">
        <f>HYPERLINK("#'2018'!A1", "2018")</f>
        <v>2018</v>
      </c>
      <c r="B9" s="22" t="s">
        <v>88</v>
      </c>
    </row>
    <row r="10" spans="1:2" x14ac:dyDescent="0.35">
      <c r="A10" s="21" t="str">
        <f>HYPERLINK("#'2019'!A1", "2019")</f>
        <v>2019</v>
      </c>
      <c r="B10" s="22" t="s">
        <v>89</v>
      </c>
    </row>
    <row r="11" spans="1:2" x14ac:dyDescent="0.35">
      <c r="A11" s="21" t="str">
        <f>HYPERLINK("#'2020'!A1", "2020")</f>
        <v>2020</v>
      </c>
      <c r="B11" s="22" t="s">
        <v>90</v>
      </c>
    </row>
    <row r="12" spans="1:2" x14ac:dyDescent="0.35">
      <c r="A12" s="21" t="str">
        <f>HYPERLINK("#'2021'!A1", "2021")</f>
        <v>2021</v>
      </c>
      <c r="B12" s="22" t="s">
        <v>91</v>
      </c>
    </row>
    <row r="13" spans="1:2" x14ac:dyDescent="0.35">
      <c r="A13" s="21" t="str">
        <f>HYPERLINK("#'2022'!A1", "2022")</f>
        <v>2022</v>
      </c>
      <c r="B13" s="22" t="s">
        <v>92</v>
      </c>
    </row>
    <row r="14" spans="1:2" x14ac:dyDescent="0.35">
      <c r="A14" s="21" t="str">
        <f>HYPERLINK("#'2023'!A1", "2023")</f>
        <v>2023</v>
      </c>
      <c r="B14" s="22" t="s">
        <v>93</v>
      </c>
    </row>
    <row r="15" spans="1:2" x14ac:dyDescent="0.35">
      <c r="A15" s="21"/>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4"/>
  <sheetViews>
    <sheetView workbookViewId="0"/>
  </sheetViews>
  <sheetFormatPr defaultColWidth="11.07421875" defaultRowHeight="15.5" x14ac:dyDescent="0.35"/>
  <cols>
    <col min="1" max="1" width="43.69140625" customWidth="1"/>
    <col min="2" max="5" width="10.69140625" customWidth="1"/>
    <col min="6" max="6" width="13.69140625" customWidth="1"/>
    <col min="7" max="8" width="10.69140625" customWidth="1"/>
    <col min="9" max="10" width="13.69140625" customWidth="1"/>
    <col min="11" max="12" width="10.69140625" customWidth="1"/>
    <col min="13" max="13" width="13.69140625" customWidth="1"/>
    <col min="14" max="15" width="10.69140625" customWidth="1"/>
    <col min="16" max="17" width="13.69140625" customWidth="1"/>
  </cols>
  <sheetData>
    <row r="1" spans="1:17" ht="20" customHeight="1" x14ac:dyDescent="0.4">
      <c r="A1" s="32" t="s">
        <v>33</v>
      </c>
    </row>
    <row r="2" spans="1:17" x14ac:dyDescent="0.35">
      <c r="A2" t="s">
        <v>32</v>
      </c>
    </row>
    <row r="3" spans="1:17" x14ac:dyDescent="0.35">
      <c r="A3" s="12" t="str">
        <f>HYPERLINK("#'Table of contents'!A1", "Back to contents")</f>
        <v>Back to contents</v>
      </c>
    </row>
    <row r="4" spans="1:17" ht="93" customHeight="1" x14ac:dyDescent="0.35">
      <c r="A4" s="13" t="s">
        <v>42</v>
      </c>
      <c r="B4" s="13" t="s">
        <v>43</v>
      </c>
      <c r="C4" s="14" t="s">
        <v>44</v>
      </c>
      <c r="D4" s="14" t="s">
        <v>45</v>
      </c>
      <c r="E4" s="14" t="s">
        <v>46</v>
      </c>
      <c r="F4" s="14" t="s">
        <v>47</v>
      </c>
      <c r="G4" s="14" t="s">
        <v>48</v>
      </c>
      <c r="H4" s="14" t="s">
        <v>49</v>
      </c>
      <c r="I4" s="14" t="s">
        <v>50</v>
      </c>
      <c r="J4" s="14" t="s">
        <v>51</v>
      </c>
      <c r="K4" s="14" t="s">
        <v>52</v>
      </c>
      <c r="L4" s="14" t="s">
        <v>53</v>
      </c>
      <c r="M4" s="14" t="s">
        <v>54</v>
      </c>
      <c r="N4" s="14" t="s">
        <v>55</v>
      </c>
      <c r="O4" s="14" t="s">
        <v>56</v>
      </c>
      <c r="P4" s="14" t="s">
        <v>57</v>
      </c>
      <c r="Q4" s="14" t="s">
        <v>58</v>
      </c>
    </row>
    <row r="5" spans="1:17" x14ac:dyDescent="0.35">
      <c r="A5" s="8" t="s">
        <v>59</v>
      </c>
      <c r="B5" s="15" t="s">
        <v>60</v>
      </c>
      <c r="C5" s="16">
        <v>5069</v>
      </c>
      <c r="D5" s="16">
        <v>4040</v>
      </c>
      <c r="E5" s="16">
        <v>284</v>
      </c>
      <c r="F5" s="16">
        <v>89</v>
      </c>
      <c r="G5" s="16">
        <v>195</v>
      </c>
      <c r="H5" s="16">
        <v>744</v>
      </c>
      <c r="I5" s="16">
        <v>34</v>
      </c>
      <c r="J5" s="16">
        <v>1481</v>
      </c>
      <c r="K5" s="18">
        <v>79.7</v>
      </c>
      <c r="L5" s="18">
        <v>5.6</v>
      </c>
      <c r="M5" s="18">
        <v>1.8</v>
      </c>
      <c r="N5" s="18">
        <v>3.8</v>
      </c>
      <c r="O5" s="18">
        <v>14.7</v>
      </c>
      <c r="P5" s="18">
        <v>0.7</v>
      </c>
      <c r="Q5" s="18">
        <v>29.2</v>
      </c>
    </row>
    <row r="6" spans="1:17" x14ac:dyDescent="0.35">
      <c r="A6" s="8" t="s">
        <v>61</v>
      </c>
      <c r="B6" s="15" t="s">
        <v>62</v>
      </c>
      <c r="C6" s="16">
        <v>8667</v>
      </c>
      <c r="D6" s="16">
        <v>6482</v>
      </c>
      <c r="E6" s="16">
        <v>694</v>
      </c>
      <c r="F6" s="16">
        <v>231</v>
      </c>
      <c r="G6" s="16">
        <v>463</v>
      </c>
      <c r="H6" s="16">
        <v>1491</v>
      </c>
      <c r="I6" s="16">
        <v>81</v>
      </c>
      <c r="J6" s="16">
        <v>2766</v>
      </c>
      <c r="K6" s="18">
        <v>74.8</v>
      </c>
      <c r="L6" s="18">
        <v>8</v>
      </c>
      <c r="M6" s="18">
        <v>2.7</v>
      </c>
      <c r="N6" s="18">
        <v>5.3</v>
      </c>
      <c r="O6" s="18">
        <v>17.2</v>
      </c>
      <c r="P6" s="18">
        <v>0.9</v>
      </c>
      <c r="Q6" s="18">
        <v>31.9</v>
      </c>
    </row>
    <row r="7" spans="1:17" x14ac:dyDescent="0.35">
      <c r="A7" s="8" t="s">
        <v>63</v>
      </c>
      <c r="B7" s="15" t="s">
        <v>64</v>
      </c>
      <c r="C7" s="16">
        <v>5689</v>
      </c>
      <c r="D7" s="16">
        <v>5054</v>
      </c>
      <c r="E7" s="16">
        <v>170</v>
      </c>
      <c r="F7" s="16">
        <v>92</v>
      </c>
      <c r="G7" s="16">
        <v>78</v>
      </c>
      <c r="H7" s="16">
        <v>465</v>
      </c>
      <c r="I7" s="16">
        <v>63</v>
      </c>
      <c r="J7" s="16">
        <v>1664</v>
      </c>
      <c r="K7" s="18">
        <v>88.8</v>
      </c>
      <c r="L7" s="18">
        <v>3</v>
      </c>
      <c r="M7" s="18">
        <v>1.6</v>
      </c>
      <c r="N7" s="18">
        <v>1.4</v>
      </c>
      <c r="O7" s="18">
        <v>8.1999999999999993</v>
      </c>
      <c r="P7" s="18">
        <v>1.1000000000000001</v>
      </c>
      <c r="Q7" s="18">
        <v>29.2</v>
      </c>
    </row>
    <row r="8" spans="1:17" x14ac:dyDescent="0.35">
      <c r="A8" s="8" t="s">
        <v>65</v>
      </c>
      <c r="B8" s="15" t="s">
        <v>66</v>
      </c>
      <c r="C8" s="16">
        <v>11084</v>
      </c>
      <c r="D8" s="16">
        <v>9929</v>
      </c>
      <c r="E8" s="16">
        <v>658</v>
      </c>
      <c r="F8" s="16">
        <v>461</v>
      </c>
      <c r="G8" s="16">
        <v>197</v>
      </c>
      <c r="H8" s="16">
        <v>497</v>
      </c>
      <c r="I8" s="16">
        <v>50</v>
      </c>
      <c r="J8" s="16">
        <v>3770</v>
      </c>
      <c r="K8" s="18">
        <v>89.6</v>
      </c>
      <c r="L8" s="18">
        <v>5.9</v>
      </c>
      <c r="M8" s="18">
        <v>4.2</v>
      </c>
      <c r="N8" s="18">
        <v>1.8</v>
      </c>
      <c r="O8" s="18">
        <v>4.5</v>
      </c>
      <c r="P8" s="18">
        <v>0.5</v>
      </c>
      <c r="Q8" s="18">
        <v>34</v>
      </c>
    </row>
    <row r="9" spans="1:17" x14ac:dyDescent="0.35">
      <c r="A9" s="8" t="s">
        <v>67</v>
      </c>
      <c r="B9" s="15" t="s">
        <v>68</v>
      </c>
      <c r="C9" s="16">
        <v>9137</v>
      </c>
      <c r="D9" s="16">
        <v>8368</v>
      </c>
      <c r="E9" s="16">
        <v>489</v>
      </c>
      <c r="F9" s="16">
        <v>272</v>
      </c>
      <c r="G9" s="16">
        <v>217</v>
      </c>
      <c r="H9" s="16">
        <v>279</v>
      </c>
      <c r="I9" s="16">
        <v>96</v>
      </c>
      <c r="J9" s="16">
        <v>3048</v>
      </c>
      <c r="K9" s="18">
        <v>91.6</v>
      </c>
      <c r="L9" s="18">
        <v>5.4</v>
      </c>
      <c r="M9" s="18">
        <v>3</v>
      </c>
      <c r="N9" s="18">
        <v>2.4</v>
      </c>
      <c r="O9" s="18">
        <v>3.1</v>
      </c>
      <c r="P9" s="18">
        <v>1.1000000000000001</v>
      </c>
      <c r="Q9" s="18">
        <v>33.4</v>
      </c>
    </row>
    <row r="10" spans="1:17" x14ac:dyDescent="0.35">
      <c r="A10" s="8" t="s">
        <v>69</v>
      </c>
      <c r="B10" s="15" t="s">
        <v>70</v>
      </c>
      <c r="C10" s="16">
        <v>1675</v>
      </c>
      <c r="D10" s="16">
        <v>1338</v>
      </c>
      <c r="E10" s="16">
        <v>239</v>
      </c>
      <c r="F10" s="16">
        <v>140</v>
      </c>
      <c r="G10" s="16">
        <v>100</v>
      </c>
      <c r="H10" s="16">
        <v>96</v>
      </c>
      <c r="I10" s="16">
        <v>10</v>
      </c>
      <c r="J10" s="16">
        <v>500</v>
      </c>
      <c r="K10" s="18">
        <v>79.900000000000006</v>
      </c>
      <c r="L10" s="18">
        <v>14.3</v>
      </c>
      <c r="M10" s="18">
        <v>8.4</v>
      </c>
      <c r="N10" s="18">
        <v>6</v>
      </c>
      <c r="O10" s="18">
        <v>5.7</v>
      </c>
      <c r="P10" s="18">
        <v>0.6</v>
      </c>
      <c r="Q10" s="18">
        <v>29.9</v>
      </c>
    </row>
    <row r="11" spans="1:17" x14ac:dyDescent="0.35">
      <c r="A11" s="8" t="s">
        <v>71</v>
      </c>
      <c r="B11" s="15" t="s">
        <v>72</v>
      </c>
      <c r="C11" s="16">
        <v>9549</v>
      </c>
      <c r="D11" s="16">
        <v>8921</v>
      </c>
      <c r="E11" s="16">
        <v>505</v>
      </c>
      <c r="F11" s="16">
        <v>206</v>
      </c>
      <c r="G11" s="16">
        <v>297</v>
      </c>
      <c r="H11" s="16">
        <v>118</v>
      </c>
      <c r="I11" s="16">
        <v>89</v>
      </c>
      <c r="J11" s="16">
        <v>2980</v>
      </c>
      <c r="K11" s="18">
        <v>93.4</v>
      </c>
      <c r="L11" s="18">
        <v>5.3</v>
      </c>
      <c r="M11" s="18">
        <v>2.2000000000000002</v>
      </c>
      <c r="N11" s="18">
        <v>3.1</v>
      </c>
      <c r="O11" s="18">
        <v>1.2</v>
      </c>
      <c r="P11" s="18">
        <v>0.9</v>
      </c>
      <c r="Q11" s="18">
        <v>31.2</v>
      </c>
    </row>
    <row r="12" spans="1:17" x14ac:dyDescent="0.35">
      <c r="A12" s="8" t="s">
        <v>73</v>
      </c>
      <c r="B12" s="15" t="s">
        <v>74</v>
      </c>
      <c r="C12" s="16">
        <v>1401</v>
      </c>
      <c r="D12" s="16">
        <v>1187</v>
      </c>
      <c r="E12" s="16">
        <v>171</v>
      </c>
      <c r="F12" s="16">
        <v>43</v>
      </c>
      <c r="G12" s="16">
        <v>128</v>
      </c>
      <c r="H12" s="16">
        <v>43</v>
      </c>
      <c r="I12" s="16">
        <v>5</v>
      </c>
      <c r="J12" s="16">
        <v>346</v>
      </c>
      <c r="K12" s="18">
        <v>84.7</v>
      </c>
      <c r="L12" s="18">
        <v>12.2</v>
      </c>
      <c r="M12" s="18">
        <v>3.1</v>
      </c>
      <c r="N12" s="18">
        <v>9.1</v>
      </c>
      <c r="O12" s="18">
        <v>3.1</v>
      </c>
      <c r="P12" s="18">
        <v>0.4</v>
      </c>
      <c r="Q12" s="18">
        <v>24.7</v>
      </c>
    </row>
    <row r="13" spans="1:17" x14ac:dyDescent="0.35">
      <c r="A13" s="8" t="s">
        <v>75</v>
      </c>
      <c r="B13" s="15" t="s">
        <v>76</v>
      </c>
      <c r="C13" s="16">
        <v>3439</v>
      </c>
      <c r="D13" s="16">
        <v>2918</v>
      </c>
      <c r="E13" s="16">
        <v>242</v>
      </c>
      <c r="F13" s="16">
        <v>180</v>
      </c>
      <c r="G13" s="16">
        <v>62</v>
      </c>
      <c r="H13" s="16">
        <v>279</v>
      </c>
      <c r="I13" s="16">
        <v>26</v>
      </c>
      <c r="J13" s="16">
        <v>1113</v>
      </c>
      <c r="K13" s="18">
        <v>84.9</v>
      </c>
      <c r="L13" s="18">
        <v>7</v>
      </c>
      <c r="M13" s="18">
        <v>5.2</v>
      </c>
      <c r="N13" s="18">
        <v>1.8</v>
      </c>
      <c r="O13" s="18">
        <v>8.1</v>
      </c>
      <c r="P13" s="18">
        <v>0.8</v>
      </c>
      <c r="Q13" s="18">
        <v>32.4</v>
      </c>
    </row>
    <row r="14" spans="1:17" x14ac:dyDescent="0.35">
      <c r="B14" s="17"/>
      <c r="C14" s="17"/>
      <c r="D14" s="17"/>
      <c r="E14" s="17"/>
      <c r="F14" s="17"/>
      <c r="G14" s="17"/>
      <c r="H14" s="17"/>
      <c r="I14" s="17"/>
      <c r="J14" s="17"/>
      <c r="K14" s="19"/>
      <c r="L14" s="19"/>
      <c r="M14" s="19"/>
      <c r="N14" s="19"/>
      <c r="O14" s="19"/>
      <c r="P14" s="19"/>
      <c r="Q14" s="19"/>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4"/>
  <sheetViews>
    <sheetView workbookViewId="0"/>
  </sheetViews>
  <sheetFormatPr defaultColWidth="11.07421875" defaultRowHeight="15.5" x14ac:dyDescent="0.35"/>
  <cols>
    <col min="1" max="1" width="43.69140625" customWidth="1"/>
    <col min="2" max="5" width="10.69140625" customWidth="1"/>
    <col min="6" max="6" width="13.69140625" customWidth="1"/>
    <col min="7" max="8" width="10.69140625" customWidth="1"/>
    <col min="9" max="10" width="13.69140625" customWidth="1"/>
    <col min="11" max="12" width="10.69140625" customWidth="1"/>
    <col min="13" max="13" width="13.69140625" customWidth="1"/>
    <col min="14" max="15" width="10.69140625" customWidth="1"/>
    <col min="16" max="17" width="13.69140625" customWidth="1"/>
  </cols>
  <sheetData>
    <row r="1" spans="1:17" ht="20" customHeight="1" x14ac:dyDescent="0.4">
      <c r="A1" s="32" t="s">
        <v>34</v>
      </c>
    </row>
    <row r="2" spans="1:17" x14ac:dyDescent="0.35">
      <c r="A2" t="s">
        <v>32</v>
      </c>
    </row>
    <row r="3" spans="1:17" x14ac:dyDescent="0.35">
      <c r="A3" s="12" t="str">
        <f>HYPERLINK("#'Table of contents'!A1", "Back to contents")</f>
        <v>Back to contents</v>
      </c>
    </row>
    <row r="4" spans="1:17" ht="93" customHeight="1" x14ac:dyDescent="0.35">
      <c r="A4" s="13" t="s">
        <v>42</v>
      </c>
      <c r="B4" s="13" t="s">
        <v>43</v>
      </c>
      <c r="C4" s="14" t="s">
        <v>44</v>
      </c>
      <c r="D4" s="14" t="s">
        <v>45</v>
      </c>
      <c r="E4" s="14" t="s">
        <v>46</v>
      </c>
      <c r="F4" s="14" t="s">
        <v>47</v>
      </c>
      <c r="G4" s="14" t="s">
        <v>48</v>
      </c>
      <c r="H4" s="14" t="s">
        <v>49</v>
      </c>
      <c r="I4" s="14" t="s">
        <v>50</v>
      </c>
      <c r="J4" s="14" t="s">
        <v>51</v>
      </c>
      <c r="K4" s="14" t="s">
        <v>52</v>
      </c>
      <c r="L4" s="14" t="s">
        <v>53</v>
      </c>
      <c r="M4" s="14" t="s">
        <v>54</v>
      </c>
      <c r="N4" s="14" t="s">
        <v>55</v>
      </c>
      <c r="O4" s="14" t="s">
        <v>56</v>
      </c>
      <c r="P4" s="14" t="s">
        <v>57</v>
      </c>
      <c r="Q4" s="14" t="s">
        <v>58</v>
      </c>
    </row>
    <row r="5" spans="1:17" x14ac:dyDescent="0.35">
      <c r="A5" s="8" t="s">
        <v>59</v>
      </c>
      <c r="B5" s="15" t="s">
        <v>60</v>
      </c>
      <c r="C5" s="16">
        <v>5132</v>
      </c>
      <c r="D5" s="16">
        <v>4099</v>
      </c>
      <c r="E5" s="16">
        <v>269</v>
      </c>
      <c r="F5" s="16">
        <v>93</v>
      </c>
      <c r="G5" s="16">
        <v>176</v>
      </c>
      <c r="H5" s="16">
        <v>764</v>
      </c>
      <c r="I5" s="16">
        <v>31</v>
      </c>
      <c r="J5" s="16">
        <v>1468</v>
      </c>
      <c r="K5" s="18">
        <v>79.900000000000006</v>
      </c>
      <c r="L5" s="18">
        <v>5.2</v>
      </c>
      <c r="M5" s="18">
        <v>1.8</v>
      </c>
      <c r="N5" s="18">
        <v>3.4</v>
      </c>
      <c r="O5" s="18">
        <v>14.9</v>
      </c>
      <c r="P5" s="18">
        <v>0.6</v>
      </c>
      <c r="Q5" s="18">
        <v>28.6</v>
      </c>
    </row>
    <row r="6" spans="1:17" x14ac:dyDescent="0.35">
      <c r="A6" s="8" t="s">
        <v>61</v>
      </c>
      <c r="B6" s="15" t="s">
        <v>62</v>
      </c>
      <c r="C6" s="16">
        <v>8710</v>
      </c>
      <c r="D6" s="16">
        <v>6466</v>
      </c>
      <c r="E6" s="16">
        <v>736</v>
      </c>
      <c r="F6" s="16">
        <v>228</v>
      </c>
      <c r="G6" s="16">
        <v>508</v>
      </c>
      <c r="H6" s="16">
        <v>1508</v>
      </c>
      <c r="I6" s="16">
        <v>83</v>
      </c>
      <c r="J6" s="16">
        <v>2769</v>
      </c>
      <c r="K6" s="18">
        <v>74.2</v>
      </c>
      <c r="L6" s="18">
        <v>8.5</v>
      </c>
      <c r="M6" s="18">
        <v>2.6</v>
      </c>
      <c r="N6" s="18">
        <v>5.8</v>
      </c>
      <c r="O6" s="18">
        <v>17.3</v>
      </c>
      <c r="P6" s="18">
        <v>1</v>
      </c>
      <c r="Q6" s="18">
        <v>31.8</v>
      </c>
    </row>
    <row r="7" spans="1:17" x14ac:dyDescent="0.35">
      <c r="A7" s="8" t="s">
        <v>63</v>
      </c>
      <c r="B7" s="15" t="s">
        <v>64</v>
      </c>
      <c r="C7" s="16">
        <v>5725</v>
      </c>
      <c r="D7" s="16">
        <v>5119</v>
      </c>
      <c r="E7" s="16">
        <v>149</v>
      </c>
      <c r="F7" s="16">
        <v>82</v>
      </c>
      <c r="G7" s="16">
        <v>67</v>
      </c>
      <c r="H7" s="16">
        <v>457</v>
      </c>
      <c r="I7" s="16">
        <v>59</v>
      </c>
      <c r="J7" s="16">
        <v>1650</v>
      </c>
      <c r="K7" s="18">
        <v>89.4</v>
      </c>
      <c r="L7" s="18">
        <v>2.6</v>
      </c>
      <c r="M7" s="18">
        <v>1.4</v>
      </c>
      <c r="N7" s="18">
        <v>1.2</v>
      </c>
      <c r="O7" s="18">
        <v>8</v>
      </c>
      <c r="P7" s="18">
        <v>1</v>
      </c>
      <c r="Q7" s="18">
        <v>28.8</v>
      </c>
    </row>
    <row r="8" spans="1:17" x14ac:dyDescent="0.35">
      <c r="A8" s="8" t="s">
        <v>65</v>
      </c>
      <c r="B8" s="15" t="s">
        <v>66</v>
      </c>
      <c r="C8" s="16">
        <v>11123</v>
      </c>
      <c r="D8" s="16">
        <v>9999</v>
      </c>
      <c r="E8" s="16">
        <v>653</v>
      </c>
      <c r="F8" s="16">
        <v>437</v>
      </c>
      <c r="G8" s="16">
        <v>216</v>
      </c>
      <c r="H8" s="16">
        <v>471</v>
      </c>
      <c r="I8" s="16">
        <v>73</v>
      </c>
      <c r="J8" s="16">
        <v>3826</v>
      </c>
      <c r="K8" s="18">
        <v>89.9</v>
      </c>
      <c r="L8" s="18">
        <v>5.9</v>
      </c>
      <c r="M8" s="18">
        <v>3.9</v>
      </c>
      <c r="N8" s="18">
        <v>1.9</v>
      </c>
      <c r="O8" s="18">
        <v>4.2</v>
      </c>
      <c r="P8" s="18">
        <v>0.7</v>
      </c>
      <c r="Q8" s="18">
        <v>34.4</v>
      </c>
    </row>
    <row r="9" spans="1:17" x14ac:dyDescent="0.35">
      <c r="A9" s="8" t="s">
        <v>67</v>
      </c>
      <c r="B9" s="15" t="s">
        <v>68</v>
      </c>
      <c r="C9" s="16">
        <v>9235</v>
      </c>
      <c r="D9" s="16">
        <v>8466</v>
      </c>
      <c r="E9" s="16">
        <v>480</v>
      </c>
      <c r="F9" s="16">
        <v>282</v>
      </c>
      <c r="G9" s="16">
        <v>198</v>
      </c>
      <c r="H9" s="16">
        <v>285</v>
      </c>
      <c r="I9" s="16">
        <v>114</v>
      </c>
      <c r="J9" s="16">
        <v>3038</v>
      </c>
      <c r="K9" s="18">
        <v>91.7</v>
      </c>
      <c r="L9" s="18">
        <v>5.2</v>
      </c>
      <c r="M9" s="18">
        <v>3.1</v>
      </c>
      <c r="N9" s="18">
        <v>2.1</v>
      </c>
      <c r="O9" s="18">
        <v>3.1</v>
      </c>
      <c r="P9" s="18">
        <v>1.2</v>
      </c>
      <c r="Q9" s="18">
        <v>32.9</v>
      </c>
    </row>
    <row r="10" spans="1:17" x14ac:dyDescent="0.35">
      <c r="A10" s="8" t="s">
        <v>69</v>
      </c>
      <c r="B10" s="15" t="s">
        <v>70</v>
      </c>
      <c r="C10" s="16">
        <v>1685</v>
      </c>
      <c r="D10" s="16">
        <v>1332</v>
      </c>
      <c r="E10" s="16">
        <v>241</v>
      </c>
      <c r="F10" s="16">
        <v>134</v>
      </c>
      <c r="G10" s="16">
        <v>107</v>
      </c>
      <c r="H10" s="16">
        <v>108</v>
      </c>
      <c r="I10" s="16">
        <v>7</v>
      </c>
      <c r="J10" s="16">
        <v>504</v>
      </c>
      <c r="K10" s="18">
        <v>79.099999999999994</v>
      </c>
      <c r="L10" s="18">
        <v>14.3</v>
      </c>
      <c r="M10" s="18">
        <v>8</v>
      </c>
      <c r="N10" s="18">
        <v>6.4</v>
      </c>
      <c r="O10" s="18">
        <v>6.4</v>
      </c>
      <c r="P10" s="18">
        <v>0.4</v>
      </c>
      <c r="Q10" s="18">
        <v>29.9</v>
      </c>
    </row>
    <row r="11" spans="1:17" x14ac:dyDescent="0.35">
      <c r="A11" s="8" t="s">
        <v>71</v>
      </c>
      <c r="B11" s="15" t="s">
        <v>72</v>
      </c>
      <c r="C11" s="16">
        <v>9616</v>
      </c>
      <c r="D11" s="16">
        <v>8998</v>
      </c>
      <c r="E11" s="16">
        <v>504</v>
      </c>
      <c r="F11" s="16">
        <v>162</v>
      </c>
      <c r="G11" s="16">
        <v>341</v>
      </c>
      <c r="H11" s="16">
        <v>115</v>
      </c>
      <c r="I11" s="16">
        <v>91</v>
      </c>
      <c r="J11" s="16">
        <v>3035</v>
      </c>
      <c r="K11" s="18">
        <v>93.6</v>
      </c>
      <c r="L11" s="18">
        <v>5.2</v>
      </c>
      <c r="M11" s="18">
        <v>1.7</v>
      </c>
      <c r="N11" s="18">
        <v>3.5</v>
      </c>
      <c r="O11" s="18">
        <v>1.2</v>
      </c>
      <c r="P11" s="18">
        <v>0.9</v>
      </c>
      <c r="Q11" s="18">
        <v>31.6</v>
      </c>
    </row>
    <row r="12" spans="1:17" x14ac:dyDescent="0.35">
      <c r="A12" s="8" t="s">
        <v>73</v>
      </c>
      <c r="B12" s="15" t="s">
        <v>74</v>
      </c>
      <c r="C12" s="16">
        <v>1405</v>
      </c>
      <c r="D12" s="16">
        <v>1194</v>
      </c>
      <c r="E12" s="16">
        <v>168</v>
      </c>
      <c r="F12" s="16">
        <v>35</v>
      </c>
      <c r="G12" s="16">
        <v>133</v>
      </c>
      <c r="H12" s="16">
        <v>42</v>
      </c>
      <c r="I12" s="16">
        <v>6</v>
      </c>
      <c r="J12" s="16">
        <v>365</v>
      </c>
      <c r="K12" s="18">
        <v>85</v>
      </c>
      <c r="L12" s="18">
        <v>12</v>
      </c>
      <c r="M12" s="18">
        <v>2.5</v>
      </c>
      <c r="N12" s="18">
        <v>9.5</v>
      </c>
      <c r="O12" s="18">
        <v>3</v>
      </c>
      <c r="P12" s="18">
        <v>0.4</v>
      </c>
      <c r="Q12" s="18">
        <v>26</v>
      </c>
    </row>
    <row r="13" spans="1:17" x14ac:dyDescent="0.35">
      <c r="A13" s="8" t="s">
        <v>75</v>
      </c>
      <c r="B13" s="15" t="s">
        <v>76</v>
      </c>
      <c r="C13" s="16">
        <v>3454</v>
      </c>
      <c r="D13" s="16">
        <v>2918</v>
      </c>
      <c r="E13" s="16">
        <v>264</v>
      </c>
      <c r="F13" s="16">
        <v>189</v>
      </c>
      <c r="G13" s="16">
        <v>75</v>
      </c>
      <c r="H13" s="16">
        <v>272</v>
      </c>
      <c r="I13" s="16">
        <v>30</v>
      </c>
      <c r="J13" s="16">
        <v>1065</v>
      </c>
      <c r="K13" s="18">
        <v>84.5</v>
      </c>
      <c r="L13" s="18">
        <v>7.6</v>
      </c>
      <c r="M13" s="18">
        <v>5.5</v>
      </c>
      <c r="N13" s="18">
        <v>2.2000000000000002</v>
      </c>
      <c r="O13" s="18">
        <v>7.9</v>
      </c>
      <c r="P13" s="18">
        <v>0.9</v>
      </c>
      <c r="Q13" s="18">
        <v>30.8</v>
      </c>
    </row>
    <row r="14" spans="1:17" x14ac:dyDescent="0.35">
      <c r="B14" s="17"/>
      <c r="C14" s="17"/>
      <c r="D14" s="17"/>
      <c r="E14" s="17"/>
      <c r="F14" s="17"/>
      <c r="G14" s="17"/>
      <c r="H14" s="17"/>
      <c r="I14" s="17"/>
      <c r="J14" s="17"/>
      <c r="K14" s="19"/>
      <c r="L14" s="19"/>
      <c r="M14" s="19"/>
      <c r="N14" s="19"/>
      <c r="O14" s="19"/>
      <c r="P14" s="19"/>
      <c r="Q14" s="19"/>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4"/>
  <sheetViews>
    <sheetView workbookViewId="0"/>
  </sheetViews>
  <sheetFormatPr defaultColWidth="11.07421875" defaultRowHeight="15.5" x14ac:dyDescent="0.35"/>
  <cols>
    <col min="1" max="1" width="43.69140625" customWidth="1"/>
    <col min="2" max="5" width="10.69140625" customWidth="1"/>
    <col min="6" max="6" width="13.69140625" customWidth="1"/>
    <col min="7" max="8" width="10.69140625" customWidth="1"/>
    <col min="9" max="10" width="13.69140625" customWidth="1"/>
    <col min="11" max="12" width="10.69140625" customWidth="1"/>
    <col min="13" max="13" width="13.69140625" customWidth="1"/>
    <col min="14" max="15" width="10.69140625" customWidth="1"/>
    <col min="16" max="17" width="13.69140625" customWidth="1"/>
  </cols>
  <sheetData>
    <row r="1" spans="1:17" ht="20" customHeight="1" x14ac:dyDescent="0.4">
      <c r="A1" s="32" t="s">
        <v>35</v>
      </c>
    </row>
    <row r="2" spans="1:17" x14ac:dyDescent="0.35">
      <c r="A2" t="s">
        <v>32</v>
      </c>
    </row>
    <row r="3" spans="1:17" x14ac:dyDescent="0.35">
      <c r="A3" s="12" t="str">
        <f>HYPERLINK("#'Table of contents'!A1", "Back to contents")</f>
        <v>Back to contents</v>
      </c>
    </row>
    <row r="4" spans="1:17" ht="93" customHeight="1" x14ac:dyDescent="0.35">
      <c r="A4" s="13" t="s">
        <v>42</v>
      </c>
      <c r="B4" s="13" t="s">
        <v>43</v>
      </c>
      <c r="C4" s="14" t="s">
        <v>44</v>
      </c>
      <c r="D4" s="14" t="s">
        <v>45</v>
      </c>
      <c r="E4" s="14" t="s">
        <v>46</v>
      </c>
      <c r="F4" s="14" t="s">
        <v>47</v>
      </c>
      <c r="G4" s="14" t="s">
        <v>48</v>
      </c>
      <c r="H4" s="14" t="s">
        <v>49</v>
      </c>
      <c r="I4" s="14" t="s">
        <v>50</v>
      </c>
      <c r="J4" s="14" t="s">
        <v>51</v>
      </c>
      <c r="K4" s="14" t="s">
        <v>52</v>
      </c>
      <c r="L4" s="14" t="s">
        <v>53</v>
      </c>
      <c r="M4" s="14" t="s">
        <v>54</v>
      </c>
      <c r="N4" s="14" t="s">
        <v>55</v>
      </c>
      <c r="O4" s="14" t="s">
        <v>56</v>
      </c>
      <c r="P4" s="14" t="s">
        <v>57</v>
      </c>
      <c r="Q4" s="14" t="s">
        <v>58</v>
      </c>
    </row>
    <row r="5" spans="1:17" x14ac:dyDescent="0.35">
      <c r="A5" s="8" t="s">
        <v>59</v>
      </c>
      <c r="B5" s="15" t="s">
        <v>60</v>
      </c>
      <c r="C5" s="16">
        <v>5124</v>
      </c>
      <c r="D5" s="16">
        <v>4122</v>
      </c>
      <c r="E5" s="16">
        <v>237</v>
      </c>
      <c r="F5" s="16">
        <v>68</v>
      </c>
      <c r="G5" s="16">
        <v>169</v>
      </c>
      <c r="H5" s="16">
        <v>764</v>
      </c>
      <c r="I5" s="16">
        <v>33</v>
      </c>
      <c r="J5" s="16">
        <v>1461</v>
      </c>
      <c r="K5" s="18">
        <v>80.400000000000006</v>
      </c>
      <c r="L5" s="18">
        <v>4.5999999999999996</v>
      </c>
      <c r="M5" s="18">
        <v>1.3</v>
      </c>
      <c r="N5" s="18">
        <v>3.3</v>
      </c>
      <c r="O5" s="18">
        <v>14.9</v>
      </c>
      <c r="P5" s="18">
        <v>0.6</v>
      </c>
      <c r="Q5" s="18">
        <v>28.5</v>
      </c>
    </row>
    <row r="6" spans="1:17" x14ac:dyDescent="0.35">
      <c r="A6" s="8" t="s">
        <v>61</v>
      </c>
      <c r="B6" s="15" t="s">
        <v>62</v>
      </c>
      <c r="C6" s="16">
        <v>8720</v>
      </c>
      <c r="D6" s="16">
        <v>6466</v>
      </c>
      <c r="E6" s="16">
        <v>577</v>
      </c>
      <c r="F6" s="16">
        <v>222</v>
      </c>
      <c r="G6" s="16">
        <v>355</v>
      </c>
      <c r="H6" s="16">
        <v>1677</v>
      </c>
      <c r="I6" s="16">
        <v>83</v>
      </c>
      <c r="J6" s="16">
        <v>2773</v>
      </c>
      <c r="K6" s="18">
        <v>74.2</v>
      </c>
      <c r="L6" s="18">
        <v>6.6</v>
      </c>
      <c r="M6" s="18">
        <v>2.5</v>
      </c>
      <c r="N6" s="18">
        <v>4.0999999999999996</v>
      </c>
      <c r="O6" s="18">
        <v>19.2</v>
      </c>
      <c r="P6" s="18">
        <v>1</v>
      </c>
      <c r="Q6" s="18">
        <v>31.8</v>
      </c>
    </row>
    <row r="7" spans="1:17" x14ac:dyDescent="0.35">
      <c r="A7" s="8" t="s">
        <v>63</v>
      </c>
      <c r="B7" s="15" t="s">
        <v>64</v>
      </c>
      <c r="C7" s="16">
        <v>5741</v>
      </c>
      <c r="D7" s="16">
        <v>5128</v>
      </c>
      <c r="E7" s="16">
        <v>171</v>
      </c>
      <c r="F7" s="16">
        <v>97</v>
      </c>
      <c r="G7" s="16">
        <v>74</v>
      </c>
      <c r="H7" s="16">
        <v>442</v>
      </c>
      <c r="I7" s="16">
        <v>61</v>
      </c>
      <c r="J7" s="16">
        <v>1664</v>
      </c>
      <c r="K7" s="18">
        <v>89.3</v>
      </c>
      <c r="L7" s="18">
        <v>3</v>
      </c>
      <c r="M7" s="18">
        <v>1.7</v>
      </c>
      <c r="N7" s="18">
        <v>1.3</v>
      </c>
      <c r="O7" s="18">
        <v>7.7</v>
      </c>
      <c r="P7" s="18">
        <v>1.1000000000000001</v>
      </c>
      <c r="Q7" s="18">
        <v>29</v>
      </c>
    </row>
    <row r="8" spans="1:17" x14ac:dyDescent="0.35">
      <c r="A8" s="8" t="s">
        <v>65</v>
      </c>
      <c r="B8" s="15" t="s">
        <v>66</v>
      </c>
      <c r="C8" s="16">
        <v>11151</v>
      </c>
      <c r="D8" s="16">
        <v>9988</v>
      </c>
      <c r="E8" s="16">
        <v>675</v>
      </c>
      <c r="F8" s="16">
        <v>476</v>
      </c>
      <c r="G8" s="16">
        <v>199</v>
      </c>
      <c r="H8" s="16">
        <v>484</v>
      </c>
      <c r="I8" s="16">
        <v>73</v>
      </c>
      <c r="J8" s="16">
        <v>3800</v>
      </c>
      <c r="K8" s="18">
        <v>89.6</v>
      </c>
      <c r="L8" s="18">
        <v>6.1</v>
      </c>
      <c r="M8" s="18">
        <v>4.3</v>
      </c>
      <c r="N8" s="18">
        <v>1.8</v>
      </c>
      <c r="O8" s="18">
        <v>4.3</v>
      </c>
      <c r="P8" s="18">
        <v>0.7</v>
      </c>
      <c r="Q8" s="18">
        <v>34.1</v>
      </c>
    </row>
    <row r="9" spans="1:17" x14ac:dyDescent="0.35">
      <c r="A9" s="8" t="s">
        <v>67</v>
      </c>
      <c r="B9" s="15" t="s">
        <v>68</v>
      </c>
      <c r="C9" s="16">
        <v>9364</v>
      </c>
      <c r="D9" s="16">
        <v>8565</v>
      </c>
      <c r="E9" s="16">
        <v>500</v>
      </c>
      <c r="F9" s="16">
        <v>284</v>
      </c>
      <c r="G9" s="16">
        <v>216</v>
      </c>
      <c r="H9" s="16">
        <v>299</v>
      </c>
      <c r="I9" s="16">
        <v>107</v>
      </c>
      <c r="J9" s="16">
        <v>3111</v>
      </c>
      <c r="K9" s="18">
        <v>91.5</v>
      </c>
      <c r="L9" s="18">
        <v>5.3</v>
      </c>
      <c r="M9" s="18">
        <v>3</v>
      </c>
      <c r="N9" s="18">
        <v>2.2999999999999998</v>
      </c>
      <c r="O9" s="18">
        <v>3.2</v>
      </c>
      <c r="P9" s="18">
        <v>1.1000000000000001</v>
      </c>
      <c r="Q9" s="18">
        <v>33.200000000000003</v>
      </c>
    </row>
    <row r="10" spans="1:17" x14ac:dyDescent="0.35">
      <c r="A10" s="8" t="s">
        <v>69</v>
      </c>
      <c r="B10" s="15" t="s">
        <v>70</v>
      </c>
      <c r="C10" s="16">
        <v>1693</v>
      </c>
      <c r="D10" s="16">
        <v>1342</v>
      </c>
      <c r="E10" s="16">
        <v>256</v>
      </c>
      <c r="F10" s="16">
        <v>144</v>
      </c>
      <c r="G10" s="16">
        <v>112</v>
      </c>
      <c r="H10" s="16">
        <v>93</v>
      </c>
      <c r="I10" s="16">
        <v>7</v>
      </c>
      <c r="J10" s="16">
        <v>520</v>
      </c>
      <c r="K10" s="18">
        <v>79.3</v>
      </c>
      <c r="L10" s="18">
        <v>15.1</v>
      </c>
      <c r="M10" s="18">
        <v>8.5</v>
      </c>
      <c r="N10" s="18">
        <v>6.6</v>
      </c>
      <c r="O10" s="18">
        <v>5.5</v>
      </c>
      <c r="P10" s="18">
        <v>0.4</v>
      </c>
      <c r="Q10" s="18">
        <v>30.7</v>
      </c>
    </row>
    <row r="11" spans="1:17" x14ac:dyDescent="0.35">
      <c r="A11" s="8" t="s">
        <v>71</v>
      </c>
      <c r="B11" s="15" t="s">
        <v>72</v>
      </c>
      <c r="C11" s="16">
        <v>9701</v>
      </c>
      <c r="D11" s="16">
        <v>9031</v>
      </c>
      <c r="E11" s="16">
        <v>549</v>
      </c>
      <c r="F11" s="16">
        <v>179</v>
      </c>
      <c r="G11" s="16">
        <v>375</v>
      </c>
      <c r="H11" s="16">
        <v>118</v>
      </c>
      <c r="I11" s="16">
        <v>93</v>
      </c>
      <c r="J11" s="16">
        <v>3054</v>
      </c>
      <c r="K11" s="18">
        <v>93.1</v>
      </c>
      <c r="L11" s="18">
        <v>5.7</v>
      </c>
      <c r="M11" s="18">
        <v>1.8</v>
      </c>
      <c r="N11" s="18">
        <v>3.9</v>
      </c>
      <c r="O11" s="18">
        <v>1.2</v>
      </c>
      <c r="P11" s="18">
        <v>1</v>
      </c>
      <c r="Q11" s="18">
        <v>31.5</v>
      </c>
    </row>
    <row r="12" spans="1:17" x14ac:dyDescent="0.35">
      <c r="A12" s="8" t="s">
        <v>73</v>
      </c>
      <c r="B12" s="15" t="s">
        <v>74</v>
      </c>
      <c r="C12" s="16">
        <v>1411</v>
      </c>
      <c r="D12" s="16">
        <v>1198</v>
      </c>
      <c r="E12" s="16">
        <v>167</v>
      </c>
      <c r="F12" s="16">
        <v>38</v>
      </c>
      <c r="G12" s="16">
        <v>128</v>
      </c>
      <c r="H12" s="16">
        <v>46</v>
      </c>
      <c r="I12" s="16">
        <v>6</v>
      </c>
      <c r="J12" s="16">
        <v>376</v>
      </c>
      <c r="K12" s="18">
        <v>84.9</v>
      </c>
      <c r="L12" s="18">
        <v>11.8</v>
      </c>
      <c r="M12" s="18">
        <v>2.7</v>
      </c>
      <c r="N12" s="18">
        <v>9.1</v>
      </c>
      <c r="O12" s="18">
        <v>3.3</v>
      </c>
      <c r="P12" s="18">
        <v>0.4</v>
      </c>
      <c r="Q12" s="18">
        <v>26.6</v>
      </c>
    </row>
    <row r="13" spans="1:17" x14ac:dyDescent="0.35">
      <c r="A13" s="8" t="s">
        <v>75</v>
      </c>
      <c r="B13" s="15" t="s">
        <v>76</v>
      </c>
      <c r="C13" s="16">
        <v>3448</v>
      </c>
      <c r="D13" s="16">
        <v>2887</v>
      </c>
      <c r="E13" s="16">
        <v>278</v>
      </c>
      <c r="F13" s="16">
        <v>205</v>
      </c>
      <c r="G13" s="16">
        <v>73</v>
      </c>
      <c r="H13" s="16">
        <v>284</v>
      </c>
      <c r="I13" s="16">
        <v>35</v>
      </c>
      <c r="J13" s="16">
        <v>1090</v>
      </c>
      <c r="K13" s="18">
        <v>83.7</v>
      </c>
      <c r="L13" s="18">
        <v>8.1</v>
      </c>
      <c r="M13" s="18">
        <v>5.9</v>
      </c>
      <c r="N13" s="18">
        <v>2.1</v>
      </c>
      <c r="O13" s="18">
        <v>8.1999999999999993</v>
      </c>
      <c r="P13" s="18">
        <v>1</v>
      </c>
      <c r="Q13" s="18">
        <v>31.6</v>
      </c>
    </row>
    <row r="14" spans="1:17" x14ac:dyDescent="0.35">
      <c r="B14" s="17"/>
      <c r="C14" s="17"/>
      <c r="D14" s="17"/>
      <c r="E14" s="17"/>
      <c r="F14" s="17"/>
      <c r="G14" s="17"/>
      <c r="H14" s="17"/>
      <c r="I14" s="17"/>
      <c r="J14" s="17"/>
      <c r="K14" s="19"/>
      <c r="L14" s="19"/>
      <c r="M14" s="19"/>
      <c r="N14" s="19"/>
      <c r="O14" s="19"/>
      <c r="P14" s="19"/>
      <c r="Q14" s="19"/>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4"/>
  <sheetViews>
    <sheetView workbookViewId="0"/>
  </sheetViews>
  <sheetFormatPr defaultColWidth="11.07421875" defaultRowHeight="15.5" x14ac:dyDescent="0.35"/>
  <cols>
    <col min="1" max="1" width="43.69140625" customWidth="1"/>
    <col min="2" max="5" width="10.69140625" customWidth="1"/>
    <col min="6" max="6" width="13.69140625" customWidth="1"/>
    <col min="7" max="8" width="10.69140625" customWidth="1"/>
    <col min="9" max="10" width="13.69140625" customWidth="1"/>
    <col min="11" max="12" width="10.69140625" customWidth="1"/>
    <col min="13" max="13" width="13.69140625" customWidth="1"/>
    <col min="14" max="15" width="10.69140625" customWidth="1"/>
    <col min="16" max="17" width="13.69140625" customWidth="1"/>
  </cols>
  <sheetData>
    <row r="1" spans="1:17" ht="20" customHeight="1" x14ac:dyDescent="0.4">
      <c r="A1" s="32" t="s">
        <v>36</v>
      </c>
    </row>
    <row r="2" spans="1:17" x14ac:dyDescent="0.35">
      <c r="A2" t="s">
        <v>32</v>
      </c>
    </row>
    <row r="3" spans="1:17" x14ac:dyDescent="0.35">
      <c r="A3" s="12" t="str">
        <f>HYPERLINK("#'Table of contents'!A1", "Back to contents")</f>
        <v>Back to contents</v>
      </c>
    </row>
    <row r="4" spans="1:17" ht="93" customHeight="1" x14ac:dyDescent="0.35">
      <c r="A4" s="13" t="s">
        <v>42</v>
      </c>
      <c r="B4" s="13" t="s">
        <v>43</v>
      </c>
      <c r="C4" s="14" t="s">
        <v>44</v>
      </c>
      <c r="D4" s="14" t="s">
        <v>45</v>
      </c>
      <c r="E4" s="14" t="s">
        <v>46</v>
      </c>
      <c r="F4" s="14" t="s">
        <v>47</v>
      </c>
      <c r="G4" s="14" t="s">
        <v>48</v>
      </c>
      <c r="H4" s="14" t="s">
        <v>49</v>
      </c>
      <c r="I4" s="14" t="s">
        <v>50</v>
      </c>
      <c r="J4" s="14" t="s">
        <v>51</v>
      </c>
      <c r="K4" s="14" t="s">
        <v>52</v>
      </c>
      <c r="L4" s="14" t="s">
        <v>53</v>
      </c>
      <c r="M4" s="14" t="s">
        <v>54</v>
      </c>
      <c r="N4" s="14" t="s">
        <v>55</v>
      </c>
      <c r="O4" s="14" t="s">
        <v>56</v>
      </c>
      <c r="P4" s="14" t="s">
        <v>57</v>
      </c>
      <c r="Q4" s="14" t="s">
        <v>58</v>
      </c>
    </row>
    <row r="5" spans="1:17" x14ac:dyDescent="0.35">
      <c r="A5" s="8" t="s">
        <v>59</v>
      </c>
      <c r="B5" s="15" t="s">
        <v>60</v>
      </c>
      <c r="C5" s="16">
        <v>5140</v>
      </c>
      <c r="D5" s="16">
        <v>4142</v>
      </c>
      <c r="E5" s="16">
        <v>257</v>
      </c>
      <c r="F5" s="16">
        <v>78</v>
      </c>
      <c r="G5" s="16">
        <v>179</v>
      </c>
      <c r="H5" s="16">
        <v>740</v>
      </c>
      <c r="I5" s="16">
        <v>35</v>
      </c>
      <c r="J5" s="16">
        <v>1436</v>
      </c>
      <c r="K5" s="18">
        <v>80.599999999999994</v>
      </c>
      <c r="L5" s="18">
        <v>5</v>
      </c>
      <c r="M5" s="18">
        <v>1.5</v>
      </c>
      <c r="N5" s="18">
        <v>3.5</v>
      </c>
      <c r="O5" s="18">
        <v>14.4</v>
      </c>
      <c r="P5" s="18">
        <v>0.7</v>
      </c>
      <c r="Q5" s="18">
        <v>27.9</v>
      </c>
    </row>
    <row r="6" spans="1:17" x14ac:dyDescent="0.35">
      <c r="A6" s="8" t="s">
        <v>61</v>
      </c>
      <c r="B6" s="15" t="s">
        <v>62</v>
      </c>
      <c r="C6" s="16">
        <v>8719</v>
      </c>
      <c r="D6" s="16">
        <v>6569</v>
      </c>
      <c r="E6" s="16">
        <v>532</v>
      </c>
      <c r="F6" s="16">
        <v>268</v>
      </c>
      <c r="G6" s="16">
        <v>264</v>
      </c>
      <c r="H6" s="16">
        <v>1618</v>
      </c>
      <c r="I6" s="16">
        <v>95</v>
      </c>
      <c r="J6" s="16">
        <v>2768</v>
      </c>
      <c r="K6" s="18">
        <v>75.3</v>
      </c>
      <c r="L6" s="18">
        <v>6.1</v>
      </c>
      <c r="M6" s="18">
        <v>3.1</v>
      </c>
      <c r="N6" s="18">
        <v>3</v>
      </c>
      <c r="O6" s="18">
        <v>18.600000000000001</v>
      </c>
      <c r="P6" s="18">
        <v>1.1000000000000001</v>
      </c>
      <c r="Q6" s="18">
        <v>31.7</v>
      </c>
    </row>
    <row r="7" spans="1:17" x14ac:dyDescent="0.35">
      <c r="A7" s="8" t="s">
        <v>63</v>
      </c>
      <c r="B7" s="15" t="s">
        <v>64</v>
      </c>
      <c r="C7" s="16">
        <v>5778</v>
      </c>
      <c r="D7" s="16">
        <v>5201</v>
      </c>
      <c r="E7" s="16">
        <v>152</v>
      </c>
      <c r="F7" s="16">
        <v>73</v>
      </c>
      <c r="G7" s="16">
        <v>79</v>
      </c>
      <c r="H7" s="16">
        <v>425</v>
      </c>
      <c r="I7" s="16">
        <v>61</v>
      </c>
      <c r="J7" s="16">
        <v>1674</v>
      </c>
      <c r="K7" s="18">
        <v>90</v>
      </c>
      <c r="L7" s="18">
        <v>2.6</v>
      </c>
      <c r="M7" s="18">
        <v>1.3</v>
      </c>
      <c r="N7" s="18">
        <v>1.4</v>
      </c>
      <c r="O7" s="18">
        <v>7.4</v>
      </c>
      <c r="P7" s="18">
        <v>1.1000000000000001</v>
      </c>
      <c r="Q7" s="18">
        <v>29</v>
      </c>
    </row>
    <row r="8" spans="1:17" x14ac:dyDescent="0.35">
      <c r="A8" s="8" t="s">
        <v>65</v>
      </c>
      <c r="B8" s="15" t="s">
        <v>66</v>
      </c>
      <c r="C8" s="16">
        <v>11225</v>
      </c>
      <c r="D8" s="16">
        <v>9859</v>
      </c>
      <c r="E8" s="16">
        <v>859</v>
      </c>
      <c r="F8" s="16">
        <v>478</v>
      </c>
      <c r="G8" s="16">
        <v>381</v>
      </c>
      <c r="H8" s="16">
        <v>507</v>
      </c>
      <c r="I8" s="16">
        <v>46</v>
      </c>
      <c r="J8" s="16">
        <v>3916</v>
      </c>
      <c r="K8" s="18">
        <v>87.8</v>
      </c>
      <c r="L8" s="18">
        <v>7.7</v>
      </c>
      <c r="M8" s="18">
        <v>4.3</v>
      </c>
      <c r="N8" s="18">
        <v>3.4</v>
      </c>
      <c r="O8" s="18">
        <v>4.5</v>
      </c>
      <c r="P8" s="18">
        <v>0.4</v>
      </c>
      <c r="Q8" s="18">
        <v>34.9</v>
      </c>
    </row>
    <row r="9" spans="1:17" x14ac:dyDescent="0.35">
      <c r="A9" s="8" t="s">
        <v>67</v>
      </c>
      <c r="B9" s="15" t="s">
        <v>68</v>
      </c>
      <c r="C9" s="16">
        <v>9494</v>
      </c>
      <c r="D9" s="16">
        <v>8706</v>
      </c>
      <c r="E9" s="16">
        <v>496</v>
      </c>
      <c r="F9" s="16">
        <v>305</v>
      </c>
      <c r="G9" s="16">
        <v>185</v>
      </c>
      <c r="H9" s="16">
        <v>300</v>
      </c>
      <c r="I9" s="16">
        <v>126</v>
      </c>
      <c r="J9" s="16">
        <v>3126</v>
      </c>
      <c r="K9" s="18">
        <v>91.7</v>
      </c>
      <c r="L9" s="18">
        <v>5.2</v>
      </c>
      <c r="M9" s="18">
        <v>3.2</v>
      </c>
      <c r="N9" s="18">
        <v>1.9</v>
      </c>
      <c r="O9" s="18">
        <v>3.2</v>
      </c>
      <c r="P9" s="18">
        <v>1.3</v>
      </c>
      <c r="Q9" s="18">
        <v>32.9</v>
      </c>
    </row>
    <row r="10" spans="1:17" x14ac:dyDescent="0.35">
      <c r="A10" s="8" t="s">
        <v>69</v>
      </c>
      <c r="B10" s="15" t="s">
        <v>70</v>
      </c>
      <c r="C10" s="16">
        <v>1695</v>
      </c>
      <c r="D10" s="16">
        <v>1334</v>
      </c>
      <c r="E10" s="16">
        <v>250</v>
      </c>
      <c r="F10" s="16">
        <v>137</v>
      </c>
      <c r="G10" s="16">
        <v>113</v>
      </c>
      <c r="H10" s="16">
        <v>110</v>
      </c>
      <c r="I10" s="16">
        <v>8</v>
      </c>
      <c r="J10" s="16">
        <v>499</v>
      </c>
      <c r="K10" s="18">
        <v>78.7</v>
      </c>
      <c r="L10" s="18">
        <v>14.7</v>
      </c>
      <c r="M10" s="18">
        <v>8.1</v>
      </c>
      <c r="N10" s="18">
        <v>6.7</v>
      </c>
      <c r="O10" s="18">
        <v>6.5</v>
      </c>
      <c r="P10" s="18">
        <v>0.5</v>
      </c>
      <c r="Q10" s="18">
        <v>29.4</v>
      </c>
    </row>
    <row r="11" spans="1:17" x14ac:dyDescent="0.35">
      <c r="A11" s="8" t="s">
        <v>71</v>
      </c>
      <c r="B11" s="15" t="s">
        <v>72</v>
      </c>
      <c r="C11" s="16">
        <v>9760</v>
      </c>
      <c r="D11" s="16">
        <v>9089</v>
      </c>
      <c r="E11" s="16">
        <v>551</v>
      </c>
      <c r="F11" s="16">
        <v>177</v>
      </c>
      <c r="G11" s="16">
        <v>375</v>
      </c>
      <c r="H11" s="16">
        <v>119</v>
      </c>
      <c r="I11" s="16">
        <v>107</v>
      </c>
      <c r="J11" s="16">
        <v>3148</v>
      </c>
      <c r="K11" s="18">
        <v>93.1</v>
      </c>
      <c r="L11" s="18">
        <v>5.6</v>
      </c>
      <c r="M11" s="18">
        <v>1.8</v>
      </c>
      <c r="N11" s="18">
        <v>3.8</v>
      </c>
      <c r="O11" s="18">
        <v>1.2</v>
      </c>
      <c r="P11" s="18">
        <v>1.1000000000000001</v>
      </c>
      <c r="Q11" s="18">
        <v>32.299999999999997</v>
      </c>
    </row>
    <row r="12" spans="1:17" x14ac:dyDescent="0.35">
      <c r="A12" s="8" t="s">
        <v>73</v>
      </c>
      <c r="B12" s="15" t="s">
        <v>74</v>
      </c>
      <c r="C12" s="16">
        <v>1419</v>
      </c>
      <c r="D12" s="16">
        <v>1204</v>
      </c>
      <c r="E12" s="16">
        <v>167</v>
      </c>
      <c r="F12" s="16">
        <v>38</v>
      </c>
      <c r="G12" s="16">
        <v>129</v>
      </c>
      <c r="H12" s="16">
        <v>49</v>
      </c>
      <c r="I12" s="16">
        <v>5</v>
      </c>
      <c r="J12" s="16">
        <v>378</v>
      </c>
      <c r="K12" s="18">
        <v>84.8</v>
      </c>
      <c r="L12" s="18">
        <v>11.8</v>
      </c>
      <c r="M12" s="18">
        <v>2.7</v>
      </c>
      <c r="N12" s="18">
        <v>9.1</v>
      </c>
      <c r="O12" s="18">
        <v>3.5</v>
      </c>
      <c r="P12" s="18">
        <v>0.4</v>
      </c>
      <c r="Q12" s="18">
        <v>26.6</v>
      </c>
    </row>
    <row r="13" spans="1:17" x14ac:dyDescent="0.35">
      <c r="A13" s="8" t="s">
        <v>75</v>
      </c>
      <c r="B13" s="15" t="s">
        <v>76</v>
      </c>
      <c r="C13" s="16">
        <v>3495</v>
      </c>
      <c r="D13" s="16">
        <v>2853</v>
      </c>
      <c r="E13" s="16">
        <v>359</v>
      </c>
      <c r="F13" s="16">
        <v>218</v>
      </c>
      <c r="G13" s="16">
        <v>141</v>
      </c>
      <c r="H13" s="16">
        <v>283</v>
      </c>
      <c r="I13" s="16">
        <v>11</v>
      </c>
      <c r="J13" s="16">
        <v>1131</v>
      </c>
      <c r="K13" s="18">
        <v>81.599999999999994</v>
      </c>
      <c r="L13" s="18">
        <v>10.3</v>
      </c>
      <c r="M13" s="18">
        <v>6.2</v>
      </c>
      <c r="N13" s="18">
        <v>4</v>
      </c>
      <c r="O13" s="18">
        <v>8.1</v>
      </c>
      <c r="P13" s="18">
        <v>0.3</v>
      </c>
      <c r="Q13" s="18">
        <v>32.4</v>
      </c>
    </row>
    <row r="14" spans="1:17" x14ac:dyDescent="0.35">
      <c r="B14" s="17"/>
      <c r="C14" s="17"/>
      <c r="D14" s="17"/>
      <c r="E14" s="17"/>
      <c r="F14" s="17"/>
      <c r="G14" s="17"/>
      <c r="H14" s="17"/>
      <c r="I14" s="17"/>
      <c r="J14" s="17"/>
      <c r="K14" s="19"/>
      <c r="L14" s="19"/>
      <c r="M14" s="19"/>
      <c r="N14" s="19"/>
      <c r="O14" s="19"/>
      <c r="P14" s="19"/>
      <c r="Q14" s="19"/>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4"/>
  <sheetViews>
    <sheetView workbookViewId="0"/>
  </sheetViews>
  <sheetFormatPr defaultColWidth="11.07421875" defaultRowHeight="15.5" x14ac:dyDescent="0.35"/>
  <cols>
    <col min="1" max="1" width="43.69140625" customWidth="1"/>
    <col min="2" max="5" width="10.69140625" customWidth="1"/>
    <col min="6" max="6" width="13.69140625" customWidth="1"/>
    <col min="7" max="8" width="10.69140625" customWidth="1"/>
    <col min="9" max="10" width="13.69140625" customWidth="1"/>
    <col min="11" max="12" width="10.69140625" customWidth="1"/>
    <col min="13" max="13" width="13.69140625" customWidth="1"/>
    <col min="14" max="15" width="10.69140625" customWidth="1"/>
    <col min="16" max="17" width="13.69140625" customWidth="1"/>
  </cols>
  <sheetData>
    <row r="1" spans="1:17" ht="20" customHeight="1" x14ac:dyDescent="0.4">
      <c r="A1" s="32" t="s">
        <v>37</v>
      </c>
    </row>
    <row r="2" spans="1:17" x14ac:dyDescent="0.35">
      <c r="A2" t="s">
        <v>32</v>
      </c>
    </row>
    <row r="3" spans="1:17" x14ac:dyDescent="0.35">
      <c r="A3" s="12" t="str">
        <f>HYPERLINK("#'Table of contents'!A1", "Back to contents")</f>
        <v>Back to contents</v>
      </c>
    </row>
    <row r="4" spans="1:17" ht="93" customHeight="1" x14ac:dyDescent="0.35">
      <c r="A4" s="13" t="s">
        <v>42</v>
      </c>
      <c r="B4" s="13" t="s">
        <v>43</v>
      </c>
      <c r="C4" s="14" t="s">
        <v>44</v>
      </c>
      <c r="D4" s="14" t="s">
        <v>45</v>
      </c>
      <c r="E4" s="14" t="s">
        <v>46</v>
      </c>
      <c r="F4" s="14" t="s">
        <v>47</v>
      </c>
      <c r="G4" s="14" t="s">
        <v>48</v>
      </c>
      <c r="H4" s="14" t="s">
        <v>49</v>
      </c>
      <c r="I4" s="14" t="s">
        <v>50</v>
      </c>
      <c r="J4" s="14" t="s">
        <v>51</v>
      </c>
      <c r="K4" s="14" t="s">
        <v>52</v>
      </c>
      <c r="L4" s="14" t="s">
        <v>53</v>
      </c>
      <c r="M4" s="14" t="s">
        <v>54</v>
      </c>
      <c r="N4" s="14" t="s">
        <v>55</v>
      </c>
      <c r="O4" s="14" t="s">
        <v>56</v>
      </c>
      <c r="P4" s="14" t="s">
        <v>57</v>
      </c>
      <c r="Q4" s="14" t="s">
        <v>58</v>
      </c>
    </row>
    <row r="5" spans="1:17" x14ac:dyDescent="0.35">
      <c r="A5" s="8" t="s">
        <v>59</v>
      </c>
      <c r="B5" s="15" t="s">
        <v>60</v>
      </c>
      <c r="C5" s="16">
        <v>5204</v>
      </c>
      <c r="D5" s="16">
        <v>4205</v>
      </c>
      <c r="E5" s="16">
        <v>270</v>
      </c>
      <c r="F5" s="16">
        <v>77</v>
      </c>
      <c r="G5" s="16">
        <v>193</v>
      </c>
      <c r="H5" s="16">
        <v>729</v>
      </c>
      <c r="I5" s="16">
        <v>36</v>
      </c>
      <c r="J5" s="16">
        <v>1446</v>
      </c>
      <c r="K5" s="18">
        <v>80.8</v>
      </c>
      <c r="L5" s="18">
        <v>5.2</v>
      </c>
      <c r="M5" s="18">
        <v>1.5</v>
      </c>
      <c r="N5" s="18">
        <v>3.7</v>
      </c>
      <c r="O5" s="18">
        <v>14</v>
      </c>
      <c r="P5" s="18">
        <v>0.7</v>
      </c>
      <c r="Q5" s="18">
        <v>27.8</v>
      </c>
    </row>
    <row r="6" spans="1:17" x14ac:dyDescent="0.35">
      <c r="A6" s="8" t="s">
        <v>61</v>
      </c>
      <c r="B6" s="15" t="s">
        <v>62</v>
      </c>
      <c r="C6" s="16">
        <v>8702</v>
      </c>
      <c r="D6" s="16">
        <v>6552</v>
      </c>
      <c r="E6" s="16">
        <v>562</v>
      </c>
      <c r="F6" s="16">
        <v>272</v>
      </c>
      <c r="G6" s="16">
        <v>290</v>
      </c>
      <c r="H6" s="16">
        <v>1587</v>
      </c>
      <c r="I6" s="16">
        <v>99</v>
      </c>
      <c r="J6" s="16">
        <v>2722</v>
      </c>
      <c r="K6" s="18">
        <v>75.3</v>
      </c>
      <c r="L6" s="18">
        <v>6.5</v>
      </c>
      <c r="M6" s="18">
        <v>3.1</v>
      </c>
      <c r="N6" s="18">
        <v>3.3</v>
      </c>
      <c r="O6" s="18">
        <v>18.2</v>
      </c>
      <c r="P6" s="18">
        <v>1.1000000000000001</v>
      </c>
      <c r="Q6" s="18">
        <v>31.3</v>
      </c>
    </row>
    <row r="7" spans="1:17" x14ac:dyDescent="0.35">
      <c r="A7" s="8" t="s">
        <v>63</v>
      </c>
      <c r="B7" s="15" t="s">
        <v>64</v>
      </c>
      <c r="C7" s="16">
        <v>5797</v>
      </c>
      <c r="D7" s="16">
        <v>5203</v>
      </c>
      <c r="E7" s="16">
        <v>179</v>
      </c>
      <c r="F7" s="16">
        <v>86</v>
      </c>
      <c r="G7" s="16">
        <v>93</v>
      </c>
      <c r="H7" s="16">
        <v>413</v>
      </c>
      <c r="I7" s="16">
        <v>64</v>
      </c>
      <c r="J7" s="16">
        <v>1714</v>
      </c>
      <c r="K7" s="18">
        <v>89.8</v>
      </c>
      <c r="L7" s="18">
        <v>3.1</v>
      </c>
      <c r="M7" s="18">
        <v>1.5</v>
      </c>
      <c r="N7" s="18">
        <v>1.6</v>
      </c>
      <c r="O7" s="18">
        <v>7.1</v>
      </c>
      <c r="P7" s="18">
        <v>1.1000000000000001</v>
      </c>
      <c r="Q7" s="18">
        <v>29.6</v>
      </c>
    </row>
    <row r="8" spans="1:17" x14ac:dyDescent="0.35">
      <c r="A8" s="8" t="s">
        <v>65</v>
      </c>
      <c r="B8" s="15" t="s">
        <v>66</v>
      </c>
      <c r="C8" s="16">
        <v>11214</v>
      </c>
      <c r="D8" s="16">
        <v>9847</v>
      </c>
      <c r="E8" s="16">
        <v>833</v>
      </c>
      <c r="F8" s="16">
        <v>470</v>
      </c>
      <c r="G8" s="16">
        <v>363</v>
      </c>
      <c r="H8" s="16">
        <v>531</v>
      </c>
      <c r="I8" s="16">
        <v>82</v>
      </c>
      <c r="J8" s="16">
        <v>4006</v>
      </c>
      <c r="K8" s="18">
        <v>87.8</v>
      </c>
      <c r="L8" s="18">
        <v>7.4</v>
      </c>
      <c r="M8" s="18">
        <v>4.2</v>
      </c>
      <c r="N8" s="18">
        <v>3.2</v>
      </c>
      <c r="O8" s="18">
        <v>4.7</v>
      </c>
      <c r="P8" s="18">
        <v>0.7</v>
      </c>
      <c r="Q8" s="18">
        <v>35.700000000000003</v>
      </c>
    </row>
    <row r="9" spans="1:17" x14ac:dyDescent="0.35">
      <c r="A9" s="8" t="s">
        <v>67</v>
      </c>
      <c r="B9" s="15" t="s">
        <v>68</v>
      </c>
      <c r="C9" s="16">
        <v>9549</v>
      </c>
      <c r="D9" s="16">
        <v>8791</v>
      </c>
      <c r="E9" s="16">
        <v>463</v>
      </c>
      <c r="F9" s="16">
        <v>262</v>
      </c>
      <c r="G9" s="16">
        <v>201</v>
      </c>
      <c r="H9" s="16">
        <v>295</v>
      </c>
      <c r="I9" s="16">
        <v>123</v>
      </c>
      <c r="J9" s="16">
        <v>3165</v>
      </c>
      <c r="K9" s="18">
        <v>92.1</v>
      </c>
      <c r="L9" s="18">
        <v>4.8</v>
      </c>
      <c r="M9" s="18">
        <v>2.7</v>
      </c>
      <c r="N9" s="18">
        <v>2.1</v>
      </c>
      <c r="O9" s="18">
        <v>3.1</v>
      </c>
      <c r="P9" s="18">
        <v>1.3</v>
      </c>
      <c r="Q9" s="18">
        <v>33.1</v>
      </c>
    </row>
    <row r="10" spans="1:17" x14ac:dyDescent="0.35">
      <c r="A10" s="8" t="s">
        <v>69</v>
      </c>
      <c r="B10" s="15" t="s">
        <v>70</v>
      </c>
      <c r="C10" s="16">
        <v>1706</v>
      </c>
      <c r="D10" s="16">
        <v>1358</v>
      </c>
      <c r="E10" s="16">
        <v>235</v>
      </c>
      <c r="F10" s="16">
        <v>135</v>
      </c>
      <c r="G10" s="16">
        <v>100</v>
      </c>
      <c r="H10" s="16">
        <v>113</v>
      </c>
      <c r="I10" s="16">
        <v>13</v>
      </c>
      <c r="J10" s="16">
        <v>523</v>
      </c>
      <c r="K10" s="18">
        <v>79.599999999999994</v>
      </c>
      <c r="L10" s="18">
        <v>13.8</v>
      </c>
      <c r="M10" s="18">
        <v>7.9</v>
      </c>
      <c r="N10" s="18">
        <v>5.9</v>
      </c>
      <c r="O10" s="18">
        <v>6.6</v>
      </c>
      <c r="P10" s="18">
        <v>0.8</v>
      </c>
      <c r="Q10" s="18">
        <v>30.7</v>
      </c>
    </row>
    <row r="11" spans="1:17" x14ac:dyDescent="0.35">
      <c r="A11" s="8" t="s">
        <v>71</v>
      </c>
      <c r="B11" s="15" t="s">
        <v>72</v>
      </c>
      <c r="C11" s="16">
        <v>9847</v>
      </c>
      <c r="D11" s="16">
        <v>9135</v>
      </c>
      <c r="E11" s="16">
        <v>589</v>
      </c>
      <c r="F11" s="16">
        <v>200</v>
      </c>
      <c r="G11" s="16">
        <v>386</v>
      </c>
      <c r="H11" s="16">
        <v>119</v>
      </c>
      <c r="I11" s="16">
        <v>128</v>
      </c>
      <c r="J11" s="16">
        <v>3243</v>
      </c>
      <c r="K11" s="18">
        <v>92.8</v>
      </c>
      <c r="L11" s="18">
        <v>6</v>
      </c>
      <c r="M11" s="18">
        <v>2</v>
      </c>
      <c r="N11" s="18">
        <v>3.9</v>
      </c>
      <c r="O11" s="18">
        <v>1.2</v>
      </c>
      <c r="P11" s="18">
        <v>1.3</v>
      </c>
      <c r="Q11" s="18">
        <v>32.9</v>
      </c>
    </row>
    <row r="12" spans="1:17" x14ac:dyDescent="0.35">
      <c r="A12" s="8" t="s">
        <v>73</v>
      </c>
      <c r="B12" s="15" t="s">
        <v>74</v>
      </c>
      <c r="C12" s="16">
        <v>1424</v>
      </c>
      <c r="D12" s="16">
        <v>1194</v>
      </c>
      <c r="E12" s="16">
        <v>179</v>
      </c>
      <c r="F12" s="16">
        <v>45</v>
      </c>
      <c r="G12" s="16">
        <v>134</v>
      </c>
      <c r="H12" s="16">
        <v>50</v>
      </c>
      <c r="I12" s="16">
        <v>9</v>
      </c>
      <c r="J12" s="16">
        <v>393</v>
      </c>
      <c r="K12" s="18">
        <v>83.8</v>
      </c>
      <c r="L12" s="18">
        <v>12.6</v>
      </c>
      <c r="M12" s="18">
        <v>3.2</v>
      </c>
      <c r="N12" s="18">
        <v>9.4</v>
      </c>
      <c r="O12" s="18">
        <v>3.5</v>
      </c>
      <c r="P12" s="18">
        <v>0.6</v>
      </c>
      <c r="Q12" s="18">
        <v>27.6</v>
      </c>
    </row>
    <row r="13" spans="1:17" x14ac:dyDescent="0.35">
      <c r="A13" s="8" t="s">
        <v>75</v>
      </c>
      <c r="B13" s="15" t="s">
        <v>76</v>
      </c>
      <c r="C13" s="16">
        <v>3492</v>
      </c>
      <c r="D13" s="16">
        <v>2865</v>
      </c>
      <c r="E13" s="16">
        <v>331</v>
      </c>
      <c r="F13" s="16">
        <v>187</v>
      </c>
      <c r="G13" s="16">
        <v>144</v>
      </c>
      <c r="H13" s="16">
        <v>296</v>
      </c>
      <c r="I13" s="16">
        <v>34</v>
      </c>
      <c r="J13" s="16">
        <v>1142</v>
      </c>
      <c r="K13" s="18">
        <v>82</v>
      </c>
      <c r="L13" s="18">
        <v>9.5</v>
      </c>
      <c r="M13" s="18">
        <v>5.4</v>
      </c>
      <c r="N13" s="18">
        <v>4.0999999999999996</v>
      </c>
      <c r="O13" s="18">
        <v>8.5</v>
      </c>
      <c r="P13" s="18">
        <v>1</v>
      </c>
      <c r="Q13" s="18">
        <v>32.700000000000003</v>
      </c>
    </row>
    <row r="14" spans="1:17" x14ac:dyDescent="0.35">
      <c r="B14" s="17"/>
      <c r="C14" s="17"/>
      <c r="D14" s="17"/>
      <c r="E14" s="17"/>
      <c r="F14" s="17"/>
      <c r="G14" s="17"/>
      <c r="H14" s="17"/>
      <c r="I14" s="17"/>
      <c r="J14" s="17"/>
      <c r="K14" s="19"/>
      <c r="L14" s="19"/>
      <c r="M14" s="19"/>
      <c r="N14" s="19"/>
      <c r="O14" s="19"/>
      <c r="P14" s="19"/>
      <c r="Q14" s="19"/>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4"/>
  <sheetViews>
    <sheetView workbookViewId="0"/>
  </sheetViews>
  <sheetFormatPr defaultColWidth="11.07421875" defaultRowHeight="15.5" x14ac:dyDescent="0.35"/>
  <cols>
    <col min="1" max="1" width="43.69140625" customWidth="1"/>
    <col min="2" max="5" width="10.69140625" customWidth="1"/>
    <col min="6" max="6" width="13.69140625" customWidth="1"/>
    <col min="7" max="8" width="10.69140625" customWidth="1"/>
    <col min="9" max="10" width="13.69140625" customWidth="1"/>
    <col min="11" max="12" width="10.69140625" customWidth="1"/>
    <col min="13" max="13" width="13.69140625" customWidth="1"/>
    <col min="14" max="15" width="10.69140625" customWidth="1"/>
    <col min="16" max="17" width="13.69140625" customWidth="1"/>
  </cols>
  <sheetData>
    <row r="1" spans="1:17" ht="20" customHeight="1" x14ac:dyDescent="0.4">
      <c r="A1" s="32" t="s">
        <v>38</v>
      </c>
    </row>
    <row r="2" spans="1:17" x14ac:dyDescent="0.35">
      <c r="A2" t="s">
        <v>32</v>
      </c>
    </row>
    <row r="3" spans="1:17" x14ac:dyDescent="0.35">
      <c r="A3" s="12" t="str">
        <f>HYPERLINK("#'Table of contents'!A1", "Back to contents")</f>
        <v>Back to contents</v>
      </c>
    </row>
    <row r="4" spans="1:17" ht="93" customHeight="1" x14ac:dyDescent="0.35">
      <c r="A4" s="13" t="s">
        <v>42</v>
      </c>
      <c r="B4" s="13" t="s">
        <v>43</v>
      </c>
      <c r="C4" s="14" t="s">
        <v>44</v>
      </c>
      <c r="D4" s="14" t="s">
        <v>45</v>
      </c>
      <c r="E4" s="14" t="s">
        <v>46</v>
      </c>
      <c r="F4" s="14" t="s">
        <v>47</v>
      </c>
      <c r="G4" s="14" t="s">
        <v>48</v>
      </c>
      <c r="H4" s="14" t="s">
        <v>49</v>
      </c>
      <c r="I4" s="14" t="s">
        <v>50</v>
      </c>
      <c r="J4" s="14" t="s">
        <v>51</v>
      </c>
      <c r="K4" s="14" t="s">
        <v>52</v>
      </c>
      <c r="L4" s="14" t="s">
        <v>53</v>
      </c>
      <c r="M4" s="14" t="s">
        <v>54</v>
      </c>
      <c r="N4" s="14" t="s">
        <v>55</v>
      </c>
      <c r="O4" s="14" t="s">
        <v>56</v>
      </c>
      <c r="P4" s="14" t="s">
        <v>57</v>
      </c>
      <c r="Q4" s="14" t="s">
        <v>58</v>
      </c>
    </row>
    <row r="5" spans="1:17" x14ac:dyDescent="0.35">
      <c r="A5" s="8" t="s">
        <v>59</v>
      </c>
      <c r="B5" s="15" t="s">
        <v>60</v>
      </c>
      <c r="C5" s="16">
        <v>5226</v>
      </c>
      <c r="D5" s="16">
        <v>4233</v>
      </c>
      <c r="E5" s="16">
        <v>270</v>
      </c>
      <c r="F5" s="16">
        <v>91</v>
      </c>
      <c r="G5" s="16">
        <v>179</v>
      </c>
      <c r="H5" s="16">
        <v>723</v>
      </c>
      <c r="I5" s="16">
        <v>37</v>
      </c>
      <c r="J5" s="16">
        <v>1457</v>
      </c>
      <c r="K5" s="18">
        <v>81</v>
      </c>
      <c r="L5" s="18">
        <v>5.2</v>
      </c>
      <c r="M5" s="18">
        <v>1.7</v>
      </c>
      <c r="N5" s="18">
        <v>3.4</v>
      </c>
      <c r="O5" s="18">
        <v>13.8</v>
      </c>
      <c r="P5" s="18">
        <v>0.7</v>
      </c>
      <c r="Q5" s="18">
        <v>27.9</v>
      </c>
    </row>
    <row r="6" spans="1:17" x14ac:dyDescent="0.35">
      <c r="A6" s="8" t="s">
        <v>61</v>
      </c>
      <c r="B6" s="15" t="s">
        <v>62</v>
      </c>
      <c r="C6" s="16">
        <v>8662</v>
      </c>
      <c r="D6" s="16">
        <v>6589</v>
      </c>
      <c r="E6" s="16">
        <v>539</v>
      </c>
      <c r="F6" s="16">
        <v>259</v>
      </c>
      <c r="G6" s="16">
        <v>281</v>
      </c>
      <c r="H6" s="16">
        <v>1535</v>
      </c>
      <c r="I6" s="16">
        <v>111</v>
      </c>
      <c r="J6" s="16">
        <v>2760</v>
      </c>
      <c r="K6" s="18">
        <v>76.099999999999994</v>
      </c>
      <c r="L6" s="18">
        <v>6.2</v>
      </c>
      <c r="M6" s="18">
        <v>3</v>
      </c>
      <c r="N6" s="18">
        <v>3.2</v>
      </c>
      <c r="O6" s="18">
        <v>17.7</v>
      </c>
      <c r="P6" s="18">
        <v>1.3</v>
      </c>
      <c r="Q6" s="18">
        <v>31.9</v>
      </c>
    </row>
    <row r="7" spans="1:17" x14ac:dyDescent="0.35">
      <c r="A7" s="8" t="s">
        <v>63</v>
      </c>
      <c r="B7" s="15" t="s">
        <v>64</v>
      </c>
      <c r="C7" s="16">
        <v>5825</v>
      </c>
      <c r="D7" s="16">
        <v>5222</v>
      </c>
      <c r="E7" s="16">
        <v>203</v>
      </c>
      <c r="F7" s="16">
        <v>79</v>
      </c>
      <c r="G7" s="16">
        <v>124</v>
      </c>
      <c r="H7" s="16">
        <v>400</v>
      </c>
      <c r="I7" s="16">
        <v>62</v>
      </c>
      <c r="J7" s="16">
        <v>1745</v>
      </c>
      <c r="K7" s="18">
        <v>89.6</v>
      </c>
      <c r="L7" s="18">
        <v>3.5</v>
      </c>
      <c r="M7" s="18">
        <v>1.4</v>
      </c>
      <c r="N7" s="18">
        <v>2.1</v>
      </c>
      <c r="O7" s="18">
        <v>6.9</v>
      </c>
      <c r="P7" s="18">
        <v>1.1000000000000001</v>
      </c>
      <c r="Q7" s="18">
        <v>30</v>
      </c>
    </row>
    <row r="8" spans="1:17" x14ac:dyDescent="0.35">
      <c r="A8" s="8" t="s">
        <v>65</v>
      </c>
      <c r="B8" s="15" t="s">
        <v>66</v>
      </c>
      <c r="C8" s="16">
        <v>11245</v>
      </c>
      <c r="D8" s="16">
        <v>9923</v>
      </c>
      <c r="E8" s="16">
        <v>793</v>
      </c>
      <c r="F8" s="16">
        <v>401</v>
      </c>
      <c r="G8" s="16">
        <v>392</v>
      </c>
      <c r="H8" s="16">
        <v>529</v>
      </c>
      <c r="I8" s="16">
        <v>86</v>
      </c>
      <c r="J8" s="16">
        <v>4029</v>
      </c>
      <c r="K8" s="18">
        <v>88.2</v>
      </c>
      <c r="L8" s="18">
        <v>7.1</v>
      </c>
      <c r="M8" s="18">
        <v>3.6</v>
      </c>
      <c r="N8" s="18">
        <v>3.5</v>
      </c>
      <c r="O8" s="18">
        <v>4.7</v>
      </c>
      <c r="P8" s="18">
        <v>0.8</v>
      </c>
      <c r="Q8" s="18">
        <v>35.799999999999997</v>
      </c>
    </row>
    <row r="9" spans="1:17" x14ac:dyDescent="0.35">
      <c r="A9" s="8" t="s">
        <v>67</v>
      </c>
      <c r="B9" s="15" t="s">
        <v>68</v>
      </c>
      <c r="C9" s="16">
        <v>9606</v>
      </c>
      <c r="D9" s="16">
        <v>8864</v>
      </c>
      <c r="E9" s="16">
        <v>458</v>
      </c>
      <c r="F9" s="16">
        <v>267</v>
      </c>
      <c r="G9" s="16">
        <v>191</v>
      </c>
      <c r="H9" s="16">
        <v>284</v>
      </c>
      <c r="I9" s="16">
        <v>123</v>
      </c>
      <c r="J9" s="16">
        <v>3249</v>
      </c>
      <c r="K9" s="18">
        <v>92.3</v>
      </c>
      <c r="L9" s="18">
        <v>4.8</v>
      </c>
      <c r="M9" s="18">
        <v>2.8</v>
      </c>
      <c r="N9" s="18">
        <v>2</v>
      </c>
      <c r="O9" s="18">
        <v>3</v>
      </c>
      <c r="P9" s="18">
        <v>1.3</v>
      </c>
      <c r="Q9" s="18">
        <v>33.799999999999997</v>
      </c>
    </row>
    <row r="10" spans="1:17" x14ac:dyDescent="0.35">
      <c r="A10" s="8" t="s">
        <v>69</v>
      </c>
      <c r="B10" s="15" t="s">
        <v>70</v>
      </c>
      <c r="C10" s="16">
        <v>1710</v>
      </c>
      <c r="D10" s="16">
        <v>1357</v>
      </c>
      <c r="E10" s="16">
        <v>243</v>
      </c>
      <c r="F10" s="16">
        <v>147</v>
      </c>
      <c r="G10" s="16">
        <v>96</v>
      </c>
      <c r="H10" s="16">
        <v>110</v>
      </c>
      <c r="I10" s="16">
        <v>15</v>
      </c>
      <c r="J10" s="16">
        <v>512</v>
      </c>
      <c r="K10" s="18">
        <v>79.400000000000006</v>
      </c>
      <c r="L10" s="18">
        <v>14.2</v>
      </c>
      <c r="M10" s="18">
        <v>8.6</v>
      </c>
      <c r="N10" s="18">
        <v>5.6</v>
      </c>
      <c r="O10" s="18">
        <v>6.4</v>
      </c>
      <c r="P10" s="18">
        <v>0.9</v>
      </c>
      <c r="Q10" s="18">
        <v>29.9</v>
      </c>
    </row>
    <row r="11" spans="1:17" x14ac:dyDescent="0.35">
      <c r="A11" s="8" t="s">
        <v>71</v>
      </c>
      <c r="B11" s="15" t="s">
        <v>72</v>
      </c>
      <c r="C11" s="16">
        <v>9904</v>
      </c>
      <c r="D11" s="16">
        <v>9207</v>
      </c>
      <c r="E11" s="16">
        <v>578</v>
      </c>
      <c r="F11" s="16">
        <v>187</v>
      </c>
      <c r="G11" s="16">
        <v>391</v>
      </c>
      <c r="H11" s="16">
        <v>119</v>
      </c>
      <c r="I11" s="16">
        <v>124</v>
      </c>
      <c r="J11" s="16">
        <v>3363</v>
      </c>
      <c r="K11" s="18">
        <v>93</v>
      </c>
      <c r="L11" s="18">
        <v>5.8</v>
      </c>
      <c r="M11" s="18">
        <v>1.9</v>
      </c>
      <c r="N11" s="18">
        <v>3.9</v>
      </c>
      <c r="O11" s="18">
        <v>1.2</v>
      </c>
      <c r="P11" s="18">
        <v>1.3</v>
      </c>
      <c r="Q11" s="18">
        <v>34</v>
      </c>
    </row>
    <row r="12" spans="1:17" x14ac:dyDescent="0.35">
      <c r="A12" s="8" t="s">
        <v>73</v>
      </c>
      <c r="B12" s="15" t="s">
        <v>74</v>
      </c>
      <c r="C12" s="16">
        <v>1401</v>
      </c>
      <c r="D12" s="16">
        <v>1184</v>
      </c>
      <c r="E12" s="16">
        <v>171</v>
      </c>
      <c r="F12" s="16">
        <v>39</v>
      </c>
      <c r="G12" s="16">
        <v>132</v>
      </c>
      <c r="H12" s="16">
        <v>46</v>
      </c>
      <c r="I12" s="16">
        <v>8</v>
      </c>
      <c r="J12" s="16">
        <v>414</v>
      </c>
      <c r="K12" s="18">
        <v>84.5</v>
      </c>
      <c r="L12" s="18">
        <v>12.2</v>
      </c>
      <c r="M12" s="18">
        <v>2.8</v>
      </c>
      <c r="N12" s="18">
        <v>9.4</v>
      </c>
      <c r="O12" s="18">
        <v>3.3</v>
      </c>
      <c r="P12" s="18">
        <v>0.6</v>
      </c>
      <c r="Q12" s="18">
        <v>29.6</v>
      </c>
    </row>
    <row r="13" spans="1:17" x14ac:dyDescent="0.35">
      <c r="A13" s="8" t="s">
        <v>75</v>
      </c>
      <c r="B13" s="15" t="s">
        <v>76</v>
      </c>
      <c r="C13" s="16">
        <v>3495</v>
      </c>
      <c r="D13" s="16">
        <v>2866</v>
      </c>
      <c r="E13" s="16">
        <v>329</v>
      </c>
      <c r="F13" s="16">
        <v>168</v>
      </c>
      <c r="G13" s="16">
        <v>161</v>
      </c>
      <c r="H13" s="16">
        <v>300</v>
      </c>
      <c r="I13" s="16">
        <v>35</v>
      </c>
      <c r="J13" s="16">
        <v>1114</v>
      </c>
      <c r="K13" s="18">
        <v>82</v>
      </c>
      <c r="L13" s="18">
        <v>9.4</v>
      </c>
      <c r="M13" s="18">
        <v>4.8</v>
      </c>
      <c r="N13" s="18">
        <v>4.5999999999999996</v>
      </c>
      <c r="O13" s="18">
        <v>8.6</v>
      </c>
      <c r="P13" s="18">
        <v>1</v>
      </c>
      <c r="Q13" s="18">
        <v>31.9</v>
      </c>
    </row>
    <row r="14" spans="1:17" x14ac:dyDescent="0.35">
      <c r="B14" s="17"/>
      <c r="C14" s="17"/>
      <c r="D14" s="17"/>
      <c r="E14" s="17"/>
      <c r="F14" s="17"/>
      <c r="G14" s="17"/>
      <c r="H14" s="17"/>
      <c r="I14" s="17"/>
      <c r="J14" s="17"/>
      <c r="K14" s="19"/>
      <c r="L14" s="19"/>
      <c r="M14" s="19"/>
      <c r="N14" s="19"/>
      <c r="O14" s="19"/>
      <c r="P14" s="19"/>
      <c r="Q14" s="19"/>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4"/>
  <sheetViews>
    <sheetView workbookViewId="0"/>
  </sheetViews>
  <sheetFormatPr defaultColWidth="11.07421875" defaultRowHeight="15.5" x14ac:dyDescent="0.35"/>
  <cols>
    <col min="1" max="1" width="43.69140625" customWidth="1"/>
    <col min="2" max="5" width="10.69140625" customWidth="1"/>
    <col min="6" max="6" width="13.69140625" customWidth="1"/>
    <col min="7" max="8" width="10.69140625" customWidth="1"/>
    <col min="9" max="10" width="13.69140625" customWidth="1"/>
    <col min="11" max="12" width="10.69140625" customWidth="1"/>
    <col min="13" max="13" width="13.69140625" customWidth="1"/>
    <col min="14" max="15" width="10.69140625" customWidth="1"/>
    <col min="16" max="17" width="13.69140625" customWidth="1"/>
  </cols>
  <sheetData>
    <row r="1" spans="1:17" ht="20" customHeight="1" x14ac:dyDescent="0.4">
      <c r="A1" s="32" t="s">
        <v>39</v>
      </c>
    </row>
    <row r="2" spans="1:17" x14ac:dyDescent="0.35">
      <c r="A2" t="s">
        <v>32</v>
      </c>
    </row>
    <row r="3" spans="1:17" x14ac:dyDescent="0.35">
      <c r="A3" s="12" t="str">
        <f>HYPERLINK("#'Table of contents'!A1", "Back to contents")</f>
        <v>Back to contents</v>
      </c>
    </row>
    <row r="4" spans="1:17" ht="93" customHeight="1" x14ac:dyDescent="0.35">
      <c r="A4" s="13" t="s">
        <v>42</v>
      </c>
      <c r="B4" s="13" t="s">
        <v>43</v>
      </c>
      <c r="C4" s="14" t="s">
        <v>44</v>
      </c>
      <c r="D4" s="14" t="s">
        <v>45</v>
      </c>
      <c r="E4" s="14" t="s">
        <v>46</v>
      </c>
      <c r="F4" s="14" t="s">
        <v>47</v>
      </c>
      <c r="G4" s="14" t="s">
        <v>48</v>
      </c>
      <c r="H4" s="14" t="s">
        <v>49</v>
      </c>
      <c r="I4" s="14" t="s">
        <v>50</v>
      </c>
      <c r="J4" s="14" t="s">
        <v>51</v>
      </c>
      <c r="K4" s="14" t="s">
        <v>52</v>
      </c>
      <c r="L4" s="14" t="s">
        <v>53</v>
      </c>
      <c r="M4" s="14" t="s">
        <v>54</v>
      </c>
      <c r="N4" s="14" t="s">
        <v>55</v>
      </c>
      <c r="O4" s="14" t="s">
        <v>56</v>
      </c>
      <c r="P4" s="14" t="s">
        <v>57</v>
      </c>
      <c r="Q4" s="14" t="s">
        <v>58</v>
      </c>
    </row>
    <row r="5" spans="1:17" x14ac:dyDescent="0.35">
      <c r="A5" s="8" t="s">
        <v>59</v>
      </c>
      <c r="B5" s="15" t="s">
        <v>60</v>
      </c>
      <c r="C5" s="16">
        <v>5236</v>
      </c>
      <c r="D5" s="16">
        <v>4246</v>
      </c>
      <c r="E5" s="16">
        <v>270</v>
      </c>
      <c r="F5" s="16">
        <v>85</v>
      </c>
      <c r="G5" s="16">
        <v>186</v>
      </c>
      <c r="H5" s="16">
        <v>722</v>
      </c>
      <c r="I5" s="16">
        <v>41</v>
      </c>
      <c r="J5" s="16">
        <v>1486</v>
      </c>
      <c r="K5" s="18">
        <v>81.099999999999994</v>
      </c>
      <c r="L5" s="18">
        <v>5.2</v>
      </c>
      <c r="M5" s="18">
        <v>1.6</v>
      </c>
      <c r="N5" s="18">
        <v>3.6</v>
      </c>
      <c r="O5" s="18">
        <v>13.8</v>
      </c>
      <c r="P5" s="18">
        <v>0.8</v>
      </c>
      <c r="Q5" s="18">
        <v>28.4</v>
      </c>
    </row>
    <row r="6" spans="1:17" x14ac:dyDescent="0.35">
      <c r="A6" s="8" t="s">
        <v>61</v>
      </c>
      <c r="B6" s="15" t="s">
        <v>62</v>
      </c>
      <c r="C6" s="16">
        <v>8672</v>
      </c>
      <c r="D6" s="16">
        <v>6579</v>
      </c>
      <c r="E6" s="16">
        <v>560</v>
      </c>
      <c r="F6" s="16">
        <v>244</v>
      </c>
      <c r="G6" s="16">
        <v>316</v>
      </c>
      <c r="H6" s="16">
        <v>1535</v>
      </c>
      <c r="I6" s="16">
        <v>114</v>
      </c>
      <c r="J6" s="16">
        <v>2781</v>
      </c>
      <c r="K6" s="18">
        <v>75.900000000000006</v>
      </c>
      <c r="L6" s="18">
        <v>6.5</v>
      </c>
      <c r="M6" s="18">
        <v>2.8</v>
      </c>
      <c r="N6" s="18">
        <v>3.6</v>
      </c>
      <c r="O6" s="18">
        <v>17.7</v>
      </c>
      <c r="P6" s="18">
        <v>1.3</v>
      </c>
      <c r="Q6" s="18">
        <v>32.1</v>
      </c>
    </row>
    <row r="7" spans="1:17" x14ac:dyDescent="0.35">
      <c r="A7" s="8" t="s">
        <v>63</v>
      </c>
      <c r="B7" s="15" t="s">
        <v>64</v>
      </c>
      <c r="C7" s="16">
        <v>5864</v>
      </c>
      <c r="D7" s="16">
        <v>5248</v>
      </c>
      <c r="E7" s="16">
        <v>220</v>
      </c>
      <c r="F7" s="16">
        <v>88</v>
      </c>
      <c r="G7" s="16">
        <v>132</v>
      </c>
      <c r="H7" s="16">
        <v>396</v>
      </c>
      <c r="I7" s="16">
        <v>60</v>
      </c>
      <c r="J7" s="16">
        <v>1770</v>
      </c>
      <c r="K7" s="18">
        <v>89.5</v>
      </c>
      <c r="L7" s="18">
        <v>3.8</v>
      </c>
      <c r="M7" s="18">
        <v>1.5</v>
      </c>
      <c r="N7" s="18">
        <v>2.2999999999999998</v>
      </c>
      <c r="O7" s="18">
        <v>6.8</v>
      </c>
      <c r="P7" s="18">
        <v>1</v>
      </c>
      <c r="Q7" s="18">
        <v>30.2</v>
      </c>
    </row>
    <row r="8" spans="1:17" x14ac:dyDescent="0.35">
      <c r="A8" s="8" t="s">
        <v>65</v>
      </c>
      <c r="B8" s="15" t="s">
        <v>66</v>
      </c>
      <c r="C8" s="16">
        <v>11274</v>
      </c>
      <c r="D8" s="16">
        <v>9913</v>
      </c>
      <c r="E8" s="16">
        <v>866</v>
      </c>
      <c r="F8" s="16">
        <v>413</v>
      </c>
      <c r="G8" s="16">
        <v>453</v>
      </c>
      <c r="H8" s="16">
        <v>495</v>
      </c>
      <c r="I8" s="16">
        <v>91</v>
      </c>
      <c r="J8" s="16">
        <v>4009</v>
      </c>
      <c r="K8" s="18">
        <v>87.9</v>
      </c>
      <c r="L8" s="18">
        <v>7.7</v>
      </c>
      <c r="M8" s="18">
        <v>3.7</v>
      </c>
      <c r="N8" s="18">
        <v>4</v>
      </c>
      <c r="O8" s="18">
        <v>4.4000000000000004</v>
      </c>
      <c r="P8" s="18">
        <v>0.8</v>
      </c>
      <c r="Q8" s="18">
        <v>35.6</v>
      </c>
    </row>
    <row r="9" spans="1:17" x14ac:dyDescent="0.35">
      <c r="A9" s="8" t="s">
        <v>67</v>
      </c>
      <c r="B9" s="15" t="s">
        <v>68</v>
      </c>
      <c r="C9" s="16">
        <v>9672</v>
      </c>
      <c r="D9" s="16">
        <v>8920</v>
      </c>
      <c r="E9" s="16">
        <v>425</v>
      </c>
      <c r="F9" s="16">
        <v>297</v>
      </c>
      <c r="G9" s="16">
        <v>128</v>
      </c>
      <c r="H9" s="16">
        <v>332</v>
      </c>
      <c r="I9" s="16">
        <v>130</v>
      </c>
      <c r="J9" s="16">
        <v>3260</v>
      </c>
      <c r="K9" s="18">
        <v>92.2</v>
      </c>
      <c r="L9" s="18">
        <v>4.4000000000000004</v>
      </c>
      <c r="M9" s="18">
        <v>3.1</v>
      </c>
      <c r="N9" s="18">
        <v>1.3</v>
      </c>
      <c r="O9" s="18">
        <v>3.4</v>
      </c>
      <c r="P9" s="18">
        <v>1.3</v>
      </c>
      <c r="Q9" s="18">
        <v>33.700000000000003</v>
      </c>
    </row>
    <row r="10" spans="1:17" x14ac:dyDescent="0.35">
      <c r="A10" s="8" t="s">
        <v>69</v>
      </c>
      <c r="B10" s="15" t="s">
        <v>70</v>
      </c>
      <c r="C10" s="16">
        <v>1713</v>
      </c>
      <c r="D10" s="16">
        <v>1346</v>
      </c>
      <c r="E10" s="16">
        <v>215</v>
      </c>
      <c r="F10" s="16">
        <v>143</v>
      </c>
      <c r="G10" s="16">
        <v>72</v>
      </c>
      <c r="H10" s="16">
        <v>152</v>
      </c>
      <c r="I10" s="16">
        <v>15</v>
      </c>
      <c r="J10" s="16">
        <v>517</v>
      </c>
      <c r="K10" s="18">
        <v>78.599999999999994</v>
      </c>
      <c r="L10" s="18">
        <v>12.6</v>
      </c>
      <c r="M10" s="18">
        <v>8.3000000000000007</v>
      </c>
      <c r="N10" s="18">
        <v>4.2</v>
      </c>
      <c r="O10" s="18">
        <v>8.9</v>
      </c>
      <c r="P10" s="18">
        <v>0.9</v>
      </c>
      <c r="Q10" s="18">
        <v>30.2</v>
      </c>
    </row>
    <row r="11" spans="1:17" x14ac:dyDescent="0.35">
      <c r="A11" s="8" t="s">
        <v>71</v>
      </c>
      <c r="B11" s="15" t="s">
        <v>72</v>
      </c>
      <c r="C11" s="16">
        <v>9972</v>
      </c>
      <c r="D11" s="16">
        <v>9199</v>
      </c>
      <c r="E11" s="16">
        <v>648</v>
      </c>
      <c r="F11" s="16">
        <v>172</v>
      </c>
      <c r="G11" s="16">
        <v>476</v>
      </c>
      <c r="H11" s="16">
        <v>125</v>
      </c>
      <c r="I11" s="16">
        <v>141</v>
      </c>
      <c r="J11" s="16">
        <v>3394</v>
      </c>
      <c r="K11" s="18">
        <v>92.2</v>
      </c>
      <c r="L11" s="18">
        <v>6.5</v>
      </c>
      <c r="M11" s="18">
        <v>1.7</v>
      </c>
      <c r="N11" s="18">
        <v>4.8</v>
      </c>
      <c r="O11" s="18">
        <v>1.3</v>
      </c>
      <c r="P11" s="18">
        <v>1.4</v>
      </c>
      <c r="Q11" s="18">
        <v>34</v>
      </c>
    </row>
    <row r="12" spans="1:17" x14ac:dyDescent="0.35">
      <c r="A12" s="8" t="s">
        <v>73</v>
      </c>
      <c r="B12" s="15" t="s">
        <v>74</v>
      </c>
      <c r="C12" s="16">
        <v>1402</v>
      </c>
      <c r="D12" s="16">
        <v>1202</v>
      </c>
      <c r="E12" s="16">
        <v>152</v>
      </c>
      <c r="F12" s="16">
        <v>36</v>
      </c>
      <c r="G12" s="16">
        <v>116</v>
      </c>
      <c r="H12" s="16">
        <v>48</v>
      </c>
      <c r="I12" s="16">
        <v>10</v>
      </c>
      <c r="J12" s="16">
        <v>405</v>
      </c>
      <c r="K12" s="18">
        <v>85.7</v>
      </c>
      <c r="L12" s="18">
        <v>10.8</v>
      </c>
      <c r="M12" s="18">
        <v>2.6</v>
      </c>
      <c r="N12" s="18">
        <v>8.3000000000000007</v>
      </c>
      <c r="O12" s="18">
        <v>3.4</v>
      </c>
      <c r="P12" s="18">
        <v>0.7</v>
      </c>
      <c r="Q12" s="18">
        <v>28.9</v>
      </c>
    </row>
    <row r="13" spans="1:17" x14ac:dyDescent="0.35">
      <c r="A13" s="8" t="s">
        <v>75</v>
      </c>
      <c r="B13" s="15" t="s">
        <v>76</v>
      </c>
      <c r="C13" s="16">
        <v>3496</v>
      </c>
      <c r="D13" s="16">
        <v>2877</v>
      </c>
      <c r="E13" s="16">
        <v>326</v>
      </c>
      <c r="F13" s="16">
        <v>150</v>
      </c>
      <c r="G13" s="16">
        <v>176</v>
      </c>
      <c r="H13" s="16">
        <v>293</v>
      </c>
      <c r="I13" s="16">
        <v>39</v>
      </c>
      <c r="J13" s="16">
        <v>1129</v>
      </c>
      <c r="K13" s="18">
        <v>82.3</v>
      </c>
      <c r="L13" s="18">
        <v>9.3000000000000007</v>
      </c>
      <c r="M13" s="18">
        <v>4.3</v>
      </c>
      <c r="N13" s="18">
        <v>5</v>
      </c>
      <c r="O13" s="18">
        <v>8.4</v>
      </c>
      <c r="P13" s="18">
        <v>1.1000000000000001</v>
      </c>
      <c r="Q13" s="18">
        <v>32.299999999999997</v>
      </c>
    </row>
    <row r="14" spans="1:17" x14ac:dyDescent="0.35">
      <c r="B14" s="17"/>
      <c r="C14" s="17"/>
      <c r="D14" s="17"/>
      <c r="E14" s="17"/>
      <c r="F14" s="17"/>
      <c r="G14" s="17"/>
      <c r="H14" s="17"/>
      <c r="I14" s="17"/>
      <c r="J14" s="17"/>
      <c r="K14" s="19"/>
      <c r="L14" s="19"/>
      <c r="M14" s="19"/>
      <c r="N14" s="19"/>
      <c r="O14" s="19"/>
      <c r="P14" s="19"/>
      <c r="Q14" s="19"/>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 Sheet</vt:lpstr>
      <vt:lpstr>Table of contents</vt:lpstr>
      <vt:lpstr>2014</vt:lpstr>
      <vt:lpstr>2015</vt:lpstr>
      <vt:lpstr>2016</vt:lpstr>
      <vt:lpstr>2017</vt:lpstr>
      <vt:lpstr>2018</vt:lpstr>
      <vt:lpstr>2019</vt:lpstr>
      <vt:lpstr>2020</vt:lpstr>
      <vt:lpstr>2021</vt:lpstr>
      <vt:lpstr>2022</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Ruby Adam</cp:lastModifiedBy>
  <dcterms:created xsi:type="dcterms:W3CDTF">2023-07-24T12:50:49Z</dcterms:created>
  <dcterms:modified xsi:type="dcterms:W3CDTF">2024-06-18T10:54:52Z</dcterms:modified>
</cp:coreProperties>
</file>