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u446998\OneDrive - SCOTS Connect\Households 2023\3. Other Geographies (2011 Data Zone based)\3. Household and Dwelling Estimates by Urban Rural Classification (2011 Data Zone based)\"/>
    </mc:Choice>
  </mc:AlternateContent>
  <xr:revisionPtr revIDLastSave="0" documentId="13_ncr:1_{35B89E44-59EA-4918-8D19-82AA57A24F72}" xr6:coauthVersionLast="47" xr6:coauthVersionMax="47" xr10:uidLastSave="{00000000-0000-0000-0000-000000000000}"/>
  <bookViews>
    <workbookView xWindow="-110" yWindow="-110" windowWidth="19420" windowHeight="10420" xr2:uid="{00000000-000D-0000-FFFF-FFFF00000000}"/>
  </bookViews>
  <sheets>
    <sheet name="Cover Sheet" sheetId="49" r:id="rId1"/>
    <sheet name="Table of Contents" sheetId="50" r:id="rId2"/>
    <sheet name="2014" sheetId="51" r:id="rId3"/>
    <sheet name="2015" sheetId="52" r:id="rId4"/>
    <sheet name="2016" sheetId="53" r:id="rId5"/>
    <sheet name="2017" sheetId="54" r:id="rId6"/>
    <sheet name="2018" sheetId="55" r:id="rId7"/>
    <sheet name="2019" sheetId="56" r:id="rId8"/>
    <sheet name="2020" sheetId="57" r:id="rId9"/>
    <sheet name="2021" sheetId="58" r:id="rId10"/>
    <sheet name="2022" sheetId="59" r:id="rId11"/>
    <sheet name="2023" sheetId="60"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60" l="1"/>
  <c r="A3" i="59"/>
  <c r="A3" i="58"/>
  <c r="A3" i="57"/>
  <c r="A3" i="56"/>
  <c r="A3" i="55"/>
  <c r="A3" i="54"/>
  <c r="A3" i="53"/>
  <c r="A3" i="52"/>
  <c r="A3" i="51"/>
  <c r="A14" i="50"/>
  <c r="A13" i="50"/>
  <c r="A12" i="50"/>
  <c r="A11" i="50"/>
  <c r="A10" i="50"/>
  <c r="A9" i="50"/>
  <c r="A8" i="50"/>
  <c r="A7" i="50"/>
  <c r="A6" i="50"/>
  <c r="A5" i="50"/>
  <c r="A36" i="49"/>
</calcChain>
</file>

<file path=xl/sharedStrings.xml><?xml version="1.0" encoding="utf-8"?>
<sst xmlns="http://schemas.openxmlformats.org/spreadsheetml/2006/main" count="300" uniqueCount="130">
  <si>
    <t>National Records of Scotland (NRS)</t>
  </si>
  <si>
    <t>Methodology</t>
  </si>
  <si>
    <t>General notes</t>
  </si>
  <si>
    <t>Source:</t>
  </si>
  <si>
    <t>Household estimates and projections</t>
  </si>
  <si>
    <t>Department</t>
  </si>
  <si>
    <t>Supplier</t>
  </si>
  <si>
    <t>Time period of data</t>
  </si>
  <si>
    <t>Geographic coverage</t>
  </si>
  <si>
    <t>Publication date</t>
  </si>
  <si>
    <t>Each of the 6,976 2011 Data Zones in Scotland have been assigned to the 6-fold Urban Rural classification based upon the location of its population weighted centroid. 
The classification of 2011 Data Zones is on a 'best-fit' basis, as a result a small number of 2011 Data Zones may straddle urban/rural classification boundaries.</t>
  </si>
  <si>
    <t>Scottish Government Urban Rural Classification</t>
  </si>
  <si>
    <t>Council Tax data</t>
  </si>
  <si>
    <t xml:space="preserve">Household estimates are based on two Council Tax data collections carried out each year in September. 
Council area and Scotland level estimates are produced using data provided by each council to the Scottish Government, using the Council Tax Base form, ‘Ctaxbase’. 
Data zone level estimates are produced using data provided by each council to National Records of Scotland (NRS) at postcode level. 
Data zone level estimates are constrained so that they sum to the Council Tax Base totals for a council area, unless a council has advised otherwise. 
For full details of the methods used see the ‘Households and Dwellings in Scotland’ methodology on the NRS website. 
</t>
  </si>
  <si>
    <t xml:space="preserve">The number of occupied dwellings is roughly equivalent to the number of households in an area, which is why we refer to this dataset as ‘Household Estimates’. 
However, for information on numbers of households in council areas and Scotland, separate mid-year household estimates are available on NRS website. </t>
  </si>
  <si>
    <t xml:space="preserve">These are based on the September occupied dwellings data but are adjusted: 
   (i) to estimate number of households in June, 
   (ii) to account for the estimated number of occupied dwellings which contain more than one household, and 
   (iii) to account for the estimated number of communal establishments which have been included in Council Tax records.
More details can be found in the methodology for Household estimates publication. </t>
  </si>
  <si>
    <t>Household estimates</t>
  </si>
  <si>
    <t xml:space="preserve">These tables show the the number and percentage of dwellings which are occupied, vacant, unoccupied exemptions, long-term empty, second homes, occupied and exempt from paying council tax, or that are receiving a ‘single adult’ Council Tax discount broken down by the 2020 6-fold Urban Rural Classification as at September for each year from 2014 onwards. </t>
  </si>
  <si>
    <t>Figures have been rounded to the nearest whole number. Totals may not equal the sum of their parts as a result of this rounding.
Due to the methodology used, totals for Scotland are not equal to the sum of 6-fold urban rural classes values.</t>
  </si>
  <si>
    <r>
      <rPr>
        <sz val="12"/>
        <color rgb="FF000000"/>
        <rFont val="Arial"/>
        <family val="2"/>
      </rPr>
      <t>The Scottish Government Urban Rural Classification was first released in 2000 and is consistent with the Government's core definition of rurality which defines settlements of 3,000 or less people to be rural. 
It also classifies areas as remote based on drive times from settlements of 10,000 or more people. The definitions of urban and rural areas underlying the classification are unchanged.</t>
    </r>
    <r>
      <rPr>
        <sz val="12"/>
        <color theme="1"/>
        <rFont val="Arial"/>
        <family val="2"/>
      </rPr>
      <t xml:space="preserve">
The dwellings estimates and characteristics of dwellings for each year have been derived using the Urban Rural Classification 2020 version. 
M</t>
    </r>
    <r>
      <rPr>
        <sz val="12"/>
        <color rgb="FF000000"/>
        <rFont val="Arial"/>
        <family val="2"/>
      </rPr>
      <t>ore details can be found on the Scottish Goverment website:</t>
    </r>
  </si>
  <si>
    <t>Scottish Government Urban Rural Classification 2020 (opens in a new window)</t>
  </si>
  <si>
    <t>Table of Contents</t>
  </si>
  <si>
    <t>Contents of this spreadsheet and links to each worksheet.</t>
  </si>
  <si>
    <t>This worksheet contains one table.</t>
  </si>
  <si>
    <t>Household estimates by 6-fold Urban Rural Classification, 2014</t>
  </si>
  <si>
    <t>Area Name / 
 Urban Rural Classification</t>
  </si>
  <si>
    <t>Total number of dwellings</t>
  </si>
  <si>
    <t>Occupied dwellings</t>
  </si>
  <si>
    <t>Vacant dwellings</t>
  </si>
  <si>
    <t>Unoccupied dwellings exempt from paying Council Tax</t>
  </si>
  <si>
    <t>Long-term empty dwellings</t>
  </si>
  <si>
    <t>Second homes</t>
  </si>
  <si>
    <t>Occupied dwellings exempt from paying Council Tax</t>
  </si>
  <si>
    <t>Dwellings with a 'single adult' Council Tax discount</t>
  </si>
  <si>
    <t>Occupied dwellings
(%)</t>
  </si>
  <si>
    <t>Vacant dwellings
(%)</t>
  </si>
  <si>
    <t>Unoccupied dwellings exempt from paying Council Tax
(%)</t>
  </si>
  <si>
    <t>Long-term empty dwellings
(%)</t>
  </si>
  <si>
    <t>Second homes
(%)</t>
  </si>
  <si>
    <t>Occupied dwellings exempt from paying Council Tax
(%)</t>
  </si>
  <si>
    <t>Dwellings with a 'single adult' Council Tax discount
(%)</t>
  </si>
  <si>
    <t>Scotland</t>
  </si>
  <si>
    <t>Large Urban Areas</t>
  </si>
  <si>
    <t>Other Urban Areas</t>
  </si>
  <si>
    <t>Accessible Small Towns</t>
  </si>
  <si>
    <t>Remote Small Towns</t>
  </si>
  <si>
    <t>Accessible Rural</t>
  </si>
  <si>
    <t>Remote Rural</t>
  </si>
  <si>
    <t>Household estimates by 6-fold Urban Rural Classification, 2015</t>
  </si>
  <si>
    <t>Household estimates by 6-fold Urban Rural Classification, 2016</t>
  </si>
  <si>
    <t>Household estimates by 6-fold Urban Rural Classification, 2017</t>
  </si>
  <si>
    <t>Household estimates by 6-fold Urban Rural Classification, 2018</t>
  </si>
  <si>
    <t>Household estimates by 6-fold Urban Rural Classification, 2019</t>
  </si>
  <si>
    <t>Household estimates by 6-fold Urban Rural Classification, 2020</t>
  </si>
  <si>
    <t>Household estimates by 6-fold Urban Rural Classification, 2021</t>
  </si>
  <si>
    <t>Copyright and reproduction</t>
  </si>
  <si>
    <t>View the open government licence at the National Archives (opens a new window)</t>
  </si>
  <si>
    <t>Contact Us</t>
  </si>
  <si>
    <t>Please get in touch if you need any further information, or have any suggestions for improvement.</t>
  </si>
  <si>
    <t>E-mail: statisticscustomerservices@nrscotland.gov.uk</t>
  </si>
  <si>
    <t>For media enquiries, please contact communications@nrscotland.gov.uk</t>
  </si>
  <si>
    <t>This worksheet contains one table.
Due to the methodology used, totals for Scotland are not equal to the sum of urban rural category values.</t>
  </si>
  <si>
    <t xml:space="preserve">This worksheet contains one table. Due to the methodology used, totals for Scotland are not equal to the sum of urban rural category values.
</t>
  </si>
  <si>
    <t>Area Name / 
 Urban Rural Classification</t>
  </si>
  <si>
    <t>Total number of dwellings</t>
  </si>
  <si>
    <t>Occupied dwellings</t>
  </si>
  <si>
    <t>Vacant dwellings</t>
  </si>
  <si>
    <t>Unoccupied dwellings exempt from paying Council Tax</t>
  </si>
  <si>
    <t>Long-term empty dwellings</t>
  </si>
  <si>
    <t>Second homes</t>
  </si>
  <si>
    <t>Occupied dwellings exempt from paying Council Tax</t>
  </si>
  <si>
    <t>Dwellings with a 'single adult' Council Tax discount</t>
  </si>
  <si>
    <t>Occupied dwellings
(%)</t>
  </si>
  <si>
    <t>Vacant dwellings
(%)</t>
  </si>
  <si>
    <t>Unoccupied dwellings exempt from paying Council Tax
(%)</t>
  </si>
  <si>
    <t>Long-term empty dwellings
(%)</t>
  </si>
  <si>
    <t>Second homes
(%)</t>
  </si>
  <si>
    <t>Occupied dwellings exempt from paying Council Tax
(%)</t>
  </si>
  <si>
    <t>Dwellings with a 'single adult' Council Tax discount
(%)</t>
  </si>
  <si>
    <t>Scotland</t>
  </si>
  <si>
    <t>Large Urban Areas</t>
  </si>
  <si>
    <t>Other Urban Areas</t>
  </si>
  <si>
    <t>Accessible Small Towns</t>
  </si>
  <si>
    <t>Remote Small Towns</t>
  </si>
  <si>
    <t>Accessible Rural</t>
  </si>
  <si>
    <t>Remote Rural</t>
  </si>
  <si>
    <t>Household estimates by 6-fold Urban Rural Classification, 2022</t>
  </si>
  <si>
    <t>20/06/2024</t>
  </si>
  <si>
    <t>The 6,976 2011 Data Zones in Scotland.</t>
  </si>
  <si>
    <t>September 2014 to September 2023</t>
  </si>
  <si>
    <t>The content of this spreadsheet is © Crown Copyright 2024. You may re-use this information (not including logos) free of charge in any format or medium, under the terms of the Open Government Licence.</t>
  </si>
  <si>
    <t>Link to NRS website: Household estimates methodology (opens a new window)</t>
  </si>
  <si>
    <t>Link to NRS website: Mid-year household estimates - Table 1 (download a new spredasheet)</t>
  </si>
  <si>
    <t>Worksheet Name</t>
  </si>
  <si>
    <t>Worksheet Title</t>
  </si>
  <si>
    <t>Household estimates by 6-fold Urban Rural Classification, 2014</t>
  </si>
  <si>
    <t>Household estimates by 6-fold Urban Rural Classification, 2015</t>
  </si>
  <si>
    <t>Household estimates by 6-fold Urban Rural Classification, 2016</t>
  </si>
  <si>
    <t>Household estimates by 6-fold Urban Rural Classification, 2017</t>
  </si>
  <si>
    <t>Household estimates by 6-fold Urban Rural Classification, 2018</t>
  </si>
  <si>
    <t>Household estimates by 6-fold Urban Rural Classification, 2019</t>
  </si>
  <si>
    <t>Household estimates by 6-fold Urban Rural Classification, 2020</t>
  </si>
  <si>
    <t>Household estimates by 6-fold Urban Rural Classification, 2021</t>
  </si>
  <si>
    <t>Household estimates by 6-fold Urban Rural Classification, 2022</t>
  </si>
  <si>
    <t>Area Name / 
 Urban Rural Classification</t>
  </si>
  <si>
    <t>Total number of dwellings</t>
  </si>
  <si>
    <t>Occupied dwellings</t>
  </si>
  <si>
    <t>Vacant dwellings</t>
  </si>
  <si>
    <t>Unoccupied dwellings exempt from paying Council Tax</t>
  </si>
  <si>
    <t>Long-term empty dwellings</t>
  </si>
  <si>
    <t>Second homes</t>
  </si>
  <si>
    <t>Occupied dwellings exempt from paying Council Tax</t>
  </si>
  <si>
    <t>Dwellings with a 'single adult' Council Tax discount</t>
  </si>
  <si>
    <t>Occupied dwellings
(%)</t>
  </si>
  <si>
    <t>Vacant dwellings
(%)</t>
  </si>
  <si>
    <t>Unoccupied dwellings exempt from paying Council Tax
(%)</t>
  </si>
  <si>
    <t>Long-term empty dwellings
(%)</t>
  </si>
  <si>
    <t>Second homes
(%)</t>
  </si>
  <si>
    <t>Occupied dwellings exempt from paying Council Tax
(%)</t>
  </si>
  <si>
    <t>Dwellings with a 'single adult' Council Tax discount
(%)</t>
  </si>
  <si>
    <t>Scotland</t>
  </si>
  <si>
    <t>Large Urban Areas</t>
  </si>
  <si>
    <t>Other Urban Areas</t>
  </si>
  <si>
    <t>Accessible Small Towns</t>
  </si>
  <si>
    <t>Remote Small Towns</t>
  </si>
  <si>
    <t>Accessible Rural</t>
  </si>
  <si>
    <t>Remote Rural</t>
  </si>
  <si>
    <t>Link to NRS website: Household and Dwellings in Scotland: 2023 (opens a new window)</t>
  </si>
  <si>
    <t>Household estimates by 6-fold Urban Rural Classification, 2014-2023</t>
  </si>
  <si>
    <t>Household estimates by 6-fold Urban Rural Classification,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</si>
</sst>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0.0"/>
    <numFmt numFmtId="166" formatCode="General;[Red]\(General\)"/>
    <numFmt numFmtId="167" formatCode="0.0"/>
  </numFmts>
  <fonts count="11" x14ac:knownFonts="1">
    <font>
      <sz val="12"/>
      <color rgb="FF000000"/>
      <name val="Arial"/>
      <family val="2"/>
    </font>
    <font>
      <sz val="12"/>
      <color rgb="FF000000"/>
      <name val="Arial"/>
      <family val="2"/>
    </font>
    <font>
      <u/>
      <sz val="12"/>
      <color theme="10"/>
      <name val="Arial"/>
      <family val="2"/>
    </font>
    <font>
      <b/>
      <sz val="14"/>
      <color rgb="FF000000"/>
      <name val="Arial"/>
      <family val="2"/>
    </font>
    <font>
      <sz val="12"/>
      <color theme="1"/>
      <name val="Arial"/>
      <family val="2"/>
    </font>
    <font>
      <sz val="12"/>
      <color rgb="FF000000"/>
      <name val="Arial"/>
      <family val="2"/>
    </font>
    <font>
      <b/>
      <sz val="12"/>
      <color rgb="FF000000"/>
      <name val="Arial"/>
      <family val="2"/>
    </font>
    <font>
      <b/>
      <sz val="12"/>
      <color rgb="FF000000"/>
      <name val="Arial"/>
      <family val="2"/>
    </font>
    <font>
      <u/>
      <sz val="12"/>
      <color theme="10"/>
      <name val="Arial"/>
      <family val="2"/>
    </font>
    <font>
      <u/>
      <sz val="12"/>
      <color rgb="FF0563C1"/>
      <name val="Arial"/>
      <family val="2"/>
    </font>
    <font>
      <b/>
      <sz val="16"/>
      <name val="Arial"/>
      <family val="2"/>
    </font>
  </fonts>
  <fills count="2">
    <fill>
      <patternFill patternType="none"/>
    </fill>
    <fill>
      <patternFill patternType="gray125"/>
    </fill>
  </fills>
  <borders count="2">
    <border>
      <left/>
      <right/>
      <top/>
      <bottom/>
      <diagonal/>
    </border>
    <border>
      <left/>
      <right/>
      <top style="thin">
        <color rgb="FF000000"/>
      </top>
      <bottom style="thin">
        <color rgb="FF000000"/>
      </bottom>
      <diagonal/>
    </border>
  </borders>
  <cellStyleXfs count="3">
    <xf numFmtId="0" fontId="0" fillId="0" borderId="0"/>
    <xf numFmtId="0" fontId="2" fillId="0" borderId="0" applyNumberFormat="0" applyFill="0" applyBorder="0" applyAlignment="0" applyProtection="0"/>
    <xf numFmtId="0" fontId="10" fillId="0" borderId="0" applyNumberFormat="0" applyFill="0" applyAlignment="0" applyProtection="0"/>
  </cellStyleXfs>
  <cellXfs count="41">
    <xf numFmtId="0" fontId="0" fillId="0" borderId="0" xfId="0"/>
    <xf numFmtId="0" fontId="1" fillId="0" borderId="0" xfId="0" applyFont="1" applyAlignment="1">
      <alignment wrapText="1"/>
    </xf>
    <xf numFmtId="0" fontId="1" fillId="0" borderId="0" xfId="0" applyFont="1"/>
    <xf numFmtId="14" fontId="1" fillId="0" borderId="0" xfId="0" applyNumberFormat="1" applyFont="1" applyAlignment="1">
      <alignment horizontal="left" wrapText="1"/>
    </xf>
    <xf numFmtId="0" fontId="3" fillId="0" borderId="0" xfId="0" applyFont="1"/>
    <xf numFmtId="0" fontId="4" fillId="0" borderId="0" xfId="0" applyFont="1" applyAlignment="1">
      <alignment wrapText="1"/>
    </xf>
    <xf numFmtId="0" fontId="5" fillId="0" borderId="0" xfId="0" applyFont="1" applyAlignment="1">
      <alignment horizontal="left" wrapText="1"/>
    </xf>
    <xf numFmtId="0" fontId="2" fillId="0" borderId="0" xfId="0" applyFont="1"/>
    <xf numFmtId="0" fontId="2" fillId="0" borderId="0" xfId="0" applyFont="1" applyAlignment="1">
      <alignment horizontal="left" vertical="center"/>
    </xf>
    <xf numFmtId="0" fontId="2" fillId="0" borderId="0" xfId="0" applyFont="1" applyAlignment="1">
      <alignment vertical="center"/>
    </xf>
    <xf numFmtId="0" fontId="6" fillId="0" borderId="0" xfId="0" applyFont="1"/>
    <xf numFmtId="0" fontId="5" fillId="0" borderId="0" xfId="0" applyFont="1"/>
    <xf numFmtId="0" fontId="7" fillId="0" borderId="1" xfId="0" applyFont="1" applyBorder="1" applyAlignment="1">
      <alignment horizontal="right" vertical="top" wrapText="1"/>
    </xf>
    <xf numFmtId="0" fontId="7" fillId="0" borderId="1" xfId="0" applyFont="1" applyBorder="1" applyAlignment="1">
      <alignment horizontal="left" vertical="top" wrapText="1"/>
    </xf>
    <xf numFmtId="3" fontId="1" fillId="0" borderId="0" xfId="0" applyNumberFormat="1" applyFont="1"/>
    <xf numFmtId="164" fontId="1" fillId="0" borderId="0" xfId="0" applyNumberFormat="1" applyFont="1"/>
    <xf numFmtId="165" fontId="1" fillId="0" borderId="0" xfId="0" applyNumberFormat="1" applyFont="1"/>
    <xf numFmtId="0" fontId="7" fillId="0" borderId="0" xfId="0" applyFont="1" applyAlignment="1">
      <alignment vertical="center"/>
    </xf>
    <xf numFmtId="3" fontId="7" fillId="0" borderId="0" xfId="0" applyNumberFormat="1" applyFont="1" applyAlignment="1">
      <alignment vertical="center"/>
    </xf>
    <xf numFmtId="165" fontId="7" fillId="0" borderId="0" xfId="0" applyNumberFormat="1" applyFont="1" applyAlignment="1">
      <alignment vertical="center"/>
    </xf>
    <xf numFmtId="164" fontId="1" fillId="0" borderId="0" xfId="0" applyNumberFormat="1" applyFont="1" applyAlignment="1">
      <alignment vertical="center"/>
    </xf>
    <xf numFmtId="0" fontId="8" fillId="0" borderId="0" xfId="0" applyFont="1"/>
    <xf numFmtId="0" fontId="6" fillId="0" borderId="1" xfId="0" applyFont="1" applyBorder="1" applyAlignment="1">
      <alignment horizontal="left" vertical="top" wrapText="1"/>
    </xf>
    <xf numFmtId="0" fontId="6" fillId="0" borderId="1" xfId="0" applyFont="1" applyBorder="1" applyAlignment="1">
      <alignment horizontal="right" vertical="top" wrapText="1"/>
    </xf>
    <xf numFmtId="3" fontId="5" fillId="0" borderId="0" xfId="0" applyNumberFormat="1" applyFont="1"/>
    <xf numFmtId="166" fontId="5" fillId="0" borderId="0" xfId="0" applyNumberFormat="1" applyFont="1"/>
    <xf numFmtId="3" fontId="6" fillId="0" borderId="0" xfId="0" applyNumberFormat="1" applyFont="1" applyAlignment="1">
      <alignment vertical="center"/>
    </xf>
    <xf numFmtId="0" fontId="6" fillId="0" borderId="0" xfId="0" applyFont="1" applyAlignment="1">
      <alignment vertical="center"/>
    </xf>
    <xf numFmtId="167" fontId="6" fillId="0" borderId="0" xfId="0" applyNumberFormat="1" applyFont="1" applyAlignment="1">
      <alignment vertical="center"/>
    </xf>
    <xf numFmtId="167" fontId="5" fillId="0" borderId="0" xfId="0" applyNumberFormat="1" applyFont="1"/>
    <xf numFmtId="0" fontId="2" fillId="0" borderId="0" xfId="0" applyFont="1" applyAlignment="1">
      <alignment vertical="center" wrapText="1"/>
    </xf>
    <xf numFmtId="0" fontId="9" fillId="0" borderId="0" xfId="0" applyFont="1"/>
    <xf numFmtId="3" fontId="5" fillId="0" borderId="0" xfId="0" applyNumberFormat="1" applyFont="1" applyAlignment="1">
      <alignment horizontal="right" wrapText="1"/>
    </xf>
    <xf numFmtId="165" fontId="5" fillId="0" borderId="0" xfId="0" applyNumberFormat="1" applyFont="1" applyAlignment="1">
      <alignment horizontal="right" wrapText="1"/>
    </xf>
    <xf numFmtId="165" fontId="5" fillId="0" borderId="0" xfId="0" applyNumberFormat="1" applyFont="1"/>
    <xf numFmtId="0" fontId="6" fillId="0" borderId="0" xfId="0" applyFont="1" applyAlignment="1">
      <alignment horizontal="left" vertical="center" wrapText="1"/>
    </xf>
    <xf numFmtId="3" fontId="6" fillId="0" borderId="0" xfId="0" applyNumberFormat="1" applyFont="1" applyAlignment="1">
      <alignment horizontal="right" vertical="center" wrapText="1"/>
    </xf>
    <xf numFmtId="165" fontId="6" fillId="0" borderId="0" xfId="0" applyNumberFormat="1" applyFont="1" applyAlignment="1">
      <alignment horizontal="right" vertical="center" wrapText="1"/>
    </xf>
    <xf numFmtId="0" fontId="2" fillId="0" borderId="0" xfId="1" applyAlignment="1">
      <alignment wrapText="1"/>
    </xf>
    <xf numFmtId="0" fontId="10" fillId="0" borderId="0" xfId="2"/>
    <xf numFmtId="0" fontId="0" fillId="0" borderId="0" xfId="0" applyFont="1"/>
  </cellXfs>
  <cellStyles count="3">
    <cellStyle name="Heading 1" xfId="2" builtinId="16" customBuiltin="1"/>
    <cellStyle name="Hyperlink" xfId="1" builtinId="8"/>
    <cellStyle name="Normal" xfId="0" builtinId="0"/>
  </cellStyles>
  <dxfs count="7">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0000000}" name="tableofcontents" displayName="tableofcontents" ref="A4:B14" totalsRowShown="0">
  <tableColumns count="2">
    <tableColumn id="1" xr3:uid="{00000000-0010-0000-0000-000001000000}" name="Worksheet Name"/>
    <tableColumn id="2" xr3:uid="{00000000-0010-0000-0000-000002000000}" name="Worksheet Title"/>
  </tableColumns>
  <tableStyleInfo name="non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2022" displayName="table2022" ref="A4:P11" totalsRowShown="0">
  <tableColumns count="16">
    <tableColumn id="1" xr3:uid="{00000000-0010-0000-0900-000001000000}" name="Area Name / _x000a_ Urban Rural Classification"/>
    <tableColumn id="2" xr3:uid="{00000000-0010-0000-0900-000002000000}" name="Total number of dwellings"/>
    <tableColumn id="3" xr3:uid="{00000000-0010-0000-0900-000003000000}" name="Occupied dwellings"/>
    <tableColumn id="4" xr3:uid="{00000000-0010-0000-0900-000004000000}" name="Vacant dwellings"/>
    <tableColumn id="5" xr3:uid="{00000000-0010-0000-0900-000005000000}" name="Unoccupied dwellings exempt from paying Council Tax"/>
    <tableColumn id="6" xr3:uid="{00000000-0010-0000-0900-000006000000}" name="Long-term empty dwellings"/>
    <tableColumn id="7" xr3:uid="{00000000-0010-0000-0900-000007000000}" name="Second homes"/>
    <tableColumn id="8" xr3:uid="{00000000-0010-0000-0900-000008000000}" name="Occupied dwellings exempt from paying Council Tax"/>
    <tableColumn id="9" xr3:uid="{00000000-0010-0000-0900-000009000000}" name="Dwellings with a 'single adult' Council Tax discount"/>
    <tableColumn id="10" xr3:uid="{00000000-0010-0000-0900-00000A000000}" name="Occupied dwellings_x000a_(%)" dataDxfId="6"/>
    <tableColumn id="11" xr3:uid="{00000000-0010-0000-0900-00000B000000}" name="Vacant dwellings_x000a_(%)" dataDxfId="5"/>
    <tableColumn id="12" xr3:uid="{00000000-0010-0000-0900-00000C000000}" name="Unoccupied dwellings exempt from paying Council Tax_x000a_(%)" dataDxfId="4"/>
    <tableColumn id="13" xr3:uid="{00000000-0010-0000-0900-00000D000000}" name="Long-term empty dwellings_x000a_(%)" dataDxfId="3"/>
    <tableColumn id="14" xr3:uid="{00000000-0010-0000-0900-00000E000000}" name="Second homes_x000a_(%)" dataDxfId="2"/>
    <tableColumn id="15" xr3:uid="{00000000-0010-0000-0900-00000F000000}" name="Occupied dwellings exempt from paying Council Tax_x000a_(%)" dataDxfId="1"/>
    <tableColumn id="16" xr3:uid="{00000000-0010-0000-0900-000010000000}" name="Dwellings with a 'single adult' Council Tax discount_x000a_(%)" dataDxfId="0"/>
  </tableColumns>
  <tableStyleInfo name="non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A000000}" name="table2023" displayName="table2023" ref="A4:P11" totalsRowShown="0">
  <tableColumns count="16">
    <tableColumn id="1" xr3:uid="{00000000-0010-0000-0A00-000001000000}" name="Area Name / _x000a_ Urban Rural Classification"/>
    <tableColumn id="2" xr3:uid="{00000000-0010-0000-0A00-000002000000}" name="Total number of dwellings"/>
    <tableColumn id="3" xr3:uid="{00000000-0010-0000-0A00-000003000000}" name="Occupied dwellings"/>
    <tableColumn id="4" xr3:uid="{00000000-0010-0000-0A00-000004000000}" name="Vacant dwellings"/>
    <tableColumn id="5" xr3:uid="{00000000-0010-0000-0A00-000005000000}" name="Unoccupied dwellings exempt from paying Council Tax"/>
    <tableColumn id="6" xr3:uid="{00000000-0010-0000-0A00-000006000000}" name="Long-term empty dwellings"/>
    <tableColumn id="7" xr3:uid="{00000000-0010-0000-0A00-000007000000}" name="Second homes"/>
    <tableColumn id="8" xr3:uid="{00000000-0010-0000-0A00-000008000000}" name="Occupied dwellings exempt from paying Council Tax"/>
    <tableColumn id="9" xr3:uid="{00000000-0010-0000-0A00-000009000000}" name="Dwellings with a 'single adult' Council Tax discount"/>
    <tableColumn id="10" xr3:uid="{00000000-0010-0000-0A00-00000A000000}" name="Occupied dwellings_x000a_(%)"/>
    <tableColumn id="11" xr3:uid="{00000000-0010-0000-0A00-00000B000000}" name="Vacant dwellings_x000a_(%)"/>
    <tableColumn id="12" xr3:uid="{00000000-0010-0000-0A00-00000C000000}" name="Unoccupied dwellings exempt from paying Council Tax_x000a_(%)"/>
    <tableColumn id="13" xr3:uid="{00000000-0010-0000-0A00-00000D000000}" name="Long-term empty dwellings_x000a_(%)"/>
    <tableColumn id="14" xr3:uid="{00000000-0010-0000-0A00-00000E000000}" name="Second homes_x000a_(%)"/>
    <tableColumn id="15" xr3:uid="{00000000-0010-0000-0A00-00000F000000}" name="Occupied dwellings exempt from paying Council Tax_x000a_(%)"/>
    <tableColumn id="16" xr3:uid="{00000000-0010-0000-0A00-000010000000}" name="Dwellings with a 'single adult' Council Tax discount_x000a_(%)"/>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2014" displayName="table2014" ref="A4:P11" totalsRowShown="0">
  <tableColumns count="16">
    <tableColumn id="1" xr3:uid="{00000000-0010-0000-0100-000001000000}" name="Area Name / _x000a_ Urban Rural Classification"/>
    <tableColumn id="2" xr3:uid="{00000000-0010-0000-0100-000002000000}" name="Total number of dwellings"/>
    <tableColumn id="3" xr3:uid="{00000000-0010-0000-0100-000003000000}" name="Occupied dwellings"/>
    <tableColumn id="4" xr3:uid="{00000000-0010-0000-0100-000004000000}" name="Vacant dwellings"/>
    <tableColumn id="5" xr3:uid="{00000000-0010-0000-0100-000005000000}" name="Unoccupied dwellings exempt from paying Council Tax"/>
    <tableColumn id="6" xr3:uid="{00000000-0010-0000-0100-000006000000}" name="Long-term empty dwellings"/>
    <tableColumn id="7" xr3:uid="{00000000-0010-0000-0100-000007000000}" name="Second homes"/>
    <tableColumn id="8" xr3:uid="{00000000-0010-0000-0100-000008000000}" name="Occupied dwellings exempt from paying Council Tax"/>
    <tableColumn id="9" xr3:uid="{00000000-0010-0000-0100-000009000000}" name="Dwellings with a 'single adult' Council Tax discount"/>
    <tableColumn id="10" xr3:uid="{00000000-0010-0000-0100-00000A000000}" name="Occupied dwellings_x000a_(%)"/>
    <tableColumn id="11" xr3:uid="{00000000-0010-0000-0100-00000B000000}" name="Vacant dwellings_x000a_(%)"/>
    <tableColumn id="12" xr3:uid="{00000000-0010-0000-0100-00000C000000}" name="Unoccupied dwellings exempt from paying Council Tax_x000a_(%)"/>
    <tableColumn id="13" xr3:uid="{00000000-0010-0000-0100-00000D000000}" name="Long-term empty dwellings_x000a_(%)"/>
    <tableColumn id="14" xr3:uid="{00000000-0010-0000-0100-00000E000000}" name="Second homes_x000a_(%)"/>
    <tableColumn id="15" xr3:uid="{00000000-0010-0000-0100-00000F000000}" name="Occupied dwellings exempt from paying Council Tax_x000a_(%)"/>
    <tableColumn id="16" xr3:uid="{00000000-0010-0000-0100-000010000000}" name="Dwellings with a 'single adult' Council Tax discount_x000a_(%)"/>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2015" displayName="table2015" ref="A4:P11" totalsRowShown="0">
  <tableColumns count="16">
    <tableColumn id="1" xr3:uid="{00000000-0010-0000-0200-000001000000}" name="Area Name / _x000a_ Urban Rural Classification"/>
    <tableColumn id="2" xr3:uid="{00000000-0010-0000-0200-000002000000}" name="Total number of dwellings"/>
    <tableColumn id="3" xr3:uid="{00000000-0010-0000-0200-000003000000}" name="Occupied dwellings"/>
    <tableColumn id="4" xr3:uid="{00000000-0010-0000-0200-000004000000}" name="Vacant dwellings"/>
    <tableColumn id="5" xr3:uid="{00000000-0010-0000-0200-000005000000}" name="Unoccupied dwellings exempt from paying Council Tax"/>
    <tableColumn id="6" xr3:uid="{00000000-0010-0000-0200-000006000000}" name="Long-term empty dwellings"/>
    <tableColumn id="7" xr3:uid="{00000000-0010-0000-0200-000007000000}" name="Second homes"/>
    <tableColumn id="8" xr3:uid="{00000000-0010-0000-0200-000008000000}" name="Occupied dwellings exempt from paying Council Tax"/>
    <tableColumn id="9" xr3:uid="{00000000-0010-0000-0200-000009000000}" name="Dwellings with a 'single adult' Council Tax discount"/>
    <tableColumn id="10" xr3:uid="{00000000-0010-0000-0200-00000A000000}" name="Occupied dwellings_x000a_(%)"/>
    <tableColumn id="11" xr3:uid="{00000000-0010-0000-0200-00000B000000}" name="Vacant dwellings_x000a_(%)"/>
    <tableColumn id="12" xr3:uid="{00000000-0010-0000-0200-00000C000000}" name="Unoccupied dwellings exempt from paying Council Tax_x000a_(%)"/>
    <tableColumn id="13" xr3:uid="{00000000-0010-0000-0200-00000D000000}" name="Long-term empty dwellings_x000a_(%)"/>
    <tableColumn id="14" xr3:uid="{00000000-0010-0000-0200-00000E000000}" name="Second homes_x000a_(%)"/>
    <tableColumn id="15" xr3:uid="{00000000-0010-0000-0200-00000F000000}" name="Occupied dwellings exempt from paying Council Tax_x000a_(%)"/>
    <tableColumn id="16" xr3:uid="{00000000-0010-0000-0200-000010000000}" name="Dwellings with a 'single adult' Council Tax discount_x000a_(%)"/>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2016" displayName="table2016" ref="A4:P11" totalsRowShown="0">
  <tableColumns count="16">
    <tableColumn id="1" xr3:uid="{00000000-0010-0000-0300-000001000000}" name="Area Name / _x000a_ Urban Rural Classification"/>
    <tableColumn id="2" xr3:uid="{00000000-0010-0000-0300-000002000000}" name="Total number of dwellings"/>
    <tableColumn id="3" xr3:uid="{00000000-0010-0000-0300-000003000000}" name="Occupied dwellings"/>
    <tableColumn id="4" xr3:uid="{00000000-0010-0000-0300-000004000000}" name="Vacant dwellings"/>
    <tableColumn id="5" xr3:uid="{00000000-0010-0000-0300-000005000000}" name="Unoccupied dwellings exempt from paying Council Tax"/>
    <tableColumn id="6" xr3:uid="{00000000-0010-0000-0300-000006000000}" name="Long-term empty dwellings"/>
    <tableColumn id="7" xr3:uid="{00000000-0010-0000-0300-000007000000}" name="Second homes"/>
    <tableColumn id="8" xr3:uid="{00000000-0010-0000-0300-000008000000}" name="Occupied dwellings exempt from paying Council Tax"/>
    <tableColumn id="9" xr3:uid="{00000000-0010-0000-0300-000009000000}" name="Dwellings with a 'single adult' Council Tax discount"/>
    <tableColumn id="10" xr3:uid="{00000000-0010-0000-0300-00000A000000}" name="Occupied dwellings_x000a_(%)"/>
    <tableColumn id="11" xr3:uid="{00000000-0010-0000-0300-00000B000000}" name="Vacant dwellings_x000a_(%)"/>
    <tableColumn id="12" xr3:uid="{00000000-0010-0000-0300-00000C000000}" name="Unoccupied dwellings exempt from paying Council Tax_x000a_(%)"/>
    <tableColumn id="13" xr3:uid="{00000000-0010-0000-0300-00000D000000}" name="Long-term empty dwellings_x000a_(%)"/>
    <tableColumn id="14" xr3:uid="{00000000-0010-0000-0300-00000E000000}" name="Second homes_x000a_(%)"/>
    <tableColumn id="15" xr3:uid="{00000000-0010-0000-0300-00000F000000}" name="Occupied dwellings exempt from paying Council Tax_x000a_(%)"/>
    <tableColumn id="16" xr3:uid="{00000000-0010-0000-0300-000010000000}" name="Dwellings with a 'single adult' Council Tax discount_x000a_(%)"/>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2017" displayName="table2017" ref="A4:P11" totalsRowShown="0">
  <tableColumns count="16">
    <tableColumn id="1" xr3:uid="{00000000-0010-0000-0400-000001000000}" name="Area Name / _x000a_ Urban Rural Classification"/>
    <tableColumn id="2" xr3:uid="{00000000-0010-0000-0400-000002000000}" name="Total number of dwellings"/>
    <tableColumn id="3" xr3:uid="{00000000-0010-0000-0400-000003000000}" name="Occupied dwellings"/>
    <tableColumn id="4" xr3:uid="{00000000-0010-0000-0400-000004000000}" name="Vacant dwellings"/>
    <tableColumn id="5" xr3:uid="{00000000-0010-0000-0400-000005000000}" name="Unoccupied dwellings exempt from paying Council Tax"/>
    <tableColumn id="6" xr3:uid="{00000000-0010-0000-0400-000006000000}" name="Long-term empty dwellings"/>
    <tableColumn id="7" xr3:uid="{00000000-0010-0000-0400-000007000000}" name="Second homes"/>
    <tableColumn id="8" xr3:uid="{00000000-0010-0000-0400-000008000000}" name="Occupied dwellings exempt from paying Council Tax"/>
    <tableColumn id="9" xr3:uid="{00000000-0010-0000-0400-000009000000}" name="Dwellings with a 'single adult' Council Tax discount"/>
    <tableColumn id="10" xr3:uid="{00000000-0010-0000-0400-00000A000000}" name="Occupied dwellings_x000a_(%)"/>
    <tableColumn id="11" xr3:uid="{00000000-0010-0000-0400-00000B000000}" name="Vacant dwellings_x000a_(%)"/>
    <tableColumn id="12" xr3:uid="{00000000-0010-0000-0400-00000C000000}" name="Unoccupied dwellings exempt from paying Council Tax_x000a_(%)"/>
    <tableColumn id="13" xr3:uid="{00000000-0010-0000-0400-00000D000000}" name="Long-term empty dwellings_x000a_(%)"/>
    <tableColumn id="14" xr3:uid="{00000000-0010-0000-0400-00000E000000}" name="Second homes_x000a_(%)"/>
    <tableColumn id="15" xr3:uid="{00000000-0010-0000-0400-00000F000000}" name="Occupied dwellings exempt from paying Council Tax_x000a_(%)"/>
    <tableColumn id="16" xr3:uid="{00000000-0010-0000-0400-000010000000}" name="Dwellings with a 'single adult' Council Tax discount_x000a_(%)"/>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2018" displayName="table2018" ref="A4:P11" totalsRowShown="0">
  <tableColumns count="16">
    <tableColumn id="1" xr3:uid="{00000000-0010-0000-0500-000001000000}" name="Area Name / _x000a_ Urban Rural Classification"/>
    <tableColumn id="2" xr3:uid="{00000000-0010-0000-0500-000002000000}" name="Total number of dwellings"/>
    <tableColumn id="3" xr3:uid="{00000000-0010-0000-0500-000003000000}" name="Occupied dwellings"/>
    <tableColumn id="4" xr3:uid="{00000000-0010-0000-0500-000004000000}" name="Vacant dwellings"/>
    <tableColumn id="5" xr3:uid="{00000000-0010-0000-0500-000005000000}" name="Unoccupied dwellings exempt from paying Council Tax"/>
    <tableColumn id="6" xr3:uid="{00000000-0010-0000-0500-000006000000}" name="Long-term empty dwellings"/>
    <tableColumn id="7" xr3:uid="{00000000-0010-0000-0500-000007000000}" name="Second homes"/>
    <tableColumn id="8" xr3:uid="{00000000-0010-0000-0500-000008000000}" name="Occupied dwellings exempt from paying Council Tax"/>
    <tableColumn id="9" xr3:uid="{00000000-0010-0000-0500-000009000000}" name="Dwellings with a 'single adult' Council Tax discount"/>
    <tableColumn id="10" xr3:uid="{00000000-0010-0000-0500-00000A000000}" name="Occupied dwellings_x000a_(%)"/>
    <tableColumn id="11" xr3:uid="{00000000-0010-0000-0500-00000B000000}" name="Vacant dwellings_x000a_(%)"/>
    <tableColumn id="12" xr3:uid="{00000000-0010-0000-0500-00000C000000}" name="Unoccupied dwellings exempt from paying Council Tax_x000a_(%)"/>
    <tableColumn id="13" xr3:uid="{00000000-0010-0000-0500-00000D000000}" name="Long-term empty dwellings_x000a_(%)"/>
    <tableColumn id="14" xr3:uid="{00000000-0010-0000-0500-00000E000000}" name="Second homes_x000a_(%)"/>
    <tableColumn id="15" xr3:uid="{00000000-0010-0000-0500-00000F000000}" name="Occupied dwellings exempt from paying Council Tax_x000a_(%)"/>
    <tableColumn id="16" xr3:uid="{00000000-0010-0000-0500-000010000000}" name="Dwellings with a 'single adult' Council Tax discount_x000a_(%)"/>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2019" displayName="table2019" ref="A4:P11" totalsRowShown="0">
  <tableColumns count="16">
    <tableColumn id="1" xr3:uid="{00000000-0010-0000-0600-000001000000}" name="Area Name / _x000a_ Urban Rural Classification"/>
    <tableColumn id="2" xr3:uid="{00000000-0010-0000-0600-000002000000}" name="Total number of dwellings"/>
    <tableColumn id="3" xr3:uid="{00000000-0010-0000-0600-000003000000}" name="Occupied dwellings"/>
    <tableColumn id="4" xr3:uid="{00000000-0010-0000-0600-000004000000}" name="Vacant dwellings"/>
    <tableColumn id="5" xr3:uid="{00000000-0010-0000-0600-000005000000}" name="Unoccupied dwellings exempt from paying Council Tax"/>
    <tableColumn id="6" xr3:uid="{00000000-0010-0000-0600-000006000000}" name="Long-term empty dwellings"/>
    <tableColumn id="7" xr3:uid="{00000000-0010-0000-0600-000007000000}" name="Second homes"/>
    <tableColumn id="8" xr3:uid="{00000000-0010-0000-0600-000008000000}" name="Occupied dwellings exempt from paying Council Tax"/>
    <tableColumn id="9" xr3:uid="{00000000-0010-0000-0600-000009000000}" name="Dwellings with a 'single adult' Council Tax discount"/>
    <tableColumn id="10" xr3:uid="{00000000-0010-0000-0600-00000A000000}" name="Occupied dwellings_x000a_(%)"/>
    <tableColumn id="11" xr3:uid="{00000000-0010-0000-0600-00000B000000}" name="Vacant dwellings_x000a_(%)"/>
    <tableColumn id="12" xr3:uid="{00000000-0010-0000-0600-00000C000000}" name="Unoccupied dwellings exempt from paying Council Tax_x000a_(%)"/>
    <tableColumn id="13" xr3:uid="{00000000-0010-0000-0600-00000D000000}" name="Long-term empty dwellings_x000a_(%)"/>
    <tableColumn id="14" xr3:uid="{00000000-0010-0000-0600-00000E000000}" name="Second homes_x000a_(%)"/>
    <tableColumn id="15" xr3:uid="{00000000-0010-0000-0600-00000F000000}" name="Occupied dwellings exempt from paying Council Tax_x000a_(%)"/>
    <tableColumn id="16" xr3:uid="{00000000-0010-0000-0600-000010000000}" name="Dwellings with a 'single adult' Council Tax discount_x000a_(%)"/>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2020" displayName="table2020" ref="A4:P11" totalsRowShown="0">
  <tableColumns count="16">
    <tableColumn id="1" xr3:uid="{00000000-0010-0000-0700-000001000000}" name="Area Name / _x000a_ Urban Rural Classification"/>
    <tableColumn id="2" xr3:uid="{00000000-0010-0000-0700-000002000000}" name="Total number of dwellings"/>
    <tableColumn id="3" xr3:uid="{00000000-0010-0000-0700-000003000000}" name="Occupied dwellings"/>
    <tableColumn id="4" xr3:uid="{00000000-0010-0000-0700-000004000000}" name="Vacant dwellings"/>
    <tableColumn id="5" xr3:uid="{00000000-0010-0000-0700-000005000000}" name="Unoccupied dwellings exempt from paying Council Tax"/>
    <tableColumn id="6" xr3:uid="{00000000-0010-0000-0700-000006000000}" name="Long-term empty dwellings"/>
    <tableColumn id="7" xr3:uid="{00000000-0010-0000-0700-000007000000}" name="Second homes"/>
    <tableColumn id="8" xr3:uid="{00000000-0010-0000-0700-000008000000}" name="Occupied dwellings exempt from paying Council Tax"/>
    <tableColumn id="9" xr3:uid="{00000000-0010-0000-0700-000009000000}" name="Dwellings with a 'single adult' Council Tax discount"/>
    <tableColumn id="10" xr3:uid="{00000000-0010-0000-0700-00000A000000}" name="Occupied dwellings_x000a_(%)"/>
    <tableColumn id="11" xr3:uid="{00000000-0010-0000-0700-00000B000000}" name="Vacant dwellings_x000a_(%)"/>
    <tableColumn id="12" xr3:uid="{00000000-0010-0000-0700-00000C000000}" name="Unoccupied dwellings exempt from paying Council Tax_x000a_(%)"/>
    <tableColumn id="13" xr3:uid="{00000000-0010-0000-0700-00000D000000}" name="Long-term empty dwellings_x000a_(%)"/>
    <tableColumn id="14" xr3:uid="{00000000-0010-0000-0700-00000E000000}" name="Second homes_x000a_(%)"/>
    <tableColumn id="15" xr3:uid="{00000000-0010-0000-0700-00000F000000}" name="Occupied dwellings exempt from paying Council Tax_x000a_(%)"/>
    <tableColumn id="16" xr3:uid="{00000000-0010-0000-0700-000010000000}" name="Dwellings with a 'single adult' Council Tax discount_x000a_(%)"/>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2021" displayName="table2021" ref="A4:P11" totalsRowShown="0">
  <tableColumns count="16">
    <tableColumn id="1" xr3:uid="{00000000-0010-0000-0800-000001000000}" name="Area Name / _x000a_ Urban Rural Classification"/>
    <tableColumn id="2" xr3:uid="{00000000-0010-0000-0800-000002000000}" name="Total number of dwellings"/>
    <tableColumn id="3" xr3:uid="{00000000-0010-0000-0800-000003000000}" name="Occupied dwellings"/>
    <tableColumn id="4" xr3:uid="{00000000-0010-0000-0800-000004000000}" name="Vacant dwellings"/>
    <tableColumn id="5" xr3:uid="{00000000-0010-0000-0800-000005000000}" name="Unoccupied dwellings exempt from paying Council Tax"/>
    <tableColumn id="6" xr3:uid="{00000000-0010-0000-0800-000006000000}" name="Long-term empty dwellings"/>
    <tableColumn id="7" xr3:uid="{00000000-0010-0000-0800-000007000000}" name="Second homes"/>
    <tableColumn id="8" xr3:uid="{00000000-0010-0000-0800-000008000000}" name="Occupied dwellings exempt from paying Council Tax"/>
    <tableColumn id="9" xr3:uid="{00000000-0010-0000-0800-000009000000}" name="Dwellings with a 'single adult' Council Tax discount"/>
    <tableColumn id="10" xr3:uid="{00000000-0010-0000-0800-00000A000000}" name="Occupied dwellings_x000a_(%)"/>
    <tableColumn id="11" xr3:uid="{00000000-0010-0000-0800-00000B000000}" name="Vacant dwellings_x000a_(%)"/>
    <tableColumn id="12" xr3:uid="{00000000-0010-0000-0800-00000C000000}" name="Unoccupied dwellings exempt from paying Council Tax_x000a_(%)"/>
    <tableColumn id="13" xr3:uid="{00000000-0010-0000-0800-00000D000000}" name="Long-term empty dwellings_x000a_(%)"/>
    <tableColumn id="14" xr3:uid="{00000000-0010-0000-0800-00000E000000}" name="Second homes_x000a_(%)"/>
    <tableColumn id="15" xr3:uid="{00000000-0010-0000-0800-00000F000000}" name="Occupied dwellings exempt from paying Council Tax_x000a_(%)"/>
    <tableColumn id="16" xr3:uid="{00000000-0010-0000-0800-000010000000}" name="Dwellings with a 'single adult' Council Tax discount_x000a_(%)"/>
  </tableColumns>
  <tableStyleInfo name="none"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statisticscustomerservices@nrscotland.gov.uk" TargetMode="External"/><Relationship Id="rId13" Type="http://schemas.openxmlformats.org/officeDocument/2006/relationships/hyperlink" Target="https://www.nrscotland.gov.uk/files/statistics/household-estimates/2023/house-est-23-methodology.pdf" TargetMode="External"/><Relationship Id="rId3" Type="http://schemas.openxmlformats.org/officeDocument/2006/relationships/hyperlink" Target="https://www.nrscotland.gov.uk/files/statistics/household-estimates/2021/house-est-21-methodology.pdf" TargetMode="External"/><Relationship Id="rId7" Type="http://schemas.openxmlformats.org/officeDocument/2006/relationships/hyperlink" Target="http://www.nationalarchives.gov.uk/doc/open-government-licence/" TargetMode="External"/><Relationship Id="rId12" Type="http://schemas.openxmlformats.org/officeDocument/2006/relationships/hyperlink" Target="https://www.nrscotland.gov.uk/files/statistics/household-estimates/2022/house-est-22-data.xlsx" TargetMode="External"/><Relationship Id="rId2" Type="http://schemas.openxmlformats.org/officeDocument/2006/relationships/hyperlink" Target="https://www.gov.scot/publications/scottish-government-urban-rural-classification-2020/" TargetMode="External"/><Relationship Id="rId1" Type="http://schemas.openxmlformats.org/officeDocument/2006/relationships/hyperlink" Target="https://www.nrscotland.gov.uk/statistics-and-data/statistics/statistics-by-theme/households/household-estimates/small-area-statistics-on-households-and-dwellings" TargetMode="External"/><Relationship Id="rId6" Type="http://schemas.openxmlformats.org/officeDocument/2006/relationships/hyperlink" Target="https://www.nrscotland.gov.uk/files/statistics/household-estimates/2021/house-est-21-data.xlsx" TargetMode="External"/><Relationship Id="rId11" Type="http://schemas.openxmlformats.org/officeDocument/2006/relationships/hyperlink" Target="https://www.nrscotland.gov.uk/files/statistics/household-estimates/2022/house-est-22-methodology.pdf" TargetMode="External"/><Relationship Id="rId5" Type="http://schemas.openxmlformats.org/officeDocument/2006/relationships/hyperlink" Target="https://www.nrscotland.gov.uk/files/statistics/household-estimates/2020/house-est-20-all-tabs.xlsx" TargetMode="External"/><Relationship Id="rId10" Type="http://schemas.openxmlformats.org/officeDocument/2006/relationships/hyperlink" Target="https://www.nrscotland.gov.uk/statistics-and-data/statistics/statistics-by-theme/households/household-estimates/2023" TargetMode="External"/><Relationship Id="rId4" Type="http://schemas.openxmlformats.org/officeDocument/2006/relationships/hyperlink" Target="https://www.nrscotland.gov.uk/files/statistics/household-estimates/2020/house-est-20-all-tabs.xlsx" TargetMode="External"/><Relationship Id="rId9" Type="http://schemas.openxmlformats.org/officeDocument/2006/relationships/hyperlink" Target="mailto:communications@nrscotland.gov.uk" TargetMode="External"/><Relationship Id="rId14" Type="http://schemas.openxmlformats.org/officeDocument/2006/relationships/hyperlink" Target="https://www.nrscotland.gov.uk/files/statistics/household-estimates/2023/house-est-23-data.xlsx"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6"/>
  <sheetViews>
    <sheetView tabSelected="1" workbookViewId="0"/>
  </sheetViews>
  <sheetFormatPr defaultColWidth="11.07421875" defaultRowHeight="15.5" x14ac:dyDescent="0.35"/>
  <cols>
    <col min="1" max="1" width="132.3828125" customWidth="1"/>
  </cols>
  <sheetData>
    <row r="1" spans="1:1" ht="25.5" customHeight="1" x14ac:dyDescent="0.4">
      <c r="A1" s="39" t="s">
        <v>128</v>
      </c>
    </row>
    <row r="2" spans="1:1" ht="55.5" customHeight="1" x14ac:dyDescent="0.35">
      <c r="A2" s="1" t="s">
        <v>17</v>
      </c>
    </row>
    <row r="3" spans="1:1" ht="15" customHeight="1" x14ac:dyDescent="0.35">
      <c r="A3" s="38" t="s">
        <v>127</v>
      </c>
    </row>
    <row r="4" spans="1:1" ht="18" customHeight="1" x14ac:dyDescent="0.4">
      <c r="A4" s="4" t="s">
        <v>9</v>
      </c>
    </row>
    <row r="5" spans="1:1" ht="15" customHeight="1" x14ac:dyDescent="0.35">
      <c r="A5" s="3" t="s">
        <v>87</v>
      </c>
    </row>
    <row r="6" spans="1:1" ht="18" customHeight="1" x14ac:dyDescent="0.4">
      <c r="A6" s="4" t="s">
        <v>8</v>
      </c>
    </row>
    <row r="7" spans="1:1" ht="15" customHeight="1" x14ac:dyDescent="0.35">
      <c r="A7" s="2" t="s">
        <v>88</v>
      </c>
    </row>
    <row r="8" spans="1:1" ht="18" customHeight="1" x14ac:dyDescent="0.4">
      <c r="A8" s="4" t="s">
        <v>7</v>
      </c>
    </row>
    <row r="9" spans="1:1" ht="15" customHeight="1" x14ac:dyDescent="0.35">
      <c r="A9" s="2" t="s">
        <v>89</v>
      </c>
    </row>
    <row r="10" spans="1:1" ht="18" customHeight="1" x14ac:dyDescent="0.4">
      <c r="A10" s="4" t="s">
        <v>6</v>
      </c>
    </row>
    <row r="11" spans="1:1" ht="15" customHeight="1" x14ac:dyDescent="0.35">
      <c r="A11" s="2" t="s">
        <v>0</v>
      </c>
    </row>
    <row r="12" spans="1:1" ht="18" customHeight="1" x14ac:dyDescent="0.4">
      <c r="A12" s="4" t="s">
        <v>5</v>
      </c>
    </row>
    <row r="13" spans="1:1" ht="15" customHeight="1" x14ac:dyDescent="0.35">
      <c r="A13" s="2" t="s">
        <v>4</v>
      </c>
    </row>
    <row r="14" spans="1:1" ht="18" customHeight="1" x14ac:dyDescent="0.4">
      <c r="A14" s="4" t="s">
        <v>3</v>
      </c>
    </row>
    <row r="15" spans="1:1" ht="15" customHeight="1" x14ac:dyDescent="0.35">
      <c r="A15" s="2" t="s">
        <v>12</v>
      </c>
    </row>
    <row r="16" spans="1:1" ht="18" customHeight="1" x14ac:dyDescent="0.4">
      <c r="A16" s="4" t="s">
        <v>2</v>
      </c>
    </row>
    <row r="17" spans="1:5" ht="45" customHeight="1" x14ac:dyDescent="0.35">
      <c r="A17" s="1" t="s">
        <v>18</v>
      </c>
    </row>
    <row r="18" spans="1:5" ht="18" customHeight="1" x14ac:dyDescent="0.4">
      <c r="A18" s="4" t="s">
        <v>1</v>
      </c>
    </row>
    <row r="19" spans="1:5" ht="76.5" customHeight="1" x14ac:dyDescent="0.35">
      <c r="A19" s="1" t="s">
        <v>10</v>
      </c>
    </row>
    <row r="20" spans="1:5" ht="39" customHeight="1" x14ac:dyDescent="0.4">
      <c r="A20" s="4" t="s">
        <v>16</v>
      </c>
    </row>
    <row r="21" spans="1:5" ht="136.5" customHeight="1" x14ac:dyDescent="0.35">
      <c r="A21" s="1" t="s">
        <v>13</v>
      </c>
    </row>
    <row r="22" spans="1:5" ht="15" customHeight="1" x14ac:dyDescent="0.35">
      <c r="A22" s="8" t="s">
        <v>91</v>
      </c>
    </row>
    <row r="23" spans="1:5" ht="30" customHeight="1" x14ac:dyDescent="0.35">
      <c r="A23" s="1" t="s">
        <v>14</v>
      </c>
    </row>
    <row r="24" spans="1:5" ht="15" customHeight="1" x14ac:dyDescent="0.35">
      <c r="A24" s="30" t="s">
        <v>92</v>
      </c>
      <c r="B24" s="9"/>
      <c r="C24" s="9"/>
      <c r="D24" s="9"/>
      <c r="E24" s="9"/>
    </row>
    <row r="25" spans="1:5" ht="77.25" customHeight="1" x14ac:dyDescent="0.35">
      <c r="A25" s="1" t="s">
        <v>15</v>
      </c>
    </row>
    <row r="26" spans="1:5" ht="17.25" customHeight="1" x14ac:dyDescent="0.4">
      <c r="A26" s="4" t="s">
        <v>11</v>
      </c>
    </row>
    <row r="27" spans="1:5" ht="75" customHeight="1" x14ac:dyDescent="0.35">
      <c r="A27" s="5" t="s">
        <v>19</v>
      </c>
    </row>
    <row r="28" spans="1:5" ht="15" customHeight="1" x14ac:dyDescent="0.35">
      <c r="A28" s="8" t="s">
        <v>20</v>
      </c>
    </row>
    <row r="29" spans="1:5" ht="37.5" customHeight="1" x14ac:dyDescent="0.4">
      <c r="A29" s="4" t="s">
        <v>55</v>
      </c>
    </row>
    <row r="30" spans="1:5" ht="30" customHeight="1" x14ac:dyDescent="0.35">
      <c r="A30" s="6" t="s">
        <v>90</v>
      </c>
    </row>
    <row r="31" spans="1:5" x14ac:dyDescent="0.35">
      <c r="A31" s="7" t="s">
        <v>56</v>
      </c>
    </row>
    <row r="32" spans="1:5" ht="18" customHeight="1" x14ac:dyDescent="0.4">
      <c r="A32" s="4" t="s">
        <v>57</v>
      </c>
    </row>
    <row r="33" spans="1:1" x14ac:dyDescent="0.35">
      <c r="A33" s="6" t="s">
        <v>58</v>
      </c>
    </row>
    <row r="34" spans="1:1" x14ac:dyDescent="0.35">
      <c r="A34" s="7" t="s">
        <v>59</v>
      </c>
    </row>
    <row r="35" spans="1:1" x14ac:dyDescent="0.35">
      <c r="A35" s="7" t="s">
        <v>60</v>
      </c>
    </row>
    <row r="36" spans="1:1" x14ac:dyDescent="0.35">
      <c r="A36" s="7" t="str">
        <f>HYPERLINK("#'Table of contents'!A1", "Go to contents")</f>
        <v>Go to contents</v>
      </c>
    </row>
  </sheetData>
  <hyperlinks>
    <hyperlink ref="A3" r:id="rId1" display="Link to NRS website: Household and Dwellings in Scotland: 2022 (opens a new window)" xr:uid="{00000000-0004-0000-0000-000000000000}"/>
    <hyperlink ref="A28" r:id="rId2" xr:uid="{00000000-0004-0000-0000-000001000000}"/>
    <hyperlink ref="A22" r:id="rId3" xr:uid="{00000000-0004-0000-0000-000002000000}"/>
    <hyperlink ref="A24" r:id="rId4" display="Mid-year household estimates - Table 1" xr:uid="{00000000-0004-0000-0000-000003000000}"/>
    <hyperlink ref="A24:B24" r:id="rId5" display="Mid-year household estimates - Table 1" xr:uid="{00000000-0004-0000-0000-000004000000}"/>
    <hyperlink ref="A24:E24" r:id="rId6" display="Mid-year household estimates - Table 1 (download a new spredasheet)" xr:uid="{00000000-0004-0000-0000-000005000000}"/>
    <hyperlink ref="A31" r:id="rId7" xr:uid="{00000000-0004-0000-0000-000006000000}"/>
    <hyperlink ref="A34" r:id="rId8" xr:uid="{00000000-0004-0000-0000-000007000000}"/>
    <hyperlink ref="A35" r:id="rId9" xr:uid="{00000000-0004-0000-0000-000008000000}"/>
    <hyperlink ref="A3" r:id="rId10" xr:uid="{00000000-0004-0000-0000-000009000000}"/>
    <hyperlink ref="A22" r:id="rId11" xr:uid="{00000000-0004-0000-0000-00000A000000}"/>
    <hyperlink ref="A24" r:id="rId12" xr:uid="{00000000-0004-0000-0000-00000B000000}"/>
    <hyperlink ref="A22" r:id="rId13" xr:uid="{00000000-0004-0000-0000-00000C000000}"/>
    <hyperlink ref="A24" r:id="rId14" xr:uid="{00000000-0004-0000-0000-00000D000000}"/>
  </hyperlink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12"/>
  <sheetViews>
    <sheetView workbookViewId="0"/>
  </sheetViews>
  <sheetFormatPr defaultColWidth="11.07421875" defaultRowHeight="15.5" x14ac:dyDescent="0.35"/>
  <cols>
    <col min="1" max="1" width="22.61328125" customWidth="1"/>
    <col min="2" max="4" width="10.61328125" customWidth="1"/>
    <col min="5" max="5" width="13.61328125" customWidth="1"/>
    <col min="6" max="7" width="10.61328125" customWidth="1"/>
    <col min="8" max="9" width="13.61328125" customWidth="1"/>
    <col min="10" max="11" width="10.61328125" customWidth="1"/>
    <col min="12" max="12" width="13.61328125" customWidth="1"/>
    <col min="13" max="14" width="10.61328125" customWidth="1"/>
    <col min="15" max="16" width="13.61328125" customWidth="1"/>
  </cols>
  <sheetData>
    <row r="1" spans="1:16" ht="25.5" customHeight="1" x14ac:dyDescent="0.4">
      <c r="A1" s="39" t="s">
        <v>54</v>
      </c>
    </row>
    <row r="2" spans="1:16" x14ac:dyDescent="0.35">
      <c r="A2" s="11" t="s">
        <v>61</v>
      </c>
    </row>
    <row r="3" spans="1:16" x14ac:dyDescent="0.35">
      <c r="A3" s="7" t="str">
        <f>HYPERLINK("#'Table of contents'!A1", "Back to contents")</f>
        <v>Back to contents</v>
      </c>
    </row>
    <row r="4" spans="1:16" ht="94.5" customHeight="1" x14ac:dyDescent="0.35">
      <c r="A4" s="13" t="s">
        <v>25</v>
      </c>
      <c r="B4" s="12" t="s">
        <v>26</v>
      </c>
      <c r="C4" s="12" t="s">
        <v>27</v>
      </c>
      <c r="D4" s="12" t="s">
        <v>28</v>
      </c>
      <c r="E4" s="12" t="s">
        <v>29</v>
      </c>
      <c r="F4" s="12" t="s">
        <v>30</v>
      </c>
      <c r="G4" s="12" t="s">
        <v>31</v>
      </c>
      <c r="H4" s="12" t="s">
        <v>32</v>
      </c>
      <c r="I4" s="12" t="s">
        <v>33</v>
      </c>
      <c r="J4" s="12" t="s">
        <v>34</v>
      </c>
      <c r="K4" s="12" t="s">
        <v>35</v>
      </c>
      <c r="L4" s="12" t="s">
        <v>36</v>
      </c>
      <c r="M4" s="12" t="s">
        <v>37</v>
      </c>
      <c r="N4" s="12" t="s">
        <v>38</v>
      </c>
      <c r="O4" s="12" t="s">
        <v>39</v>
      </c>
      <c r="P4" s="12" t="s">
        <v>40</v>
      </c>
    </row>
    <row r="5" spans="1:16" ht="24.9" customHeight="1" x14ac:dyDescent="0.35">
      <c r="A5" s="17" t="s">
        <v>41</v>
      </c>
      <c r="B5" s="18">
        <v>2674993</v>
      </c>
      <c r="C5" s="18">
        <v>2562668</v>
      </c>
      <c r="D5" s="18">
        <v>88335</v>
      </c>
      <c r="E5" s="18">
        <v>44569</v>
      </c>
      <c r="F5" s="18">
        <v>43766</v>
      </c>
      <c r="G5" s="18">
        <v>23990</v>
      </c>
      <c r="H5" s="18">
        <v>88295</v>
      </c>
      <c r="I5" s="18">
        <v>1025094</v>
      </c>
      <c r="J5" s="19">
        <v>95.8</v>
      </c>
      <c r="K5" s="19">
        <v>3.3</v>
      </c>
      <c r="L5" s="19">
        <v>1.7</v>
      </c>
      <c r="M5" s="19">
        <v>1.6</v>
      </c>
      <c r="N5" s="19">
        <v>0.9</v>
      </c>
      <c r="O5" s="19">
        <v>3.3</v>
      </c>
      <c r="P5" s="19">
        <v>38.299999999999997</v>
      </c>
    </row>
    <row r="6" spans="1:16" x14ac:dyDescent="0.35">
      <c r="A6" t="s">
        <v>42</v>
      </c>
      <c r="B6" s="14">
        <v>1025705</v>
      </c>
      <c r="C6" s="14">
        <v>987839</v>
      </c>
      <c r="D6" s="14">
        <v>34058</v>
      </c>
      <c r="E6" s="14">
        <v>15344</v>
      </c>
      <c r="F6" s="14">
        <v>18648</v>
      </c>
      <c r="G6" s="14">
        <v>3878</v>
      </c>
      <c r="H6" s="14">
        <v>62881</v>
      </c>
      <c r="I6" s="14">
        <v>421013</v>
      </c>
      <c r="J6" s="16">
        <v>96.3</v>
      </c>
      <c r="K6" s="16">
        <v>3.3</v>
      </c>
      <c r="L6" s="16">
        <v>1.5</v>
      </c>
      <c r="M6" s="16">
        <v>1.8</v>
      </c>
      <c r="N6" s="16">
        <v>0.4</v>
      </c>
      <c r="O6" s="16">
        <v>6.1</v>
      </c>
      <c r="P6" s="16">
        <v>41</v>
      </c>
    </row>
    <row r="7" spans="1:16" x14ac:dyDescent="0.35">
      <c r="A7" t="s">
        <v>43</v>
      </c>
      <c r="B7" s="14">
        <v>888240</v>
      </c>
      <c r="C7" s="14">
        <v>859373</v>
      </c>
      <c r="D7" s="14">
        <v>25927</v>
      </c>
      <c r="E7" s="14">
        <v>14952</v>
      </c>
      <c r="F7" s="14">
        <v>11027</v>
      </c>
      <c r="G7" s="14">
        <v>2858</v>
      </c>
      <c r="H7" s="14">
        <v>17100</v>
      </c>
      <c r="I7" s="14">
        <v>350114</v>
      </c>
      <c r="J7" s="16">
        <v>96.8</v>
      </c>
      <c r="K7" s="16">
        <v>2.9</v>
      </c>
      <c r="L7" s="16">
        <v>1.7</v>
      </c>
      <c r="M7" s="16">
        <v>1.2</v>
      </c>
      <c r="N7" s="16">
        <v>0.3</v>
      </c>
      <c r="O7" s="16">
        <v>1.9</v>
      </c>
      <c r="P7" s="16">
        <v>39.4</v>
      </c>
    </row>
    <row r="8" spans="1:16" x14ac:dyDescent="0.35">
      <c r="A8" t="s">
        <v>44</v>
      </c>
      <c r="B8" s="14">
        <v>220594</v>
      </c>
      <c r="C8" s="14">
        <v>213265</v>
      </c>
      <c r="D8" s="14">
        <v>5943</v>
      </c>
      <c r="E8" s="14">
        <v>3424</v>
      </c>
      <c r="F8" s="14">
        <v>2536</v>
      </c>
      <c r="G8" s="14">
        <v>1358</v>
      </c>
      <c r="H8" s="14">
        <v>3122</v>
      </c>
      <c r="I8" s="14">
        <v>81991</v>
      </c>
      <c r="J8" s="16">
        <v>96.7</v>
      </c>
      <c r="K8" s="16">
        <v>2.7</v>
      </c>
      <c r="L8" s="16">
        <v>1.6</v>
      </c>
      <c r="M8" s="16">
        <v>1.1000000000000001</v>
      </c>
      <c r="N8" s="16">
        <v>0.6</v>
      </c>
      <c r="O8" s="16">
        <v>1.4</v>
      </c>
      <c r="P8" s="16">
        <v>37.200000000000003</v>
      </c>
    </row>
    <row r="9" spans="1:16" x14ac:dyDescent="0.35">
      <c r="A9" t="s">
        <v>45</v>
      </c>
      <c r="B9" s="14">
        <v>76528</v>
      </c>
      <c r="C9" s="14">
        <v>72025</v>
      </c>
      <c r="D9" s="14">
        <v>3190</v>
      </c>
      <c r="E9" s="14">
        <v>1511</v>
      </c>
      <c r="F9" s="14">
        <v>1683</v>
      </c>
      <c r="G9" s="14">
        <v>1329</v>
      </c>
      <c r="H9" s="14">
        <v>1334</v>
      </c>
      <c r="I9" s="14">
        <v>31231</v>
      </c>
      <c r="J9" s="16">
        <v>94.1</v>
      </c>
      <c r="K9" s="16">
        <v>4.2</v>
      </c>
      <c r="L9" s="16">
        <v>2</v>
      </c>
      <c r="M9" s="16">
        <v>2.2000000000000002</v>
      </c>
      <c r="N9" s="16">
        <v>1.7</v>
      </c>
      <c r="O9" s="16">
        <v>1.7</v>
      </c>
      <c r="P9" s="16">
        <v>40.799999999999997</v>
      </c>
    </row>
    <row r="10" spans="1:16" x14ac:dyDescent="0.35">
      <c r="A10" t="s">
        <v>46</v>
      </c>
      <c r="B10" s="14">
        <v>302825</v>
      </c>
      <c r="C10" s="14">
        <v>288097</v>
      </c>
      <c r="D10" s="14">
        <v>10501</v>
      </c>
      <c r="E10" s="14">
        <v>5466</v>
      </c>
      <c r="F10" s="14">
        <v>5084</v>
      </c>
      <c r="G10" s="14">
        <v>4215</v>
      </c>
      <c r="H10" s="14">
        <v>2640</v>
      </c>
      <c r="I10" s="14">
        <v>91470</v>
      </c>
      <c r="J10" s="16">
        <v>95.1</v>
      </c>
      <c r="K10" s="16">
        <v>3.5</v>
      </c>
      <c r="L10" s="16">
        <v>1.8</v>
      </c>
      <c r="M10" s="16">
        <v>1.7</v>
      </c>
      <c r="N10" s="16">
        <v>1.4</v>
      </c>
      <c r="O10" s="16">
        <v>0.9</v>
      </c>
      <c r="P10" s="16">
        <v>30.2</v>
      </c>
    </row>
    <row r="11" spans="1:16" x14ac:dyDescent="0.35">
      <c r="A11" t="s">
        <v>47</v>
      </c>
      <c r="B11" s="14">
        <v>160893</v>
      </c>
      <c r="C11" s="14">
        <v>141913</v>
      </c>
      <c r="D11" s="14">
        <v>8634</v>
      </c>
      <c r="E11" s="14">
        <v>3844</v>
      </c>
      <c r="F11" s="14">
        <v>4809</v>
      </c>
      <c r="G11" s="14">
        <v>10363</v>
      </c>
      <c r="H11" s="14">
        <v>1187</v>
      </c>
      <c r="I11" s="14">
        <v>49296</v>
      </c>
      <c r="J11" s="16">
        <v>88.2</v>
      </c>
      <c r="K11" s="16">
        <v>5.4</v>
      </c>
      <c r="L11" s="16">
        <v>2.4</v>
      </c>
      <c r="M11" s="16">
        <v>3</v>
      </c>
      <c r="N11" s="16">
        <v>6.4</v>
      </c>
      <c r="O11" s="16">
        <v>0.7</v>
      </c>
      <c r="P11" s="16">
        <v>30.6</v>
      </c>
    </row>
    <row r="12" spans="1:16" x14ac:dyDescent="0.35">
      <c r="B12" s="14"/>
      <c r="C12" s="14"/>
      <c r="D12" s="14"/>
      <c r="E12" s="14"/>
      <c r="F12" s="14"/>
      <c r="G12" s="14"/>
      <c r="H12" s="14"/>
      <c r="I12" s="14"/>
      <c r="J12" s="16"/>
      <c r="K12" s="16"/>
      <c r="L12" s="16"/>
      <c r="M12" s="16"/>
      <c r="N12" s="16"/>
      <c r="O12" s="16"/>
      <c r="P12" s="16"/>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12"/>
  <sheetViews>
    <sheetView workbookViewId="0"/>
  </sheetViews>
  <sheetFormatPr defaultColWidth="11.07421875" defaultRowHeight="15.5" x14ac:dyDescent="0.35"/>
  <cols>
    <col min="1" max="1" width="22.61328125" customWidth="1"/>
    <col min="2" max="4" width="10.61328125" customWidth="1"/>
    <col min="5" max="5" width="13.61328125" customWidth="1"/>
    <col min="6" max="7" width="10.61328125" customWidth="1"/>
    <col min="8" max="9" width="13.61328125" customWidth="1"/>
    <col min="10" max="11" width="10.61328125" customWidth="1"/>
    <col min="12" max="12" width="13.61328125" customWidth="1"/>
    <col min="13" max="14" width="10.61328125" customWidth="1"/>
    <col min="15" max="16" width="13.61328125" customWidth="1"/>
  </cols>
  <sheetData>
    <row r="1" spans="1:16" ht="25.5" customHeight="1" x14ac:dyDescent="0.4">
      <c r="A1" s="39" t="s">
        <v>86</v>
      </c>
    </row>
    <row r="2" spans="1:16" x14ac:dyDescent="0.35">
      <c r="A2" t="s">
        <v>62</v>
      </c>
    </row>
    <row r="3" spans="1:16" x14ac:dyDescent="0.35">
      <c r="A3" s="21" t="str">
        <f>HYPERLINK("#'Table of contents'!A1", "Back to contents")</f>
        <v>Back to contents</v>
      </c>
    </row>
    <row r="4" spans="1:16" ht="93.65" customHeight="1" x14ac:dyDescent="0.35">
      <c r="A4" s="22" t="s">
        <v>63</v>
      </c>
      <c r="B4" s="23" t="s">
        <v>64</v>
      </c>
      <c r="C4" s="23" t="s">
        <v>65</v>
      </c>
      <c r="D4" s="23" t="s">
        <v>66</v>
      </c>
      <c r="E4" s="23" t="s">
        <v>67</v>
      </c>
      <c r="F4" s="23" t="s">
        <v>68</v>
      </c>
      <c r="G4" s="23" t="s">
        <v>69</v>
      </c>
      <c r="H4" s="23" t="s">
        <v>70</v>
      </c>
      <c r="I4" s="23" t="s">
        <v>71</v>
      </c>
      <c r="J4" s="23" t="s">
        <v>72</v>
      </c>
      <c r="K4" s="23" t="s">
        <v>73</v>
      </c>
      <c r="L4" s="23" t="s">
        <v>74</v>
      </c>
      <c r="M4" s="23" t="s">
        <v>75</v>
      </c>
      <c r="N4" s="23" t="s">
        <v>76</v>
      </c>
      <c r="O4" s="23" t="s">
        <v>77</v>
      </c>
      <c r="P4" s="23" t="s">
        <v>78</v>
      </c>
    </row>
    <row r="5" spans="1:16" ht="24.9" customHeight="1" x14ac:dyDescent="0.35">
      <c r="A5" s="27" t="s">
        <v>79</v>
      </c>
      <c r="B5" s="26">
        <v>2699379</v>
      </c>
      <c r="C5" s="26">
        <v>2584419</v>
      </c>
      <c r="D5" s="26">
        <v>90673</v>
      </c>
      <c r="E5" s="26">
        <v>46072</v>
      </c>
      <c r="F5" s="26">
        <v>44601</v>
      </c>
      <c r="G5" s="26">
        <v>24287</v>
      </c>
      <c r="H5" s="26">
        <v>89527</v>
      </c>
      <c r="I5" s="26">
        <v>1037962</v>
      </c>
      <c r="J5" s="28">
        <v>95.7</v>
      </c>
      <c r="K5" s="28">
        <v>3.4</v>
      </c>
      <c r="L5" s="28">
        <v>1.7</v>
      </c>
      <c r="M5" s="28">
        <v>1.7</v>
      </c>
      <c r="N5" s="28">
        <v>0.9</v>
      </c>
      <c r="O5" s="28">
        <v>3.3</v>
      </c>
      <c r="P5" s="28">
        <v>38.5</v>
      </c>
    </row>
    <row r="6" spans="1:16" x14ac:dyDescent="0.35">
      <c r="A6" t="s">
        <v>80</v>
      </c>
      <c r="B6" s="24">
        <v>1034924</v>
      </c>
      <c r="C6" s="24">
        <v>996854</v>
      </c>
      <c r="D6" s="24">
        <v>34386</v>
      </c>
      <c r="E6" s="24">
        <v>15416</v>
      </c>
      <c r="F6" s="24">
        <v>18954</v>
      </c>
      <c r="G6" s="24">
        <v>3746</v>
      </c>
      <c r="H6" s="24">
        <v>63896</v>
      </c>
      <c r="I6" s="24">
        <v>425056</v>
      </c>
      <c r="J6" s="29">
        <v>96.3</v>
      </c>
      <c r="K6" s="29">
        <v>3.3</v>
      </c>
      <c r="L6" s="29">
        <v>1.5</v>
      </c>
      <c r="M6" s="29">
        <v>1.8</v>
      </c>
      <c r="N6" s="29">
        <v>0.4</v>
      </c>
      <c r="O6" s="29">
        <v>6.2</v>
      </c>
      <c r="P6" s="29">
        <v>41.1</v>
      </c>
    </row>
    <row r="7" spans="1:16" x14ac:dyDescent="0.35">
      <c r="A7" t="s">
        <v>81</v>
      </c>
      <c r="B7" s="24">
        <v>894702</v>
      </c>
      <c r="C7" s="24">
        <v>864465</v>
      </c>
      <c r="D7" s="24">
        <v>27292</v>
      </c>
      <c r="E7" s="24">
        <v>16008</v>
      </c>
      <c r="F7" s="24">
        <v>11293</v>
      </c>
      <c r="G7" s="24">
        <v>2935</v>
      </c>
      <c r="H7" s="24">
        <v>17300</v>
      </c>
      <c r="I7" s="24">
        <v>354358</v>
      </c>
      <c r="J7" s="29">
        <v>96.6</v>
      </c>
      <c r="K7" s="29">
        <v>3.1</v>
      </c>
      <c r="L7" s="29">
        <v>1.8</v>
      </c>
      <c r="M7" s="29">
        <v>1.3</v>
      </c>
      <c r="N7" s="29">
        <v>0.3</v>
      </c>
      <c r="O7" s="29">
        <v>1.9</v>
      </c>
      <c r="P7" s="29">
        <v>39.6</v>
      </c>
    </row>
    <row r="8" spans="1:16" x14ac:dyDescent="0.35">
      <c r="A8" t="s">
        <v>82</v>
      </c>
      <c r="B8" s="24">
        <v>222050</v>
      </c>
      <c r="C8" s="24">
        <v>214655</v>
      </c>
      <c r="D8" s="24">
        <v>6003</v>
      </c>
      <c r="E8" s="24">
        <v>3506</v>
      </c>
      <c r="F8" s="24">
        <v>2491</v>
      </c>
      <c r="G8" s="24">
        <v>1392</v>
      </c>
      <c r="H8" s="24">
        <v>3152</v>
      </c>
      <c r="I8" s="24">
        <v>83068</v>
      </c>
      <c r="J8" s="29">
        <v>96.7</v>
      </c>
      <c r="K8" s="29">
        <v>2.7</v>
      </c>
      <c r="L8" s="29">
        <v>1.6</v>
      </c>
      <c r="M8" s="29">
        <v>1.1000000000000001</v>
      </c>
      <c r="N8" s="29">
        <v>0.6</v>
      </c>
      <c r="O8" s="29">
        <v>1.4</v>
      </c>
      <c r="P8" s="29">
        <v>37.4</v>
      </c>
    </row>
    <row r="9" spans="1:16" x14ac:dyDescent="0.35">
      <c r="A9" t="s">
        <v>83</v>
      </c>
      <c r="B9" s="24">
        <v>76791</v>
      </c>
      <c r="C9" s="24">
        <v>72081</v>
      </c>
      <c r="D9" s="24">
        <v>3327</v>
      </c>
      <c r="E9" s="24">
        <v>1498</v>
      </c>
      <c r="F9" s="24">
        <v>1834</v>
      </c>
      <c r="G9" s="24">
        <v>1385</v>
      </c>
      <c r="H9" s="24">
        <v>1325</v>
      </c>
      <c r="I9" s="24">
        <v>31538</v>
      </c>
      <c r="J9" s="29">
        <v>93.9</v>
      </c>
      <c r="K9" s="29">
        <v>4.3</v>
      </c>
      <c r="L9" s="29">
        <v>2</v>
      </c>
      <c r="M9" s="29">
        <v>2.4</v>
      </c>
      <c r="N9" s="29">
        <v>1.8</v>
      </c>
      <c r="O9" s="29">
        <v>1.7</v>
      </c>
      <c r="P9" s="29">
        <v>41.1</v>
      </c>
    </row>
    <row r="10" spans="1:16" x14ac:dyDescent="0.35">
      <c r="A10" t="s">
        <v>84</v>
      </c>
      <c r="B10" s="24">
        <v>308230</v>
      </c>
      <c r="C10" s="24">
        <v>293280</v>
      </c>
      <c r="D10" s="24">
        <v>10672</v>
      </c>
      <c r="E10" s="24">
        <v>5646</v>
      </c>
      <c r="F10" s="24">
        <v>5033</v>
      </c>
      <c r="G10" s="24">
        <v>4284</v>
      </c>
      <c r="H10" s="24">
        <v>2729</v>
      </c>
      <c r="I10" s="24">
        <v>93852</v>
      </c>
      <c r="J10" s="29">
        <v>95.1</v>
      </c>
      <c r="K10" s="29">
        <v>3.5</v>
      </c>
      <c r="L10" s="29">
        <v>1.8</v>
      </c>
      <c r="M10" s="29">
        <v>1.6</v>
      </c>
      <c r="N10" s="29">
        <v>1.4</v>
      </c>
      <c r="O10" s="29">
        <v>0.9</v>
      </c>
      <c r="P10" s="29">
        <v>30.4</v>
      </c>
    </row>
    <row r="11" spans="1:16" x14ac:dyDescent="0.35">
      <c r="A11" t="s">
        <v>85</v>
      </c>
      <c r="B11" s="24">
        <v>162405</v>
      </c>
      <c r="C11" s="24">
        <v>142937</v>
      </c>
      <c r="D11" s="24">
        <v>8919</v>
      </c>
      <c r="E11" s="24">
        <v>3925</v>
      </c>
      <c r="F11" s="24">
        <v>5007</v>
      </c>
      <c r="G11" s="24">
        <v>10546</v>
      </c>
      <c r="H11" s="24">
        <v>1175</v>
      </c>
      <c r="I11" s="24">
        <v>50030</v>
      </c>
      <c r="J11" s="29">
        <v>88</v>
      </c>
      <c r="K11" s="29">
        <v>5.5</v>
      </c>
      <c r="L11" s="29">
        <v>2.4</v>
      </c>
      <c r="M11" s="29">
        <v>3.1</v>
      </c>
      <c r="N11" s="29">
        <v>6.5</v>
      </c>
      <c r="O11" s="29">
        <v>0.7</v>
      </c>
      <c r="P11" s="29">
        <v>30.8</v>
      </c>
    </row>
    <row r="12" spans="1:16" x14ac:dyDescent="0.35">
      <c r="B12" s="24"/>
      <c r="C12" s="24"/>
      <c r="D12" s="24"/>
      <c r="E12" s="24"/>
      <c r="F12" s="24"/>
      <c r="G12" s="24"/>
      <c r="H12" s="24"/>
      <c r="I12" s="24"/>
      <c r="J12" s="25"/>
      <c r="K12" s="25"/>
      <c r="L12" s="25"/>
      <c r="M12" s="25"/>
      <c r="N12" s="25"/>
      <c r="O12" s="25"/>
      <c r="P12" s="25"/>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12"/>
  <sheetViews>
    <sheetView workbookViewId="0"/>
  </sheetViews>
  <sheetFormatPr defaultColWidth="11.07421875" defaultRowHeight="15.5" x14ac:dyDescent="0.35"/>
  <cols>
    <col min="1" max="1" width="13.69140625" customWidth="1"/>
    <col min="2" max="4" width="10.69140625" customWidth="1"/>
    <col min="5" max="5" width="13.69140625" customWidth="1"/>
    <col min="6" max="7" width="10.69140625" customWidth="1"/>
    <col min="8" max="9" width="13.69140625" customWidth="1"/>
    <col min="10" max="11" width="10.69140625" customWidth="1"/>
    <col min="12" max="12" width="13.69140625" customWidth="1"/>
    <col min="13" max="14" width="10.69140625" customWidth="1"/>
    <col min="15" max="16" width="13.69140625" customWidth="1"/>
  </cols>
  <sheetData>
    <row r="1" spans="1:16" ht="20" x14ac:dyDescent="0.4">
      <c r="A1" s="39" t="s">
        <v>129</v>
      </c>
    </row>
    <row r="2" spans="1:16" x14ac:dyDescent="0.35">
      <c r="A2" t="s">
        <v>62</v>
      </c>
    </row>
    <row r="3" spans="1:16" x14ac:dyDescent="0.35">
      <c r="A3" s="21" t="str">
        <f>HYPERLINK("#'Table of contents'!A1", "Back to contents")</f>
        <v>Back to contents</v>
      </c>
    </row>
    <row r="4" spans="1:16" ht="93" x14ac:dyDescent="0.35">
      <c r="A4" s="22" t="s">
        <v>104</v>
      </c>
      <c r="B4" s="23" t="s">
        <v>105</v>
      </c>
      <c r="C4" s="23" t="s">
        <v>106</v>
      </c>
      <c r="D4" s="23" t="s">
        <v>107</v>
      </c>
      <c r="E4" s="23" t="s">
        <v>108</v>
      </c>
      <c r="F4" s="23" t="s">
        <v>109</v>
      </c>
      <c r="G4" s="23" t="s">
        <v>110</v>
      </c>
      <c r="H4" s="23" t="s">
        <v>111</v>
      </c>
      <c r="I4" s="23" t="s">
        <v>112</v>
      </c>
      <c r="J4" s="23" t="s">
        <v>113</v>
      </c>
      <c r="K4" s="23" t="s">
        <v>114</v>
      </c>
      <c r="L4" s="23" t="s">
        <v>115</v>
      </c>
      <c r="M4" s="23" t="s">
        <v>116</v>
      </c>
      <c r="N4" s="23" t="s">
        <v>117</v>
      </c>
      <c r="O4" s="23" t="s">
        <v>118</v>
      </c>
      <c r="P4" s="23" t="s">
        <v>119</v>
      </c>
    </row>
    <row r="5" spans="1:16" ht="25" customHeight="1" x14ac:dyDescent="0.35">
      <c r="A5" s="35" t="s">
        <v>120</v>
      </c>
      <c r="B5" s="36">
        <v>2721225</v>
      </c>
      <c r="C5" s="36">
        <v>2604628</v>
      </c>
      <c r="D5" s="36">
        <v>92536</v>
      </c>
      <c r="E5" s="36">
        <v>46319</v>
      </c>
      <c r="F5" s="36">
        <v>46217</v>
      </c>
      <c r="G5" s="36">
        <v>24061</v>
      </c>
      <c r="H5" s="36">
        <v>91899</v>
      </c>
      <c r="I5" s="36">
        <v>1048691</v>
      </c>
      <c r="J5" s="37">
        <v>95.7</v>
      </c>
      <c r="K5" s="37">
        <v>3.4</v>
      </c>
      <c r="L5" s="37">
        <v>1.7</v>
      </c>
      <c r="M5" s="37">
        <v>1.7</v>
      </c>
      <c r="N5" s="37">
        <v>0.9</v>
      </c>
      <c r="O5" s="37">
        <v>3.4</v>
      </c>
      <c r="P5" s="37">
        <v>38.5</v>
      </c>
    </row>
    <row r="6" spans="1:16" ht="31" x14ac:dyDescent="0.35">
      <c r="A6" s="6" t="s">
        <v>121</v>
      </c>
      <c r="B6" s="32">
        <v>1042546</v>
      </c>
      <c r="C6" s="32">
        <v>1004568</v>
      </c>
      <c r="D6" s="32">
        <v>34368</v>
      </c>
      <c r="E6" s="32">
        <v>15605</v>
      </c>
      <c r="F6" s="32">
        <v>18760</v>
      </c>
      <c r="G6" s="32">
        <v>3670</v>
      </c>
      <c r="H6" s="32">
        <v>64895</v>
      </c>
      <c r="I6" s="32">
        <v>424102</v>
      </c>
      <c r="J6" s="33">
        <v>96.4</v>
      </c>
      <c r="K6" s="33">
        <v>3.3</v>
      </c>
      <c r="L6" s="33">
        <v>1.5</v>
      </c>
      <c r="M6" s="33">
        <v>1.8</v>
      </c>
      <c r="N6" s="33">
        <v>0.4</v>
      </c>
      <c r="O6" s="33">
        <v>6.2</v>
      </c>
      <c r="P6" s="33">
        <v>40.700000000000003</v>
      </c>
    </row>
    <row r="7" spans="1:16" ht="31" x14ac:dyDescent="0.35">
      <c r="A7" s="6" t="s">
        <v>122</v>
      </c>
      <c r="B7" s="32">
        <v>900458</v>
      </c>
      <c r="C7" s="32">
        <v>870059</v>
      </c>
      <c r="D7" s="32">
        <v>27422</v>
      </c>
      <c r="E7" s="32">
        <v>15896</v>
      </c>
      <c r="F7" s="32">
        <v>11551</v>
      </c>
      <c r="G7" s="32">
        <v>2893</v>
      </c>
      <c r="H7" s="32">
        <v>18250</v>
      </c>
      <c r="I7" s="32">
        <v>360148</v>
      </c>
      <c r="J7" s="33">
        <v>96.6</v>
      </c>
      <c r="K7" s="33">
        <v>3</v>
      </c>
      <c r="L7" s="33">
        <v>1.8</v>
      </c>
      <c r="M7" s="33">
        <v>1.3</v>
      </c>
      <c r="N7" s="33">
        <v>0.3</v>
      </c>
      <c r="O7" s="33">
        <v>2</v>
      </c>
      <c r="P7" s="33">
        <v>40</v>
      </c>
    </row>
    <row r="8" spans="1:16" ht="31" x14ac:dyDescent="0.35">
      <c r="A8" s="6" t="s">
        <v>123</v>
      </c>
      <c r="B8" s="32">
        <v>223431</v>
      </c>
      <c r="C8" s="32">
        <v>215795</v>
      </c>
      <c r="D8" s="32">
        <v>6277</v>
      </c>
      <c r="E8" s="32">
        <v>3549</v>
      </c>
      <c r="F8" s="32">
        <v>2731</v>
      </c>
      <c r="G8" s="32">
        <v>1327</v>
      </c>
      <c r="H8" s="32">
        <v>3312</v>
      </c>
      <c r="I8" s="32">
        <v>84253</v>
      </c>
      <c r="J8" s="33">
        <v>96.6</v>
      </c>
      <c r="K8" s="33">
        <v>2.8</v>
      </c>
      <c r="L8" s="33">
        <v>1.6</v>
      </c>
      <c r="M8" s="33">
        <v>1.2</v>
      </c>
      <c r="N8" s="33">
        <v>0.6</v>
      </c>
      <c r="O8" s="33">
        <v>1.5</v>
      </c>
      <c r="P8" s="33">
        <v>37.700000000000003</v>
      </c>
    </row>
    <row r="9" spans="1:16" ht="31" x14ac:dyDescent="0.35">
      <c r="A9" s="6" t="s">
        <v>124</v>
      </c>
      <c r="B9" s="32">
        <v>77129</v>
      </c>
      <c r="C9" s="32">
        <v>72106</v>
      </c>
      <c r="D9" s="32">
        <v>3595</v>
      </c>
      <c r="E9" s="32">
        <v>1574</v>
      </c>
      <c r="F9" s="32">
        <v>2031</v>
      </c>
      <c r="G9" s="32">
        <v>1429</v>
      </c>
      <c r="H9" s="32">
        <v>1365</v>
      </c>
      <c r="I9" s="32">
        <v>32218</v>
      </c>
      <c r="J9" s="33">
        <v>93.5</v>
      </c>
      <c r="K9" s="33">
        <v>4.7</v>
      </c>
      <c r="L9" s="33">
        <v>2</v>
      </c>
      <c r="M9" s="33">
        <v>2.6</v>
      </c>
      <c r="N9" s="33">
        <v>1.9</v>
      </c>
      <c r="O9" s="33">
        <v>1.8</v>
      </c>
      <c r="P9" s="33">
        <v>41.8</v>
      </c>
    </row>
    <row r="10" spans="1:16" ht="31" x14ac:dyDescent="0.35">
      <c r="A10" s="6" t="s">
        <v>125</v>
      </c>
      <c r="B10" s="32">
        <v>313738</v>
      </c>
      <c r="C10" s="32">
        <v>298307</v>
      </c>
      <c r="D10" s="32">
        <v>11195</v>
      </c>
      <c r="E10" s="32">
        <v>5600</v>
      </c>
      <c r="F10" s="32">
        <v>5630</v>
      </c>
      <c r="G10" s="32">
        <v>4215</v>
      </c>
      <c r="H10" s="32">
        <v>2927</v>
      </c>
      <c r="I10" s="32">
        <v>96558</v>
      </c>
      <c r="J10" s="33">
        <v>95.1</v>
      </c>
      <c r="K10" s="33">
        <v>3.6</v>
      </c>
      <c r="L10" s="33">
        <v>1.8</v>
      </c>
      <c r="M10" s="33">
        <v>1.8</v>
      </c>
      <c r="N10" s="33">
        <v>1.3</v>
      </c>
      <c r="O10" s="33">
        <v>0.9</v>
      </c>
      <c r="P10" s="33">
        <v>30.8</v>
      </c>
    </row>
    <row r="11" spans="1:16" x14ac:dyDescent="0.35">
      <c r="A11" s="6" t="s">
        <v>126</v>
      </c>
      <c r="B11" s="32">
        <v>163837</v>
      </c>
      <c r="C11" s="32">
        <v>143745</v>
      </c>
      <c r="D11" s="32">
        <v>9586</v>
      </c>
      <c r="E11" s="32">
        <v>4003</v>
      </c>
      <c r="F11" s="32">
        <v>5591</v>
      </c>
      <c r="G11" s="32">
        <v>10507</v>
      </c>
      <c r="H11" s="32">
        <v>1223</v>
      </c>
      <c r="I11" s="32">
        <v>51228</v>
      </c>
      <c r="J11" s="33">
        <v>87.7</v>
      </c>
      <c r="K11" s="33">
        <v>5.9</v>
      </c>
      <c r="L11" s="33">
        <v>2.4</v>
      </c>
      <c r="M11" s="33">
        <v>3.4</v>
      </c>
      <c r="N11" s="33">
        <v>6.4</v>
      </c>
      <c r="O11" s="33">
        <v>0.7</v>
      </c>
      <c r="P11" s="33">
        <v>31.3</v>
      </c>
    </row>
    <row r="12" spans="1:16" x14ac:dyDescent="0.35">
      <c r="B12" s="24"/>
      <c r="C12" s="24"/>
      <c r="D12" s="24"/>
      <c r="E12" s="24"/>
      <c r="F12" s="24"/>
      <c r="G12" s="24"/>
      <c r="H12" s="24"/>
      <c r="I12" s="24"/>
      <c r="J12" s="34"/>
      <c r="K12" s="34"/>
      <c r="L12" s="34"/>
      <c r="M12" s="34"/>
      <c r="N12" s="34"/>
      <c r="O12" s="34"/>
      <c r="P12" s="34"/>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5"/>
  <sheetViews>
    <sheetView workbookViewId="0"/>
  </sheetViews>
  <sheetFormatPr defaultColWidth="11.07421875" defaultRowHeight="15.5" x14ac:dyDescent="0.35"/>
  <cols>
    <col min="1" max="1" width="16.3828125" customWidth="1"/>
    <col min="2" max="2" width="100.69140625" customWidth="1"/>
  </cols>
  <sheetData>
    <row r="1" spans="1:2" ht="25.5" customHeight="1" x14ac:dyDescent="0.4">
      <c r="A1" s="39" t="s">
        <v>21</v>
      </c>
    </row>
    <row r="2" spans="1:2" x14ac:dyDescent="0.35">
      <c r="A2" t="s">
        <v>22</v>
      </c>
    </row>
    <row r="3" spans="1:2" x14ac:dyDescent="0.35">
      <c r="A3" t="s">
        <v>23</v>
      </c>
    </row>
    <row r="4" spans="1:2" ht="33.75" customHeight="1" x14ac:dyDescent="0.35">
      <c r="A4" s="10" t="s">
        <v>93</v>
      </c>
      <c r="B4" s="10" t="s">
        <v>94</v>
      </c>
    </row>
    <row r="5" spans="1:2" x14ac:dyDescent="0.35">
      <c r="A5" s="31" t="str">
        <f>HYPERLINK("#'2014'!A1", "2014")</f>
        <v>2014</v>
      </c>
      <c r="B5" s="11" t="s">
        <v>95</v>
      </c>
    </row>
    <row r="6" spans="1:2" x14ac:dyDescent="0.35">
      <c r="A6" s="31" t="str">
        <f>HYPERLINK("#'2015'!A1", "2015")</f>
        <v>2015</v>
      </c>
      <c r="B6" s="11" t="s">
        <v>96</v>
      </c>
    </row>
    <row r="7" spans="1:2" x14ac:dyDescent="0.35">
      <c r="A7" s="31" t="str">
        <f>HYPERLINK("#'2016'!A1", "2016")</f>
        <v>2016</v>
      </c>
      <c r="B7" s="11" t="s">
        <v>97</v>
      </c>
    </row>
    <row r="8" spans="1:2" x14ac:dyDescent="0.35">
      <c r="A8" s="31" t="str">
        <f>HYPERLINK("#'2017'!A1", "2017")</f>
        <v>2017</v>
      </c>
      <c r="B8" s="11" t="s">
        <v>98</v>
      </c>
    </row>
    <row r="9" spans="1:2" x14ac:dyDescent="0.35">
      <c r="A9" s="31" t="str">
        <f>HYPERLINK("#'2018'!A1", "2018")</f>
        <v>2018</v>
      </c>
      <c r="B9" s="11" t="s">
        <v>99</v>
      </c>
    </row>
    <row r="10" spans="1:2" x14ac:dyDescent="0.35">
      <c r="A10" s="31" t="str">
        <f>HYPERLINK("#'2019'!A1", "2019")</f>
        <v>2019</v>
      </c>
      <c r="B10" s="11" t="s">
        <v>100</v>
      </c>
    </row>
    <row r="11" spans="1:2" x14ac:dyDescent="0.35">
      <c r="A11" s="31" t="str">
        <f>HYPERLINK("#'2020'!A1", "2020")</f>
        <v>2020</v>
      </c>
      <c r="B11" s="11" t="s">
        <v>101</v>
      </c>
    </row>
    <row r="12" spans="1:2" x14ac:dyDescent="0.35">
      <c r="A12" s="31" t="str">
        <f>HYPERLINK("#'2021'!A1", "2021")</f>
        <v>2021</v>
      </c>
      <c r="B12" s="11" t="s">
        <v>102</v>
      </c>
    </row>
    <row r="13" spans="1:2" x14ac:dyDescent="0.35">
      <c r="A13" s="31" t="str">
        <f>HYPERLINK("#'2022'!A1", "2022")</f>
        <v>2022</v>
      </c>
      <c r="B13" s="11" t="s">
        <v>103</v>
      </c>
    </row>
    <row r="14" spans="1:2" x14ac:dyDescent="0.35">
      <c r="A14" s="31" t="str">
        <f>HYPERLINK("#'2023'!A1", "2023")</f>
        <v>2023</v>
      </c>
      <c r="B14" s="40" t="s">
        <v>129</v>
      </c>
    </row>
    <row r="15" spans="1:2" x14ac:dyDescent="0.35">
      <c r="A15" s="31"/>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2"/>
  <sheetViews>
    <sheetView workbookViewId="0"/>
  </sheetViews>
  <sheetFormatPr defaultColWidth="11.07421875" defaultRowHeight="15.5" x14ac:dyDescent="0.35"/>
  <cols>
    <col min="1" max="1" width="22.61328125" customWidth="1"/>
    <col min="2" max="4" width="10.61328125" customWidth="1"/>
    <col min="5" max="5" width="13.61328125" customWidth="1"/>
    <col min="6" max="7" width="10.61328125" customWidth="1"/>
    <col min="8" max="9" width="13.61328125" customWidth="1"/>
    <col min="10" max="11" width="10.61328125" customWidth="1"/>
    <col min="12" max="12" width="13.61328125" customWidth="1"/>
    <col min="13" max="14" width="10.61328125" customWidth="1"/>
    <col min="15" max="16" width="13.61328125" customWidth="1"/>
  </cols>
  <sheetData>
    <row r="1" spans="1:17" ht="25.5" customHeight="1" x14ac:dyDescent="0.4">
      <c r="A1" s="39" t="s">
        <v>24</v>
      </c>
    </row>
    <row r="2" spans="1:17" x14ac:dyDescent="0.35">
      <c r="A2" s="11" t="s">
        <v>61</v>
      </c>
    </row>
    <row r="3" spans="1:17" x14ac:dyDescent="0.35">
      <c r="A3" s="7" t="str">
        <f>HYPERLINK("#'Table of contents'!A1", "Back to contents")</f>
        <v>Back to contents</v>
      </c>
    </row>
    <row r="4" spans="1:17" ht="94.5" customHeight="1" x14ac:dyDescent="0.35">
      <c r="A4" s="13" t="s">
        <v>25</v>
      </c>
      <c r="B4" s="12" t="s">
        <v>26</v>
      </c>
      <c r="C4" s="12" t="s">
        <v>27</v>
      </c>
      <c r="D4" s="12" t="s">
        <v>28</v>
      </c>
      <c r="E4" s="12" t="s">
        <v>29</v>
      </c>
      <c r="F4" s="12" t="s">
        <v>30</v>
      </c>
      <c r="G4" s="12" t="s">
        <v>31</v>
      </c>
      <c r="H4" s="12" t="s">
        <v>32</v>
      </c>
      <c r="I4" s="12" t="s">
        <v>33</v>
      </c>
      <c r="J4" s="12" t="s">
        <v>34</v>
      </c>
      <c r="K4" s="12" t="s">
        <v>35</v>
      </c>
      <c r="L4" s="12" t="s">
        <v>36</v>
      </c>
      <c r="M4" s="12" t="s">
        <v>37</v>
      </c>
      <c r="N4" s="12" t="s">
        <v>38</v>
      </c>
      <c r="O4" s="12" t="s">
        <v>39</v>
      </c>
      <c r="P4" s="12" t="s">
        <v>40</v>
      </c>
    </row>
    <row r="5" spans="1:17" ht="24.9" customHeight="1" x14ac:dyDescent="0.35">
      <c r="A5" s="17" t="s">
        <v>41</v>
      </c>
      <c r="B5" s="18">
        <v>2540561</v>
      </c>
      <c r="C5" s="18">
        <v>2436400</v>
      </c>
      <c r="D5" s="18">
        <v>75692</v>
      </c>
      <c r="E5" s="18">
        <v>41690</v>
      </c>
      <c r="F5" s="18">
        <v>34002</v>
      </c>
      <c r="G5" s="18">
        <v>28469</v>
      </c>
      <c r="H5" s="18">
        <v>69670</v>
      </c>
      <c r="I5" s="18">
        <v>953612</v>
      </c>
      <c r="J5" s="19">
        <v>95.9</v>
      </c>
      <c r="K5" s="19">
        <v>3</v>
      </c>
      <c r="L5" s="19">
        <v>1.6</v>
      </c>
      <c r="M5" s="19">
        <v>1.3</v>
      </c>
      <c r="N5" s="19">
        <v>1.1000000000000001</v>
      </c>
      <c r="O5" s="19">
        <v>2.7</v>
      </c>
      <c r="P5" s="19">
        <v>37.5</v>
      </c>
      <c r="Q5" s="20"/>
    </row>
    <row r="6" spans="1:17" x14ac:dyDescent="0.35">
      <c r="A6" t="s">
        <v>42</v>
      </c>
      <c r="B6" s="14">
        <v>970116</v>
      </c>
      <c r="C6" s="14">
        <v>937022</v>
      </c>
      <c r="D6" s="14">
        <v>27096</v>
      </c>
      <c r="E6" s="14">
        <v>15282</v>
      </c>
      <c r="F6" s="14">
        <v>11811</v>
      </c>
      <c r="G6" s="14">
        <v>6121</v>
      </c>
      <c r="H6" s="14">
        <v>48588</v>
      </c>
      <c r="I6" s="14">
        <v>400516</v>
      </c>
      <c r="J6" s="16">
        <v>96.6</v>
      </c>
      <c r="K6" s="16">
        <v>2.8</v>
      </c>
      <c r="L6" s="16">
        <v>1.6</v>
      </c>
      <c r="M6" s="16">
        <v>1.2</v>
      </c>
      <c r="N6" s="16">
        <v>0.6</v>
      </c>
      <c r="O6" s="16">
        <v>5</v>
      </c>
      <c r="P6" s="16">
        <v>41.3</v>
      </c>
      <c r="Q6" s="15"/>
    </row>
    <row r="7" spans="1:17" x14ac:dyDescent="0.35">
      <c r="A7" t="s">
        <v>43</v>
      </c>
      <c r="B7" s="14">
        <v>853158</v>
      </c>
      <c r="C7" s="14">
        <v>827272</v>
      </c>
      <c r="D7" s="14">
        <v>22142</v>
      </c>
      <c r="E7" s="14">
        <v>12923</v>
      </c>
      <c r="F7" s="14">
        <v>9239</v>
      </c>
      <c r="G7" s="14">
        <v>3743</v>
      </c>
      <c r="H7" s="14">
        <v>14097</v>
      </c>
      <c r="I7" s="14">
        <v>323411</v>
      </c>
      <c r="J7" s="16">
        <v>97</v>
      </c>
      <c r="K7" s="16">
        <v>2.6</v>
      </c>
      <c r="L7" s="16">
        <v>1.5</v>
      </c>
      <c r="M7" s="16">
        <v>1.1000000000000001</v>
      </c>
      <c r="N7" s="16">
        <v>0.4</v>
      </c>
      <c r="O7" s="16">
        <v>1.7</v>
      </c>
      <c r="P7" s="16">
        <v>37.9</v>
      </c>
      <c r="Q7" s="15"/>
    </row>
    <row r="8" spans="1:17" x14ac:dyDescent="0.35">
      <c r="A8" t="s">
        <v>44</v>
      </c>
      <c r="B8" s="14">
        <v>211798</v>
      </c>
      <c r="C8" s="14">
        <v>204460</v>
      </c>
      <c r="D8" s="14">
        <v>5796</v>
      </c>
      <c r="E8" s="14">
        <v>3235</v>
      </c>
      <c r="F8" s="14">
        <v>2567</v>
      </c>
      <c r="G8" s="14">
        <v>1516</v>
      </c>
      <c r="H8" s="14">
        <v>2624</v>
      </c>
      <c r="I8" s="14">
        <v>74919</v>
      </c>
      <c r="J8" s="16">
        <v>96.5</v>
      </c>
      <c r="K8" s="16">
        <v>2.7</v>
      </c>
      <c r="L8" s="16">
        <v>1.5</v>
      </c>
      <c r="M8" s="16">
        <v>1.2</v>
      </c>
      <c r="N8" s="16">
        <v>0.7</v>
      </c>
      <c r="O8" s="16">
        <v>1.2</v>
      </c>
      <c r="P8" s="16">
        <v>35.4</v>
      </c>
      <c r="Q8" s="15"/>
    </row>
    <row r="9" spans="1:17" x14ac:dyDescent="0.35">
      <c r="A9" t="s">
        <v>45</v>
      </c>
      <c r="B9" s="14">
        <v>74804</v>
      </c>
      <c r="C9" s="14">
        <v>70536</v>
      </c>
      <c r="D9" s="14">
        <v>2836</v>
      </c>
      <c r="E9" s="14">
        <v>1447</v>
      </c>
      <c r="F9" s="14">
        <v>1396</v>
      </c>
      <c r="G9" s="14">
        <v>1434</v>
      </c>
      <c r="H9" s="14">
        <v>1050</v>
      </c>
      <c r="I9" s="14">
        <v>28901</v>
      </c>
      <c r="J9" s="16">
        <v>94.3</v>
      </c>
      <c r="K9" s="16">
        <v>3.8</v>
      </c>
      <c r="L9" s="16">
        <v>1.9</v>
      </c>
      <c r="M9" s="16">
        <v>1.9</v>
      </c>
      <c r="N9" s="16">
        <v>1.9</v>
      </c>
      <c r="O9" s="16">
        <v>1.4</v>
      </c>
      <c r="P9" s="16">
        <v>38.6</v>
      </c>
      <c r="Q9" s="15"/>
    </row>
    <row r="10" spans="1:17" x14ac:dyDescent="0.35">
      <c r="A10" t="s">
        <v>46</v>
      </c>
      <c r="B10" s="14">
        <v>274651</v>
      </c>
      <c r="C10" s="14">
        <v>260466</v>
      </c>
      <c r="D10" s="14">
        <v>9682</v>
      </c>
      <c r="E10" s="14">
        <v>4916</v>
      </c>
      <c r="F10" s="14">
        <v>4800</v>
      </c>
      <c r="G10" s="14">
        <v>4493</v>
      </c>
      <c r="H10" s="14">
        <v>2332</v>
      </c>
      <c r="I10" s="14">
        <v>80372</v>
      </c>
      <c r="J10" s="16">
        <v>94.8</v>
      </c>
      <c r="K10" s="16">
        <v>3.5</v>
      </c>
      <c r="L10" s="16">
        <v>1.8</v>
      </c>
      <c r="M10" s="16">
        <v>1.7</v>
      </c>
      <c r="N10" s="16">
        <v>1.6</v>
      </c>
      <c r="O10" s="16">
        <v>0.8</v>
      </c>
      <c r="P10" s="16">
        <v>29.3</v>
      </c>
      <c r="Q10" s="15"/>
    </row>
    <row r="11" spans="1:17" x14ac:dyDescent="0.35">
      <c r="A11" t="s">
        <v>47</v>
      </c>
      <c r="B11" s="14">
        <v>155980</v>
      </c>
      <c r="C11" s="14">
        <v>136625</v>
      </c>
      <c r="D11" s="14">
        <v>8218</v>
      </c>
      <c r="E11" s="14">
        <v>3993</v>
      </c>
      <c r="F11" s="14">
        <v>4239</v>
      </c>
      <c r="G11" s="14">
        <v>11128</v>
      </c>
      <c r="H11" s="14">
        <v>935</v>
      </c>
      <c r="I11" s="14">
        <v>45537</v>
      </c>
      <c r="J11" s="16">
        <v>87.6</v>
      </c>
      <c r="K11" s="16">
        <v>5.3</v>
      </c>
      <c r="L11" s="16">
        <v>2.6</v>
      </c>
      <c r="M11" s="16">
        <v>2.7</v>
      </c>
      <c r="N11" s="16">
        <v>7.1</v>
      </c>
      <c r="O11" s="16">
        <v>0.6</v>
      </c>
      <c r="P11" s="16">
        <v>29.2</v>
      </c>
      <c r="Q11" s="15"/>
    </row>
    <row r="12" spans="1:17" x14ac:dyDescent="0.35">
      <c r="B12" s="14"/>
      <c r="C12" s="14"/>
      <c r="D12" s="14"/>
      <c r="E12" s="14"/>
      <c r="F12" s="14"/>
      <c r="G12" s="14"/>
      <c r="H12" s="14"/>
      <c r="I12" s="14"/>
      <c r="J12" s="16"/>
      <c r="K12" s="16"/>
      <c r="L12" s="16"/>
      <c r="M12" s="16"/>
      <c r="N12" s="16"/>
      <c r="O12" s="16"/>
      <c r="P12" s="16"/>
      <c r="Q12" s="15"/>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2"/>
  <sheetViews>
    <sheetView workbookViewId="0"/>
  </sheetViews>
  <sheetFormatPr defaultColWidth="11.07421875" defaultRowHeight="15.5" x14ac:dyDescent="0.35"/>
  <cols>
    <col min="1" max="1" width="22.61328125" customWidth="1"/>
    <col min="2" max="4" width="10.61328125" customWidth="1"/>
    <col min="5" max="5" width="13.61328125" customWidth="1"/>
    <col min="6" max="7" width="10.61328125" customWidth="1"/>
    <col min="8" max="9" width="13.61328125" customWidth="1"/>
    <col min="10" max="11" width="10.61328125" customWidth="1"/>
    <col min="12" max="12" width="13.61328125" customWidth="1"/>
    <col min="13" max="14" width="10.61328125" customWidth="1"/>
    <col min="15" max="16" width="13.61328125" customWidth="1"/>
  </cols>
  <sheetData>
    <row r="1" spans="1:17" ht="25.5" customHeight="1" x14ac:dyDescent="0.4">
      <c r="A1" s="39" t="s">
        <v>48</v>
      </c>
    </row>
    <row r="2" spans="1:17" x14ac:dyDescent="0.35">
      <c r="A2" s="11" t="s">
        <v>61</v>
      </c>
    </row>
    <row r="3" spans="1:17" x14ac:dyDescent="0.35">
      <c r="A3" s="7" t="str">
        <f>HYPERLINK("#'Table of contents'!A1", "Back to contents")</f>
        <v>Back to contents</v>
      </c>
    </row>
    <row r="4" spans="1:17" ht="94.5" customHeight="1" x14ac:dyDescent="0.35">
      <c r="A4" s="13" t="s">
        <v>25</v>
      </c>
      <c r="B4" s="12" t="s">
        <v>26</v>
      </c>
      <c r="C4" s="12" t="s">
        <v>27</v>
      </c>
      <c r="D4" s="12" t="s">
        <v>28</v>
      </c>
      <c r="E4" s="12" t="s">
        <v>29</v>
      </c>
      <c r="F4" s="12" t="s">
        <v>30</v>
      </c>
      <c r="G4" s="12" t="s">
        <v>31</v>
      </c>
      <c r="H4" s="12" t="s">
        <v>32</v>
      </c>
      <c r="I4" s="12" t="s">
        <v>33</v>
      </c>
      <c r="J4" s="12" t="s">
        <v>34</v>
      </c>
      <c r="K4" s="12" t="s">
        <v>35</v>
      </c>
      <c r="L4" s="12" t="s">
        <v>36</v>
      </c>
      <c r="M4" s="12" t="s">
        <v>37</v>
      </c>
      <c r="N4" s="12" t="s">
        <v>38</v>
      </c>
      <c r="O4" s="12" t="s">
        <v>39</v>
      </c>
      <c r="P4" s="12" t="s">
        <v>40</v>
      </c>
    </row>
    <row r="5" spans="1:17" ht="24.9" customHeight="1" x14ac:dyDescent="0.35">
      <c r="A5" s="17" t="s">
        <v>41</v>
      </c>
      <c r="B5" s="18">
        <v>2557582</v>
      </c>
      <c r="C5" s="18">
        <v>2451790</v>
      </c>
      <c r="D5" s="18">
        <v>78475</v>
      </c>
      <c r="E5" s="18">
        <v>42663</v>
      </c>
      <c r="F5" s="18">
        <v>35812</v>
      </c>
      <c r="G5" s="18">
        <v>27317</v>
      </c>
      <c r="H5" s="18">
        <v>72600</v>
      </c>
      <c r="I5" s="18">
        <v>955505</v>
      </c>
      <c r="J5" s="19">
        <v>95.9</v>
      </c>
      <c r="K5" s="19">
        <v>3.1</v>
      </c>
      <c r="L5" s="19">
        <v>1.7</v>
      </c>
      <c r="M5" s="19">
        <v>1.4</v>
      </c>
      <c r="N5" s="19">
        <v>1.1000000000000001</v>
      </c>
      <c r="O5" s="19">
        <v>2.8</v>
      </c>
      <c r="P5" s="19">
        <v>37.4</v>
      </c>
      <c r="Q5" s="20"/>
    </row>
    <row r="6" spans="1:17" x14ac:dyDescent="0.35">
      <c r="A6" t="s">
        <v>42</v>
      </c>
      <c r="B6" s="14">
        <v>976276</v>
      </c>
      <c r="C6" s="14">
        <v>942179</v>
      </c>
      <c r="D6" s="14">
        <v>29438</v>
      </c>
      <c r="E6" s="14">
        <v>15589</v>
      </c>
      <c r="F6" s="14">
        <v>13803</v>
      </c>
      <c r="G6" s="14">
        <v>4653</v>
      </c>
      <c r="H6" s="14">
        <v>50827</v>
      </c>
      <c r="I6" s="14">
        <v>401053</v>
      </c>
      <c r="J6" s="16">
        <v>96.5</v>
      </c>
      <c r="K6" s="16">
        <v>3</v>
      </c>
      <c r="L6" s="16">
        <v>1.6</v>
      </c>
      <c r="M6" s="16">
        <v>1.4</v>
      </c>
      <c r="N6" s="16">
        <v>0.5</v>
      </c>
      <c r="O6" s="16">
        <v>5.2</v>
      </c>
      <c r="P6" s="16">
        <v>41.1</v>
      </c>
      <c r="Q6" s="15"/>
    </row>
    <row r="7" spans="1:17" x14ac:dyDescent="0.35">
      <c r="A7" t="s">
        <v>43</v>
      </c>
      <c r="B7" s="14">
        <v>858471</v>
      </c>
      <c r="C7" s="14">
        <v>832125</v>
      </c>
      <c r="D7" s="14">
        <v>22755</v>
      </c>
      <c r="E7" s="14">
        <v>13265</v>
      </c>
      <c r="F7" s="14">
        <v>9562</v>
      </c>
      <c r="G7" s="14">
        <v>3625</v>
      </c>
      <c r="H7" s="14">
        <v>14446</v>
      </c>
      <c r="I7" s="14">
        <v>323903</v>
      </c>
      <c r="J7" s="16">
        <v>96.9</v>
      </c>
      <c r="K7" s="16">
        <v>2.7</v>
      </c>
      <c r="L7" s="16">
        <v>1.5</v>
      </c>
      <c r="M7" s="16">
        <v>1.1000000000000001</v>
      </c>
      <c r="N7" s="16">
        <v>0.4</v>
      </c>
      <c r="O7" s="16">
        <v>1.7</v>
      </c>
      <c r="P7" s="16">
        <v>37.700000000000003</v>
      </c>
      <c r="Q7" s="15"/>
    </row>
    <row r="8" spans="1:17" x14ac:dyDescent="0.35">
      <c r="A8" t="s">
        <v>44</v>
      </c>
      <c r="B8" s="14">
        <v>212914</v>
      </c>
      <c r="C8" s="14">
        <v>205609</v>
      </c>
      <c r="D8" s="14">
        <v>5761</v>
      </c>
      <c r="E8" s="14">
        <v>3249</v>
      </c>
      <c r="F8" s="14">
        <v>2536</v>
      </c>
      <c r="G8" s="14">
        <v>1547</v>
      </c>
      <c r="H8" s="14">
        <v>2806</v>
      </c>
      <c r="I8" s="14">
        <v>75330</v>
      </c>
      <c r="J8" s="16">
        <v>96.6</v>
      </c>
      <c r="K8" s="16">
        <v>2.7</v>
      </c>
      <c r="L8" s="16">
        <v>1.5</v>
      </c>
      <c r="M8" s="16">
        <v>1.2</v>
      </c>
      <c r="N8" s="16">
        <v>0.7</v>
      </c>
      <c r="O8" s="16">
        <v>1.3</v>
      </c>
      <c r="P8" s="16">
        <v>35.4</v>
      </c>
      <c r="Q8" s="15"/>
    </row>
    <row r="9" spans="1:17" x14ac:dyDescent="0.35">
      <c r="A9" t="s">
        <v>45</v>
      </c>
      <c r="B9" s="14">
        <v>75220</v>
      </c>
      <c r="C9" s="14">
        <v>70884</v>
      </c>
      <c r="D9" s="14">
        <v>2802</v>
      </c>
      <c r="E9" s="14">
        <v>1457</v>
      </c>
      <c r="F9" s="14">
        <v>1348</v>
      </c>
      <c r="G9" s="14">
        <v>1534</v>
      </c>
      <c r="H9" s="14">
        <v>1099</v>
      </c>
      <c r="I9" s="14">
        <v>28840</v>
      </c>
      <c r="J9" s="16">
        <v>94.2</v>
      </c>
      <c r="K9" s="16">
        <v>3.7</v>
      </c>
      <c r="L9" s="16">
        <v>1.9</v>
      </c>
      <c r="M9" s="16">
        <v>1.8</v>
      </c>
      <c r="N9" s="16">
        <v>2</v>
      </c>
      <c r="O9" s="16">
        <v>1.5</v>
      </c>
      <c r="P9" s="16">
        <v>38.299999999999997</v>
      </c>
      <c r="Q9" s="15"/>
    </row>
    <row r="10" spans="1:17" x14ac:dyDescent="0.35">
      <c r="A10" t="s">
        <v>46</v>
      </c>
      <c r="B10" s="14">
        <v>277584</v>
      </c>
      <c r="C10" s="14">
        <v>263360</v>
      </c>
      <c r="D10" s="14">
        <v>9550</v>
      </c>
      <c r="E10" s="14">
        <v>5035</v>
      </c>
      <c r="F10" s="14">
        <v>4564</v>
      </c>
      <c r="G10" s="14">
        <v>4665</v>
      </c>
      <c r="H10" s="14">
        <v>2363</v>
      </c>
      <c r="I10" s="14">
        <v>80853</v>
      </c>
      <c r="J10" s="16">
        <v>94.9</v>
      </c>
      <c r="K10" s="16">
        <v>3.4</v>
      </c>
      <c r="L10" s="16">
        <v>1.8</v>
      </c>
      <c r="M10" s="16">
        <v>1.6</v>
      </c>
      <c r="N10" s="16">
        <v>1.7</v>
      </c>
      <c r="O10" s="16">
        <v>0.9</v>
      </c>
      <c r="P10" s="16">
        <v>29.1</v>
      </c>
      <c r="Q10" s="15"/>
    </row>
    <row r="11" spans="1:17" x14ac:dyDescent="0.35">
      <c r="A11" t="s">
        <v>47</v>
      </c>
      <c r="B11" s="14">
        <v>156761</v>
      </c>
      <c r="C11" s="14">
        <v>137355</v>
      </c>
      <c r="D11" s="14">
        <v>8125</v>
      </c>
      <c r="E11" s="14">
        <v>4072</v>
      </c>
      <c r="F11" s="14">
        <v>4062</v>
      </c>
      <c r="G11" s="14">
        <v>11272</v>
      </c>
      <c r="H11" s="14">
        <v>966</v>
      </c>
      <c r="I11" s="14">
        <v>45471</v>
      </c>
      <c r="J11" s="16">
        <v>87.6</v>
      </c>
      <c r="K11" s="16">
        <v>5.2</v>
      </c>
      <c r="L11" s="16">
        <v>2.6</v>
      </c>
      <c r="M11" s="16">
        <v>2.6</v>
      </c>
      <c r="N11" s="16">
        <v>7.2</v>
      </c>
      <c r="O11" s="16">
        <v>0.6</v>
      </c>
      <c r="P11" s="16">
        <v>29</v>
      </c>
      <c r="Q11" s="15"/>
    </row>
    <row r="12" spans="1:17" x14ac:dyDescent="0.35">
      <c r="B12" s="14"/>
      <c r="C12" s="14"/>
      <c r="D12" s="14"/>
      <c r="E12" s="14"/>
      <c r="F12" s="14"/>
      <c r="G12" s="14"/>
      <c r="H12" s="14"/>
      <c r="I12" s="14"/>
      <c r="J12" s="16"/>
      <c r="K12" s="16"/>
      <c r="L12" s="16"/>
      <c r="M12" s="16"/>
      <c r="N12" s="16"/>
      <c r="O12" s="16"/>
      <c r="P12" s="16"/>
      <c r="Q12" s="15"/>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12"/>
  <sheetViews>
    <sheetView workbookViewId="0"/>
  </sheetViews>
  <sheetFormatPr defaultColWidth="11.07421875" defaultRowHeight="15.5" x14ac:dyDescent="0.35"/>
  <cols>
    <col min="1" max="1" width="22.61328125" customWidth="1"/>
    <col min="2" max="4" width="10.61328125" customWidth="1"/>
    <col min="5" max="5" width="13.61328125" customWidth="1"/>
    <col min="6" max="7" width="10.61328125" customWidth="1"/>
    <col min="8" max="9" width="13.61328125" customWidth="1"/>
    <col min="10" max="11" width="10.61328125" customWidth="1"/>
    <col min="12" max="12" width="13.61328125" customWidth="1"/>
    <col min="13" max="14" width="10.61328125" customWidth="1"/>
    <col min="15" max="16" width="13.61328125" customWidth="1"/>
  </cols>
  <sheetData>
    <row r="1" spans="1:17" ht="25.5" customHeight="1" x14ac:dyDescent="0.4">
      <c r="A1" s="39" t="s">
        <v>49</v>
      </c>
    </row>
    <row r="2" spans="1:17" x14ac:dyDescent="0.35">
      <c r="A2" s="11" t="s">
        <v>61</v>
      </c>
    </row>
    <row r="3" spans="1:17" x14ac:dyDescent="0.35">
      <c r="A3" s="7" t="str">
        <f>HYPERLINK("#'Table of contents'!A1", "Back to contents")</f>
        <v>Back to contents</v>
      </c>
    </row>
    <row r="4" spans="1:17" ht="94.5" customHeight="1" x14ac:dyDescent="0.35">
      <c r="A4" s="13" t="s">
        <v>25</v>
      </c>
      <c r="B4" s="12" t="s">
        <v>26</v>
      </c>
      <c r="C4" s="12" t="s">
        <v>27</v>
      </c>
      <c r="D4" s="12" t="s">
        <v>28</v>
      </c>
      <c r="E4" s="12" t="s">
        <v>29</v>
      </c>
      <c r="F4" s="12" t="s">
        <v>30</v>
      </c>
      <c r="G4" s="12" t="s">
        <v>31</v>
      </c>
      <c r="H4" s="12" t="s">
        <v>32</v>
      </c>
      <c r="I4" s="12" t="s">
        <v>33</v>
      </c>
      <c r="J4" s="12" t="s">
        <v>34</v>
      </c>
      <c r="K4" s="12" t="s">
        <v>35</v>
      </c>
      <c r="L4" s="12" t="s">
        <v>36</v>
      </c>
      <c r="M4" s="12" t="s">
        <v>37</v>
      </c>
      <c r="N4" s="12" t="s">
        <v>38</v>
      </c>
      <c r="O4" s="12" t="s">
        <v>39</v>
      </c>
      <c r="P4" s="12" t="s">
        <v>40</v>
      </c>
    </row>
    <row r="5" spans="1:17" ht="24.9" customHeight="1" x14ac:dyDescent="0.35">
      <c r="A5" s="17" t="s">
        <v>41</v>
      </c>
      <c r="B5" s="18">
        <v>2575667</v>
      </c>
      <c r="C5" s="18">
        <v>2470475</v>
      </c>
      <c r="D5" s="18">
        <v>79052</v>
      </c>
      <c r="E5" s="18">
        <v>42629</v>
      </c>
      <c r="F5" s="18">
        <v>36423</v>
      </c>
      <c r="G5" s="18">
        <v>26140</v>
      </c>
      <c r="H5" s="18">
        <v>75629</v>
      </c>
      <c r="I5" s="18">
        <v>963297</v>
      </c>
      <c r="J5" s="19">
        <v>95.9</v>
      </c>
      <c r="K5" s="19">
        <v>3.1</v>
      </c>
      <c r="L5" s="19">
        <v>1.7</v>
      </c>
      <c r="M5" s="19">
        <v>1.4</v>
      </c>
      <c r="N5" s="19">
        <v>1</v>
      </c>
      <c r="O5" s="19">
        <v>2.9</v>
      </c>
      <c r="P5" s="19">
        <v>37.4</v>
      </c>
      <c r="Q5" s="20"/>
    </row>
    <row r="6" spans="1:17" x14ac:dyDescent="0.35">
      <c r="A6" t="s">
        <v>42</v>
      </c>
      <c r="B6" s="14">
        <v>983392</v>
      </c>
      <c r="C6" s="14">
        <v>950690</v>
      </c>
      <c r="D6" s="14">
        <v>27923</v>
      </c>
      <c r="E6" s="14">
        <v>15037</v>
      </c>
      <c r="F6" s="14">
        <v>12886</v>
      </c>
      <c r="G6" s="14">
        <v>4729</v>
      </c>
      <c r="H6" s="14">
        <v>52836</v>
      </c>
      <c r="I6" s="14">
        <v>401487</v>
      </c>
      <c r="J6" s="16">
        <v>96.7</v>
      </c>
      <c r="K6" s="16">
        <v>2.8</v>
      </c>
      <c r="L6" s="16">
        <v>1.5</v>
      </c>
      <c r="M6" s="16">
        <v>1.3</v>
      </c>
      <c r="N6" s="16">
        <v>0.5</v>
      </c>
      <c r="O6" s="16">
        <v>5.4</v>
      </c>
      <c r="P6" s="16">
        <v>40.799999999999997</v>
      </c>
      <c r="Q6" s="15"/>
    </row>
    <row r="7" spans="1:17" x14ac:dyDescent="0.35">
      <c r="A7" t="s">
        <v>43</v>
      </c>
      <c r="B7" s="14">
        <v>863180</v>
      </c>
      <c r="C7" s="14">
        <v>836514</v>
      </c>
      <c r="D7" s="14">
        <v>23520</v>
      </c>
      <c r="E7" s="14">
        <v>13365</v>
      </c>
      <c r="F7" s="14">
        <v>10159</v>
      </c>
      <c r="G7" s="14">
        <v>3144</v>
      </c>
      <c r="H7" s="14">
        <v>15333</v>
      </c>
      <c r="I7" s="14">
        <v>327903</v>
      </c>
      <c r="J7" s="16">
        <v>96.9</v>
      </c>
      <c r="K7" s="16">
        <v>2.7</v>
      </c>
      <c r="L7" s="16">
        <v>1.5</v>
      </c>
      <c r="M7" s="16">
        <v>1.2</v>
      </c>
      <c r="N7" s="16">
        <v>0.4</v>
      </c>
      <c r="O7" s="16">
        <v>1.8</v>
      </c>
      <c r="P7" s="16">
        <v>38</v>
      </c>
      <c r="Q7" s="15"/>
    </row>
    <row r="8" spans="1:17" x14ac:dyDescent="0.35">
      <c r="A8" t="s">
        <v>44</v>
      </c>
      <c r="B8" s="14">
        <v>214062</v>
      </c>
      <c r="C8" s="14">
        <v>206854</v>
      </c>
      <c r="D8" s="14">
        <v>5787</v>
      </c>
      <c r="E8" s="14">
        <v>3298</v>
      </c>
      <c r="F8" s="14">
        <v>2490</v>
      </c>
      <c r="G8" s="14">
        <v>1409</v>
      </c>
      <c r="H8" s="14">
        <v>2908</v>
      </c>
      <c r="I8" s="14">
        <v>76192</v>
      </c>
      <c r="J8" s="16">
        <v>96.6</v>
      </c>
      <c r="K8" s="16">
        <v>2.7</v>
      </c>
      <c r="L8" s="16">
        <v>1.5</v>
      </c>
      <c r="M8" s="16">
        <v>1.2</v>
      </c>
      <c r="N8" s="16">
        <v>0.7</v>
      </c>
      <c r="O8" s="16">
        <v>1.4</v>
      </c>
      <c r="P8" s="16">
        <v>35.6</v>
      </c>
      <c r="Q8" s="15"/>
    </row>
    <row r="9" spans="1:17" x14ac:dyDescent="0.35">
      <c r="A9" t="s">
        <v>45</v>
      </c>
      <c r="B9" s="14">
        <v>75790</v>
      </c>
      <c r="C9" s="14">
        <v>71041</v>
      </c>
      <c r="D9" s="14">
        <v>3303</v>
      </c>
      <c r="E9" s="14">
        <v>1481</v>
      </c>
      <c r="F9" s="14">
        <v>1819</v>
      </c>
      <c r="G9" s="14">
        <v>1445</v>
      </c>
      <c r="H9" s="14">
        <v>1173</v>
      </c>
      <c r="I9" s="14">
        <v>29039</v>
      </c>
      <c r="J9" s="16">
        <v>93.7</v>
      </c>
      <c r="K9" s="16">
        <v>4.4000000000000004</v>
      </c>
      <c r="L9" s="16">
        <v>2</v>
      </c>
      <c r="M9" s="16">
        <v>2.4</v>
      </c>
      <c r="N9" s="16">
        <v>1.9</v>
      </c>
      <c r="O9" s="16">
        <v>1.5</v>
      </c>
      <c r="P9" s="16">
        <v>38.299999999999997</v>
      </c>
      <c r="Q9" s="15"/>
    </row>
    <row r="10" spans="1:17" x14ac:dyDescent="0.35">
      <c r="A10" t="s">
        <v>46</v>
      </c>
      <c r="B10" s="14">
        <v>281498</v>
      </c>
      <c r="C10" s="14">
        <v>267026</v>
      </c>
      <c r="D10" s="14">
        <v>10090</v>
      </c>
      <c r="E10" s="14">
        <v>5138</v>
      </c>
      <c r="F10" s="14">
        <v>4952</v>
      </c>
      <c r="G10" s="14">
        <v>4373</v>
      </c>
      <c r="H10" s="14">
        <v>2432</v>
      </c>
      <c r="I10" s="14">
        <v>82204</v>
      </c>
      <c r="J10" s="16">
        <v>94.9</v>
      </c>
      <c r="K10" s="16">
        <v>3.6</v>
      </c>
      <c r="L10" s="16">
        <v>1.8</v>
      </c>
      <c r="M10" s="16">
        <v>1.8</v>
      </c>
      <c r="N10" s="16">
        <v>1.6</v>
      </c>
      <c r="O10" s="16">
        <v>0.9</v>
      </c>
      <c r="P10" s="16">
        <v>29.2</v>
      </c>
      <c r="Q10" s="15"/>
    </row>
    <row r="11" spans="1:17" x14ac:dyDescent="0.35">
      <c r="A11" t="s">
        <v>47</v>
      </c>
      <c r="B11" s="14">
        <v>157404</v>
      </c>
      <c r="C11" s="14">
        <v>137929</v>
      </c>
      <c r="D11" s="14">
        <v>8406</v>
      </c>
      <c r="E11" s="14">
        <v>4198</v>
      </c>
      <c r="F11" s="14">
        <v>4211</v>
      </c>
      <c r="G11" s="14">
        <v>11050</v>
      </c>
      <c r="H11" s="14">
        <v>1022</v>
      </c>
      <c r="I11" s="14">
        <v>46199</v>
      </c>
      <c r="J11" s="16">
        <v>87.6</v>
      </c>
      <c r="K11" s="16">
        <v>5.3</v>
      </c>
      <c r="L11" s="16">
        <v>2.7</v>
      </c>
      <c r="M11" s="16">
        <v>2.7</v>
      </c>
      <c r="N11" s="16">
        <v>7</v>
      </c>
      <c r="O11" s="16">
        <v>0.6</v>
      </c>
      <c r="P11" s="16">
        <v>29.4</v>
      </c>
      <c r="Q11" s="15"/>
    </row>
    <row r="12" spans="1:17" x14ac:dyDescent="0.35">
      <c r="B12" s="14"/>
      <c r="C12" s="14"/>
      <c r="D12" s="14"/>
      <c r="E12" s="14"/>
      <c r="F12" s="14"/>
      <c r="G12" s="14"/>
      <c r="H12" s="14"/>
      <c r="I12" s="14"/>
      <c r="J12" s="16"/>
      <c r="K12" s="16"/>
      <c r="L12" s="16"/>
      <c r="M12" s="16"/>
      <c r="N12" s="16"/>
      <c r="O12" s="16"/>
      <c r="P12" s="16"/>
      <c r="Q12" s="15"/>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2"/>
  <sheetViews>
    <sheetView workbookViewId="0"/>
  </sheetViews>
  <sheetFormatPr defaultColWidth="11.07421875" defaultRowHeight="15.5" x14ac:dyDescent="0.35"/>
  <cols>
    <col min="1" max="1" width="22.61328125" customWidth="1"/>
    <col min="2" max="4" width="10.61328125" customWidth="1"/>
    <col min="5" max="5" width="13.61328125" customWidth="1"/>
    <col min="6" max="7" width="10.61328125" customWidth="1"/>
    <col min="8" max="9" width="13.61328125" customWidth="1"/>
    <col min="10" max="11" width="10.61328125" customWidth="1"/>
    <col min="12" max="12" width="13.61328125" customWidth="1"/>
    <col min="13" max="14" width="10.61328125" customWidth="1"/>
    <col min="15" max="16" width="13.61328125" customWidth="1"/>
  </cols>
  <sheetData>
    <row r="1" spans="1:17" ht="25.5" customHeight="1" x14ac:dyDescent="0.4">
      <c r="A1" s="39" t="s">
        <v>50</v>
      </c>
    </row>
    <row r="2" spans="1:17" x14ac:dyDescent="0.35">
      <c r="A2" s="11" t="s">
        <v>61</v>
      </c>
    </row>
    <row r="3" spans="1:17" x14ac:dyDescent="0.35">
      <c r="A3" s="7" t="str">
        <f>HYPERLINK("#'Table of contents'!A1", "Back to contents")</f>
        <v>Back to contents</v>
      </c>
    </row>
    <row r="4" spans="1:17" ht="94.5" customHeight="1" x14ac:dyDescent="0.35">
      <c r="A4" s="13" t="s">
        <v>25</v>
      </c>
      <c r="B4" s="12" t="s">
        <v>26</v>
      </c>
      <c r="C4" s="12" t="s">
        <v>27</v>
      </c>
      <c r="D4" s="12" t="s">
        <v>28</v>
      </c>
      <c r="E4" s="12" t="s">
        <v>29</v>
      </c>
      <c r="F4" s="12" t="s">
        <v>30</v>
      </c>
      <c r="G4" s="12" t="s">
        <v>31</v>
      </c>
      <c r="H4" s="12" t="s">
        <v>32</v>
      </c>
      <c r="I4" s="12" t="s">
        <v>33</v>
      </c>
      <c r="J4" s="12" t="s">
        <v>34</v>
      </c>
      <c r="K4" s="12" t="s">
        <v>35</v>
      </c>
      <c r="L4" s="12" t="s">
        <v>36</v>
      </c>
      <c r="M4" s="12" t="s">
        <v>37</v>
      </c>
      <c r="N4" s="12" t="s">
        <v>38</v>
      </c>
      <c r="O4" s="12" t="s">
        <v>39</v>
      </c>
      <c r="P4" s="12" t="s">
        <v>40</v>
      </c>
    </row>
    <row r="5" spans="1:17" ht="24.9" customHeight="1" x14ac:dyDescent="0.35">
      <c r="A5" s="17" t="s">
        <v>41</v>
      </c>
      <c r="B5" s="18">
        <v>2595031</v>
      </c>
      <c r="C5" s="18">
        <v>2490072</v>
      </c>
      <c r="D5" s="18">
        <v>79246</v>
      </c>
      <c r="E5" s="18">
        <v>41978</v>
      </c>
      <c r="F5" s="18">
        <v>37268</v>
      </c>
      <c r="G5" s="18">
        <v>25713</v>
      </c>
      <c r="H5" s="18">
        <v>78045</v>
      </c>
      <c r="I5" s="18">
        <v>972537</v>
      </c>
      <c r="J5" s="19">
        <v>96</v>
      </c>
      <c r="K5" s="19">
        <v>3.1</v>
      </c>
      <c r="L5" s="19">
        <v>1.6</v>
      </c>
      <c r="M5" s="19">
        <v>1.4</v>
      </c>
      <c r="N5" s="19">
        <v>1</v>
      </c>
      <c r="O5" s="19">
        <v>3</v>
      </c>
      <c r="P5" s="19">
        <v>37.5</v>
      </c>
      <c r="Q5" s="20"/>
    </row>
    <row r="6" spans="1:17" x14ac:dyDescent="0.35">
      <c r="A6" t="s">
        <v>42</v>
      </c>
      <c r="B6" s="14">
        <v>991715</v>
      </c>
      <c r="C6" s="14">
        <v>958805</v>
      </c>
      <c r="D6" s="14">
        <v>28047</v>
      </c>
      <c r="E6" s="14">
        <v>14553</v>
      </c>
      <c r="F6" s="14">
        <v>13465</v>
      </c>
      <c r="G6" s="14">
        <v>4724</v>
      </c>
      <c r="H6" s="14">
        <v>54813</v>
      </c>
      <c r="I6" s="14">
        <v>404390</v>
      </c>
      <c r="J6" s="16">
        <v>96.7</v>
      </c>
      <c r="K6" s="16">
        <v>2.8</v>
      </c>
      <c r="L6" s="16">
        <v>1.5</v>
      </c>
      <c r="M6" s="16">
        <v>1.4</v>
      </c>
      <c r="N6" s="16">
        <v>0.5</v>
      </c>
      <c r="O6" s="16">
        <v>5.5</v>
      </c>
      <c r="P6" s="16">
        <v>40.799999999999997</v>
      </c>
      <c r="Q6" s="15"/>
    </row>
    <row r="7" spans="1:17" x14ac:dyDescent="0.35">
      <c r="A7" t="s">
        <v>43</v>
      </c>
      <c r="B7" s="14">
        <v>868654</v>
      </c>
      <c r="C7" s="14">
        <v>841871</v>
      </c>
      <c r="D7" s="14">
        <v>23859</v>
      </c>
      <c r="E7" s="14">
        <v>13341</v>
      </c>
      <c r="F7" s="14">
        <v>10530</v>
      </c>
      <c r="G7" s="14">
        <v>2957</v>
      </c>
      <c r="H7" s="14">
        <v>15540</v>
      </c>
      <c r="I7" s="14">
        <v>330880</v>
      </c>
      <c r="J7" s="16">
        <v>96.9</v>
      </c>
      <c r="K7" s="16">
        <v>2.7</v>
      </c>
      <c r="L7" s="16">
        <v>1.5</v>
      </c>
      <c r="M7" s="16">
        <v>1.2</v>
      </c>
      <c r="N7" s="16">
        <v>0.3</v>
      </c>
      <c r="O7" s="16">
        <v>1.8</v>
      </c>
      <c r="P7" s="16">
        <v>38.1</v>
      </c>
      <c r="Q7" s="15"/>
    </row>
    <row r="8" spans="1:17" x14ac:dyDescent="0.35">
      <c r="A8" t="s">
        <v>44</v>
      </c>
      <c r="B8" s="14">
        <v>215504</v>
      </c>
      <c r="C8" s="14">
        <v>208143</v>
      </c>
      <c r="D8" s="14">
        <v>5979</v>
      </c>
      <c r="E8" s="14">
        <v>3450</v>
      </c>
      <c r="F8" s="14">
        <v>2536</v>
      </c>
      <c r="G8" s="14">
        <v>1378</v>
      </c>
      <c r="H8" s="14">
        <v>2969</v>
      </c>
      <c r="I8" s="14">
        <v>77025</v>
      </c>
      <c r="J8" s="16">
        <v>96.6</v>
      </c>
      <c r="K8" s="16">
        <v>2.8</v>
      </c>
      <c r="L8" s="16">
        <v>1.6</v>
      </c>
      <c r="M8" s="16">
        <v>1.2</v>
      </c>
      <c r="N8" s="16">
        <v>0.6</v>
      </c>
      <c r="O8" s="16">
        <v>1.4</v>
      </c>
      <c r="P8" s="16">
        <v>35.700000000000003</v>
      </c>
      <c r="Q8" s="15"/>
    </row>
    <row r="9" spans="1:17" x14ac:dyDescent="0.35">
      <c r="A9" t="s">
        <v>45</v>
      </c>
      <c r="B9" s="14">
        <v>75812</v>
      </c>
      <c r="C9" s="14">
        <v>71338</v>
      </c>
      <c r="D9" s="14">
        <v>3065</v>
      </c>
      <c r="E9" s="14">
        <v>1484</v>
      </c>
      <c r="F9" s="14">
        <v>1580</v>
      </c>
      <c r="G9" s="14">
        <v>1406</v>
      </c>
      <c r="H9" s="14">
        <v>1212</v>
      </c>
      <c r="I9" s="14">
        <v>29378</v>
      </c>
      <c r="J9" s="16">
        <v>94.1</v>
      </c>
      <c r="K9" s="16">
        <v>4</v>
      </c>
      <c r="L9" s="16">
        <v>2</v>
      </c>
      <c r="M9" s="16">
        <v>2.1</v>
      </c>
      <c r="N9" s="16">
        <v>1.9</v>
      </c>
      <c r="O9" s="16">
        <v>1.6</v>
      </c>
      <c r="P9" s="16">
        <v>38.799999999999997</v>
      </c>
      <c r="Q9" s="15"/>
    </row>
    <row r="10" spans="1:17" x14ac:dyDescent="0.35">
      <c r="A10" t="s">
        <v>46</v>
      </c>
      <c r="B10" s="14">
        <v>285069</v>
      </c>
      <c r="C10" s="14">
        <v>270742</v>
      </c>
      <c r="D10" s="14">
        <v>9972</v>
      </c>
      <c r="E10" s="14">
        <v>5053</v>
      </c>
      <c r="F10" s="14">
        <v>4932</v>
      </c>
      <c r="G10" s="14">
        <v>4354</v>
      </c>
      <c r="H10" s="14">
        <v>2467</v>
      </c>
      <c r="I10" s="14">
        <v>83755</v>
      </c>
      <c r="J10" s="16">
        <v>95</v>
      </c>
      <c r="K10" s="16">
        <v>3.5</v>
      </c>
      <c r="L10" s="16">
        <v>1.8</v>
      </c>
      <c r="M10" s="16">
        <v>1.7</v>
      </c>
      <c r="N10" s="16">
        <v>1.5</v>
      </c>
      <c r="O10" s="16">
        <v>0.9</v>
      </c>
      <c r="P10" s="16">
        <v>29.4</v>
      </c>
      <c r="Q10" s="15"/>
    </row>
    <row r="11" spans="1:17" x14ac:dyDescent="0.35">
      <c r="A11" t="s">
        <v>47</v>
      </c>
      <c r="B11" s="14">
        <v>158129</v>
      </c>
      <c r="C11" s="14">
        <v>138944</v>
      </c>
      <c r="D11" s="14">
        <v>8295</v>
      </c>
      <c r="E11" s="14">
        <v>3983</v>
      </c>
      <c r="F11" s="14">
        <v>4317</v>
      </c>
      <c r="G11" s="14">
        <v>10893</v>
      </c>
      <c r="H11" s="14">
        <v>1018</v>
      </c>
      <c r="I11" s="14">
        <v>46842</v>
      </c>
      <c r="J11" s="16">
        <v>87.9</v>
      </c>
      <c r="K11" s="16">
        <v>5.2</v>
      </c>
      <c r="L11" s="16">
        <v>2.5</v>
      </c>
      <c r="M11" s="16">
        <v>2.7</v>
      </c>
      <c r="N11" s="16">
        <v>6.9</v>
      </c>
      <c r="O11" s="16">
        <v>0.6</v>
      </c>
      <c r="P11" s="16">
        <v>29.6</v>
      </c>
      <c r="Q11" s="15"/>
    </row>
    <row r="12" spans="1:17" x14ac:dyDescent="0.35">
      <c r="B12" s="14"/>
      <c r="C12" s="14"/>
      <c r="D12" s="14"/>
      <c r="E12" s="14"/>
      <c r="F12" s="14"/>
      <c r="G12" s="14"/>
      <c r="H12" s="14"/>
      <c r="I12" s="14"/>
      <c r="J12" s="16"/>
      <c r="K12" s="16"/>
      <c r="L12" s="16"/>
      <c r="M12" s="16"/>
      <c r="N12" s="16"/>
      <c r="O12" s="16"/>
      <c r="P12" s="16"/>
      <c r="Q12" s="15"/>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2"/>
  <sheetViews>
    <sheetView workbookViewId="0"/>
  </sheetViews>
  <sheetFormatPr defaultColWidth="11.07421875" defaultRowHeight="15.5" x14ac:dyDescent="0.35"/>
  <cols>
    <col min="1" max="1" width="22.61328125" customWidth="1"/>
    <col min="2" max="4" width="10.61328125" customWidth="1"/>
    <col min="5" max="5" width="13.61328125" customWidth="1"/>
    <col min="6" max="7" width="10.61328125" customWidth="1"/>
    <col min="8" max="9" width="13.61328125" customWidth="1"/>
    <col min="10" max="11" width="10.61328125" customWidth="1"/>
    <col min="12" max="12" width="13.61328125" customWidth="1"/>
    <col min="13" max="14" width="10.61328125" customWidth="1"/>
    <col min="15" max="16" width="13.61328125" customWidth="1"/>
  </cols>
  <sheetData>
    <row r="1" spans="1:17" ht="25.5" customHeight="1" x14ac:dyDescent="0.4">
      <c r="A1" s="39" t="s">
        <v>51</v>
      </c>
    </row>
    <row r="2" spans="1:17" x14ac:dyDescent="0.35">
      <c r="A2" s="11" t="s">
        <v>61</v>
      </c>
    </row>
    <row r="3" spans="1:17" x14ac:dyDescent="0.35">
      <c r="A3" s="7" t="str">
        <f>HYPERLINK("#'Table of contents'!A1", "Back to contents")</f>
        <v>Back to contents</v>
      </c>
    </row>
    <row r="4" spans="1:17" ht="94.5" customHeight="1" x14ac:dyDescent="0.35">
      <c r="A4" s="13" t="s">
        <v>25</v>
      </c>
      <c r="B4" s="12" t="s">
        <v>26</v>
      </c>
      <c r="C4" s="12" t="s">
        <v>27</v>
      </c>
      <c r="D4" s="12" t="s">
        <v>28</v>
      </c>
      <c r="E4" s="12" t="s">
        <v>29</v>
      </c>
      <c r="F4" s="12" t="s">
        <v>30</v>
      </c>
      <c r="G4" s="12" t="s">
        <v>31</v>
      </c>
      <c r="H4" s="12" t="s">
        <v>32</v>
      </c>
      <c r="I4" s="12" t="s">
        <v>33</v>
      </c>
      <c r="J4" s="12" t="s">
        <v>34</v>
      </c>
      <c r="K4" s="12" t="s">
        <v>35</v>
      </c>
      <c r="L4" s="12" t="s">
        <v>36</v>
      </c>
      <c r="M4" s="12" t="s">
        <v>37</v>
      </c>
      <c r="N4" s="12" t="s">
        <v>38</v>
      </c>
      <c r="O4" s="12" t="s">
        <v>39</v>
      </c>
      <c r="P4" s="12" t="s">
        <v>40</v>
      </c>
    </row>
    <row r="5" spans="1:17" ht="24.9" customHeight="1" x14ac:dyDescent="0.35">
      <c r="A5" s="17" t="s">
        <v>41</v>
      </c>
      <c r="B5" s="18">
        <v>2615185</v>
      </c>
      <c r="C5" s="18">
        <v>2506767</v>
      </c>
      <c r="D5" s="18">
        <v>83435</v>
      </c>
      <c r="E5" s="18">
        <v>44132</v>
      </c>
      <c r="F5" s="18">
        <v>39303</v>
      </c>
      <c r="G5" s="18">
        <v>24983</v>
      </c>
      <c r="H5" s="18">
        <v>82371</v>
      </c>
      <c r="I5" s="18">
        <v>978504</v>
      </c>
      <c r="J5" s="19">
        <v>95.9</v>
      </c>
      <c r="K5" s="19">
        <v>3.2</v>
      </c>
      <c r="L5" s="19">
        <v>1.7</v>
      </c>
      <c r="M5" s="19">
        <v>1.5</v>
      </c>
      <c r="N5" s="19">
        <v>1</v>
      </c>
      <c r="O5" s="19">
        <v>3.1</v>
      </c>
      <c r="P5" s="19">
        <v>37.4</v>
      </c>
      <c r="Q5" s="20"/>
    </row>
    <row r="6" spans="1:17" x14ac:dyDescent="0.35">
      <c r="A6" t="s">
        <v>42</v>
      </c>
      <c r="B6" s="14">
        <v>1000938</v>
      </c>
      <c r="C6" s="14">
        <v>968059</v>
      </c>
      <c r="D6" s="14">
        <v>28682</v>
      </c>
      <c r="E6" s="14">
        <v>14771</v>
      </c>
      <c r="F6" s="14">
        <v>13913</v>
      </c>
      <c r="G6" s="14">
        <v>4174</v>
      </c>
      <c r="H6" s="14">
        <v>58329</v>
      </c>
      <c r="I6" s="14">
        <v>406394</v>
      </c>
      <c r="J6" s="16">
        <v>96.7</v>
      </c>
      <c r="K6" s="16">
        <v>2.9</v>
      </c>
      <c r="L6" s="16">
        <v>1.5</v>
      </c>
      <c r="M6" s="16">
        <v>1.4</v>
      </c>
      <c r="N6" s="16">
        <v>0.4</v>
      </c>
      <c r="O6" s="16">
        <v>5.8</v>
      </c>
      <c r="P6" s="16">
        <v>40.6</v>
      </c>
      <c r="Q6" s="15"/>
    </row>
    <row r="7" spans="1:17" x14ac:dyDescent="0.35">
      <c r="A7" t="s">
        <v>43</v>
      </c>
      <c r="B7" s="14">
        <v>873416</v>
      </c>
      <c r="C7" s="14">
        <v>844925</v>
      </c>
      <c r="D7" s="14">
        <v>25615</v>
      </c>
      <c r="E7" s="14">
        <v>14370</v>
      </c>
      <c r="F7" s="14">
        <v>11260</v>
      </c>
      <c r="G7" s="14">
        <v>2901</v>
      </c>
      <c r="H7" s="14">
        <v>16077</v>
      </c>
      <c r="I7" s="14">
        <v>332301</v>
      </c>
      <c r="J7" s="16">
        <v>96.7</v>
      </c>
      <c r="K7" s="16">
        <v>2.9</v>
      </c>
      <c r="L7" s="16">
        <v>1.6</v>
      </c>
      <c r="M7" s="16">
        <v>1.3</v>
      </c>
      <c r="N7" s="16">
        <v>0.3</v>
      </c>
      <c r="O7" s="16">
        <v>1.8</v>
      </c>
      <c r="P7" s="16">
        <v>38</v>
      </c>
      <c r="Q7" s="15"/>
    </row>
    <row r="8" spans="1:17" x14ac:dyDescent="0.35">
      <c r="A8" t="s">
        <v>44</v>
      </c>
      <c r="B8" s="14">
        <v>216824</v>
      </c>
      <c r="C8" s="14">
        <v>209050</v>
      </c>
      <c r="D8" s="14">
        <v>6420</v>
      </c>
      <c r="E8" s="14">
        <v>3643</v>
      </c>
      <c r="F8" s="14">
        <v>2784</v>
      </c>
      <c r="G8" s="14">
        <v>1341</v>
      </c>
      <c r="H8" s="14">
        <v>3035</v>
      </c>
      <c r="I8" s="14">
        <v>77558</v>
      </c>
      <c r="J8" s="16">
        <v>96.4</v>
      </c>
      <c r="K8" s="16">
        <v>3</v>
      </c>
      <c r="L8" s="16">
        <v>1.7</v>
      </c>
      <c r="M8" s="16">
        <v>1.3</v>
      </c>
      <c r="N8" s="16">
        <v>0.6</v>
      </c>
      <c r="O8" s="16">
        <v>1.4</v>
      </c>
      <c r="P8" s="16">
        <v>35.799999999999997</v>
      </c>
      <c r="Q8" s="15"/>
    </row>
    <row r="9" spans="1:17" x14ac:dyDescent="0.35">
      <c r="A9" t="s">
        <v>45</v>
      </c>
      <c r="B9" s="14">
        <v>76001</v>
      </c>
      <c r="C9" s="14">
        <v>71358</v>
      </c>
      <c r="D9" s="14">
        <v>3268</v>
      </c>
      <c r="E9" s="14">
        <v>1536</v>
      </c>
      <c r="F9" s="14">
        <v>1737</v>
      </c>
      <c r="G9" s="14">
        <v>1374</v>
      </c>
      <c r="H9" s="14">
        <v>1283</v>
      </c>
      <c r="I9" s="14">
        <v>29733</v>
      </c>
      <c r="J9" s="16">
        <v>93.9</v>
      </c>
      <c r="K9" s="16">
        <v>4.3</v>
      </c>
      <c r="L9" s="16">
        <v>2</v>
      </c>
      <c r="M9" s="16">
        <v>2.2999999999999998</v>
      </c>
      <c r="N9" s="16">
        <v>1.8</v>
      </c>
      <c r="O9" s="16">
        <v>1.7</v>
      </c>
      <c r="P9" s="16">
        <v>39.1</v>
      </c>
      <c r="Q9" s="15"/>
    </row>
    <row r="10" spans="1:17" x14ac:dyDescent="0.35">
      <c r="A10" t="s">
        <v>46</v>
      </c>
      <c r="B10" s="14">
        <v>288913</v>
      </c>
      <c r="C10" s="14">
        <v>273922</v>
      </c>
      <c r="D10" s="14">
        <v>10604</v>
      </c>
      <c r="E10" s="14">
        <v>5537</v>
      </c>
      <c r="F10" s="14">
        <v>5105</v>
      </c>
      <c r="G10" s="14">
        <v>4375</v>
      </c>
      <c r="H10" s="14">
        <v>2541</v>
      </c>
      <c r="I10" s="14">
        <v>85027</v>
      </c>
      <c r="J10" s="16">
        <v>94.8</v>
      </c>
      <c r="K10" s="16">
        <v>3.7</v>
      </c>
      <c r="L10" s="16">
        <v>1.9</v>
      </c>
      <c r="M10" s="16">
        <v>1.8</v>
      </c>
      <c r="N10" s="16">
        <v>1.5</v>
      </c>
      <c r="O10" s="16">
        <v>0.9</v>
      </c>
      <c r="P10" s="16">
        <v>29.4</v>
      </c>
      <c r="Q10" s="15"/>
    </row>
    <row r="11" spans="1:17" x14ac:dyDescent="0.35">
      <c r="A11" t="s">
        <v>47</v>
      </c>
      <c r="B11" s="14">
        <v>158890</v>
      </c>
      <c r="C11" s="14">
        <v>139353</v>
      </c>
      <c r="D11" s="14">
        <v>8737</v>
      </c>
      <c r="E11" s="14">
        <v>4234</v>
      </c>
      <c r="F11" s="14">
        <v>4520</v>
      </c>
      <c r="G11" s="14">
        <v>10778</v>
      </c>
      <c r="H11" s="14">
        <v>1095</v>
      </c>
      <c r="I11" s="14">
        <v>47358</v>
      </c>
      <c r="J11" s="16">
        <v>87.7</v>
      </c>
      <c r="K11" s="16">
        <v>5.5</v>
      </c>
      <c r="L11" s="16">
        <v>2.7</v>
      </c>
      <c r="M11" s="16">
        <v>2.8</v>
      </c>
      <c r="N11" s="16">
        <v>6.8</v>
      </c>
      <c r="O11" s="16">
        <v>0.7</v>
      </c>
      <c r="P11" s="16">
        <v>29.8</v>
      </c>
      <c r="Q11" s="15"/>
    </row>
    <row r="12" spans="1:17" x14ac:dyDescent="0.35">
      <c r="B12" s="14"/>
      <c r="C12" s="14"/>
      <c r="D12" s="14"/>
      <c r="E12" s="14"/>
      <c r="F12" s="14"/>
      <c r="G12" s="14"/>
      <c r="H12" s="14"/>
      <c r="I12" s="14"/>
      <c r="J12" s="16"/>
      <c r="K12" s="16"/>
      <c r="L12" s="16"/>
      <c r="M12" s="16"/>
      <c r="N12" s="16"/>
      <c r="O12" s="16"/>
      <c r="P12" s="16"/>
      <c r="Q12" s="15"/>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12"/>
  <sheetViews>
    <sheetView workbookViewId="0"/>
  </sheetViews>
  <sheetFormatPr defaultColWidth="11.07421875" defaultRowHeight="15.5" x14ac:dyDescent="0.35"/>
  <cols>
    <col min="1" max="1" width="22.61328125" customWidth="1"/>
    <col min="2" max="4" width="10.61328125" customWidth="1"/>
    <col min="5" max="5" width="13.61328125" customWidth="1"/>
    <col min="6" max="7" width="10.61328125" customWidth="1"/>
    <col min="8" max="9" width="13.61328125" customWidth="1"/>
    <col min="10" max="11" width="10.61328125" customWidth="1"/>
    <col min="12" max="12" width="13.61328125" customWidth="1"/>
    <col min="13" max="14" width="10.61328125" customWidth="1"/>
    <col min="15" max="16" width="13.61328125" customWidth="1"/>
  </cols>
  <sheetData>
    <row r="1" spans="1:17" ht="25.5" customHeight="1" x14ac:dyDescent="0.4">
      <c r="A1" s="39" t="s">
        <v>52</v>
      </c>
    </row>
    <row r="2" spans="1:17" x14ac:dyDescent="0.35">
      <c r="A2" s="11" t="s">
        <v>61</v>
      </c>
    </row>
    <row r="3" spans="1:17" x14ac:dyDescent="0.35">
      <c r="A3" s="7" t="str">
        <f>HYPERLINK("#'Table of contents'!A1", "Back to contents")</f>
        <v>Back to contents</v>
      </c>
    </row>
    <row r="4" spans="1:17" ht="94.5" customHeight="1" x14ac:dyDescent="0.35">
      <c r="A4" s="13" t="s">
        <v>25</v>
      </c>
      <c r="B4" s="12" t="s">
        <v>26</v>
      </c>
      <c r="C4" s="12" t="s">
        <v>27</v>
      </c>
      <c r="D4" s="12" t="s">
        <v>28</v>
      </c>
      <c r="E4" s="12" t="s">
        <v>29</v>
      </c>
      <c r="F4" s="12" t="s">
        <v>30</v>
      </c>
      <c r="G4" s="12" t="s">
        <v>31</v>
      </c>
      <c r="H4" s="12" t="s">
        <v>32</v>
      </c>
      <c r="I4" s="12" t="s">
        <v>33</v>
      </c>
      <c r="J4" s="12" t="s">
        <v>34</v>
      </c>
      <c r="K4" s="12" t="s">
        <v>35</v>
      </c>
      <c r="L4" s="12" t="s">
        <v>36</v>
      </c>
      <c r="M4" s="12" t="s">
        <v>37</v>
      </c>
      <c r="N4" s="12" t="s">
        <v>38</v>
      </c>
      <c r="O4" s="12" t="s">
        <v>39</v>
      </c>
      <c r="P4" s="12" t="s">
        <v>40</v>
      </c>
    </row>
    <row r="5" spans="1:17" ht="24.9" customHeight="1" x14ac:dyDescent="0.35">
      <c r="A5" s="17" t="s">
        <v>41</v>
      </c>
      <c r="B5" s="18">
        <v>2636871</v>
      </c>
      <c r="C5" s="18">
        <v>2527761</v>
      </c>
      <c r="D5" s="18">
        <v>84632</v>
      </c>
      <c r="E5" s="18">
        <v>43570</v>
      </c>
      <c r="F5" s="18">
        <v>41062</v>
      </c>
      <c r="G5" s="18">
        <v>24478</v>
      </c>
      <c r="H5" s="18">
        <v>87123</v>
      </c>
      <c r="I5" s="18">
        <v>988720</v>
      </c>
      <c r="J5" s="19">
        <v>95.9</v>
      </c>
      <c r="K5" s="19">
        <v>3.2</v>
      </c>
      <c r="L5" s="19">
        <v>1.7</v>
      </c>
      <c r="M5" s="19">
        <v>1.6</v>
      </c>
      <c r="N5" s="19">
        <v>0.9</v>
      </c>
      <c r="O5" s="19">
        <v>3.3</v>
      </c>
      <c r="P5" s="19">
        <v>37.5</v>
      </c>
      <c r="Q5" s="20"/>
    </row>
    <row r="6" spans="1:17" x14ac:dyDescent="0.35">
      <c r="A6" t="s">
        <v>42</v>
      </c>
      <c r="B6" s="14">
        <v>1010205</v>
      </c>
      <c r="C6" s="14">
        <v>976579</v>
      </c>
      <c r="D6" s="14">
        <v>29703</v>
      </c>
      <c r="E6" s="14">
        <v>14589</v>
      </c>
      <c r="F6" s="14">
        <v>15100</v>
      </c>
      <c r="G6" s="14">
        <v>3988</v>
      </c>
      <c r="H6" s="14">
        <v>61262</v>
      </c>
      <c r="I6" s="14">
        <v>409730</v>
      </c>
      <c r="J6" s="16">
        <v>96.7</v>
      </c>
      <c r="K6" s="16">
        <v>2.9</v>
      </c>
      <c r="L6" s="16">
        <v>1.4</v>
      </c>
      <c r="M6" s="16">
        <v>1.5</v>
      </c>
      <c r="N6" s="16">
        <v>0.4</v>
      </c>
      <c r="O6" s="16">
        <v>6.1</v>
      </c>
      <c r="P6" s="16">
        <v>40.6</v>
      </c>
      <c r="Q6" s="15"/>
    </row>
    <row r="7" spans="1:17" x14ac:dyDescent="0.35">
      <c r="A7" t="s">
        <v>43</v>
      </c>
      <c r="B7" s="14">
        <v>878486</v>
      </c>
      <c r="C7" s="14">
        <v>849810</v>
      </c>
      <c r="D7" s="14">
        <v>25751</v>
      </c>
      <c r="E7" s="14">
        <v>14466</v>
      </c>
      <c r="F7" s="14">
        <v>11298</v>
      </c>
      <c r="G7" s="14">
        <v>2889</v>
      </c>
      <c r="H7" s="14">
        <v>17369</v>
      </c>
      <c r="I7" s="14">
        <v>335709</v>
      </c>
      <c r="J7" s="16">
        <v>96.7</v>
      </c>
      <c r="K7" s="16">
        <v>2.9</v>
      </c>
      <c r="L7" s="16">
        <v>1.6</v>
      </c>
      <c r="M7" s="16">
        <v>1.3</v>
      </c>
      <c r="N7" s="16">
        <v>0.3</v>
      </c>
      <c r="O7" s="16">
        <v>2</v>
      </c>
      <c r="P7" s="16">
        <v>38.200000000000003</v>
      </c>
      <c r="Q7" s="15"/>
    </row>
    <row r="8" spans="1:17" x14ac:dyDescent="0.35">
      <c r="A8" t="s">
        <v>44</v>
      </c>
      <c r="B8" s="14">
        <v>218085</v>
      </c>
      <c r="C8" s="14">
        <v>210543</v>
      </c>
      <c r="D8" s="14">
        <v>6192</v>
      </c>
      <c r="E8" s="14">
        <v>3448</v>
      </c>
      <c r="F8" s="14">
        <v>2742</v>
      </c>
      <c r="G8" s="14">
        <v>1340</v>
      </c>
      <c r="H8" s="14">
        <v>3223</v>
      </c>
      <c r="I8" s="14">
        <v>78663</v>
      </c>
      <c r="J8" s="16">
        <v>96.5</v>
      </c>
      <c r="K8" s="16">
        <v>2.8</v>
      </c>
      <c r="L8" s="16">
        <v>1.6</v>
      </c>
      <c r="M8" s="16">
        <v>1.3</v>
      </c>
      <c r="N8" s="16">
        <v>0.6</v>
      </c>
      <c r="O8" s="16">
        <v>1.5</v>
      </c>
      <c r="P8" s="16">
        <v>36.1</v>
      </c>
      <c r="Q8" s="15"/>
    </row>
    <row r="9" spans="1:17" x14ac:dyDescent="0.35">
      <c r="A9" t="s">
        <v>45</v>
      </c>
      <c r="B9" s="14">
        <v>76187</v>
      </c>
      <c r="C9" s="14">
        <v>71629</v>
      </c>
      <c r="D9" s="14">
        <v>3216</v>
      </c>
      <c r="E9" s="14">
        <v>1447</v>
      </c>
      <c r="F9" s="14">
        <v>1769</v>
      </c>
      <c r="G9" s="14">
        <v>1348</v>
      </c>
      <c r="H9" s="14">
        <v>1421</v>
      </c>
      <c r="I9" s="14">
        <v>30000</v>
      </c>
      <c r="J9" s="16">
        <v>94</v>
      </c>
      <c r="K9" s="16">
        <v>4.2</v>
      </c>
      <c r="L9" s="16">
        <v>1.9</v>
      </c>
      <c r="M9" s="16">
        <v>2.2999999999999998</v>
      </c>
      <c r="N9" s="16">
        <v>1.8</v>
      </c>
      <c r="O9" s="16">
        <v>1.9</v>
      </c>
      <c r="P9" s="16">
        <v>39.4</v>
      </c>
      <c r="Q9" s="15"/>
    </row>
    <row r="10" spans="1:17" x14ac:dyDescent="0.35">
      <c r="A10" t="s">
        <v>46</v>
      </c>
      <c r="B10" s="14">
        <v>294170</v>
      </c>
      <c r="C10" s="14">
        <v>279142</v>
      </c>
      <c r="D10" s="14">
        <v>10703</v>
      </c>
      <c r="E10" s="14">
        <v>5385</v>
      </c>
      <c r="F10" s="14">
        <v>5327</v>
      </c>
      <c r="G10" s="14">
        <v>4331</v>
      </c>
      <c r="H10" s="14">
        <v>2726</v>
      </c>
      <c r="I10" s="14">
        <v>86585</v>
      </c>
      <c r="J10" s="16">
        <v>94.9</v>
      </c>
      <c r="K10" s="16">
        <v>3.6</v>
      </c>
      <c r="L10" s="16">
        <v>1.8</v>
      </c>
      <c r="M10" s="16">
        <v>1.8</v>
      </c>
      <c r="N10" s="16">
        <v>1.5</v>
      </c>
      <c r="O10" s="16">
        <v>0.9</v>
      </c>
      <c r="P10" s="16">
        <v>29.4</v>
      </c>
      <c r="Q10" s="15"/>
    </row>
    <row r="11" spans="1:17" x14ac:dyDescent="0.35">
      <c r="A11" t="s">
        <v>47</v>
      </c>
      <c r="B11" s="14">
        <v>159466</v>
      </c>
      <c r="C11" s="14">
        <v>140071</v>
      </c>
      <c r="D11" s="14">
        <v>8863</v>
      </c>
      <c r="E11" s="14">
        <v>4070</v>
      </c>
      <c r="F11" s="14">
        <v>4793</v>
      </c>
      <c r="G11" s="14">
        <v>10542</v>
      </c>
      <c r="H11" s="14">
        <v>1161</v>
      </c>
      <c r="I11" s="14">
        <v>47930</v>
      </c>
      <c r="J11" s="16">
        <v>87.8</v>
      </c>
      <c r="K11" s="16">
        <v>5.6</v>
      </c>
      <c r="L11" s="16">
        <v>2.6</v>
      </c>
      <c r="M11" s="16">
        <v>3</v>
      </c>
      <c r="N11" s="16">
        <v>6.6</v>
      </c>
      <c r="O11" s="16">
        <v>0.7</v>
      </c>
      <c r="P11" s="16">
        <v>30.1</v>
      </c>
      <c r="Q11" s="15"/>
    </row>
    <row r="12" spans="1:17" x14ac:dyDescent="0.35">
      <c r="B12" s="14"/>
      <c r="C12" s="14"/>
      <c r="D12" s="14"/>
      <c r="E12" s="14"/>
      <c r="F12" s="14"/>
      <c r="G12" s="14"/>
      <c r="H12" s="14"/>
      <c r="I12" s="14"/>
      <c r="J12" s="16"/>
      <c r="K12" s="16"/>
      <c r="L12" s="16"/>
      <c r="M12" s="16"/>
      <c r="N12" s="16"/>
      <c r="O12" s="16"/>
      <c r="P12" s="16"/>
      <c r="Q12" s="15"/>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12"/>
  <sheetViews>
    <sheetView workbookViewId="0"/>
  </sheetViews>
  <sheetFormatPr defaultColWidth="11.07421875" defaultRowHeight="15.5" x14ac:dyDescent="0.35"/>
  <cols>
    <col min="1" max="1" width="22.61328125" customWidth="1"/>
    <col min="2" max="4" width="10.61328125" customWidth="1"/>
    <col min="5" max="5" width="13.61328125" customWidth="1"/>
    <col min="6" max="7" width="10.61328125" customWidth="1"/>
    <col min="8" max="9" width="13.61328125" customWidth="1"/>
    <col min="10" max="11" width="10.61328125" customWidth="1"/>
    <col min="12" max="12" width="13.61328125" customWidth="1"/>
    <col min="13" max="14" width="10.61328125" customWidth="1"/>
    <col min="15" max="16" width="13.61328125" customWidth="1"/>
  </cols>
  <sheetData>
    <row r="1" spans="1:17" ht="25.5" customHeight="1" x14ac:dyDescent="0.4">
      <c r="A1" s="39" t="s">
        <v>53</v>
      </c>
    </row>
    <row r="2" spans="1:17" x14ac:dyDescent="0.35">
      <c r="A2" s="11" t="s">
        <v>61</v>
      </c>
    </row>
    <row r="3" spans="1:17" x14ac:dyDescent="0.35">
      <c r="A3" s="7" t="str">
        <f>HYPERLINK("#'Table of contents'!A1", "Back to contents")</f>
        <v>Back to contents</v>
      </c>
    </row>
    <row r="4" spans="1:17" ht="94.5" customHeight="1" x14ac:dyDescent="0.35">
      <c r="A4" s="13" t="s">
        <v>25</v>
      </c>
      <c r="B4" s="12" t="s">
        <v>26</v>
      </c>
      <c r="C4" s="12" t="s">
        <v>27</v>
      </c>
      <c r="D4" s="12" t="s">
        <v>28</v>
      </c>
      <c r="E4" s="12" t="s">
        <v>29</v>
      </c>
      <c r="F4" s="12" t="s">
        <v>30</v>
      </c>
      <c r="G4" s="12" t="s">
        <v>31</v>
      </c>
      <c r="H4" s="12" t="s">
        <v>32</v>
      </c>
      <c r="I4" s="12" t="s">
        <v>33</v>
      </c>
      <c r="J4" s="12" t="s">
        <v>34</v>
      </c>
      <c r="K4" s="12" t="s">
        <v>35</v>
      </c>
      <c r="L4" s="12" t="s">
        <v>36</v>
      </c>
      <c r="M4" s="12" t="s">
        <v>37</v>
      </c>
      <c r="N4" s="12" t="s">
        <v>38</v>
      </c>
      <c r="O4" s="12" t="s">
        <v>39</v>
      </c>
      <c r="P4" s="12" t="s">
        <v>40</v>
      </c>
    </row>
    <row r="5" spans="1:17" ht="24.9" customHeight="1" x14ac:dyDescent="0.35">
      <c r="A5" s="17" t="s">
        <v>41</v>
      </c>
      <c r="B5" s="18">
        <v>2653725</v>
      </c>
      <c r="C5" s="18">
        <v>2538755</v>
      </c>
      <c r="D5" s="18">
        <v>90499</v>
      </c>
      <c r="E5" s="18">
        <v>43166</v>
      </c>
      <c r="F5" s="18">
        <v>47333</v>
      </c>
      <c r="G5" s="18">
        <v>24471</v>
      </c>
      <c r="H5" s="18">
        <v>86485</v>
      </c>
      <c r="I5" s="18">
        <v>1004557</v>
      </c>
      <c r="J5" s="19">
        <v>95.7</v>
      </c>
      <c r="K5" s="19">
        <v>3.4</v>
      </c>
      <c r="L5" s="19">
        <v>1.6</v>
      </c>
      <c r="M5" s="19">
        <v>1.8</v>
      </c>
      <c r="N5" s="19">
        <v>0.9</v>
      </c>
      <c r="O5" s="19">
        <v>3.3</v>
      </c>
      <c r="P5" s="19">
        <v>37.9</v>
      </c>
      <c r="Q5" s="20"/>
    </row>
    <row r="6" spans="1:17" x14ac:dyDescent="0.35">
      <c r="A6" t="s">
        <v>42</v>
      </c>
      <c r="B6" s="14">
        <v>1017132</v>
      </c>
      <c r="C6" s="14">
        <v>980137</v>
      </c>
      <c r="D6" s="14">
        <v>33064</v>
      </c>
      <c r="E6" s="14">
        <v>14578</v>
      </c>
      <c r="F6" s="14">
        <v>18475</v>
      </c>
      <c r="G6" s="14">
        <v>4019</v>
      </c>
      <c r="H6" s="14">
        <v>61372</v>
      </c>
      <c r="I6" s="14">
        <v>413670</v>
      </c>
      <c r="J6" s="16">
        <v>96.4</v>
      </c>
      <c r="K6" s="16">
        <v>3.3</v>
      </c>
      <c r="L6" s="16">
        <v>1.4</v>
      </c>
      <c r="M6" s="16">
        <v>1.8</v>
      </c>
      <c r="N6" s="16">
        <v>0.4</v>
      </c>
      <c r="O6" s="16">
        <v>6</v>
      </c>
      <c r="P6" s="16">
        <v>40.700000000000003</v>
      </c>
      <c r="Q6" s="15"/>
    </row>
    <row r="7" spans="1:17" x14ac:dyDescent="0.35">
      <c r="A7" t="s">
        <v>43</v>
      </c>
      <c r="B7" s="14">
        <v>882981</v>
      </c>
      <c r="C7" s="14">
        <v>852935</v>
      </c>
      <c r="D7" s="14">
        <v>27201</v>
      </c>
      <c r="E7" s="14">
        <v>14534</v>
      </c>
      <c r="F7" s="14">
        <v>12700</v>
      </c>
      <c r="G7" s="14">
        <v>2840</v>
      </c>
      <c r="H7" s="14">
        <v>16915</v>
      </c>
      <c r="I7" s="14">
        <v>342660</v>
      </c>
      <c r="J7" s="16">
        <v>96.6</v>
      </c>
      <c r="K7" s="16">
        <v>3.1</v>
      </c>
      <c r="L7" s="16">
        <v>1.6</v>
      </c>
      <c r="M7" s="16">
        <v>1.4</v>
      </c>
      <c r="N7" s="16">
        <v>0.3</v>
      </c>
      <c r="O7" s="16">
        <v>1.9</v>
      </c>
      <c r="P7" s="16">
        <v>38.799999999999997</v>
      </c>
      <c r="Q7" s="15"/>
    </row>
    <row r="8" spans="1:17" x14ac:dyDescent="0.35">
      <c r="A8" t="s">
        <v>44</v>
      </c>
      <c r="B8" s="14">
        <v>219151</v>
      </c>
      <c r="C8" s="14">
        <v>211393</v>
      </c>
      <c r="D8" s="14">
        <v>6416</v>
      </c>
      <c r="E8" s="14">
        <v>3324</v>
      </c>
      <c r="F8" s="14">
        <v>3099</v>
      </c>
      <c r="G8" s="14">
        <v>1332</v>
      </c>
      <c r="H8" s="14">
        <v>3049</v>
      </c>
      <c r="I8" s="14">
        <v>80310</v>
      </c>
      <c r="J8" s="16">
        <v>96.5</v>
      </c>
      <c r="K8" s="16">
        <v>2.9</v>
      </c>
      <c r="L8" s="16">
        <v>1.5</v>
      </c>
      <c r="M8" s="16">
        <v>1.4</v>
      </c>
      <c r="N8" s="16">
        <v>0.6</v>
      </c>
      <c r="O8" s="16">
        <v>1.4</v>
      </c>
      <c r="P8" s="16">
        <v>36.6</v>
      </c>
      <c r="Q8" s="15"/>
    </row>
    <row r="9" spans="1:17" x14ac:dyDescent="0.35">
      <c r="A9" t="s">
        <v>45</v>
      </c>
      <c r="B9" s="14">
        <v>76321</v>
      </c>
      <c r="C9" s="14">
        <v>71484</v>
      </c>
      <c r="D9" s="14">
        <v>3479</v>
      </c>
      <c r="E9" s="14">
        <v>1554</v>
      </c>
      <c r="F9" s="14">
        <v>1930</v>
      </c>
      <c r="G9" s="14">
        <v>1366</v>
      </c>
      <c r="H9" s="14">
        <v>1324</v>
      </c>
      <c r="I9" s="14">
        <v>30499</v>
      </c>
      <c r="J9" s="16">
        <v>93.7</v>
      </c>
      <c r="K9" s="16">
        <v>4.5999999999999996</v>
      </c>
      <c r="L9" s="16">
        <v>2</v>
      </c>
      <c r="M9" s="16">
        <v>2.5</v>
      </c>
      <c r="N9" s="16">
        <v>1.8</v>
      </c>
      <c r="O9" s="16">
        <v>1.7</v>
      </c>
      <c r="P9" s="16">
        <v>40</v>
      </c>
      <c r="Q9" s="15"/>
    </row>
    <row r="10" spans="1:17" x14ac:dyDescent="0.35">
      <c r="A10" t="s">
        <v>46</v>
      </c>
      <c r="B10" s="14">
        <v>297961</v>
      </c>
      <c r="C10" s="14">
        <v>282474</v>
      </c>
      <c r="D10" s="14">
        <v>11146</v>
      </c>
      <c r="E10" s="14">
        <v>5175</v>
      </c>
      <c r="F10" s="14">
        <v>6006</v>
      </c>
      <c r="G10" s="14">
        <v>4344</v>
      </c>
      <c r="H10" s="14">
        <v>2633</v>
      </c>
      <c r="I10" s="14">
        <v>88956</v>
      </c>
      <c r="J10" s="16">
        <v>94.8</v>
      </c>
      <c r="K10" s="16">
        <v>3.7</v>
      </c>
      <c r="L10" s="16">
        <v>1.7</v>
      </c>
      <c r="M10" s="16">
        <v>2</v>
      </c>
      <c r="N10" s="16">
        <v>1.5</v>
      </c>
      <c r="O10" s="16">
        <v>0.9</v>
      </c>
      <c r="P10" s="16">
        <v>29.9</v>
      </c>
      <c r="Q10" s="15"/>
    </row>
    <row r="11" spans="1:17" x14ac:dyDescent="0.35">
      <c r="A11" t="s">
        <v>47</v>
      </c>
      <c r="B11" s="14">
        <v>159975</v>
      </c>
      <c r="C11" s="14">
        <v>140319</v>
      </c>
      <c r="D11" s="14">
        <v>9109</v>
      </c>
      <c r="E11" s="14">
        <v>3936</v>
      </c>
      <c r="F11" s="14">
        <v>5182</v>
      </c>
      <c r="G11" s="14">
        <v>10556</v>
      </c>
      <c r="H11" s="14">
        <v>1219</v>
      </c>
      <c r="I11" s="14">
        <v>48438</v>
      </c>
      <c r="J11" s="16">
        <v>87.7</v>
      </c>
      <c r="K11" s="16">
        <v>5.7</v>
      </c>
      <c r="L11" s="16">
        <v>2.5</v>
      </c>
      <c r="M11" s="16">
        <v>3.2</v>
      </c>
      <c r="N11" s="16">
        <v>6.6</v>
      </c>
      <c r="O11" s="16">
        <v>0.8</v>
      </c>
      <c r="P11" s="16">
        <v>30.3</v>
      </c>
      <c r="Q11" s="15"/>
    </row>
    <row r="12" spans="1:17" x14ac:dyDescent="0.35">
      <c r="B12" s="14"/>
      <c r="C12" s="14"/>
      <c r="D12" s="14"/>
      <c r="E12" s="14"/>
      <c r="F12" s="14"/>
      <c r="G12" s="14"/>
      <c r="H12" s="14"/>
      <c r="I12" s="14"/>
      <c r="J12" s="16"/>
      <c r="K12" s="16"/>
      <c r="L12" s="16"/>
      <c r="M12" s="16"/>
      <c r="N12" s="16"/>
      <c r="O12" s="16"/>
      <c r="P12" s="16"/>
      <c r="Q12" s="15"/>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Cover Sheet</vt:lpstr>
      <vt:lpstr>Table of Contents</vt:lpstr>
      <vt:lpstr>2014</vt:lpstr>
      <vt:lpstr>2015</vt:lpstr>
      <vt:lpstr>2016</vt:lpstr>
      <vt:lpstr>2017</vt:lpstr>
      <vt:lpstr>2018</vt:lpstr>
      <vt:lpstr>2019</vt:lpstr>
      <vt:lpstr>2020</vt:lpstr>
      <vt:lpstr>2021</vt:lpstr>
      <vt:lpstr>2022</vt:lpstr>
      <vt:lpstr>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Household estimates for 6-fold Urban Rural classification, September 2014 to September 2022</dc:title>
  <cp:keywords>Urban Rural Classification, Household Estimates</cp:keywords>
  <dc:description>Estimates of the number and percentage of dwellings which are occupied, vacant, unoccupied exemptions, long-term empty, second homes, occupied and exempt from paying council tax, or that are receiving a ‘single adult’ Council Tax discount broken down by 6 fold split Urban and Rural areas.</dc:description>
  <cp:lastModifiedBy>Ruby Adam</cp:lastModifiedBy>
  <cp:lastPrinted>2013-11-19T11:00:23Z</cp:lastPrinted>
  <dcterms:created xsi:type="dcterms:W3CDTF">2013-11-15T10:37:52Z</dcterms:created>
  <dcterms:modified xsi:type="dcterms:W3CDTF">2024-06-19T14:28:20Z</dcterms:modified>
</cp:coreProperties>
</file>