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7.xml" ContentType="application/vnd.openxmlformats-officedocument.spreadsheetml.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8.xml" ContentType="application/vnd.openxmlformats-officedocument.spreadsheetml.tab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tables/table19.xml" ContentType="application/vnd.openxmlformats-officedocument.spreadsheetml.table+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tables/table20.xml" ContentType="application/vnd.openxmlformats-officedocument.spreadsheetml.table+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ables/table21.xml" ContentType="application/vnd.openxmlformats-officedocument.spreadsheetml.table+xml"/>
  <Override PartName="/xl/drawings/drawing8.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tables/table22.xml" ContentType="application/vnd.openxmlformats-officedocument.spreadsheetml.table+xml"/>
  <Override PartName="/xl/drawings/drawing10.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1.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tables/table26.xml" ContentType="application/vnd.openxmlformats-officedocument.spreadsheetml.table+xml"/>
  <Override PartName="/xl/drawings/drawing14.xml" ContentType="application/vnd.openxmlformats-officedocument.drawing+xml"/>
  <Override PartName="/xl/charts/chart13.xml" ContentType="application/vnd.openxmlformats-officedocument.drawingml.chart+xml"/>
  <Override PartName="/xl/tables/table27.xml" ContentType="application/vnd.openxmlformats-officedocument.spreadsheetml.table+xml"/>
  <Override PartName="/xl/drawings/drawing15.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tables/table2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u446998\OneDrive - SCOTS Connect\Households 2023\1. Households and Dwellings in Scotland, 2023\"/>
    </mc:Choice>
  </mc:AlternateContent>
  <xr:revisionPtr revIDLastSave="0" documentId="13_ncr:1_{B93CB121-5806-4CBC-8317-5444F26497C2}" xr6:coauthVersionLast="47" xr6:coauthVersionMax="47" xr10:uidLastSave="{00000000-0000-0000-0000-000000000000}"/>
  <bookViews>
    <workbookView xWindow="-110" yWindow="-110" windowWidth="19420" windowHeight="10420" xr2:uid="{00000000-000D-0000-FFFF-FFFF00000000}"/>
  </bookViews>
  <sheets>
    <sheet name="Cover Sheet" sheetId="1" r:id="rId1"/>
    <sheet name="Table of Contents" sheetId="2" r:id="rId2"/>
    <sheet name="Notes" sheetId="3" r:id="rId3"/>
    <sheet name="Table1" sheetId="4" r:id="rId4"/>
    <sheet name="Table2" sheetId="5" r:id="rId5"/>
    <sheet name="Table3" sheetId="18" r:id="rId6"/>
    <sheet name="Table4" sheetId="7" r:id="rId7"/>
    <sheet name="Table5" sheetId="8" r:id="rId8"/>
    <sheet name="Table6a" sheetId="9" r:id="rId9"/>
    <sheet name="Table6b" sheetId="10" r:id="rId10"/>
    <sheet name="Table6c" sheetId="11" r:id="rId11"/>
    <sheet name="Table7" sheetId="12" r:id="rId12"/>
    <sheet name="Table8" sheetId="13" r:id="rId13"/>
    <sheet name="Table9" sheetId="14" r:id="rId14"/>
    <sheet name="Table10" sheetId="15" r:id="rId15"/>
    <sheet name="Table11" sheetId="16" r:id="rId16"/>
    <sheet name="Table12" sheetId="17" r:id="rId17"/>
    <sheet name="Figure 1a" sheetId="19" r:id="rId18"/>
    <sheet name="Figure 1a data" sheetId="31" r:id="rId19"/>
    <sheet name="Figure 1b" sheetId="43" r:id="rId20"/>
    <sheet name="Figure 1b data" sheetId="32" r:id="rId21"/>
    <sheet name="Figure 2" sheetId="22" r:id="rId22"/>
    <sheet name="Figure 2 data" sheetId="34" r:id="rId23"/>
    <sheet name="Figure 3" sheetId="28" r:id="rId24"/>
    <sheet name="Figure 3 data" sheetId="35" r:id="rId25"/>
    <sheet name="Figure 4" sheetId="29" r:id="rId26"/>
    <sheet name="Figure 4 data" sheetId="36" r:id="rId27"/>
    <sheet name="Figure 5" sheetId="30" r:id="rId28"/>
    <sheet name="Figure 5 data" sheetId="37" r:id="rId29"/>
    <sheet name="Figure 6" sheetId="23" r:id="rId30"/>
    <sheet name="Figure 6 data" sheetId="38" r:id="rId31"/>
    <sheet name="Figure 7" sheetId="24" r:id="rId32"/>
    <sheet name="Figure 8" sheetId="25" r:id="rId33"/>
    <sheet name="Figure 8 data" sheetId="39" r:id="rId34"/>
    <sheet name="Figure 9" sheetId="26" r:id="rId35"/>
    <sheet name="Figure 9 data" sheetId="40" r:id="rId36"/>
    <sheet name="Figure 10" sheetId="27" r:id="rId37"/>
    <sheet name="Figure 10 data" sheetId="41" r:id="rId38"/>
  </sheets>
  <definedNames>
    <definedName name="_Ref105773369" localSheetId="31">'Figure 7'!$A$1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3" l="1"/>
  <c r="A2" i="43"/>
  <c r="A3" i="41" l="1"/>
  <c r="A3" i="40"/>
  <c r="A3" i="39"/>
  <c r="A3" i="38"/>
  <c r="A4" i="37"/>
  <c r="A3" i="36"/>
  <c r="H37" i="35"/>
  <c r="H36" i="35"/>
  <c r="H35" i="35"/>
  <c r="H34" i="35"/>
  <c r="H33" i="35"/>
  <c r="H32" i="35"/>
  <c r="H31" i="35"/>
  <c r="H30" i="35"/>
  <c r="H29" i="35"/>
  <c r="H28" i="35"/>
  <c r="H27" i="35"/>
  <c r="H26" i="35"/>
  <c r="H25" i="35"/>
  <c r="H24" i="35"/>
  <c r="H23" i="35"/>
  <c r="H22" i="35"/>
  <c r="H21" i="35"/>
  <c r="H20" i="35"/>
  <c r="H19" i="35"/>
  <c r="H18" i="35"/>
  <c r="H17" i="35"/>
  <c r="H16" i="35"/>
  <c r="H15" i="35"/>
  <c r="H14" i="35"/>
  <c r="H13" i="35"/>
  <c r="H12" i="35"/>
  <c r="H11" i="35"/>
  <c r="H10" i="35"/>
  <c r="H9" i="35"/>
  <c r="H8" i="35"/>
  <c r="H7" i="35"/>
  <c r="H6" i="35"/>
  <c r="A4" i="35"/>
  <c r="A4" i="32"/>
  <c r="A3" i="31"/>
  <c r="A2" i="30"/>
  <c r="A2" i="27"/>
  <c r="A2" i="26"/>
  <c r="A2" i="25"/>
  <c r="A2" i="24"/>
  <c r="A2" i="23"/>
  <c r="A2" i="19"/>
  <c r="A4" i="18" l="1"/>
  <c r="A4" i="17"/>
  <c r="A3" i="16"/>
  <c r="A4" i="15"/>
  <c r="A3" i="14"/>
  <c r="A4" i="13"/>
  <c r="A4" i="12"/>
  <c r="A4" i="11"/>
  <c r="A4" i="10"/>
  <c r="A4" i="9"/>
  <c r="A3" i="8"/>
  <c r="A3" i="7"/>
  <c r="A3" i="5"/>
  <c r="A3" i="4"/>
  <c r="D17" i="3"/>
  <c r="D16" i="3"/>
  <c r="D14" i="3"/>
  <c r="D15" i="3"/>
  <c r="D13" i="3"/>
  <c r="A18" i="2"/>
  <c r="A17" i="2"/>
  <c r="A16" i="2"/>
  <c r="A15" i="2"/>
  <c r="A14" i="2"/>
  <c r="A13" i="2"/>
  <c r="A12" i="2"/>
  <c r="A11" i="2"/>
  <c r="A10" i="2"/>
  <c r="A9" i="2"/>
  <c r="A8" i="2"/>
  <c r="A7" i="2"/>
  <c r="A6" i="2"/>
  <c r="A5" i="2"/>
</calcChain>
</file>

<file path=xl/sharedStrings.xml><?xml version="1.0" encoding="utf-8"?>
<sst xmlns="http://schemas.openxmlformats.org/spreadsheetml/2006/main" count="1633" uniqueCount="346">
  <si>
    <t>Publication date</t>
  </si>
  <si>
    <t>Geographic coverage</t>
  </si>
  <si>
    <t>Scotland and Council areas</t>
  </si>
  <si>
    <t>Source</t>
  </si>
  <si>
    <t>General notes</t>
  </si>
  <si>
    <t>Figures have been rounded to the nearest whole number.
Totals may not equal the sum of their parts as a result of this rounding.</t>
  </si>
  <si>
    <t>Average household sizes are rounded to two decimal places.</t>
  </si>
  <si>
    <t>Methodology</t>
  </si>
  <si>
    <t>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t>
  </si>
  <si>
    <t>Copyright and reproduction</t>
  </si>
  <si>
    <t>The content of this spreadsheet is © Crown copyright 2024.You may re-use this information (not including logos) free of charge in any format or medium,
under the terms of the Open Government Licence.</t>
  </si>
  <si>
    <t>Contact Us</t>
  </si>
  <si>
    <t>Please get in touch if you need any further information, or have any suggestions for improvement.</t>
  </si>
  <si>
    <t>Link to NRS website: Household and Dwellings in Scotland: 2023 (opens a new window)</t>
  </si>
  <si>
    <t>View the open government licence at the National Archives (opens a new window)</t>
  </si>
  <si>
    <t>E-mail: statisticscustomerservices@nrscotland.gov.uk</t>
  </si>
  <si>
    <t>For media enquiries, please contact communications@nrscotland.gov.uk</t>
  </si>
  <si>
    <t>Table of Contents</t>
  </si>
  <si>
    <t>Contents of this spreadsheet and links to each worksheet.</t>
  </si>
  <si>
    <t>This worksheet contains one table.</t>
  </si>
  <si>
    <t>Worksheet Name</t>
  </si>
  <si>
    <t>Worksheet Title</t>
  </si>
  <si>
    <t>Notes related to the data in this spreadsheet</t>
  </si>
  <si>
    <t>This worksheet contains one table</t>
  </si>
  <si>
    <t>Note number</t>
  </si>
  <si>
    <t>Note text</t>
  </si>
  <si>
    <t>Related tables</t>
  </si>
  <si>
    <t>Link for more information</t>
  </si>
  <si>
    <t>[Note 1]</t>
  </si>
  <si>
    <t>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occupied.The legislation also changed the definitions of such properties. In addition there have been some issues with how properties affected by the new charges are recorded. All of this has had an impact on the estimated number of households for many council areas, and for Scotland as a whole. This makes it difficult to determine whether changes since 2012 are a result of real differences on-the-ground or simply reflect the re-classification of properties. Therefore any changes over time in the numbers and percentages of occupied dwellings, vacant dwellings and second homes should be treated with caution as they may be a result of the issues associated with the 2013 legislation rather than real differences.</t>
  </si>
  <si>
    <t>[Note 2]</t>
  </si>
  <si>
    <t>Table 1</t>
  </si>
  <si>
    <t>[Note 3]</t>
  </si>
  <si>
    <t>[Note 4]</t>
  </si>
  <si>
    <t>[Note 5]</t>
  </si>
  <si>
    <t>Table 3</t>
  </si>
  <si>
    <t>[Note 6]</t>
  </si>
  <si>
    <t>[Note 7]</t>
  </si>
  <si>
    <t>The numbers can fluctuate from year to year within a council area due to changes in the definition of empty and second homes, changes to the charges payable on these types of property, and reviews of vacant and second homes carried out by councils.</t>
  </si>
  <si>
    <t>Table 5</t>
  </si>
  <si>
    <t>[Note 8]</t>
  </si>
  <si>
    <t>Second home figures were not available for Aberdeen City (2017), City of Edinburgh (2017) and West Dunbartonshire (2017-2019). The corresponding 2016 totals were used instead.</t>
  </si>
  <si>
    <t>[Note 9]</t>
  </si>
  <si>
    <t>Table 5, Table 6a, Table 6c</t>
  </si>
  <si>
    <t>[Note 10]</t>
  </si>
  <si>
    <t>Table 6c</t>
  </si>
  <si>
    <t>[Note 11]</t>
  </si>
  <si>
    <t>Table 7</t>
  </si>
  <si>
    <t>[Note 12]</t>
  </si>
  <si>
    <t>Table 8, Table 10, Table 12</t>
  </si>
  <si>
    <t>[Note 13]</t>
  </si>
  <si>
    <t>Each dwelling is placed in one of eight council tax bands (A to H), with dwellings in band H being the most expensive.</t>
  </si>
  <si>
    <t>This table uses the Scottish Government Urban Rural Classification 2020</t>
  </si>
  <si>
    <t>Table 9, Table 10</t>
  </si>
  <si>
    <t>This table uses the Scottish Index of Multiple Deprivation, 2020</t>
  </si>
  <si>
    <t>Table 11, Table 12</t>
  </si>
  <si>
    <t>This worksheet contains one table. Some cells refer to notes which are explained on the notes worksheet.</t>
  </si>
  <si>
    <t>Area Name</t>
  </si>
  <si>
    <t>Area code</t>
  </si>
  <si>
    <t>Area type</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</si>
  <si>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</si>
  <si>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</si>
  <si>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</si>
  <si>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</si>
  <si>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</si>
  <si>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</si>
  <si>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</si>
  <si>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</si>
  <si>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</si>
  <si>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</si>
  <si>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</si>
  <si>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</si>
  <si>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</si>
  <si>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</si>
  <si>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</si>
  <si>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</si>
  <si>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</si>
  <si>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</si>
  <si>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</si>
  <si>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</si>
  <si>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</si>
  <si>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</si>
  <si>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</si>
  <si>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Change 2022-2023
Number</t>
  </si>
  <si>
    <t>Change 2022-2023
%</t>
  </si>
  <si>
    <t>Change 2013-2023
Number</t>
  </si>
  <si>
    <t>Change 2013-2023
%</t>
  </si>
  <si>
    <t>Change 2003-2023
Number</t>
  </si>
  <si>
    <t>Change 2003-2023
%</t>
  </si>
  <si>
    <t>Scotland</t>
  </si>
  <si>
    <t>S92000003</t>
  </si>
  <si>
    <t>Country</t>
  </si>
  <si>
    <t>S12000033</t>
  </si>
  <si>
    <t>Council area</t>
  </si>
  <si>
    <t>Aberdeenshire</t>
  </si>
  <si>
    <t>S12000034</t>
  </si>
  <si>
    <t>Angus</t>
  </si>
  <si>
    <t>S12000041</t>
  </si>
  <si>
    <t>Argyll and Bute</t>
  </si>
  <si>
    <t>S12000035</t>
  </si>
  <si>
    <t>S12000036</t>
  </si>
  <si>
    <t>Clackmannanshire</t>
  </si>
  <si>
    <t>S12000005</t>
  </si>
  <si>
    <t>Dumfries and Galloway</t>
  </si>
  <si>
    <t>S12000006</t>
  </si>
  <si>
    <t>Dundee City</t>
  </si>
  <si>
    <t>S12000042</t>
  </si>
  <si>
    <t>East Ayrshire</t>
  </si>
  <si>
    <t>S12000008</t>
  </si>
  <si>
    <t>East Dunbartonshire</t>
  </si>
  <si>
    <t>S12000045</t>
  </si>
  <si>
    <t>East Lothian</t>
  </si>
  <si>
    <t>S12000010</t>
  </si>
  <si>
    <t>East Renfrewshire</t>
  </si>
  <si>
    <t>S12000011</t>
  </si>
  <si>
    <t>Falkirk</t>
  </si>
  <si>
    <t>S12000014</t>
  </si>
  <si>
    <t>Fife</t>
  </si>
  <si>
    <t>S12000047</t>
  </si>
  <si>
    <t>S12000049</t>
  </si>
  <si>
    <t>Highland</t>
  </si>
  <si>
    <t>S12000017</t>
  </si>
  <si>
    <t>Inverclyde</t>
  </si>
  <si>
    <t>S12000018</t>
  </si>
  <si>
    <t>Midlothian</t>
  </si>
  <si>
    <t>S12000019</t>
  </si>
  <si>
    <t>Moray</t>
  </si>
  <si>
    <t>S12000020</t>
  </si>
  <si>
    <t>Na h-Eileanan Siar</t>
  </si>
  <si>
    <t>S12000013</t>
  </si>
  <si>
    <t>North Ayrshire</t>
  </si>
  <si>
    <t>S12000021</t>
  </si>
  <si>
    <t>North Lanarkshire</t>
  </si>
  <si>
    <t>S12000050</t>
  </si>
  <si>
    <t>Orkney Islands</t>
  </si>
  <si>
    <t>S12000023</t>
  </si>
  <si>
    <t>Perth and Kinross</t>
  </si>
  <si>
    <t>S12000048</t>
  </si>
  <si>
    <t>Renfrewshire</t>
  </si>
  <si>
    <t>S12000038</t>
  </si>
  <si>
    <t>Scottish Borders</t>
  </si>
  <si>
    <t>S12000026</t>
  </si>
  <si>
    <t>Shetland Islands</t>
  </si>
  <si>
    <t>S12000027</t>
  </si>
  <si>
    <t>South Ayrshire</t>
  </si>
  <si>
    <t>S12000028</t>
  </si>
  <si>
    <t>South Lanarkshire</t>
  </si>
  <si>
    <t>S12000029</t>
  </si>
  <si>
    <t>Stirling</t>
  </si>
  <si>
    <t>S12000030</t>
  </si>
  <si>
    <t>West Dunbartonshire</t>
  </si>
  <si>
    <t>S12000039</t>
  </si>
  <si>
    <t>West Lothian</t>
  </si>
  <si>
    <t>S12000040</t>
  </si>
  <si>
    <t>Aberdeen City</t>
  </si>
  <si>
    <t>City of Edinburgh</t>
  </si>
  <si>
    <t>Glasgow City</t>
  </si>
  <si>
    <t>Total number of dwellings</t>
  </si>
  <si>
    <t>Occupied dwellings</t>
  </si>
  <si>
    <t>Vacant dwellings</t>
  </si>
  <si>
    <t>Dwellings with 'unoccupied exemptions'</t>
  </si>
  <si>
    <t>Long-term empty dwellings</t>
  </si>
  <si>
    <t>Second homes</t>
  </si>
  <si>
    <t>Dwellings with a single adult discount</t>
  </si>
  <si>
    <t>Dwellings with 'occupied exemptions'</t>
  </si>
  <si>
    <t>Occupied dwellings
%</t>
  </si>
  <si>
    <t>Vacant dwellings
%</t>
  </si>
  <si>
    <t>Dwellings with 'unoccupied exemptions'
%</t>
  </si>
  <si>
    <t>Long-term empty dwellings
%</t>
  </si>
  <si>
    <t>Second homes
%</t>
  </si>
  <si>
    <t>Dwellings with a single adult discount
%</t>
  </si>
  <si>
    <t>Dwellings with 'occupied exemptions'
%</t>
  </si>
  <si>
    <t>Proportion of total dwellings in 2023 
 %</t>
  </si>
  <si>
    <t>Includes dwellings which are unoccupied because they are new dwellings not yet occupied, are undergoing repair or awaiting demolition, or where the previous owner has died.</t>
  </si>
  <si>
    <t>Includes properties that are unfurnished and unoccupied for six months or more, other than the categories of unoccupied exemptions included in Table 6b.</t>
  </si>
  <si>
    <t>Source: Scottish Household Survey (SHS) and NRS Household estimates.</t>
  </si>
  <si>
    <t>Number of households (thousands)</t>
  </si>
  <si>
    <t>One person household</t>
  </si>
  <si>
    <t>1 adult male</t>
  </si>
  <si>
    <t>1 adult female</t>
  </si>
  <si>
    <t>Two person households</t>
  </si>
  <si>
    <t>2 adults</t>
  </si>
  <si>
    <t>1 adult 1 child</t>
  </si>
  <si>
    <t>Three or more person households</t>
  </si>
  <si>
    <t>1 adult 2 or more children</t>
  </si>
  <si>
    <t>2 or more adults 1 or more children</t>
  </si>
  <si>
    <t>3 or more adults</t>
  </si>
  <si>
    <t>All households</t>
  </si>
  <si>
    <t>Source: Dwelling characteristics - 2023 Dwelling Estimates from the Assessors' Portal; Areas in hectares - National Records of Scotland in-house estimates.</t>
  </si>
  <si>
    <t>Band A-C dwellings
%</t>
  </si>
  <si>
    <t>Band D-E dwellings
%</t>
  </si>
  <si>
    <t>Band F-H dwellings
%</t>
  </si>
  <si>
    <t>Dwellings per hectare</t>
  </si>
  <si>
    <t>Urban Rural 2020 6-fold area</t>
  </si>
  <si>
    <t>Unoccupied dwellings exempt from paying Council Tax
%</t>
  </si>
  <si>
    <t>Occupied dwellings exempt from paying Council Tax
%</t>
  </si>
  <si>
    <t>Dwellings with a 'single adult' Council Tax discount
%</t>
  </si>
  <si>
    <t>Large Urban Areas</t>
  </si>
  <si>
    <t>Other Urban Areas</t>
  </si>
  <si>
    <t>Accessible Small Towns</t>
  </si>
  <si>
    <t>Remote Small Towns</t>
  </si>
  <si>
    <t>Accessible Rural</t>
  </si>
  <si>
    <t>Remote Rural</t>
  </si>
  <si>
    <t>2020 SIMD decile</t>
  </si>
  <si>
    <t>1 = most deprived</t>
  </si>
  <si>
    <t>2</t>
  </si>
  <si>
    <t>3</t>
  </si>
  <si>
    <t>4</t>
  </si>
  <si>
    <t>5</t>
  </si>
  <si>
    <t>6</t>
  </si>
  <si>
    <t>7</t>
  </si>
  <si>
    <t>8</t>
  </si>
  <si>
    <t>9</t>
  </si>
  <si>
    <t>10 = least deprived</t>
  </si>
  <si>
    <t>Households and Dwellings in Scotland 2023</t>
  </si>
  <si>
    <t>National Records of Scotland's (NRS) collection of small areas data on occupied and vacant dwellings and the Scottish Government's council tax base return.</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</si>
  <si>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</si>
  <si>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Table 1: Household estimates by council area, Scotland, June 2001 to 2023 [Note 1] [Note 2] [Note 3]</t>
  </si>
  <si>
    <t>Table 2: Number of dwellings by council area, Scotland. September 2001 to 2023</t>
  </si>
  <si>
    <t>Scotland's Census</t>
  </si>
  <si>
    <t>Scottish Household Survey</t>
  </si>
  <si>
    <t>Table 2: Number of dwellings by council area, Scotland, September 2001 to 2023</t>
  </si>
  <si>
    <t>Table 4: Dwellings by occupancy by council area, Scotland, September 2023 [Note 1]</t>
  </si>
  <si>
    <t>Table 6b: Unoccupied exemptions by council area, Scotland, September 2013 to 2023</t>
  </si>
  <si>
    <t>Average household size is calculated from census data as the population in households divided by the number of households.</t>
  </si>
  <si>
    <t>Scottish Household data for 2020 and 2021 are not directly comparable to SHS results for previous years (2019 and earlier). Typically SHS respondents are interviewed face-to-face. In March 2020 the fieldwork approach was altered as a response to the Covid pandemic. This resulted in the majority of the 2020 survey fieldwork, and all of the 2021 survey fieldwork, being carried out using telephone interviewing.</t>
  </si>
  <si>
    <t>Table 1
Table 4
Table 5
                              Table 6a
Table 6c
Table 8
                              Table 10</t>
  </si>
  <si>
    <t>Figures for 2001, 2011 and 2022 are based on the number of households recorded in Scotlands Census 2001, 2011 and 2022, and the mid-year population estimates.</t>
  </si>
  <si>
    <t>Data for 2023 on type of dwelling and number of rooms are not currently available. The most recent data on these characteristics relate to 2017.</t>
  </si>
  <si>
    <t>In the past this information was recorded as 'long-term empty' properties, dwellings that have been empty for six months or more. At the beginning of 2024, we became aware of possible inconsistencies in the coverage of data submitted by councils on empty properties. In some instances properties empty for less than 6 months have been included in addition to those empty for 6 months or more. The number of long-term (6 months or more) empty properties may therefore be overstated in such instances.  Further analysis is planned to attempt to quantify the extent and scale of this.</t>
  </si>
  <si>
    <t>Vacant dwellings are unoccupied properties which are not second homes, and include long-term empty properties.</t>
  </si>
  <si>
    <t xml:space="preserve">Figure 1a: The annual percentage change in households increased to 0.79% in 2023 </t>
  </si>
  <si>
    <t>j</t>
  </si>
  <si>
    <t>Figure 1b: The percentage increase in household numbers in the last 20 years  has been greater than the population growth</t>
  </si>
  <si>
    <t>Back to contents</t>
  </si>
  <si>
    <t xml:space="preserve">Data for figure 1a: The annual percentage change in households increased to 0.79% in 2023 </t>
  </si>
  <si>
    <t>Year</t>
  </si>
  <si>
    <t>Households
% change</t>
  </si>
  <si>
    <t>Data for figure 1b: The percentage increase in household numbers in the last 20 years  has been greater than the population growth</t>
  </si>
  <si>
    <t>Source for population: National Records of Scotland Mid-Year (MYE) Population Estimates.</t>
  </si>
  <si>
    <t>Changes to:</t>
  </si>
  <si>
    <t>percentage change</t>
  </si>
  <si>
    <t>Households (2003 to 2023)</t>
  </si>
  <si>
    <t>Population (2002 to 2022)</t>
  </si>
  <si>
    <t>Data source: Scotlands census</t>
  </si>
  <si>
    <t>Household type</t>
  </si>
  <si>
    <t>1961</t>
  </si>
  <si>
    <t>1971</t>
  </si>
  <si>
    <t>1981</t>
  </si>
  <si>
    <t>1991</t>
  </si>
  <si>
    <t>1 person</t>
  </si>
  <si>
    <t>2 person</t>
  </si>
  <si>
    <t>3+ person</t>
  </si>
  <si>
    <t>Council</t>
  </si>
  <si>
    <t>Households
% change 2003 to 2023</t>
  </si>
  <si>
    <t>Population
% change 2002 to 2022</t>
  </si>
  <si>
    <t>Value used for plotting the scatter plot</t>
  </si>
  <si>
    <t xml:space="preserve">This worksheet contains one table. </t>
  </si>
  <si>
    <t>Dwellings that are:</t>
  </si>
  <si>
    <t>Number of dwellings (thousand)</t>
  </si>
  <si>
    <t xml:space="preserve">Long-term empty  </t>
  </si>
  <si>
    <t xml:space="preserve">With 'unoccupied exemptions' </t>
  </si>
  <si>
    <t xml:space="preserve">Second homes </t>
  </si>
  <si>
    <t>Source for new build completions: Housing Statistics for Scotland</t>
  </si>
  <si>
    <t>Increase in dwellings</t>
  </si>
  <si>
    <t>New build completions</t>
  </si>
  <si>
    <t>This worksheet contains three tables separated by one blank column.</t>
  </si>
  <si>
    <t>Vacant dwellings (%)</t>
  </si>
  <si>
    <t>Long-term empty dwellings (%)</t>
  </si>
  <si>
    <t>Second homes (%)</t>
  </si>
  <si>
    <t xml:space="preserve"> </t>
  </si>
  <si>
    <t>This worksheet contains one table. Data based on Scottish Government 6-fold Urban Rural Classification 2020. [z] = not applicable.</t>
  </si>
  <si>
    <t>Number of households</t>
  </si>
  <si>
    <t>Percentage change since 2014</t>
  </si>
  <si>
    <t>[z]</t>
  </si>
  <si>
    <t>Proportion of dwellings:</t>
  </si>
  <si>
    <t>1 = most deprived SIMD decile</t>
  </si>
  <si>
    <t>10 = least deprived SIMD decile</t>
  </si>
  <si>
    <t>In bands A to C (%)</t>
  </si>
  <si>
    <t>With a 'single adult' Council Tax discount (%)</t>
  </si>
  <si>
    <t>Figure 1a</t>
  </si>
  <si>
    <t>Figure 1a data</t>
  </si>
  <si>
    <t>Figure 1b</t>
  </si>
  <si>
    <t>Figure 1b data</t>
  </si>
  <si>
    <t>Figure 2</t>
  </si>
  <si>
    <t>Figure 2 data</t>
  </si>
  <si>
    <t>Figure 3</t>
  </si>
  <si>
    <t>Figure 3 data</t>
  </si>
  <si>
    <t>Figure 4</t>
  </si>
  <si>
    <t>Figure 4 data</t>
  </si>
  <si>
    <t>Figure 5</t>
  </si>
  <si>
    <t>Figure 5 data</t>
  </si>
  <si>
    <t>Figure 6</t>
  </si>
  <si>
    <t>Figure 6 data</t>
  </si>
  <si>
    <t>Figure 7</t>
  </si>
  <si>
    <t>Figure 8</t>
  </si>
  <si>
    <t>Figure 9</t>
  </si>
  <si>
    <t>Figure 9 data</t>
  </si>
  <si>
    <t>Figure 10</t>
  </si>
  <si>
    <t>Figure 10 data</t>
  </si>
  <si>
    <t>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Guide’ on the NRS website.</t>
  </si>
  <si>
    <t>Figures for 2002 onwards are based on the number of occupied dwellings, adjusted from September to June. To get to the estimates in the years 2002 to 2010 adjustments are made by an amount calculated from the differences in 2001 and in 2011 between the number of occupied dwellings and the number of households recorded in the census. Similar adjustments are made to get to the estimates in the years 2012 to 2021 using an amount calculated from the differences in 2011 and 2022 between the number of occupied dwellinsg and the number of households recorded in those censuses.</t>
  </si>
  <si>
    <t xml:space="preserve">Aberdeen City </t>
  </si>
  <si>
    <t xml:space="preserve">City of Edinburgh </t>
  </si>
  <si>
    <t xml:space="preserve">Glasgow City </t>
  </si>
  <si>
    <t xml:space="preserve">Table 1: Household estimates by council area, Scotland, June 2001 to 2023 [Note 1] [Note 2] [Note 3] </t>
  </si>
  <si>
    <t>Table 3: Average household size by council area, Scotland, 2001, 2011 and 2022 [Note 4]</t>
  </si>
  <si>
    <t>Table 6a: Vacant dwellings by council area, Scotland, September 2013 to 2023 [Note 1] [Note 5]</t>
  </si>
  <si>
    <t>Table 7: Household estimates by household type, Scotland, 2001 to 2022 [Note 9]</t>
  </si>
  <si>
    <t>Clackmannanshire [Note 7]</t>
  </si>
  <si>
    <t>Clackmannanshire [Note 6]</t>
  </si>
  <si>
    <t>Table 8: Characteristics of dwellings by council area, Scotland, December 2023 [Note 10] [Note 11]</t>
  </si>
  <si>
    <t>Table 9: Characteristics of dwellings by Urban Rural classification, Scotland, December 2023 [Note 10] [Note 11] [Note 12]</t>
  </si>
  <si>
    <t>Table 10: Occupied and vacant dwellings by Urban Rural classification, Scotland, September 2023 [Note 12]</t>
  </si>
  <si>
    <t>Table 11: Occupied and vacant dwellings by Scottish Index of Multiple Deprivation (SIMD) decile, Scotland, September 2023 [Note 13]</t>
  </si>
  <si>
    <t>Table 12: Characteristics of dwellings by Scottish Index of Multiple Deprivation (SIMD) decile, Scotland, December 2023 [Note 10] [Note 11] [Note 13]</t>
  </si>
  <si>
    <t>Households and Dwellings in Scotland: Methodology guide (open in a new window)</t>
  </si>
  <si>
    <t>Table 12: Characteristics of dwellings by Scottish Index of Multiple Deprivation (SIMD) decile, Scotland, December 2023 [Note 11] [Note 12] [Note 13]</t>
  </si>
  <si>
    <t>Clackmannanshire was unable to provide separate data for second homes and long-term empty homes from 2011 to 2013. The estimates for long-term empty and vacant dwellings in these years therefore also contain second homes.</t>
  </si>
  <si>
    <t>Aberdeen City [Note 6]</t>
  </si>
  <si>
    <t>City of Edinburgh [Note 6]</t>
  </si>
  <si>
    <t>West Dunbartonshire [Note 6]</t>
  </si>
  <si>
    <t>Table 5: Second homes by council area, Scotland, September 2013 to 2023 [Note 1] [Note 5]</t>
  </si>
  <si>
    <t>Table 6c: Long-term empty properties by council area, Scotland, September 2013 to 2023 [Note 1] [Note 3] [Note 5] [Note 8]</t>
  </si>
  <si>
    <t>Figure 2: One person households are the most common household type in 2022</t>
  </si>
  <si>
    <t>Data for figure 2: One person households are the most common household type in 2022</t>
  </si>
  <si>
    <t>Figure 8 data</t>
  </si>
  <si>
    <t xml:space="preserve">Figure 3: There has been a bigger percentage increase in households than in population in each council </t>
  </si>
  <si>
    <t xml:space="preserve">Data for figure 3: There has been a bigger percentage increase in households than in population in each council </t>
  </si>
  <si>
    <t>Figure 4:  There were around 92,000 long-term empty and dwellings with unoccupied exemptions in Scotland in 2023</t>
  </si>
  <si>
    <t>Data for figure 4:  There were around 92,000 long-term empty and dwellings with unoccupied exemptions in Scotland in 2023</t>
  </si>
  <si>
    <t>Figure 5: There were nearly 22,000 new build completions (October, 2003 to 2023) and an increase of 22,000 dwellings (September, 2003 to 2023) in Scotland</t>
  </si>
  <si>
    <t>Data for figure 5: There were nearly 22,000 new build completions (October, 2003 to 2023) and an increase of 22,000 dwellings (September, 2003 to 2023) in Scotland</t>
  </si>
  <si>
    <t>Figure 6: Proportion of dwellings which are vacant, long-term empty or second homes by council area, 2023</t>
  </si>
  <si>
    <t>Data for figure 6: Proportion of dwellings which are vacant, long-term empty or second homes by council area, 2023</t>
  </si>
  <si>
    <t>Figure 7: Example of difference in size for Data Zones: Aberdeen City: Dyce</t>
  </si>
  <si>
    <t>Figure 5 There were nearly 22,000 new build completions (October, 2003 to 2023) and an increase of 22,000 dwellings (September, 2003 to 2023) in Scotland</t>
  </si>
  <si>
    <t>Table 6c: Long-term empty homes by council area, Scotland, September 2013 to 2023 [Note 1] [Note 5] [Note 8]</t>
  </si>
  <si>
    <t>Source: Scotland's Census</t>
  </si>
  <si>
    <t>Figure 9: The proportion of vacant dwellings is generally smaller in the less deprived SIMD deciles while more deprived areas have lower proportion of second homes</t>
  </si>
  <si>
    <t>Data for figure 9: The proportion of vacant dwellings is generally smaller in the less deprived SIMD deciles while more deprived areas have lower proportion of second homes</t>
  </si>
  <si>
    <t>Data for figure 8: Accessible rural areas had the biggest change in the percentage of occupied dwellings from 2015 to 2023</t>
  </si>
  <si>
    <t>Figure 8: Accessible rural areas had the biggest change in the percentage of occupied dwellings from 2015 to 2023</t>
  </si>
  <si>
    <t>This spreadsheet contains the data tables and figures published alongside the National Records of Scotland's publication 'Household and dwellings in Scotland: 2023.</t>
  </si>
  <si>
    <t>Figure 10: The most deprived areas have higher proportions of dwellings in Council Tax bands A to C and with a single adult discount than the least deprived areas</t>
  </si>
  <si>
    <t>Data for figure 10: The most deprived areas have higher proportions of dwellings in Council Tax bands A to C and with a single adult discount than the least deprived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</si>
</sst>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0"/>
    <numFmt numFmtId="167" formatCode="[$-F800]dddd\,\ mmmm\ dd\,\ yyyy"/>
    <numFmt numFmtId="168" formatCode="_-* #,##0_-;\-* #,##0_-;_-* &quot;-&quot;??_-;_-@_-"/>
    <numFmt numFmtId="169" formatCode="#,##0.0"/>
    <numFmt numFmtId="170" formatCode="0.0"/>
  </numFmts>
  <fonts count="19" x14ac:knownFonts="1">
    <font>
      <sz val="12"/>
      <color rgb="FF000000"/>
      <name val="Arial"/>
    </font>
    <font>
      <b/>
      <sz val="14"/>
      <color rgb="FF000000"/>
      <name val="Arial"/>
      <family val="2"/>
    </font>
    <font>
      <u/>
      <sz val="12"/>
      <color theme="10"/>
      <name val="Arial"/>
      <family val="2"/>
    </font>
    <font>
      <b/>
      <sz val="12"/>
      <color rgb="FF000000"/>
      <name val="Arial"/>
      <family val="2"/>
    </font>
    <font>
      <u/>
      <sz val="12"/>
      <color rgb="FF0000FF"/>
      <name val="Arial"/>
      <family val="2"/>
    </font>
    <font>
      <sz val="10"/>
      <name val="Arial"/>
      <family val="2"/>
    </font>
    <font>
      <b/>
      <sz val="12"/>
      <color rgb="FF000000"/>
      <name val="Arial"/>
      <family val="2"/>
    </font>
    <font>
      <sz val="12"/>
      <color rgb="FF000000"/>
      <name val="Arial"/>
      <family val="2"/>
    </font>
    <font>
      <sz val="12"/>
      <color theme="1"/>
      <name val="Arial"/>
      <family val="2"/>
    </font>
    <font>
      <b/>
      <sz val="16"/>
      <name val="Arial"/>
      <family val="2"/>
    </font>
    <font>
      <u/>
      <sz val="12"/>
      <color rgb="FF0563C1"/>
      <name val="Arial"/>
      <family val="2"/>
    </font>
    <font>
      <sz val="12"/>
      <name val="Arial"/>
      <family val="2"/>
    </font>
    <font>
      <b/>
      <sz val="12"/>
      <color theme="1"/>
      <name val="Arial"/>
      <family val="2"/>
    </font>
    <font>
      <sz val="8"/>
      <name val="Arial"/>
      <family val="2"/>
    </font>
    <font>
      <b/>
      <sz val="12"/>
      <color theme="0"/>
      <name val="Arial"/>
      <family val="2"/>
    </font>
    <font>
      <sz val="12"/>
      <color theme="0"/>
      <name val="Arial"/>
      <family val="2"/>
    </font>
    <font>
      <sz val="14"/>
      <color rgb="FF000000"/>
      <name val="Arial"/>
      <family val="2"/>
    </font>
    <font>
      <sz val="8"/>
      <color rgb="FF000000"/>
      <name val="Arial"/>
      <family val="2"/>
    </font>
    <font>
      <b/>
      <sz val="12"/>
      <name val="Arial"/>
      <family val="2"/>
    </font>
  </fonts>
  <fills count="4">
    <fill>
      <patternFill patternType="none"/>
    </fill>
    <fill>
      <patternFill patternType="gray125"/>
    </fill>
    <fill>
      <patternFill patternType="solid">
        <fgColor indexed="44"/>
        <bgColor indexed="64"/>
      </patternFill>
    </fill>
    <fill>
      <patternFill patternType="solid">
        <fgColor indexed="43"/>
        <bgColor indexed="64"/>
      </patternFill>
    </fill>
  </fills>
  <borders count="4">
    <border>
      <left/>
      <right/>
      <top/>
      <bottom/>
      <diagonal/>
    </border>
    <border>
      <left/>
      <right/>
      <top style="thin">
        <color rgb="FF000000"/>
      </top>
      <bottom style="thin">
        <color rgb="FF000000"/>
      </bottom>
      <diagonal/>
    </border>
    <border>
      <left style="thin">
        <color indexed="64"/>
      </left>
      <right style="thin">
        <color indexed="64"/>
      </right>
      <top/>
      <bottom/>
      <diagonal/>
    </border>
    <border>
      <left/>
      <right/>
      <top style="thin">
        <color indexed="64"/>
      </top>
      <bottom style="thin">
        <color indexed="64"/>
      </bottom>
      <diagonal/>
    </border>
  </borders>
  <cellStyleXfs count="14">
    <xf numFmtId="0" fontId="0" fillId="0" borderId="0"/>
    <xf numFmtId="0" fontId="5" fillId="2" borderId="2">
      <alignment horizontal="center" vertical="center"/>
      <protection locked="0"/>
    </xf>
    <xf numFmtId="0" fontId="5" fillId="3" borderId="0">
      <protection locked="0"/>
    </xf>
    <xf numFmtId="0" fontId="2" fillId="0" borderId="0" applyNumberFormat="0" applyFill="0" applyBorder="0" applyAlignment="0" applyProtection="0"/>
    <xf numFmtId="0" fontId="9" fillId="0" borderId="0" applyNumberFormat="0" applyAlignment="0" applyProtection="0"/>
    <xf numFmtId="0" fontId="7" fillId="0" borderId="0"/>
    <xf numFmtId="0" fontId="10" fillId="0" borderId="0" applyNumberFormat="0" applyFill="0" applyBorder="0" applyAlignment="0" applyProtection="0"/>
    <xf numFmtId="0" fontId="7" fillId="0" borderId="0"/>
    <xf numFmtId="0" fontId="11" fillId="0" borderId="0"/>
    <xf numFmtId="0" fontId="13"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7" fillId="0" borderId="0"/>
  </cellStyleXfs>
  <cellXfs count="98">
    <xf numFmtId="0" fontId="0" fillId="0" borderId="0" xfId="0"/>
    <xf numFmtId="0" fontId="1" fillId="0" borderId="0" xfId="0" applyFont="1"/>
    <xf numFmtId="0" fontId="0" fillId="0" borderId="0" xfId="0" applyAlignment="1">
      <alignment horizontal="left" wrapText="1"/>
    </xf>
    <xf numFmtId="0" fontId="1" fillId="0" borderId="0" xfId="0" applyFont="1" applyAlignment="1">
      <alignment horizontal="left" wrapText="1"/>
    </xf>
    <xf numFmtId="0" fontId="2" fillId="0" borderId="0" xfId="0" applyFont="1"/>
    <xf numFmtId="0" fontId="2" fillId="0" borderId="0" xfId="0" applyFont="1" applyAlignment="1">
      <alignment horizontal="left" wrapText="1"/>
    </xf>
    <xf numFmtId="0" fontId="3" fillId="0" borderId="0" xfId="0" applyFont="1"/>
    <xf numFmtId="0" fontId="4" fillId="0" borderId="0" xfId="0" applyFont="1"/>
    <xf numFmtId="0" fontId="3" fillId="0" borderId="0" xfId="0" applyFont="1" applyAlignment="1">
      <alignment wrapText="1"/>
    </xf>
    <xf numFmtId="0" fontId="3" fillId="0" borderId="1" xfId="0" applyFont="1" applyBorder="1" applyAlignment="1">
      <alignment horizontal="left" vertical="top" wrapText="1"/>
    </xf>
    <xf numFmtId="0" fontId="3" fillId="0" borderId="1" xfId="0" applyFont="1" applyBorder="1" applyAlignment="1">
      <alignment horizontal="right" vertical="top" wrapText="1"/>
    </xf>
    <xf numFmtId="3" fontId="0" fillId="0" borderId="0" xfId="0" applyNumberFormat="1" applyAlignment="1">
      <alignment horizontal="left" wrapText="1"/>
    </xf>
    <xf numFmtId="3" fontId="0" fillId="0" borderId="0" xfId="0" applyNumberFormat="1" applyAlignment="1">
      <alignment horizontal="right" wrapText="1"/>
    </xf>
    <xf numFmtId="3" fontId="0" fillId="0" borderId="0" xfId="0" applyNumberFormat="1"/>
    <xf numFmtId="165" fontId="0" fillId="0" borderId="0" xfId="0" applyNumberFormat="1" applyAlignment="1">
      <alignment horizontal="right" wrapText="1"/>
    </xf>
    <xf numFmtId="165" fontId="0" fillId="0" borderId="0" xfId="0" applyNumberFormat="1"/>
    <xf numFmtId="0" fontId="3" fillId="0" borderId="0" xfId="0" applyFont="1" applyAlignment="1">
      <alignment horizontal="left" vertical="center" wrapText="1"/>
    </xf>
    <xf numFmtId="3" fontId="3" fillId="0" borderId="0" xfId="0" applyNumberFormat="1" applyFont="1" applyAlignment="1">
      <alignment horizontal="left" vertical="center" wrapText="1"/>
    </xf>
    <xf numFmtId="3" fontId="3" fillId="0" borderId="0" xfId="0" applyNumberFormat="1" applyFont="1" applyAlignment="1">
      <alignment horizontal="right" vertical="center" wrapText="1"/>
    </xf>
    <xf numFmtId="165" fontId="3" fillId="0" borderId="0" xfId="0" applyNumberFormat="1" applyFont="1" applyAlignment="1">
      <alignment horizontal="right" vertical="center" wrapText="1"/>
    </xf>
    <xf numFmtId="166" fontId="0" fillId="0" borderId="0" xfId="0" applyNumberFormat="1" applyAlignment="1">
      <alignment horizontal="right" wrapText="1"/>
    </xf>
    <xf numFmtId="166" fontId="0" fillId="0" borderId="0" xfId="0" applyNumberFormat="1"/>
    <xf numFmtId="166" fontId="3" fillId="0" borderId="0" xfId="0" applyNumberFormat="1" applyFont="1" applyAlignment="1">
      <alignment horizontal="right" vertical="center" wrapText="1"/>
    </xf>
    <xf numFmtId="3" fontId="3" fillId="0" borderId="1" xfId="0" applyNumberFormat="1" applyFont="1" applyBorder="1" applyAlignment="1">
      <alignment horizontal="left" vertical="top" wrapText="1"/>
    </xf>
    <xf numFmtId="3" fontId="3" fillId="0" borderId="1" xfId="0" applyNumberFormat="1" applyFont="1" applyBorder="1" applyAlignment="1">
      <alignment horizontal="right" vertical="top" wrapText="1"/>
    </xf>
    <xf numFmtId="3" fontId="0" fillId="0" borderId="0" xfId="0" applyNumberFormat="1" applyAlignment="1">
      <alignment horizontal="left" wrapText="1" indent="1"/>
    </xf>
    <xf numFmtId="3" fontId="6" fillId="0" borderId="0" xfId="0" applyNumberFormat="1" applyFont="1" applyAlignment="1">
      <alignment vertical="center" wrapText="1"/>
    </xf>
    <xf numFmtId="165" fontId="6" fillId="0" borderId="0" xfId="0" applyNumberFormat="1" applyFont="1" applyAlignment="1">
      <alignment vertical="center" wrapText="1"/>
    </xf>
    <xf numFmtId="167" fontId="0" fillId="0" borderId="0" xfId="0" applyNumberFormat="1" applyAlignment="1">
      <alignment horizontal="left"/>
    </xf>
    <xf numFmtId="0" fontId="7" fillId="0" borderId="0" xfId="0" applyFont="1" applyAlignment="1">
      <alignment horizontal="left" wrapText="1"/>
    </xf>
    <xf numFmtId="0" fontId="7" fillId="0" borderId="0" xfId="0" applyFont="1"/>
    <xf numFmtId="0" fontId="0" fillId="0" borderId="0" xfId="0" applyAlignment="1">
      <alignment vertical="top" wrapText="1"/>
    </xf>
    <xf numFmtId="0" fontId="4" fillId="0" borderId="0" xfId="0" applyFont="1" applyAlignment="1">
      <alignment vertical="top" wrapText="1"/>
    </xf>
    <xf numFmtId="0" fontId="6" fillId="0" borderId="0" xfId="0" applyFont="1" applyAlignment="1">
      <alignment horizontal="left" vertical="center" wrapText="1"/>
    </xf>
    <xf numFmtId="0" fontId="7" fillId="0" borderId="0" xfId="0" applyFont="1" applyAlignment="1">
      <alignment vertical="top" wrapText="1"/>
    </xf>
    <xf numFmtId="0" fontId="2" fillId="0" borderId="0" xfId="3" applyAlignment="1">
      <alignment vertical="top" wrapText="1"/>
    </xf>
    <xf numFmtId="0" fontId="9" fillId="0" borderId="0" xfId="4" applyAlignment="1"/>
    <xf numFmtId="0" fontId="7" fillId="0" borderId="0" xfId="5"/>
    <xf numFmtId="0" fontId="10" fillId="0" borderId="0" xfId="6"/>
    <xf numFmtId="0" fontId="2" fillId="0" borderId="0" xfId="7" applyFont="1"/>
    <xf numFmtId="0" fontId="7" fillId="0" borderId="0" xfId="7"/>
    <xf numFmtId="0" fontId="2" fillId="0" borderId="0" xfId="3"/>
    <xf numFmtId="0" fontId="9" fillId="0" borderId="0" xfId="4"/>
    <xf numFmtId="0" fontId="11" fillId="0" borderId="0" xfId="8"/>
    <xf numFmtId="0" fontId="7" fillId="0" borderId="0" xfId="8" applyFont="1"/>
    <xf numFmtId="0" fontId="12" fillId="0" borderId="0" xfId="8" applyFont="1" applyAlignment="1">
      <alignment horizontal="left"/>
    </xf>
    <xf numFmtId="0" fontId="12" fillId="0" borderId="0" xfId="8" applyFont="1" applyAlignment="1">
      <alignment horizontal="right" wrapText="1"/>
    </xf>
    <xf numFmtId="0" fontId="8" fillId="0" borderId="0" xfId="8" applyFont="1" applyAlignment="1">
      <alignment horizontal="left"/>
    </xf>
    <xf numFmtId="2" fontId="8" fillId="0" borderId="0" xfId="8" applyNumberFormat="1" applyFont="1"/>
    <xf numFmtId="0" fontId="3" fillId="0" borderId="0" xfId="7" applyFont="1" applyAlignment="1">
      <alignment horizontal="left" vertical="top" wrapText="1"/>
    </xf>
    <xf numFmtId="0" fontId="3" fillId="0" borderId="0" xfId="7" applyFont="1" applyAlignment="1">
      <alignment horizontal="right" vertical="top" wrapText="1"/>
    </xf>
    <xf numFmtId="0" fontId="3" fillId="0" borderId="0" xfId="5" applyFont="1" applyAlignment="1">
      <alignment horizontal="right" vertical="top"/>
    </xf>
    <xf numFmtId="0" fontId="7" fillId="0" borderId="0" xfId="7" applyAlignment="1">
      <alignment horizontal="left" vertical="center" wrapText="1"/>
    </xf>
    <xf numFmtId="165" fontId="7" fillId="0" borderId="0" xfId="5" applyNumberFormat="1" applyAlignment="1">
      <alignment horizontal="right" vertical="center" wrapText="1"/>
    </xf>
    <xf numFmtId="3" fontId="11" fillId="0" borderId="0" xfId="9" applyNumberFormat="1" applyFont="1" applyAlignment="1">
      <alignment horizontal="right"/>
    </xf>
    <xf numFmtId="168" fontId="0" fillId="0" borderId="0" xfId="10" applyNumberFormat="1" applyFont="1"/>
    <xf numFmtId="164" fontId="7" fillId="0" borderId="0" xfId="5" applyNumberFormat="1"/>
    <xf numFmtId="0" fontId="3" fillId="0" borderId="3" xfId="5" applyFont="1" applyBorder="1"/>
    <xf numFmtId="9" fontId="0" fillId="0" borderId="0" xfId="11" applyFont="1"/>
    <xf numFmtId="0" fontId="12" fillId="0" borderId="0" xfId="8" applyFont="1" applyAlignment="1">
      <alignment vertical="top"/>
    </xf>
    <xf numFmtId="0" fontId="12" fillId="0" borderId="0" xfId="8" applyFont="1" applyAlignment="1">
      <alignment horizontal="right" vertical="top" wrapText="1"/>
    </xf>
    <xf numFmtId="0" fontId="14" fillId="0" borderId="0" xfId="8" applyFont="1" applyAlignment="1">
      <alignment vertical="top" wrapText="1"/>
    </xf>
    <xf numFmtId="0" fontId="8" fillId="0" borderId="0" xfId="8" applyFont="1"/>
    <xf numFmtId="165" fontId="7" fillId="0" borderId="0" xfId="5" applyNumberFormat="1" applyAlignment="1">
      <alignment horizontal="right" wrapText="1"/>
    </xf>
    <xf numFmtId="2" fontId="11" fillId="0" borderId="0" xfId="8" applyNumberFormat="1"/>
    <xf numFmtId="2" fontId="15" fillId="0" borderId="0" xfId="8" applyNumberFormat="1" applyFont="1"/>
    <xf numFmtId="0" fontId="12" fillId="0" borderId="0" xfId="8" applyFont="1" applyAlignment="1">
      <alignment horizontal="left" wrapText="1"/>
    </xf>
    <xf numFmtId="169" fontId="11" fillId="0" borderId="0" xfId="8" applyNumberFormat="1"/>
    <xf numFmtId="0" fontId="16" fillId="0" borderId="0" xfId="8" applyFont="1" applyAlignment="1">
      <alignment vertical="center" readingOrder="1"/>
    </xf>
    <xf numFmtId="168" fontId="8" fillId="0" borderId="0" xfId="12" applyNumberFormat="1" applyFont="1"/>
    <xf numFmtId="0" fontId="17" fillId="0" borderId="0" xfId="8" applyFont="1" applyAlignment="1">
      <alignment horizontal="left" vertical="center" indent="4"/>
    </xf>
    <xf numFmtId="0" fontId="11" fillId="0" borderId="0" xfId="8" applyAlignment="1">
      <alignment horizontal="left"/>
    </xf>
    <xf numFmtId="168" fontId="11" fillId="0" borderId="0" xfId="8" applyNumberFormat="1"/>
    <xf numFmtId="9" fontId="11" fillId="0" borderId="0" xfId="11" applyFont="1"/>
    <xf numFmtId="0" fontId="3" fillId="0" borderId="0" xfId="7" applyFont="1" applyAlignment="1">
      <alignment wrapText="1"/>
    </xf>
    <xf numFmtId="0" fontId="3" fillId="0" borderId="0" xfId="7" applyFont="1"/>
    <xf numFmtId="170" fontId="11" fillId="0" borderId="0" xfId="8" applyNumberFormat="1" applyAlignment="1">
      <alignment horizontal="right"/>
    </xf>
    <xf numFmtId="0" fontId="18" fillId="0" borderId="0" xfId="8" applyFont="1" applyAlignment="1">
      <alignment wrapText="1"/>
    </xf>
    <xf numFmtId="170" fontId="18" fillId="0" borderId="0" xfId="8" applyNumberFormat="1" applyFont="1" applyAlignment="1">
      <alignment horizontal="right" wrapText="1"/>
    </xf>
    <xf numFmtId="3" fontId="11" fillId="0" borderId="0" xfId="8" applyNumberFormat="1"/>
    <xf numFmtId="0" fontId="2" fillId="0" borderId="0" xfId="5" applyFont="1"/>
    <xf numFmtId="0" fontId="3" fillId="0" borderId="1" xfId="5" applyFont="1" applyBorder="1" applyAlignment="1">
      <alignment horizontal="left" vertical="top" wrapText="1"/>
    </xf>
    <xf numFmtId="0" fontId="3" fillId="0" borderId="1" xfId="5" applyFont="1" applyBorder="1" applyAlignment="1">
      <alignment horizontal="right" vertical="top" wrapText="1"/>
    </xf>
    <xf numFmtId="165" fontId="7" fillId="0" borderId="0" xfId="5" applyNumberFormat="1"/>
    <xf numFmtId="0" fontId="3" fillId="0" borderId="0" xfId="5" applyFont="1" applyAlignment="1">
      <alignment vertical="center"/>
    </xf>
    <xf numFmtId="165" fontId="3" fillId="0" borderId="0" xfId="5" applyNumberFormat="1" applyFont="1" applyAlignment="1">
      <alignment vertical="center"/>
    </xf>
    <xf numFmtId="0" fontId="11" fillId="0" borderId="0" xfId="8" applyAlignment="1">
      <alignment vertical="top" wrapText="1"/>
    </xf>
    <xf numFmtId="0" fontId="18" fillId="0" borderId="0" xfId="8" applyFont="1"/>
    <xf numFmtId="0" fontId="3" fillId="0" borderId="0" xfId="13" applyFont="1" applyAlignment="1">
      <alignment wrapText="1"/>
    </xf>
    <xf numFmtId="0" fontId="18" fillId="0" borderId="0" xfId="8" applyFont="1" applyAlignment="1">
      <alignment horizontal="left" wrapText="1" indent="1"/>
    </xf>
    <xf numFmtId="0" fontId="3" fillId="0" borderId="0" xfId="8" applyFont="1" applyAlignment="1">
      <alignment horizontal="left" vertical="top" indent="1"/>
    </xf>
    <xf numFmtId="0" fontId="3" fillId="0" borderId="0" xfId="13" applyFont="1" applyAlignment="1">
      <alignment horizontal="left" wrapText="1"/>
    </xf>
    <xf numFmtId="2" fontId="7" fillId="0" borderId="0" xfId="5" applyNumberFormat="1" applyAlignment="1">
      <alignment horizontal="right" vertical="center" wrapText="1"/>
    </xf>
    <xf numFmtId="0" fontId="2" fillId="0" borderId="0" xfId="3" applyAlignment="1">
      <alignment horizontal="left" wrapText="1"/>
    </xf>
    <xf numFmtId="0" fontId="9" fillId="0" borderId="0" xfId="4" applyAlignment="1">
      <alignment wrapText="1"/>
    </xf>
    <xf numFmtId="0" fontId="9" fillId="0" borderId="0" xfId="4" applyAlignment="1">
      <alignment vertical="center"/>
    </xf>
    <xf numFmtId="0" fontId="0" fillId="0" borderId="0" xfId="0" applyAlignment="1">
      <alignment wrapText="1"/>
    </xf>
    <xf numFmtId="0" fontId="11" fillId="0" borderId="0" xfId="8" applyAlignment="1">
      <alignment wrapText="1"/>
    </xf>
  </cellXfs>
  <cellStyles count="14">
    <cellStyle name="cells" xfId="2" xr:uid="{B841F8FA-F724-4D90-B53B-6D78EF3D6F84}"/>
    <cellStyle name="column field" xfId="1" xr:uid="{A1687D76-9E96-4AF5-A135-F511496C237B}"/>
    <cellStyle name="Comma 2" xfId="10" xr:uid="{BF52E27E-417D-422A-8AA3-4C095093ACA0}"/>
    <cellStyle name="Comma 6" xfId="12" xr:uid="{B45D2D62-CA8E-4433-8347-3C19037469F9}"/>
    <cellStyle name="Heading 1 2" xfId="4" xr:uid="{57556E17-A001-4505-A4F5-CB5C9BE46EB1}"/>
    <cellStyle name="Hyperlink" xfId="3" builtinId="8"/>
    <cellStyle name="Hyperlink 2" xfId="6" xr:uid="{273B524E-5B1A-42F0-A8A8-9F164CA997EA}"/>
    <cellStyle name="Normal" xfId="0" builtinId="0"/>
    <cellStyle name="Normal 2" xfId="5" xr:uid="{E7095A4E-2A8B-423C-9AC8-62CED89F8538}"/>
    <cellStyle name="Normal 2 2" xfId="8" xr:uid="{84EFB79A-2BF7-4439-9D57-AAE97E1FFDA0}"/>
    <cellStyle name="Normal 3" xfId="7" xr:uid="{B36527BE-4F49-469E-8E16-3A62A186FE5E}"/>
    <cellStyle name="Normal 4 2" xfId="13" xr:uid="{A4AB63CF-EB04-45A1-9955-DB4AE07BDA33}"/>
    <cellStyle name="Normal_TABLE4" xfId="9" xr:uid="{E61D77B7-4AC6-4C89-862C-56E49C3FA80A}"/>
    <cellStyle name="Per cent 2" xfId="11" xr:uid="{A39B8120-4551-4843-8071-6435465A3276}"/>
  </cellStyles>
  <dxfs count="34">
    <dxf>
      <numFmt numFmtId="170" formatCode="0.0"/>
      <alignment horizontal="right" vertical="bottom" textRotation="0" wrapText="0" indent="0" justifyLastLine="0" shrinkToFit="0" readingOrder="0"/>
    </dxf>
    <dxf>
      <numFmt numFmtId="3" formatCode="#,##0"/>
    </dxf>
    <dxf>
      <alignment horizontal="left" vertical="bottom" textRotation="0" wrapText="0" indent="0" justifyLastLine="0" shrinkToFit="0" readingOrder="0"/>
    </dxf>
    <dxf>
      <font>
        <b/>
      </font>
      <alignment horizontal="general"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8" formatCode="_-* #,##0_-;\-* #,##0_-;_-* &quot;-&quot;??_-;_-@_-"/>
    </dxf>
    <dxf>
      <font>
        <b val="0"/>
        <i val="0"/>
        <strike val="0"/>
        <condense val="0"/>
        <extend val="0"/>
        <outline val="0"/>
        <shadow val="0"/>
        <u val="none"/>
        <vertAlign val="baseline"/>
        <sz val="12"/>
        <color theme="1"/>
        <name val="Arial"/>
        <family val="2"/>
        <scheme val="none"/>
      </font>
      <numFmt numFmtId="168" formatCode="_-* #,##0_-;\-* #,##0_-;_-* &quot;-&quot;??_-;_-@_-"/>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numFmt numFmtId="2" formatCode="0.00"/>
    </dxf>
    <dxf>
      <font>
        <b val="0"/>
        <i val="0"/>
        <strike val="0"/>
        <condense val="0"/>
        <extend val="0"/>
        <outline val="0"/>
        <shadow val="0"/>
        <u val="none"/>
        <vertAlign val="baseline"/>
        <sz val="12"/>
        <color theme="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scheme val="none"/>
      </font>
    </dxf>
    <dxf>
      <border>
        <bottom style="thin">
          <color indexed="64"/>
        </bottom>
      </border>
    </dxf>
    <dxf>
      <font>
        <b/>
        <i val="0"/>
        <strike val="0"/>
        <condense val="0"/>
        <extend val="0"/>
        <outline val="0"/>
        <shadow val="0"/>
        <u val="none"/>
        <vertAlign val="baseline"/>
        <sz val="12"/>
        <color rgb="FF000000"/>
        <name val="Arial"/>
        <family val="2"/>
        <scheme val="none"/>
      </font>
    </dxf>
    <dxf>
      <font>
        <b val="0"/>
        <family val="2"/>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colors>
    <mruColors>
      <color rgb="FF6C29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610272487689303E-2"/>
          <c:y val="1.7256024815079932E-2"/>
          <c:w val="0.84264433680692674"/>
          <c:h val="0.93227474308658131"/>
        </c:manualLayout>
      </c:layout>
      <c:lineChart>
        <c:grouping val="standard"/>
        <c:varyColors val="0"/>
        <c:ser>
          <c:idx val="2"/>
          <c:order val="0"/>
          <c:tx>
            <c:v>Households</c:v>
          </c:tx>
          <c:spPr>
            <a:ln w="38100" cap="rnd">
              <a:solidFill>
                <a:srgbClr val="6C297F"/>
              </a:solidFill>
              <a:round/>
            </a:ln>
            <a:effectLst/>
          </c:spPr>
          <c:marker>
            <c:symbol val="none"/>
          </c:marker>
          <c:dPt>
            <c:idx val="0"/>
            <c:marker>
              <c:symbol val="circle"/>
              <c:size val="10"/>
              <c:spPr>
                <a:solidFill>
                  <a:srgbClr val="6C297F"/>
                </a:solidFill>
                <a:ln w="28575">
                  <a:solidFill>
                    <a:srgbClr val="6C297F"/>
                  </a:solidFill>
                </a:ln>
                <a:effectLst/>
              </c:spPr>
            </c:marker>
            <c:bubble3D val="0"/>
            <c:extLst>
              <c:ext xmlns:c16="http://schemas.microsoft.com/office/drawing/2014/chart" uri="{C3380CC4-5D6E-409C-BE32-E72D297353CC}">
                <c16:uniqueId val="{00000000-7DA7-4C21-94A4-BB2657BD767C}"/>
              </c:ext>
            </c:extLst>
          </c:dPt>
          <c:dPt>
            <c:idx val="10"/>
            <c:marker>
              <c:symbol val="none"/>
            </c:marker>
            <c:bubble3D val="0"/>
            <c:extLst>
              <c:ext xmlns:c16="http://schemas.microsoft.com/office/drawing/2014/chart" uri="{C3380CC4-5D6E-409C-BE32-E72D297353CC}">
                <c16:uniqueId val="{00000001-7DA7-4C21-94A4-BB2657BD767C}"/>
              </c:ext>
            </c:extLst>
          </c:dPt>
          <c:dPt>
            <c:idx val="20"/>
            <c:marker>
              <c:symbol val="circle"/>
              <c:size val="10"/>
              <c:spPr>
                <a:solidFill>
                  <a:srgbClr val="6C297F"/>
                </a:solidFill>
                <a:ln w="31750">
                  <a:solidFill>
                    <a:srgbClr val="6C297F"/>
                  </a:solidFill>
                </a:ln>
                <a:effectLst/>
              </c:spPr>
            </c:marker>
            <c:bubble3D val="0"/>
            <c:extLst>
              <c:ext xmlns:c16="http://schemas.microsoft.com/office/drawing/2014/chart" uri="{C3380CC4-5D6E-409C-BE32-E72D297353CC}">
                <c16:uniqueId val="{00000002-7DA7-4C21-94A4-BB2657BD767C}"/>
              </c:ext>
            </c:extLst>
          </c:dPt>
          <c:dLbls>
            <c:dLbl>
              <c:idx val="20"/>
              <c:layout>
                <c:manualLayout>
                  <c:x val="0"/>
                  <c:y val="-6.269592476489028E-3"/>
                </c:manualLayout>
              </c:layout>
              <c:tx>
                <c:rich>
                  <a:bodyPr/>
                  <a:lstStyle/>
                  <a:p>
                    <a:fld id="{9776A1AC-DBA6-490F-BE75-4ED5B32AB5D4}" type="SERIESNAME">
                      <a:rPr lang="en-US" b="1"/>
                      <a:pPr/>
                      <a:t>[SERIES NAME]</a:t>
                    </a:fld>
                    <a:endParaRPr lang="en-US" b="1" baseline="0"/>
                  </a:p>
                  <a:p>
                    <a:r>
                      <a:rPr lang="en-US" b="1" baseline="0"/>
                      <a:t>+ </a:t>
                    </a:r>
                    <a:fld id="{370FB471-F480-480C-83CC-062DEA40AAA6}" type="VALUE">
                      <a:rPr lang="en-US" b="1" baseline="0"/>
                      <a:pPr/>
                      <a:t>[VALUE]</a:t>
                    </a:fld>
                    <a:r>
                      <a:rPr lang="en-US" b="1" baseline="0"/>
                      <a:t> %</a:t>
                    </a:r>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DA7-4C21-94A4-BB2657BD767C}"/>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Lit>
          </c:cat>
          <c:val>
            <c:numLit>
              <c:formatCode>0.00</c:formatCode>
              <c:ptCount val="21"/>
              <c:pt idx="0">
                <c:v>0.87807436816900175</c:v>
              </c:pt>
              <c:pt idx="1">
                <c:v>0.91709520325902183</c:v>
              </c:pt>
              <c:pt idx="2">
                <c:v>1.0223838863380186</c:v>
              </c:pt>
              <c:pt idx="3">
                <c:v>0.91882247208401324</c:v>
              </c:pt>
              <c:pt idx="4">
                <c:v>1.0358915328850582</c:v>
              </c:pt>
              <c:pt idx="5">
                <c:v>0.81910412130761223</c:v>
              </c:pt>
              <c:pt idx="6">
                <c:v>0.59059226892137495</c:v>
              </c:pt>
              <c:pt idx="7">
                <c:v>0.55553193298749637</c:v>
              </c:pt>
              <c:pt idx="8">
                <c:v>0.48916111490509007</c:v>
              </c:pt>
              <c:pt idx="9">
                <c:v>0.27928412036022365</c:v>
              </c:pt>
              <c:pt idx="10">
                <c:v>0.43582437779838834</c:v>
              </c:pt>
              <c:pt idx="11">
                <c:v>0.51373411502029231</c:v>
              </c:pt>
              <c:pt idx="12">
                <c:v>0.47028953940388973</c:v>
              </c:pt>
              <c:pt idx="13">
                <c:v>0.55923172970866464</c:v>
              </c:pt>
              <c:pt idx="14">
                <c:v>0.60956568856114224</c:v>
              </c:pt>
              <c:pt idx="15">
                <c:v>0.51521244590351234</c:v>
              </c:pt>
              <c:pt idx="16">
                <c:v>0.62514290084858537</c:v>
              </c:pt>
              <c:pt idx="17">
                <c:v>0.33670741548756933</c:v>
              </c:pt>
              <c:pt idx="18">
                <c:v>0.66224978764488629</c:v>
              </c:pt>
              <c:pt idx="19">
                <c:v>0.68819559614063941</c:v>
              </c:pt>
              <c:pt idx="20">
                <c:v>0.79476996754686002</c:v>
              </c:pt>
            </c:numLit>
          </c:val>
          <c:smooth val="0"/>
          <c:extLst>
            <c:ext xmlns:c16="http://schemas.microsoft.com/office/drawing/2014/chart" uri="{C3380CC4-5D6E-409C-BE32-E72D297353CC}">
              <c16:uniqueId val="{00000003-7DA7-4C21-94A4-BB2657BD767C}"/>
            </c:ext>
          </c:extLst>
        </c:ser>
        <c:dLbls>
          <c:showLegendKey val="0"/>
          <c:showVal val="0"/>
          <c:showCatName val="0"/>
          <c:showSerName val="0"/>
          <c:showPercent val="0"/>
          <c:showBubbleSize val="0"/>
        </c:dLbls>
        <c:smooth val="0"/>
        <c:axId val="374400488"/>
        <c:axId val="374401144"/>
      </c:lineChart>
      <c:dateAx>
        <c:axId val="374400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4401144"/>
        <c:crosses val="autoZero"/>
        <c:auto val="0"/>
        <c:lblOffset val="100"/>
        <c:baseTimeUnit val="days"/>
        <c:majorUnit val="2"/>
        <c:majorTimeUnit val="days"/>
      </c:dateAx>
      <c:valAx>
        <c:axId val="374401144"/>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4400488"/>
        <c:crossesAt val="2001"/>
        <c:crossBetween val="between"/>
      </c:valAx>
      <c:spPr>
        <a:noFill/>
        <a:ln>
          <a:noFill/>
          <a:prstDash val="solid"/>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Second homes</a:t>
            </a:r>
            <a:r>
              <a:rPr lang="en-US" b="1" baseline="0">
                <a:latin typeface="Arial" panose="020B0604020202020204" pitchFamily="34" charset="0"/>
                <a:cs typeface="Arial" panose="020B0604020202020204" pitchFamily="34" charset="0"/>
              </a:rPr>
              <a:t> </a:t>
            </a:r>
            <a:r>
              <a:rPr lang="en-US" b="1">
                <a:latin typeface="Arial" panose="020B0604020202020204" pitchFamily="34" charset="0"/>
                <a:cs typeface="Arial" panose="020B0604020202020204" pitchFamily="34" charset="0"/>
              </a:rPr>
              <a: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49736116800629981"/>
          <c:y val="6.2842058781428775E-2"/>
          <c:w val="0.47511160395501206"/>
          <c:h val="0.91466019814365773"/>
        </c:manualLayout>
      </c:layout>
      <c:barChart>
        <c:barDir val="bar"/>
        <c:grouping val="clustered"/>
        <c:varyColors val="0"/>
        <c:ser>
          <c:idx val="0"/>
          <c:order val="0"/>
          <c:tx>
            <c:v>Second homes (%)</c:v>
          </c:tx>
          <c:spPr>
            <a:solidFill>
              <a:srgbClr val="949494"/>
            </a:solidFill>
            <a:ln>
              <a:noFill/>
            </a:ln>
            <a:effectLst/>
          </c:spPr>
          <c:invertIfNegative val="0"/>
          <c:dPt>
            <c:idx val="12"/>
            <c:invertIfNegative val="0"/>
            <c:bubble3D val="0"/>
            <c:spPr>
              <a:solidFill>
                <a:srgbClr val="949494"/>
              </a:solidFill>
              <a:ln>
                <a:noFill/>
              </a:ln>
              <a:effectLst/>
            </c:spPr>
            <c:extLst>
              <c:ext xmlns:c16="http://schemas.microsoft.com/office/drawing/2014/chart" uri="{C3380CC4-5D6E-409C-BE32-E72D297353CC}">
                <c16:uniqueId val="{00000001-3D63-4675-B284-500B5B9A27A5}"/>
              </c:ext>
            </c:extLst>
          </c:dPt>
          <c:dPt>
            <c:idx val="13"/>
            <c:invertIfNegative val="0"/>
            <c:bubble3D val="0"/>
            <c:spPr>
              <a:solidFill>
                <a:srgbClr val="6C297F"/>
              </a:solidFill>
              <a:ln>
                <a:noFill/>
              </a:ln>
              <a:effectLst/>
            </c:spPr>
            <c:extLst>
              <c:ext xmlns:c16="http://schemas.microsoft.com/office/drawing/2014/chart" uri="{C3380CC4-5D6E-409C-BE32-E72D297353CC}">
                <c16:uniqueId val="{00000003-3D63-4675-B284-500B5B9A27A5}"/>
              </c:ext>
            </c:extLst>
          </c:dPt>
          <c:dLbls>
            <c:dLbl>
              <c:idx val="22"/>
              <c:spPr>
                <a:noFill/>
                <a:ln>
                  <a:noFill/>
                </a:ln>
                <a:effectLst/>
              </c:spPr>
              <c:txPr>
                <a:bodyPr rot="0" spcFirstLastPara="1" vertOverflow="ellipsis" vert="horz" wrap="square" lIns="38100" tIns="19050" rIns="38100" bIns="19050" anchor="ctr" anchorCtr="0">
                  <a:spAutoFit/>
                </a:bodyPr>
                <a:lstStyle/>
                <a:p>
                  <a:pPr algn="ctr" rtl="0">
                    <a:defRPr lang="en-US"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4-3D63-4675-B284-500B5B9A27A5}"/>
                </c:ext>
              </c:extLst>
            </c:dLbl>
            <c:dLbl>
              <c:idx val="23"/>
              <c:spPr>
                <a:noFill/>
                <a:ln>
                  <a:noFill/>
                </a:ln>
                <a:effectLst/>
              </c:spPr>
              <c:txPr>
                <a:bodyPr rot="0" spcFirstLastPara="1" vertOverflow="ellipsis" vert="horz" wrap="square" lIns="38100" tIns="19050" rIns="38100" bIns="19050" anchor="ctr" anchorCtr="0">
                  <a:spAutoFit/>
                </a:bodyPr>
                <a:lstStyle/>
                <a:p>
                  <a:pPr algn="ctr" rtl="0">
                    <a:defRPr lang="en-US"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3D63-4675-B284-500B5B9A27A5}"/>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3"/>
              <c:pt idx="0">
                <c:v>Argyll and Bute</c:v>
              </c:pt>
              <c:pt idx="1">
                <c:v>Na h-Eileanan Siar</c:v>
              </c:pt>
              <c:pt idx="2">
                <c:v>Orkney Islands</c:v>
              </c:pt>
              <c:pt idx="3">
                <c:v>Highland</c:v>
              </c:pt>
              <c:pt idx="4">
                <c:v>North Ayrshire</c:v>
              </c:pt>
              <c:pt idx="5">
                <c:v>Dumfries and Galloway</c:v>
              </c:pt>
              <c:pt idx="6">
                <c:v>Moray</c:v>
              </c:pt>
              <c:pt idx="7">
                <c:v>Scottish Borders</c:v>
              </c:pt>
              <c:pt idx="8">
                <c:v>Perth and Kinross</c:v>
              </c:pt>
              <c:pt idx="9">
                <c:v>Shetland Islands</c:v>
              </c:pt>
              <c:pt idx="10">
                <c:v>Fife</c:v>
              </c:pt>
              <c:pt idx="11">
                <c:v>Aberdeenshire</c:v>
              </c:pt>
              <c:pt idx="12">
                <c:v>East Lothian</c:v>
              </c:pt>
              <c:pt idx="13">
                <c:v>Scotland</c:v>
              </c:pt>
              <c:pt idx="14">
                <c:v>South Ayrshire</c:v>
              </c:pt>
              <c:pt idx="15">
                <c:v>Angus</c:v>
              </c:pt>
              <c:pt idx="16">
                <c:v>Dundee City</c:v>
              </c:pt>
              <c:pt idx="17">
                <c:v>Stirling</c:v>
              </c:pt>
              <c:pt idx="18">
                <c:v>Aberdeen City</c:v>
              </c:pt>
              <c:pt idx="19">
                <c:v>City of Edinburgh</c:v>
              </c:pt>
              <c:pt idx="20">
                <c:v>Inverclyde</c:v>
              </c:pt>
              <c:pt idx="21">
                <c:v>Clackmannanshire</c:v>
              </c:pt>
              <c:pt idx="22">
                <c:v>East Ayrshire</c:v>
              </c:pt>
              <c:pt idx="23">
                <c:v>East Renfrewshire</c:v>
              </c:pt>
              <c:pt idx="24">
                <c:v>Glasgow City</c:v>
              </c:pt>
              <c:pt idx="25">
                <c:v>Renfrewshire</c:v>
              </c:pt>
              <c:pt idx="26">
                <c:v>East Dunbartonshire</c:v>
              </c:pt>
              <c:pt idx="27">
                <c:v>Falkirk</c:v>
              </c:pt>
              <c:pt idx="28">
                <c:v>Midlothian</c:v>
              </c:pt>
              <c:pt idx="29">
                <c:v>South Lanarkshire</c:v>
              </c:pt>
              <c:pt idx="30">
                <c:v>West Lothian</c:v>
              </c:pt>
              <c:pt idx="31">
                <c:v>North Lanarkshire</c:v>
              </c:pt>
              <c:pt idx="32">
                <c:v>West Dunbartonshire</c:v>
              </c:pt>
            </c:strLit>
          </c:cat>
          <c:val>
            <c:numLit>
              <c:formatCode>##0.0</c:formatCode>
              <c:ptCount val="33"/>
              <c:pt idx="0">
                <c:v>6.6</c:v>
              </c:pt>
              <c:pt idx="1">
                <c:v>5.7</c:v>
              </c:pt>
              <c:pt idx="2">
                <c:v>4</c:v>
              </c:pt>
              <c:pt idx="3">
                <c:v>3</c:v>
              </c:pt>
              <c:pt idx="4">
                <c:v>2.1</c:v>
              </c:pt>
              <c:pt idx="5">
                <c:v>1.8</c:v>
              </c:pt>
              <c:pt idx="6">
                <c:v>1.7</c:v>
              </c:pt>
              <c:pt idx="7">
                <c:v>1.7</c:v>
              </c:pt>
              <c:pt idx="8">
                <c:v>1.6</c:v>
              </c:pt>
              <c:pt idx="9">
                <c:v>1.5</c:v>
              </c:pt>
              <c:pt idx="10">
                <c:v>1.3</c:v>
              </c:pt>
              <c:pt idx="11">
                <c:v>1</c:v>
              </c:pt>
              <c:pt idx="12">
                <c:v>0.9</c:v>
              </c:pt>
              <c:pt idx="13">
                <c:v>0.9</c:v>
              </c:pt>
              <c:pt idx="14">
                <c:v>0.9</c:v>
              </c:pt>
              <c:pt idx="15">
                <c:v>0.7</c:v>
              </c:pt>
              <c:pt idx="16">
                <c:v>0.7</c:v>
              </c:pt>
              <c:pt idx="17">
                <c:v>0.7</c:v>
              </c:pt>
              <c:pt idx="18">
                <c:v>0.6</c:v>
              </c:pt>
              <c:pt idx="19">
                <c:v>0.6</c:v>
              </c:pt>
              <c:pt idx="20">
                <c:v>0.3</c:v>
              </c:pt>
              <c:pt idx="21">
                <c:v>0.2</c:v>
              </c:pt>
              <c:pt idx="22">
                <c:v>0.2</c:v>
              </c:pt>
              <c:pt idx="23">
                <c:v>0.2</c:v>
              </c:pt>
              <c:pt idx="24">
                <c:v>0.2</c:v>
              </c:pt>
              <c:pt idx="25">
                <c:v>0.2</c:v>
              </c:pt>
              <c:pt idx="26">
                <c:v>0.1</c:v>
              </c:pt>
              <c:pt idx="27">
                <c:v>0.1</c:v>
              </c:pt>
              <c:pt idx="28">
                <c:v>0.1</c:v>
              </c:pt>
              <c:pt idx="29">
                <c:v>0.1</c:v>
              </c:pt>
              <c:pt idx="30">
                <c:v>0.1</c:v>
              </c:pt>
              <c:pt idx="31">
                <c:v>0</c:v>
              </c:pt>
              <c:pt idx="32">
                <c:v>0</c:v>
              </c:pt>
            </c:numLit>
          </c:val>
          <c:extLst>
            <c:ext xmlns:c16="http://schemas.microsoft.com/office/drawing/2014/chart" uri="{C3380CC4-5D6E-409C-BE32-E72D297353CC}">
              <c16:uniqueId val="{00000006-3D63-4675-B284-500B5B9A27A5}"/>
            </c:ext>
          </c:extLst>
        </c:ser>
        <c:dLbls>
          <c:showLegendKey val="0"/>
          <c:showVal val="0"/>
          <c:showCatName val="0"/>
          <c:showSerName val="0"/>
          <c:showPercent val="0"/>
          <c:showBubbleSize val="0"/>
        </c:dLbls>
        <c:gapWidth val="60"/>
        <c:axId val="1388380223"/>
        <c:axId val="1388359007"/>
      </c:barChart>
      <c:catAx>
        <c:axId val="138838022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88359007"/>
        <c:crosses val="autoZero"/>
        <c:auto val="1"/>
        <c:lblAlgn val="ctr"/>
        <c:lblOffset val="100"/>
        <c:noMultiLvlLbl val="0"/>
      </c:catAx>
      <c:valAx>
        <c:axId val="1388359007"/>
        <c:scaling>
          <c:orientation val="minMax"/>
          <c:max val="8"/>
        </c:scaling>
        <c:delete val="1"/>
        <c:axPos val="t"/>
        <c:numFmt formatCode="##0.0" sourceLinked="1"/>
        <c:majorTickMark val="out"/>
        <c:minorTickMark val="none"/>
        <c:tickLblPos val="nextTo"/>
        <c:crossAx val="1388380223"/>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Second homes</a:t>
            </a:r>
            <a:r>
              <a:rPr lang="en-US" b="1" baseline="0">
                <a:latin typeface="Arial" panose="020B0604020202020204" pitchFamily="34" charset="0"/>
                <a:cs typeface="Arial" panose="020B0604020202020204" pitchFamily="34" charset="0"/>
              </a:rPr>
              <a:t> </a:t>
            </a:r>
            <a:r>
              <a:rPr lang="en-US" b="1">
                <a:latin typeface="Arial" panose="020B0604020202020204" pitchFamily="34" charset="0"/>
                <a:cs typeface="Arial" panose="020B0604020202020204" pitchFamily="34" charset="0"/>
              </a:rPr>
              <a: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'Figure 6 data'!$H$4</c:f>
              <c:strCache>
                <c:ptCount val="1"/>
                <c:pt idx="0">
                  <c:v>Second homes (%)</c:v>
                </c:pt>
              </c:strCache>
            </c:strRef>
          </c:tx>
          <c:spPr>
            <a:solidFill>
              <a:srgbClr val="949494"/>
            </a:solidFill>
            <a:ln>
              <a:noFill/>
            </a:ln>
            <a:effectLst/>
          </c:spPr>
          <c:invertIfNegative val="0"/>
          <c:dPt>
            <c:idx val="12"/>
            <c:invertIfNegative val="0"/>
            <c:bubble3D val="0"/>
            <c:spPr>
              <a:solidFill>
                <a:srgbClr val="6C297F"/>
              </a:solidFill>
              <a:ln>
                <a:noFill/>
              </a:ln>
              <a:effectLst/>
            </c:spPr>
            <c:extLst>
              <c:ext xmlns:c16="http://schemas.microsoft.com/office/drawing/2014/chart" uri="{C3380CC4-5D6E-409C-BE32-E72D297353CC}">
                <c16:uniqueId val="{00000001-75E9-4D33-AFAD-531B25021D97}"/>
              </c:ext>
            </c:extLst>
          </c:dPt>
          <c:dLbls>
            <c:dLbl>
              <c:idx val="22"/>
              <c:spPr>
                <a:noFill/>
                <a:ln>
                  <a:noFill/>
                </a:ln>
                <a:effectLst/>
              </c:spPr>
              <c:txPr>
                <a:bodyPr rot="0" spcFirstLastPara="1" vertOverflow="ellipsis" vert="horz" wrap="square" lIns="38100" tIns="19050" rIns="38100" bIns="19050" anchor="ctr" anchorCtr="0">
                  <a:spAutoFit/>
                </a:bodyPr>
                <a:lstStyle/>
                <a:p>
                  <a:pPr algn="ctr" rtl="0">
                    <a:defRPr lang="en-US"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2-75E9-4D33-AFAD-531B25021D97}"/>
                </c:ext>
              </c:extLst>
            </c:dLbl>
            <c:dLbl>
              <c:idx val="23"/>
              <c:spPr>
                <a:noFill/>
                <a:ln>
                  <a:noFill/>
                </a:ln>
                <a:effectLst/>
              </c:spPr>
              <c:txPr>
                <a:bodyPr rot="0" spcFirstLastPara="1" vertOverflow="ellipsis" vert="horz" wrap="square" lIns="38100" tIns="19050" rIns="38100" bIns="19050" anchor="ctr" anchorCtr="0">
                  <a:spAutoFit/>
                </a:bodyPr>
                <a:lstStyle/>
                <a:p>
                  <a:pPr algn="ctr" rtl="0">
                    <a:defRPr lang="en-US"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75E9-4D33-AFAD-531B25021D9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 data'!$G$5:$G$37</c:f>
              <c:strCache>
                <c:ptCount val="33"/>
                <c:pt idx="0">
                  <c:v>Argyll and Bute</c:v>
                </c:pt>
                <c:pt idx="1">
                  <c:v>Na h-Eileanan Siar</c:v>
                </c:pt>
                <c:pt idx="2">
                  <c:v>Orkney Islands</c:v>
                </c:pt>
                <c:pt idx="3">
                  <c:v>Highland</c:v>
                </c:pt>
                <c:pt idx="4">
                  <c:v>North Ayrshire</c:v>
                </c:pt>
                <c:pt idx="5">
                  <c:v>Dumfries and Galloway</c:v>
                </c:pt>
                <c:pt idx="6">
                  <c:v>Moray</c:v>
                </c:pt>
                <c:pt idx="7">
                  <c:v>Scottish Borders</c:v>
                </c:pt>
                <c:pt idx="8">
                  <c:v>Perth and Kinross</c:v>
                </c:pt>
                <c:pt idx="9">
                  <c:v>Shetland Islands</c:v>
                </c:pt>
                <c:pt idx="10">
                  <c:v>Fife</c:v>
                </c:pt>
                <c:pt idx="11">
                  <c:v>Aberdeenshire</c:v>
                </c:pt>
                <c:pt idx="12">
                  <c:v>East Lothian</c:v>
                </c:pt>
                <c:pt idx="13">
                  <c:v>Scotland</c:v>
                </c:pt>
                <c:pt idx="14">
                  <c:v>South Ayrshire</c:v>
                </c:pt>
                <c:pt idx="15">
                  <c:v>Angus</c:v>
                </c:pt>
                <c:pt idx="16">
                  <c:v>Dundee City</c:v>
                </c:pt>
                <c:pt idx="17">
                  <c:v>Stirling</c:v>
                </c:pt>
                <c:pt idx="18">
                  <c:v>Aberdeen City</c:v>
                </c:pt>
                <c:pt idx="19">
                  <c:v>City of Edinburgh</c:v>
                </c:pt>
                <c:pt idx="20">
                  <c:v>Inverclyde</c:v>
                </c:pt>
                <c:pt idx="21">
                  <c:v>Clackmannanshire</c:v>
                </c:pt>
                <c:pt idx="22">
                  <c:v>East Ayrshire</c:v>
                </c:pt>
                <c:pt idx="23">
                  <c:v>East Renfrewshire</c:v>
                </c:pt>
                <c:pt idx="24">
                  <c:v>Glasgow City</c:v>
                </c:pt>
                <c:pt idx="25">
                  <c:v>Renfrewshire</c:v>
                </c:pt>
                <c:pt idx="26">
                  <c:v>East Dunbartonshire</c:v>
                </c:pt>
                <c:pt idx="27">
                  <c:v>Falkirk</c:v>
                </c:pt>
                <c:pt idx="28">
                  <c:v>Midlothian</c:v>
                </c:pt>
                <c:pt idx="29">
                  <c:v>South Lanarkshire</c:v>
                </c:pt>
                <c:pt idx="30">
                  <c:v>West Lothian</c:v>
                </c:pt>
                <c:pt idx="31">
                  <c:v>North Lanarkshire</c:v>
                </c:pt>
                <c:pt idx="32">
                  <c:v>West Dunbartonshire</c:v>
                </c:pt>
              </c:strCache>
            </c:strRef>
          </c:cat>
          <c:val>
            <c:numRef>
              <c:f>'Figure 6 data'!$H$5:$H$37</c:f>
              <c:numCache>
                <c:formatCode>##0.0</c:formatCode>
                <c:ptCount val="33"/>
                <c:pt idx="0">
                  <c:v>6.6</c:v>
                </c:pt>
                <c:pt idx="1">
                  <c:v>5.7</c:v>
                </c:pt>
                <c:pt idx="2">
                  <c:v>4</c:v>
                </c:pt>
                <c:pt idx="3">
                  <c:v>3</c:v>
                </c:pt>
                <c:pt idx="4">
                  <c:v>2.1</c:v>
                </c:pt>
                <c:pt idx="5">
                  <c:v>1.8</c:v>
                </c:pt>
                <c:pt idx="6">
                  <c:v>1.7</c:v>
                </c:pt>
                <c:pt idx="7">
                  <c:v>1.7</c:v>
                </c:pt>
                <c:pt idx="8">
                  <c:v>1.6</c:v>
                </c:pt>
                <c:pt idx="9">
                  <c:v>1.5</c:v>
                </c:pt>
                <c:pt idx="10">
                  <c:v>1.3</c:v>
                </c:pt>
                <c:pt idx="11">
                  <c:v>1</c:v>
                </c:pt>
                <c:pt idx="12">
                  <c:v>0.9</c:v>
                </c:pt>
                <c:pt idx="13">
                  <c:v>0.9</c:v>
                </c:pt>
                <c:pt idx="14">
                  <c:v>0.9</c:v>
                </c:pt>
                <c:pt idx="15">
                  <c:v>0.7</c:v>
                </c:pt>
                <c:pt idx="16">
                  <c:v>0.7</c:v>
                </c:pt>
                <c:pt idx="17">
                  <c:v>0.7</c:v>
                </c:pt>
                <c:pt idx="18">
                  <c:v>0.6</c:v>
                </c:pt>
                <c:pt idx="19">
                  <c:v>0.6</c:v>
                </c:pt>
                <c:pt idx="20">
                  <c:v>0.3</c:v>
                </c:pt>
                <c:pt idx="21">
                  <c:v>0.2</c:v>
                </c:pt>
                <c:pt idx="22">
                  <c:v>0.2</c:v>
                </c:pt>
                <c:pt idx="23">
                  <c:v>0.2</c:v>
                </c:pt>
                <c:pt idx="24">
                  <c:v>0.2</c:v>
                </c:pt>
                <c:pt idx="25">
                  <c:v>0.2</c:v>
                </c:pt>
                <c:pt idx="26">
                  <c:v>0.1</c:v>
                </c:pt>
                <c:pt idx="27">
                  <c:v>0.1</c:v>
                </c:pt>
                <c:pt idx="28">
                  <c:v>0.1</c:v>
                </c:pt>
                <c:pt idx="29">
                  <c:v>0.1</c:v>
                </c:pt>
                <c:pt idx="30">
                  <c:v>0.1</c:v>
                </c:pt>
                <c:pt idx="31">
                  <c:v>0</c:v>
                </c:pt>
                <c:pt idx="32">
                  <c:v>0</c:v>
                </c:pt>
              </c:numCache>
            </c:numRef>
          </c:val>
          <c:extLst>
            <c:ext xmlns:c16="http://schemas.microsoft.com/office/drawing/2014/chart" uri="{C3380CC4-5D6E-409C-BE32-E72D297353CC}">
              <c16:uniqueId val="{00000004-75E9-4D33-AFAD-531B25021D97}"/>
            </c:ext>
          </c:extLst>
        </c:ser>
        <c:dLbls>
          <c:showLegendKey val="0"/>
          <c:showVal val="0"/>
          <c:showCatName val="0"/>
          <c:showSerName val="0"/>
          <c:showPercent val="0"/>
          <c:showBubbleSize val="0"/>
        </c:dLbls>
        <c:gapWidth val="60"/>
        <c:axId val="1388380223"/>
        <c:axId val="1388359007"/>
      </c:barChart>
      <c:catAx>
        <c:axId val="138838022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88359007"/>
        <c:crosses val="autoZero"/>
        <c:auto val="1"/>
        <c:lblAlgn val="ctr"/>
        <c:lblOffset val="100"/>
        <c:noMultiLvlLbl val="0"/>
      </c:catAx>
      <c:valAx>
        <c:axId val="1388359007"/>
        <c:scaling>
          <c:orientation val="minMax"/>
          <c:max val="8"/>
        </c:scaling>
        <c:delete val="1"/>
        <c:axPos val="t"/>
        <c:numFmt formatCode="##0.0" sourceLinked="1"/>
        <c:majorTickMark val="out"/>
        <c:minorTickMark val="none"/>
        <c:tickLblPos val="nextTo"/>
        <c:crossAx val="1388380223"/>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60801903375528E-2"/>
          <c:y val="1.543384356138457E-2"/>
          <c:w val="0.87141195329290211"/>
          <c:h val="0.93375886487440929"/>
        </c:manualLayout>
      </c:layout>
      <c:lineChart>
        <c:grouping val="standard"/>
        <c:varyColors val="0"/>
        <c:ser>
          <c:idx val="0"/>
          <c:order val="0"/>
          <c:tx>
            <c:v>Large Urban Areas</c:v>
          </c:tx>
          <c:spPr>
            <a:ln w="38100" cap="rnd">
              <a:solidFill>
                <a:srgbClr val="BF78D3"/>
              </a:solidFill>
              <a:prstDash val="sysDash"/>
              <a:round/>
            </a:ln>
            <a:effectLst/>
          </c:spPr>
          <c:marker>
            <c:symbol val="none"/>
          </c:marker>
          <c:dLbls>
            <c:dLbl>
              <c:idx val="7"/>
              <c:layout>
                <c:manualLayout>
                  <c:x val="-0.15975066038658822"/>
                  <c:y val="-2.0860950277640884E-3"/>
                </c:manualLayout>
              </c:layout>
              <c:tx>
                <c:rich>
                  <a:bodyPr/>
                  <a:lstStyle/>
                  <a:p>
                    <a:fld id="{A990FC47-9538-405E-8922-74F98C3A4DF5}" type="SERIESNAME">
                      <a:rPr lang="en-US" sz="1200">
                        <a:latin typeface="Arial" panose="020B0604020202020204" pitchFamily="34" charset="0"/>
                        <a:cs typeface="Arial" panose="020B0604020202020204" pitchFamily="34" charset="0"/>
                      </a:rPr>
                      <a:pPr/>
                      <a:t>[SERIES NAME]</a:t>
                    </a:fld>
                    <a:endParaRPr lang="en-GB"/>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E56A-4D62-AC0D-6472207936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8"/>
              <c:pt idx="0">
                <c:v>2015</c:v>
              </c:pt>
              <c:pt idx="1">
                <c:v>2016</c:v>
              </c:pt>
              <c:pt idx="2">
                <c:v>2017</c:v>
              </c:pt>
              <c:pt idx="3">
                <c:v>2018</c:v>
              </c:pt>
              <c:pt idx="4">
                <c:v>2019</c:v>
              </c:pt>
              <c:pt idx="5">
                <c:v>2020</c:v>
              </c:pt>
              <c:pt idx="6">
                <c:v>2021</c:v>
              </c:pt>
              <c:pt idx="7">
                <c:v>2022</c:v>
              </c:pt>
            </c:numLit>
          </c:cat>
          <c:val>
            <c:numLit>
              <c:formatCode>0.0</c:formatCode>
              <c:ptCount val="8"/>
              <c:pt idx="0">
                <c:v>0.55036061052995411</c:v>
              </c:pt>
              <c:pt idx="1">
                <c:v>1.4586637240107558</c:v>
              </c:pt>
              <c:pt idx="2">
                <c:v>2.3247052897370502</c:v>
              </c:pt>
              <c:pt idx="3">
                <c:v>3.3123021657976093</c:v>
              </c:pt>
              <c:pt idx="4">
                <c:v>4.2215657690000796</c:v>
              </c:pt>
              <c:pt idx="5">
                <c:v>4.6012793723092971</c:v>
              </c:pt>
              <c:pt idx="6">
                <c:v>5.4232451319179198</c:v>
              </c:pt>
              <c:pt idx="7">
                <c:v>6.3853356698135189</c:v>
              </c:pt>
            </c:numLit>
          </c:val>
          <c:smooth val="0"/>
          <c:extLst>
            <c:ext xmlns:c16="http://schemas.microsoft.com/office/drawing/2014/chart" uri="{C3380CC4-5D6E-409C-BE32-E72D297353CC}">
              <c16:uniqueId val="{00000001-E56A-4D62-AC0D-647220793607}"/>
            </c:ext>
          </c:extLst>
        </c:ser>
        <c:ser>
          <c:idx val="1"/>
          <c:order val="1"/>
          <c:tx>
            <c:v>Other Urban Areas</c:v>
          </c:tx>
          <c:spPr>
            <a:ln w="38100" cap="rnd">
              <a:solidFill>
                <a:srgbClr val="BF78D3"/>
              </a:solidFill>
              <a:prstDash val="solid"/>
              <a:round/>
            </a:ln>
            <a:effectLst/>
          </c:spPr>
          <c:marker>
            <c:symbol val="none"/>
          </c:marker>
          <c:dLbls>
            <c:dLbl>
              <c:idx val="7"/>
              <c:layout>
                <c:manualLayout>
                  <c:x val="-2.0549988069673108E-4"/>
                  <c:y val="7.992165780544272E-2"/>
                </c:manualLayout>
              </c:layout>
              <c:tx>
                <c:rich>
                  <a:bodyPr/>
                  <a:lstStyle/>
                  <a:p>
                    <a:fld id="{CF5D38E4-4C33-48EE-A3CC-5BCA56DD9AA8}" type="SERIESNAME">
                      <a:rPr lang="en-US" sz="1200">
                        <a:latin typeface="Arial" panose="020B0604020202020204" pitchFamily="34" charset="0"/>
                        <a:cs typeface="Arial" panose="020B0604020202020204" pitchFamily="34" charset="0"/>
                      </a:rPr>
                      <a:pPr/>
                      <a:t>[SERIES NAME]</a:t>
                    </a:fld>
                    <a:endParaRPr lang="en-GB"/>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E56A-4D62-AC0D-6472207936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8"/>
              <c:pt idx="0">
                <c:v>2015</c:v>
              </c:pt>
              <c:pt idx="1">
                <c:v>2016</c:v>
              </c:pt>
              <c:pt idx="2">
                <c:v>2017</c:v>
              </c:pt>
              <c:pt idx="3">
                <c:v>2018</c:v>
              </c:pt>
              <c:pt idx="4">
                <c:v>2019</c:v>
              </c:pt>
              <c:pt idx="5">
                <c:v>2020</c:v>
              </c:pt>
              <c:pt idx="6">
                <c:v>2021</c:v>
              </c:pt>
              <c:pt idx="7">
                <c:v>2022</c:v>
              </c:pt>
            </c:numLit>
          </c:cat>
          <c:val>
            <c:numLit>
              <c:formatCode>0.0</c:formatCode>
              <c:ptCount val="8"/>
              <c:pt idx="0">
                <c:v>0.58662688934232321</c:v>
              </c:pt>
              <c:pt idx="1">
                <c:v>1.1171658172886234</c:v>
              </c:pt>
              <c:pt idx="2">
                <c:v>1.764715837112818</c:v>
              </c:pt>
              <c:pt idx="3">
                <c:v>2.1338809968184602</c:v>
              </c:pt>
              <c:pt idx="4">
                <c:v>2.7243760214294754</c:v>
              </c:pt>
              <c:pt idx="5">
                <c:v>3.102123606262519</c:v>
              </c:pt>
              <c:pt idx="6">
                <c:v>3.8803440706321579</c:v>
              </c:pt>
              <c:pt idx="7">
                <c:v>4.4958610952624989</c:v>
              </c:pt>
            </c:numLit>
          </c:val>
          <c:smooth val="0"/>
          <c:extLst>
            <c:ext xmlns:c16="http://schemas.microsoft.com/office/drawing/2014/chart" uri="{C3380CC4-5D6E-409C-BE32-E72D297353CC}">
              <c16:uniqueId val="{00000003-E56A-4D62-AC0D-647220793607}"/>
            </c:ext>
          </c:extLst>
        </c:ser>
        <c:ser>
          <c:idx val="2"/>
          <c:order val="2"/>
          <c:tx>
            <c:v>Accessible Small Towns</c:v>
          </c:tx>
          <c:spPr>
            <a:ln w="38100" cap="rnd">
              <a:solidFill>
                <a:schemeClr val="tx1"/>
              </a:solidFill>
              <a:round/>
            </a:ln>
            <a:effectLst/>
          </c:spPr>
          <c:marker>
            <c:symbol val="none"/>
          </c:marker>
          <c:dLbls>
            <c:dLbl>
              <c:idx val="7"/>
              <c:layout>
                <c:manualLayout>
                  <c:x val="-0.31468583472520478"/>
                  <c:y val="8.1391276447962652E-2"/>
                </c:manualLayout>
              </c:layout>
              <c:tx>
                <c:rich>
                  <a:bodyPr/>
                  <a:lstStyle/>
                  <a:p>
                    <a:fld id="{892B01BD-DB81-44AA-B75A-A742DDF7076F}" type="SERIESNAME">
                      <a:rPr lang="en-US" sz="1200">
                        <a:latin typeface="Arial" panose="020B0604020202020204" pitchFamily="34" charset="0"/>
                        <a:cs typeface="Arial" panose="020B0604020202020204" pitchFamily="34" charset="0"/>
                      </a:rPr>
                      <a:pPr/>
                      <a:t>[SERIES NAME]</a:t>
                    </a:fld>
                    <a:endParaRPr lang="en-GB"/>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E56A-4D62-AC0D-6472207936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8"/>
              <c:pt idx="0">
                <c:v>2015</c:v>
              </c:pt>
              <c:pt idx="1">
                <c:v>2016</c:v>
              </c:pt>
              <c:pt idx="2">
                <c:v>2017</c:v>
              </c:pt>
              <c:pt idx="3">
                <c:v>2018</c:v>
              </c:pt>
              <c:pt idx="4">
                <c:v>2019</c:v>
              </c:pt>
              <c:pt idx="5">
                <c:v>2020</c:v>
              </c:pt>
              <c:pt idx="6">
                <c:v>2021</c:v>
              </c:pt>
              <c:pt idx="7">
                <c:v>2022</c:v>
              </c:pt>
            </c:numLit>
          </c:cat>
          <c:val>
            <c:numLit>
              <c:formatCode>0.0</c:formatCode>
              <c:ptCount val="8"/>
              <c:pt idx="0">
                <c:v>0.56196811112196876</c:v>
              </c:pt>
              <c:pt idx="1">
                <c:v>1.170889171476075</c:v>
              </c:pt>
              <c:pt idx="2">
                <c:v>1.8013303335615793</c:v>
              </c:pt>
              <c:pt idx="3">
                <c:v>2.2449378851609136</c:v>
              </c:pt>
              <c:pt idx="4">
                <c:v>2.9751540643646601</c:v>
              </c:pt>
              <c:pt idx="5">
                <c:v>3.3908833023574392</c:v>
              </c:pt>
              <c:pt idx="6">
                <c:v>4.3064658123838306</c:v>
              </c:pt>
              <c:pt idx="7">
                <c:v>4.9863053898072884</c:v>
              </c:pt>
            </c:numLit>
          </c:val>
          <c:smooth val="0"/>
          <c:extLst>
            <c:ext xmlns:c16="http://schemas.microsoft.com/office/drawing/2014/chart" uri="{C3380CC4-5D6E-409C-BE32-E72D297353CC}">
              <c16:uniqueId val="{00000005-E56A-4D62-AC0D-647220793607}"/>
            </c:ext>
          </c:extLst>
        </c:ser>
        <c:ser>
          <c:idx val="3"/>
          <c:order val="3"/>
          <c:tx>
            <c:v>Remote Small Towns</c:v>
          </c:tx>
          <c:spPr>
            <a:ln w="38100" cap="rnd">
              <a:solidFill>
                <a:srgbClr val="949494"/>
              </a:solidFill>
              <a:round/>
            </a:ln>
            <a:effectLst/>
          </c:spPr>
          <c:marker>
            <c:symbol val="none"/>
          </c:marker>
          <c:dLbls>
            <c:dLbl>
              <c:idx val="7"/>
              <c:layout>
                <c:manualLayout>
                  <c:x val="-9.8308098699438906E-2"/>
                  <c:y val="-2.7157119439605533E-2"/>
                </c:manualLayout>
              </c:layout>
              <c:tx>
                <c:rich>
                  <a:bodyPr/>
                  <a:lstStyle/>
                  <a:p>
                    <a:fld id="{FDA9DA7C-E562-4647-906E-B2EA365B3FE9}" type="SERIESNAME">
                      <a:rPr lang="en-US" sz="1200">
                        <a:latin typeface="Arial" panose="020B0604020202020204" pitchFamily="34" charset="0"/>
                        <a:cs typeface="Arial" panose="020B0604020202020204" pitchFamily="34" charset="0"/>
                      </a:rPr>
                      <a:pPr/>
                      <a:t>[SERIES NAME]</a:t>
                    </a:fld>
                    <a:endParaRPr lang="en-GB"/>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E56A-4D62-AC0D-6472207936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8"/>
              <c:pt idx="0">
                <c:v>2015</c:v>
              </c:pt>
              <c:pt idx="1">
                <c:v>2016</c:v>
              </c:pt>
              <c:pt idx="2">
                <c:v>2017</c:v>
              </c:pt>
              <c:pt idx="3">
                <c:v>2018</c:v>
              </c:pt>
              <c:pt idx="4">
                <c:v>2019</c:v>
              </c:pt>
              <c:pt idx="5">
                <c:v>2020</c:v>
              </c:pt>
              <c:pt idx="6">
                <c:v>2021</c:v>
              </c:pt>
              <c:pt idx="7">
                <c:v>2022</c:v>
              </c:pt>
            </c:numLit>
          </c:cat>
          <c:val>
            <c:numLit>
              <c:formatCode>0.0</c:formatCode>
              <c:ptCount val="8"/>
              <c:pt idx="0">
                <c:v>0.4933650901667308</c:v>
              </c:pt>
              <c:pt idx="1">
                <c:v>0.71594646705228637</c:v>
              </c:pt>
              <c:pt idx="2">
                <c:v>1.1370080526255988</c:v>
              </c:pt>
              <c:pt idx="3">
                <c:v>1.1653623681524339</c:v>
              </c:pt>
              <c:pt idx="4">
                <c:v>1.5495633435408829</c:v>
              </c:pt>
              <c:pt idx="5">
                <c:v>1.3439945559714284</c:v>
              </c:pt>
              <c:pt idx="6">
                <c:v>2.1109787909719957</c:v>
              </c:pt>
              <c:pt idx="7">
                <c:v>2.1903708744470896</c:v>
              </c:pt>
            </c:numLit>
          </c:val>
          <c:smooth val="0"/>
          <c:extLst>
            <c:ext xmlns:c16="http://schemas.microsoft.com/office/drawing/2014/chart" uri="{C3380CC4-5D6E-409C-BE32-E72D297353CC}">
              <c16:uniqueId val="{00000007-E56A-4D62-AC0D-647220793607}"/>
            </c:ext>
          </c:extLst>
        </c:ser>
        <c:ser>
          <c:idx val="4"/>
          <c:order val="4"/>
          <c:tx>
            <c:v>Accessible Rural</c:v>
          </c:tx>
          <c:spPr>
            <a:ln w="38100" cap="rnd">
              <a:solidFill>
                <a:srgbClr val="6C297F"/>
              </a:solidFill>
              <a:round/>
            </a:ln>
            <a:effectLst/>
          </c:spPr>
          <c:marker>
            <c:symbol val="none"/>
          </c:marker>
          <c:dLbls>
            <c:dLbl>
              <c:idx val="7"/>
              <c:layout>
                <c:manualLayout>
                  <c:x val="-0.15424461146902102"/>
                  <c:y val="1.1582193324319309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E56A-4D62-AC0D-6472207936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8"/>
              <c:pt idx="0">
                <c:v>2015</c:v>
              </c:pt>
              <c:pt idx="1">
                <c:v>2016</c:v>
              </c:pt>
              <c:pt idx="2">
                <c:v>2017</c:v>
              </c:pt>
              <c:pt idx="3">
                <c:v>2018</c:v>
              </c:pt>
              <c:pt idx="4">
                <c:v>2019</c:v>
              </c:pt>
              <c:pt idx="5">
                <c:v>2020</c:v>
              </c:pt>
              <c:pt idx="6">
                <c:v>2021</c:v>
              </c:pt>
              <c:pt idx="7">
                <c:v>2022</c:v>
              </c:pt>
            </c:numLit>
          </c:cat>
          <c:val>
            <c:numLit>
              <c:formatCode>0.0</c:formatCode>
              <c:ptCount val="8"/>
              <c:pt idx="0">
                <c:v>1.1110855159598643</c:v>
              </c:pt>
              <c:pt idx="1">
                <c:v>2.5185628834473617</c:v>
              </c:pt>
              <c:pt idx="2">
                <c:v>3.94523661437578</c:v>
              </c:pt>
              <c:pt idx="3">
                <c:v>5.1661253292176301</c:v>
              </c:pt>
              <c:pt idx="4">
                <c:v>7.1702256724486046</c:v>
              </c:pt>
              <c:pt idx="5">
                <c:v>8.4494713321508375</c:v>
              </c:pt>
              <c:pt idx="6">
                <c:v>10.608294364715555</c:v>
              </c:pt>
              <c:pt idx="7">
                <c:v>12.598189399000258</c:v>
              </c:pt>
            </c:numLit>
          </c:val>
          <c:smooth val="0"/>
          <c:extLst>
            <c:ext xmlns:c16="http://schemas.microsoft.com/office/drawing/2014/chart" uri="{C3380CC4-5D6E-409C-BE32-E72D297353CC}">
              <c16:uniqueId val="{00000009-E56A-4D62-AC0D-647220793607}"/>
            </c:ext>
          </c:extLst>
        </c:ser>
        <c:ser>
          <c:idx val="5"/>
          <c:order val="5"/>
          <c:tx>
            <c:v>Remote Rural</c:v>
          </c:tx>
          <c:spPr>
            <a:ln w="38100" cap="rnd">
              <a:solidFill>
                <a:srgbClr val="949494"/>
              </a:solidFill>
              <a:prstDash val="lgDash"/>
              <a:round/>
            </a:ln>
            <a:effectLst/>
          </c:spPr>
          <c:marker>
            <c:symbol val="none"/>
          </c:marker>
          <c:dLbls>
            <c:dLbl>
              <c:idx val="7"/>
              <c:layout>
                <c:manualLayout>
                  <c:x val="8.1923415582865755E-3"/>
                  <c:y val="-4.4057136888543097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44DDDD6B-FE99-4337-BA7C-FF38DF4483B3}" type="SERIESNAME">
                      <a:rPr lang="en-US" sz="1200">
                        <a:latin typeface="Arial" panose="020B0604020202020204" pitchFamily="34" charset="0"/>
                        <a:cs typeface="Arial" panose="020B0604020202020204" pitchFamily="34" charset="0"/>
                      </a:rPr>
                      <a:pPr>
                        <a:defRPr sz="900" b="0" i="0" u="none" strike="noStrike" kern="1200" baseline="0">
                          <a:solidFill>
                            <a:schemeClr val="tx1">
                              <a:lumMod val="75000"/>
                              <a:lumOff val="25000"/>
                            </a:schemeClr>
                          </a:solidFill>
                          <a:latin typeface="+mn-lt"/>
                          <a:ea typeface="+mn-ea"/>
                          <a:cs typeface="+mn-cs"/>
                        </a:defRPr>
                      </a:pPr>
                      <a:t>[SERIES NAME]</a:t>
                    </a:fld>
                    <a:endParaRPr lang="en-GB"/>
                  </a:p>
                </c:rich>
              </c:tx>
              <c:spPr>
                <a:noFill/>
                <a:ln>
                  <a:noFill/>
                </a:ln>
                <a:effectLst/>
              </c:spPr>
              <c:showLegendKey val="0"/>
              <c:showVal val="1"/>
              <c:showCatName val="0"/>
              <c:showSerName val="1"/>
              <c:showPercent val="0"/>
              <c:showBubbleSize val="0"/>
              <c:extLst>
                <c:ext xmlns:c15="http://schemas.microsoft.com/office/drawing/2012/chart" uri="{CE6537A1-D6FC-4f65-9D91-7224C49458BB}">
                  <c15:layout>
                    <c:manualLayout>
                      <c:w val="0.10927218248494577"/>
                      <c:h val="4.5550943467608414E-2"/>
                    </c:manualLayout>
                  </c15:layout>
                  <c15:dlblFieldTable/>
                  <c15:showDataLabelsRange val="0"/>
                </c:ext>
                <c:ext xmlns:c16="http://schemas.microsoft.com/office/drawing/2014/chart" uri="{C3380CC4-5D6E-409C-BE32-E72D297353CC}">
                  <c16:uniqueId val="{0000000A-E56A-4D62-AC0D-6472207936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8"/>
              <c:pt idx="0">
                <c:v>2015</c:v>
              </c:pt>
              <c:pt idx="1">
                <c:v>2016</c:v>
              </c:pt>
              <c:pt idx="2">
                <c:v>2017</c:v>
              </c:pt>
              <c:pt idx="3">
                <c:v>2018</c:v>
              </c:pt>
              <c:pt idx="4">
                <c:v>2019</c:v>
              </c:pt>
              <c:pt idx="5">
                <c:v>2020</c:v>
              </c:pt>
              <c:pt idx="6">
                <c:v>2021</c:v>
              </c:pt>
              <c:pt idx="7">
                <c:v>2022</c:v>
              </c:pt>
            </c:numLit>
          </c:cat>
          <c:val>
            <c:numLit>
              <c:formatCode>0.0</c:formatCode>
              <c:ptCount val="8"/>
              <c:pt idx="0">
                <c:v>0.53430924062214391</c:v>
              </c:pt>
              <c:pt idx="1">
                <c:v>0.95443732845379436</c:v>
              </c:pt>
              <c:pt idx="2">
                <c:v>1.6973467520585483</c:v>
              </c:pt>
              <c:pt idx="3">
                <c:v>1.996706312900276</c:v>
              </c:pt>
              <c:pt idx="4">
                <c:v>2.5222323879231512</c:v>
              </c:pt>
              <c:pt idx="5">
                <c:v>2.7037511436413642</c:v>
              </c:pt>
              <c:pt idx="6">
                <c:v>3.8704483074107898</c:v>
              </c:pt>
              <c:pt idx="7">
                <c:v>4.6199451052149954</c:v>
              </c:pt>
            </c:numLit>
          </c:val>
          <c:smooth val="0"/>
          <c:extLst>
            <c:ext xmlns:c16="http://schemas.microsoft.com/office/drawing/2014/chart" uri="{C3380CC4-5D6E-409C-BE32-E72D297353CC}">
              <c16:uniqueId val="{0000000B-E56A-4D62-AC0D-647220793607}"/>
            </c:ext>
          </c:extLst>
        </c:ser>
        <c:dLbls>
          <c:showLegendKey val="0"/>
          <c:showVal val="0"/>
          <c:showCatName val="0"/>
          <c:showSerName val="0"/>
          <c:showPercent val="0"/>
          <c:showBubbleSize val="0"/>
        </c:dLbls>
        <c:smooth val="0"/>
        <c:axId val="1458663903"/>
        <c:axId val="1458659327"/>
      </c:lineChart>
      <c:catAx>
        <c:axId val="1458663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659327"/>
        <c:crosses val="autoZero"/>
        <c:auto val="1"/>
        <c:lblAlgn val="ctr"/>
        <c:lblOffset val="100"/>
        <c:noMultiLvlLbl val="0"/>
      </c:catAx>
      <c:valAx>
        <c:axId val="1458659327"/>
        <c:scaling>
          <c:orientation val="minMax"/>
          <c:max val="13"/>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663903"/>
        <c:crosses val="autoZero"/>
        <c:crossBetween val="between"/>
        <c:majorUnit val="4"/>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98490108091327"/>
          <c:y val="0.14532346159906842"/>
          <c:w val="0.75854975117357637"/>
          <c:h val="0.80720947708084689"/>
        </c:manualLayout>
      </c:layout>
      <c:barChart>
        <c:barDir val="bar"/>
        <c:grouping val="stacked"/>
        <c:varyColors val="0"/>
        <c:ser>
          <c:idx val="1"/>
          <c:order val="0"/>
          <c:tx>
            <c:v>Long-term empty dwellings  (%)</c:v>
          </c:tx>
          <c:spPr>
            <a:solidFill>
              <a:srgbClr val="6C297F"/>
            </a:solidFill>
            <a:ln>
              <a:solidFill>
                <a:srgbClr val="6C297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1 = most deprived</c:v>
              </c:pt>
              <c:pt idx="1">
                <c:v>2</c:v>
              </c:pt>
              <c:pt idx="2">
                <c:v>3</c:v>
              </c:pt>
              <c:pt idx="3">
                <c:v>4</c:v>
              </c:pt>
              <c:pt idx="4">
                <c:v>5</c:v>
              </c:pt>
              <c:pt idx="5">
                <c:v>6</c:v>
              </c:pt>
              <c:pt idx="6">
                <c:v>7</c:v>
              </c:pt>
              <c:pt idx="7">
                <c:v>8</c:v>
              </c:pt>
              <c:pt idx="8">
                <c:v>9</c:v>
              </c:pt>
              <c:pt idx="9">
                <c:v>10 = least deprived</c:v>
              </c:pt>
            </c:strLit>
          </c:cat>
          <c:val>
            <c:numLit>
              <c:formatCode>##0.0</c:formatCode>
              <c:ptCount val="10"/>
              <c:pt idx="0">
                <c:v>1.6</c:v>
              </c:pt>
              <c:pt idx="1">
                <c:v>1.7</c:v>
              </c:pt>
              <c:pt idx="2">
                <c:v>1.7</c:v>
              </c:pt>
              <c:pt idx="3">
                <c:v>1.8</c:v>
              </c:pt>
              <c:pt idx="4">
                <c:v>1.9</c:v>
              </c:pt>
              <c:pt idx="5">
                <c:v>2.1</c:v>
              </c:pt>
              <c:pt idx="6">
                <c:v>1.8</c:v>
              </c:pt>
              <c:pt idx="7">
                <c:v>1.3</c:v>
              </c:pt>
              <c:pt idx="8">
                <c:v>1.2</c:v>
              </c:pt>
              <c:pt idx="9">
                <c:v>1.5</c:v>
              </c:pt>
            </c:numLit>
          </c:val>
          <c:extLst>
            <c:ext xmlns:c16="http://schemas.microsoft.com/office/drawing/2014/chart" uri="{C3380CC4-5D6E-409C-BE32-E72D297353CC}">
              <c16:uniqueId val="{00000000-6DD6-420D-AF3D-AFC01FE2F5F1}"/>
            </c:ext>
          </c:extLst>
        </c:ser>
        <c:ser>
          <c:idx val="0"/>
          <c:order val="1"/>
          <c:tx>
            <c:v>Unoccupied dwellings exempt from paying Council Tax (%)</c:v>
          </c:tx>
          <c:spPr>
            <a:solidFill>
              <a:schemeClr val="bg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1 = most deprived</c:v>
              </c:pt>
              <c:pt idx="1">
                <c:v>2</c:v>
              </c:pt>
              <c:pt idx="2">
                <c:v>3</c:v>
              </c:pt>
              <c:pt idx="3">
                <c:v>4</c:v>
              </c:pt>
              <c:pt idx="4">
                <c:v>5</c:v>
              </c:pt>
              <c:pt idx="5">
                <c:v>6</c:v>
              </c:pt>
              <c:pt idx="6">
                <c:v>7</c:v>
              </c:pt>
              <c:pt idx="7">
                <c:v>8</c:v>
              </c:pt>
              <c:pt idx="8">
                <c:v>9</c:v>
              </c:pt>
              <c:pt idx="9">
                <c:v>10 = least deprived</c:v>
              </c:pt>
            </c:strLit>
          </c:cat>
          <c:val>
            <c:numLit>
              <c:formatCode>##0.0</c:formatCode>
              <c:ptCount val="10"/>
              <c:pt idx="0">
                <c:v>2.7</c:v>
              </c:pt>
              <c:pt idx="1">
                <c:v>2.1</c:v>
              </c:pt>
              <c:pt idx="2">
                <c:v>1.7</c:v>
              </c:pt>
              <c:pt idx="3">
                <c:v>1.8</c:v>
              </c:pt>
              <c:pt idx="4">
                <c:v>1.7</c:v>
              </c:pt>
              <c:pt idx="5">
                <c:v>1.7</c:v>
              </c:pt>
              <c:pt idx="6">
                <c:v>1.5</c:v>
              </c:pt>
              <c:pt idx="7">
                <c:v>1.4</c:v>
              </c:pt>
              <c:pt idx="8">
                <c:v>1.2</c:v>
              </c:pt>
              <c:pt idx="9">
                <c:v>1.1000000000000001</c:v>
              </c:pt>
            </c:numLit>
          </c:val>
          <c:extLst>
            <c:ext xmlns:c16="http://schemas.microsoft.com/office/drawing/2014/chart" uri="{C3380CC4-5D6E-409C-BE32-E72D297353CC}">
              <c16:uniqueId val="{00000001-6DD6-420D-AF3D-AFC01FE2F5F1}"/>
            </c:ext>
          </c:extLst>
        </c:ser>
        <c:ser>
          <c:idx val="2"/>
          <c:order val="2"/>
          <c:tx>
            <c:v>Second homes (%)</c:v>
          </c:tx>
          <c:spPr>
            <a:solidFill>
              <a:srgbClr val="BF78D3"/>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1 = most deprived</c:v>
              </c:pt>
              <c:pt idx="1">
                <c:v>2</c:v>
              </c:pt>
              <c:pt idx="2">
                <c:v>3</c:v>
              </c:pt>
              <c:pt idx="3">
                <c:v>4</c:v>
              </c:pt>
              <c:pt idx="4">
                <c:v>5</c:v>
              </c:pt>
              <c:pt idx="5">
                <c:v>6</c:v>
              </c:pt>
              <c:pt idx="6">
                <c:v>7</c:v>
              </c:pt>
              <c:pt idx="7">
                <c:v>8</c:v>
              </c:pt>
              <c:pt idx="8">
                <c:v>9</c:v>
              </c:pt>
              <c:pt idx="9">
                <c:v>10 = least deprived</c:v>
              </c:pt>
            </c:strLit>
          </c:cat>
          <c:val>
            <c:numLit>
              <c:formatCode>##0.0</c:formatCode>
              <c:ptCount val="10"/>
              <c:pt idx="0">
                <c:v>0.2</c:v>
              </c:pt>
              <c:pt idx="1">
                <c:v>0.3</c:v>
              </c:pt>
              <c:pt idx="2">
                <c:v>0.3</c:v>
              </c:pt>
              <c:pt idx="3">
                <c:v>0.7</c:v>
              </c:pt>
              <c:pt idx="4">
                <c:v>1.6</c:v>
              </c:pt>
              <c:pt idx="5">
                <c:v>1.8</c:v>
              </c:pt>
              <c:pt idx="6">
                <c:v>1.6</c:v>
              </c:pt>
              <c:pt idx="7">
                <c:v>0.9</c:v>
              </c:pt>
              <c:pt idx="8">
                <c:v>0.7</c:v>
              </c:pt>
              <c:pt idx="9">
                <c:v>0.8</c:v>
              </c:pt>
            </c:numLit>
          </c:val>
          <c:extLst>
            <c:ext xmlns:c16="http://schemas.microsoft.com/office/drawing/2014/chart" uri="{C3380CC4-5D6E-409C-BE32-E72D297353CC}">
              <c16:uniqueId val="{00000002-6DD6-420D-AF3D-AFC01FE2F5F1}"/>
            </c:ext>
          </c:extLst>
        </c:ser>
        <c:dLbls>
          <c:showLegendKey val="0"/>
          <c:showVal val="0"/>
          <c:showCatName val="0"/>
          <c:showSerName val="0"/>
          <c:showPercent val="0"/>
          <c:showBubbleSize val="0"/>
        </c:dLbls>
        <c:gapWidth val="50"/>
        <c:overlap val="100"/>
        <c:axId val="2064388671"/>
        <c:axId val="2064391167"/>
      </c:barChart>
      <c:catAx>
        <c:axId val="2064388671"/>
        <c:scaling>
          <c:orientation val="maxMin"/>
        </c:scaling>
        <c:delete val="0"/>
        <c:axPos val="l"/>
        <c:numFmt formatCode="@* "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64391167"/>
        <c:crosses val="autoZero"/>
        <c:auto val="0"/>
        <c:lblAlgn val="ctr"/>
        <c:lblOffset val="0"/>
        <c:tickLblSkip val="1"/>
        <c:noMultiLvlLbl val="0"/>
      </c:catAx>
      <c:valAx>
        <c:axId val="2064391167"/>
        <c:scaling>
          <c:orientation val="minMax"/>
          <c:max val="6"/>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high"/>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64388671"/>
        <c:crosses val="autoZero"/>
        <c:crossBetween val="between"/>
      </c:valAx>
    </c:plotArea>
    <c:legend>
      <c:legendPos val="t"/>
      <c:legendEntry>
        <c:idx val="0"/>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
          <c:y val="5.2735358837721052E-3"/>
          <c:w val="0.47858409961685822"/>
          <c:h val="0.1307442866990111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281339200569448E-3"/>
          <c:y val="4.6504321536458559E-3"/>
          <c:w val="0.99317186607994323"/>
          <c:h val="0.85483174012058671"/>
        </c:manualLayout>
      </c:layout>
      <c:barChart>
        <c:barDir val="col"/>
        <c:grouping val="clustered"/>
        <c:varyColors val="0"/>
        <c:ser>
          <c:idx val="0"/>
          <c:order val="0"/>
          <c:tx>
            <c:v>1 = most deprived SIMD decile</c:v>
          </c:tx>
          <c:spPr>
            <a:solidFill>
              <a:srgbClr val="6C297F"/>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1A-490F-9D1F-998A44BFC2AF}"/>
                </c:ext>
              </c:extLst>
            </c:dLbl>
            <c:dLbl>
              <c:idx val="1"/>
              <c:tx>
                <c:rich>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873C89F-ADA7-491F-8D16-4A8E0672CA65}" type="VALUE">
                      <a:rPr lang="en-US" sz="1400" b="1">
                        <a:latin typeface="Arial" panose="020B0604020202020204" pitchFamily="34" charset="0"/>
                        <a:cs typeface="Arial" panose="020B0604020202020204" pitchFamily="34" charset="0"/>
                      </a:rPr>
                      <a:pPr>
                        <a:defRPr sz="1400" b="1">
                          <a:latin typeface="Arial" panose="020B0604020202020204" pitchFamily="34" charset="0"/>
                          <a:cs typeface="Arial" panose="020B0604020202020204" pitchFamily="34" charset="0"/>
                        </a:defRPr>
                      </a:pPr>
                      <a:t>[VALUE]</a:t>
                    </a:fld>
                    <a:endParaRPr lang="en-GB"/>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0513239103254504E-2"/>
                      <c:h val="5.5362394653513149E-2"/>
                    </c:manualLayout>
                  </c15:layout>
                  <c15:dlblFieldTable/>
                  <c15:showDataLabelsRange val="0"/>
                </c:ext>
                <c:ext xmlns:c16="http://schemas.microsoft.com/office/drawing/2014/chart" uri="{C3380CC4-5D6E-409C-BE32-E72D297353CC}">
                  <c16:uniqueId val="{00000001-851A-490F-9D1F-998A44BFC2AF}"/>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1A-490F-9D1F-998A44BFC2A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In bands A to C (%)</c:v>
              </c:pt>
              <c:pt idx="1">
                <c:v>With a 'single adult' Council Tax discount (%)</c:v>
              </c:pt>
              <c:pt idx="2">
                <c:v>Dwellings per hectare</c:v>
              </c:pt>
            </c:strLit>
          </c:cat>
          <c:val>
            <c:numLit>
              <c:formatCode>General</c:formatCode>
              <c:ptCount val="3"/>
              <c:pt idx="0">
                <c:v>94</c:v>
              </c:pt>
              <c:pt idx="1">
                <c:v>51.6</c:v>
              </c:pt>
              <c:pt idx="2">
                <c:v>19.47</c:v>
              </c:pt>
            </c:numLit>
          </c:val>
          <c:extLst>
            <c:ext xmlns:c16="http://schemas.microsoft.com/office/drawing/2014/chart" uri="{C3380CC4-5D6E-409C-BE32-E72D297353CC}">
              <c16:uniqueId val="{00000003-851A-490F-9D1F-998A44BFC2AF}"/>
            </c:ext>
          </c:extLst>
        </c:ser>
        <c:ser>
          <c:idx val="1"/>
          <c:order val="1"/>
          <c:tx>
            <c:v>10 = least deprived SIMD decile</c:v>
          </c:tx>
          <c:spPr>
            <a:solidFill>
              <a:srgbClr val="949494"/>
            </a:solidFill>
            <a:ln>
              <a:noFill/>
            </a:ln>
            <a:effectLst/>
          </c:spPr>
          <c:invertIfNegative val="0"/>
          <c:dLbls>
            <c:dLbl>
              <c:idx val="1"/>
              <c:tx>
                <c:rich>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4BC681D-0215-41B1-BE2A-371BBC604030}" type="VALUE">
                      <a:rPr lang="en-US"/>
                      <a:pPr>
                        <a:defRPr sz="1400" b="1">
                          <a:latin typeface="Arial" panose="020B0604020202020204" pitchFamily="34" charset="0"/>
                          <a:cs typeface="Arial" panose="020B0604020202020204" pitchFamily="34" charset="0"/>
                        </a:defRPr>
                      </a:pPr>
                      <a:t>[VALUE]</a:t>
                    </a:fld>
                    <a:endParaRPr lang="en-GB"/>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4896800494916728E-2"/>
                      <c:h val="5.5362394653513149E-2"/>
                    </c:manualLayout>
                  </c15:layout>
                  <c15:dlblFieldTable/>
                  <c15:showDataLabelsRange val="0"/>
                </c:ext>
                <c:ext xmlns:c16="http://schemas.microsoft.com/office/drawing/2014/chart" uri="{C3380CC4-5D6E-409C-BE32-E72D297353CC}">
                  <c16:uniqueId val="{00000004-851A-490F-9D1F-998A44BFC2A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In bands A to C (%)</c:v>
              </c:pt>
              <c:pt idx="1">
                <c:v>With a 'single adult' Council Tax discount (%)</c:v>
              </c:pt>
              <c:pt idx="2">
                <c:v>Dwellings per hectare</c:v>
              </c:pt>
            </c:strLit>
          </c:cat>
          <c:val>
            <c:numLit>
              <c:formatCode>General</c:formatCode>
              <c:ptCount val="3"/>
              <c:pt idx="0">
                <c:v>12.1</c:v>
              </c:pt>
              <c:pt idx="1">
                <c:v>28.9</c:v>
              </c:pt>
              <c:pt idx="2">
                <c:v>7.4</c:v>
              </c:pt>
            </c:numLit>
          </c:val>
          <c:extLst>
            <c:ext xmlns:c16="http://schemas.microsoft.com/office/drawing/2014/chart" uri="{C3380CC4-5D6E-409C-BE32-E72D297353CC}">
              <c16:uniqueId val="{00000005-851A-490F-9D1F-998A44BFC2AF}"/>
            </c:ext>
          </c:extLst>
        </c:ser>
        <c:dLbls>
          <c:showLegendKey val="0"/>
          <c:showVal val="0"/>
          <c:showCatName val="0"/>
          <c:showSerName val="0"/>
          <c:showPercent val="0"/>
          <c:showBubbleSize val="0"/>
        </c:dLbls>
        <c:gapWidth val="200"/>
        <c:axId val="1172851615"/>
        <c:axId val="1172860351"/>
      </c:barChart>
      <c:catAx>
        <c:axId val="1172851615"/>
        <c:scaling>
          <c:orientation val="minMax"/>
        </c:scaling>
        <c:delete val="0"/>
        <c:axPos val="b"/>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2860351"/>
        <c:crosses val="autoZero"/>
        <c:auto val="1"/>
        <c:lblAlgn val="ctr"/>
        <c:lblOffset val="300"/>
        <c:tickLblSkip val="1"/>
        <c:noMultiLvlLbl val="0"/>
      </c:catAx>
      <c:valAx>
        <c:axId val="1172860351"/>
        <c:scaling>
          <c:orientation val="minMax"/>
        </c:scaling>
        <c:delete val="1"/>
        <c:axPos val="l"/>
        <c:numFmt formatCode="General" sourceLinked="1"/>
        <c:majorTickMark val="none"/>
        <c:minorTickMark val="none"/>
        <c:tickLblPos val="nextTo"/>
        <c:crossAx val="1172851615"/>
        <c:crosses val="autoZero"/>
        <c:crossBetween val="between"/>
      </c:valAx>
      <c:spPr>
        <a:noFill/>
        <a:ln>
          <a:noFill/>
        </a:ln>
        <a:effectLst/>
      </c:spPr>
    </c:plotArea>
    <c:legend>
      <c:legendPos val="t"/>
      <c:layout>
        <c:manualLayout>
          <c:xMode val="edge"/>
          <c:yMode val="edge"/>
          <c:x val="0.57155935093432475"/>
          <c:y val="7.7293366900049093E-2"/>
          <c:w val="0.40303740201712224"/>
          <c:h val="0.1083676361372397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15222136802025E-2"/>
          <c:y val="3.0743497915330993E-2"/>
          <c:w val="0.92582320075489744"/>
          <c:h val="0.90994768930468839"/>
        </c:manualLayout>
      </c:layout>
      <c:barChart>
        <c:barDir val="col"/>
        <c:grouping val="clustered"/>
        <c:varyColors val="0"/>
        <c:ser>
          <c:idx val="0"/>
          <c:order val="0"/>
          <c:tx>
            <c:v>percentage change</c:v>
          </c:tx>
          <c:spPr>
            <a:solidFill>
              <a:srgbClr val="6C297F"/>
            </a:solidFill>
            <a:ln>
              <a:noFill/>
            </a:ln>
            <a:effectLst/>
          </c:spPr>
          <c:invertIfNegative val="0"/>
          <c:dLbls>
            <c:dLbl>
              <c:idx val="0"/>
              <c:tx>
                <c:rich>
                  <a:bodyPr/>
                  <a:lstStyle/>
                  <a:p>
                    <a:fld id="{B8B0F712-CBE2-4A2D-A4FC-11F3432E2216}" type="VALUE">
                      <a:rPr lang="en-US"/>
                      <a:pPr/>
                      <a:t>[VALUE]</a:t>
                    </a:fld>
                    <a:r>
                      <a:rPr lang="en-US"/>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743A-4DEE-8328-5752E96DCACC}"/>
                </c:ext>
              </c:extLst>
            </c:dLbl>
            <c:dLbl>
              <c:idx val="1"/>
              <c:tx>
                <c:rich>
                  <a:bodyPr/>
                  <a:lstStyle/>
                  <a:p>
                    <a:r>
                      <a:rPr lang="en-US"/>
                      <a:t>7.5%</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43A-4DEE-8328-5752E96DCACC}"/>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Households (2003 to 2023)</c:v>
              </c:pt>
              <c:pt idx="1">
                <c:v>Population (2002 to 2022)</c:v>
              </c:pt>
            </c:strLit>
          </c:cat>
          <c:val>
            <c:numLit>
              <c:formatCode>General</c:formatCode>
              <c:ptCount val="2"/>
              <c:pt idx="0" formatCode="##0.0">
                <c:v>13.6</c:v>
              </c:pt>
              <c:pt idx="1">
                <c:v>7.53</c:v>
              </c:pt>
            </c:numLit>
          </c:val>
          <c:extLst>
            <c:ext xmlns:c16="http://schemas.microsoft.com/office/drawing/2014/chart" uri="{C3380CC4-5D6E-409C-BE32-E72D297353CC}">
              <c16:uniqueId val="{00000002-743A-4DEE-8328-5752E96DCACC}"/>
            </c:ext>
          </c:extLst>
        </c:ser>
        <c:dLbls>
          <c:showLegendKey val="0"/>
          <c:showVal val="0"/>
          <c:showCatName val="0"/>
          <c:showSerName val="0"/>
          <c:showPercent val="0"/>
          <c:showBubbleSize val="0"/>
        </c:dLbls>
        <c:gapWidth val="219"/>
        <c:overlap val="-27"/>
        <c:axId val="945130896"/>
        <c:axId val="945123216"/>
      </c:barChart>
      <c:catAx>
        <c:axId val="94513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45123216"/>
        <c:crosses val="autoZero"/>
        <c:auto val="1"/>
        <c:lblAlgn val="ctr"/>
        <c:lblOffset val="100"/>
        <c:noMultiLvlLbl val="0"/>
      </c:catAx>
      <c:valAx>
        <c:axId val="945123216"/>
        <c:scaling>
          <c:orientation val="minMax"/>
          <c:max val="14"/>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45130896"/>
        <c:crosses val="autoZero"/>
        <c:crossBetween val="between"/>
        <c:majorUnit val="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290198356352996"/>
          <c:y val="0.20011786262566236"/>
          <c:w val="0.71432455835106945"/>
          <c:h val="0.67204790438930984"/>
        </c:manualLayout>
      </c:layout>
      <c:scatterChart>
        <c:scatterStyle val="lineMarker"/>
        <c:varyColors val="0"/>
        <c:ser>
          <c:idx val="1"/>
          <c:order val="1"/>
          <c:tx>
            <c:v>2 person</c:v>
          </c:tx>
          <c:spPr>
            <a:ln w="19050">
              <a:solidFill>
                <a:schemeClr val="tx1">
                  <a:lumMod val="75000"/>
                  <a:lumOff val="25000"/>
                </a:schemeClr>
              </a:solidFill>
              <a:prstDash val="dash"/>
            </a:ln>
          </c:spPr>
          <c:marker>
            <c:symbol val="none"/>
          </c:marker>
          <c:xVal>
            <c:numLit>
              <c:formatCode>General</c:formatCode>
              <c:ptCount val="7"/>
              <c:pt idx="0">
                <c:v>1961</c:v>
              </c:pt>
              <c:pt idx="1">
                <c:v>1971</c:v>
              </c:pt>
              <c:pt idx="2">
                <c:v>1981</c:v>
              </c:pt>
              <c:pt idx="3">
                <c:v>1991</c:v>
              </c:pt>
              <c:pt idx="4">
                <c:v>2001</c:v>
              </c:pt>
              <c:pt idx="5">
                <c:v>2011</c:v>
              </c:pt>
              <c:pt idx="6">
                <c:v>2022</c:v>
              </c:pt>
            </c:numLit>
          </c:xVal>
          <c:yVal>
            <c:numLit>
              <c:formatCode>0%</c:formatCode>
              <c:ptCount val="7"/>
              <c:pt idx="0">
                <c:v>0.26450726422251764</c:v>
              </c:pt>
              <c:pt idx="1">
                <c:v>0.28491868616775201</c:v>
              </c:pt>
              <c:pt idx="2">
                <c:v>0.29490978400121842</c:v>
              </c:pt>
              <c:pt idx="3">
                <c:v>0.31910843790995275</c:v>
              </c:pt>
              <c:pt idx="4">
                <c:v>0.33080092288912832</c:v>
              </c:pt>
              <c:pt idx="5">
                <c:v>0.34</c:v>
              </c:pt>
              <c:pt idx="6">
                <c:v>0.3359840954274354</c:v>
              </c:pt>
            </c:numLit>
          </c:yVal>
          <c:smooth val="0"/>
          <c:extLst>
            <c:ext xmlns:c16="http://schemas.microsoft.com/office/drawing/2014/chart" uri="{C3380CC4-5D6E-409C-BE32-E72D297353CC}">
              <c16:uniqueId val="{00000000-4631-4897-AE25-E5A2D18AEFAD}"/>
            </c:ext>
          </c:extLst>
        </c:ser>
        <c:ser>
          <c:idx val="2"/>
          <c:order val="2"/>
          <c:tx>
            <c:v>3+ person</c:v>
          </c:tx>
          <c:spPr>
            <a:ln w="25400">
              <a:solidFill>
                <a:schemeClr val="tx1">
                  <a:lumMod val="75000"/>
                  <a:lumOff val="25000"/>
                </a:schemeClr>
              </a:solidFill>
            </a:ln>
          </c:spPr>
          <c:marker>
            <c:symbol val="none"/>
          </c:marker>
          <c:xVal>
            <c:numLit>
              <c:formatCode>General</c:formatCode>
              <c:ptCount val="7"/>
              <c:pt idx="0">
                <c:v>1961</c:v>
              </c:pt>
              <c:pt idx="1">
                <c:v>1971</c:v>
              </c:pt>
              <c:pt idx="2">
                <c:v>1981</c:v>
              </c:pt>
              <c:pt idx="3">
                <c:v>1991</c:v>
              </c:pt>
              <c:pt idx="4">
                <c:v>2001</c:v>
              </c:pt>
              <c:pt idx="5">
                <c:v>2011</c:v>
              </c:pt>
              <c:pt idx="6">
                <c:v>2022</c:v>
              </c:pt>
            </c:numLit>
          </c:xVal>
          <c:yVal>
            <c:numLit>
              <c:formatCode>0%</c:formatCode>
              <c:ptCount val="7"/>
              <c:pt idx="0">
                <c:v>0.59490883332261024</c:v>
              </c:pt>
              <c:pt idx="1">
                <c:v>0.52950962599195761</c:v>
              </c:pt>
              <c:pt idx="2">
                <c:v>0.48512152731116909</c:v>
              </c:pt>
              <c:pt idx="3">
                <c:v>0.39454122422712312</c:v>
              </c:pt>
              <c:pt idx="4">
                <c:v>0.3403901751901931</c:v>
              </c:pt>
              <c:pt idx="5">
                <c:v>0.313</c:v>
              </c:pt>
              <c:pt idx="6">
                <c:v>0.2934393638170974</c:v>
              </c:pt>
            </c:numLit>
          </c:yVal>
          <c:smooth val="0"/>
          <c:extLst>
            <c:ext xmlns:c16="http://schemas.microsoft.com/office/drawing/2014/chart" uri="{C3380CC4-5D6E-409C-BE32-E72D297353CC}">
              <c16:uniqueId val="{00000001-4631-4897-AE25-E5A2D18AEFAD}"/>
            </c:ext>
          </c:extLst>
        </c:ser>
        <c:dLbls>
          <c:showLegendKey val="0"/>
          <c:showVal val="0"/>
          <c:showCatName val="0"/>
          <c:showSerName val="0"/>
          <c:showPercent val="0"/>
          <c:showBubbleSize val="0"/>
        </c:dLbls>
        <c:axId val="119273728"/>
        <c:axId val="119275904"/>
      </c:scatterChart>
      <c:scatterChart>
        <c:scatterStyle val="lineMarker"/>
        <c:varyColors val="0"/>
        <c:ser>
          <c:idx val="0"/>
          <c:order val="0"/>
          <c:tx>
            <c:v>1 person</c:v>
          </c:tx>
          <c:spPr>
            <a:ln w="38100">
              <a:solidFill>
                <a:srgbClr val="6C297F"/>
              </a:solidFill>
            </a:ln>
          </c:spPr>
          <c:marker>
            <c:symbol val="none"/>
          </c:marker>
          <c:dPt>
            <c:idx val="0"/>
            <c:marker>
              <c:symbol val="circle"/>
              <c:size val="11"/>
              <c:spPr>
                <a:solidFill>
                  <a:srgbClr val="6C297F"/>
                </a:solidFill>
                <a:ln>
                  <a:solidFill>
                    <a:srgbClr val="6C297F"/>
                  </a:solidFill>
                </a:ln>
              </c:spPr>
            </c:marker>
            <c:bubble3D val="0"/>
            <c:extLst>
              <c:ext xmlns:c16="http://schemas.microsoft.com/office/drawing/2014/chart" uri="{C3380CC4-5D6E-409C-BE32-E72D297353CC}">
                <c16:uniqueId val="{00000002-4631-4897-AE25-E5A2D18AEFAD}"/>
              </c:ext>
            </c:extLst>
          </c:dPt>
          <c:dPt>
            <c:idx val="5"/>
            <c:bubble3D val="0"/>
            <c:extLst>
              <c:ext xmlns:c16="http://schemas.microsoft.com/office/drawing/2014/chart" uri="{C3380CC4-5D6E-409C-BE32-E72D297353CC}">
                <c16:uniqueId val="{00000003-4631-4897-AE25-E5A2D18AEFAD}"/>
              </c:ext>
            </c:extLst>
          </c:dPt>
          <c:dPt>
            <c:idx val="6"/>
            <c:marker>
              <c:symbol val="circle"/>
              <c:size val="11"/>
              <c:spPr>
                <a:solidFill>
                  <a:srgbClr val="6C297F"/>
                </a:solidFill>
                <a:ln>
                  <a:solidFill>
                    <a:srgbClr val="6C297F"/>
                  </a:solidFill>
                </a:ln>
              </c:spPr>
            </c:marker>
            <c:bubble3D val="0"/>
            <c:extLst>
              <c:ext xmlns:c16="http://schemas.microsoft.com/office/drawing/2014/chart" uri="{C3380CC4-5D6E-409C-BE32-E72D297353CC}">
                <c16:uniqueId val="{00000004-4631-4897-AE25-E5A2D18AEFAD}"/>
              </c:ext>
            </c:extLst>
          </c:dPt>
          <c:xVal>
            <c:numLit>
              <c:formatCode>General</c:formatCode>
              <c:ptCount val="7"/>
              <c:pt idx="0">
                <c:v>1961</c:v>
              </c:pt>
              <c:pt idx="1">
                <c:v>1971</c:v>
              </c:pt>
              <c:pt idx="2">
                <c:v>1981</c:v>
              </c:pt>
              <c:pt idx="3">
                <c:v>1991</c:v>
              </c:pt>
              <c:pt idx="4">
                <c:v>2001</c:v>
              </c:pt>
              <c:pt idx="5">
                <c:v>2011</c:v>
              </c:pt>
              <c:pt idx="6">
                <c:v>2022</c:v>
              </c:pt>
            </c:numLit>
          </c:xVal>
          <c:yVal>
            <c:numLit>
              <c:formatCode>0%</c:formatCode>
              <c:ptCount val="7"/>
              <c:pt idx="0">
                <c:v>0.14058390245487212</c:v>
              </c:pt>
              <c:pt idx="1">
                <c:v>0.18556872234677296</c:v>
              </c:pt>
              <c:pt idx="2">
                <c:v>0.21996868868761255</c:v>
              </c:pt>
              <c:pt idx="3">
                <c:v>0.28635033786292419</c:v>
              </c:pt>
              <c:pt idx="4">
                <c:v>0.32880890192067858</c:v>
              </c:pt>
              <c:pt idx="5">
                <c:v>0.34700000000000003</c:v>
              </c:pt>
              <c:pt idx="6">
                <c:v>0.39225589225589225</c:v>
              </c:pt>
            </c:numLit>
          </c:yVal>
          <c:smooth val="0"/>
          <c:extLst>
            <c:ext xmlns:c16="http://schemas.microsoft.com/office/drawing/2014/chart" uri="{C3380CC4-5D6E-409C-BE32-E72D297353CC}">
              <c16:uniqueId val="{00000005-4631-4897-AE25-E5A2D18AEFAD}"/>
            </c:ext>
          </c:extLst>
        </c:ser>
        <c:dLbls>
          <c:showLegendKey val="0"/>
          <c:showVal val="0"/>
          <c:showCatName val="0"/>
          <c:showSerName val="0"/>
          <c:showPercent val="0"/>
          <c:showBubbleSize val="0"/>
        </c:dLbls>
        <c:axId val="119287808"/>
        <c:axId val="119277824"/>
      </c:scatterChart>
      <c:valAx>
        <c:axId val="119273728"/>
        <c:scaling>
          <c:orientation val="minMax"/>
          <c:max val="2022"/>
          <c:min val="1961"/>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layout>
            <c:manualLayout>
              <c:xMode val="edge"/>
              <c:yMode val="edge"/>
              <c:x val="0.5392149673598492"/>
              <c:y val="0.91868212536425076"/>
            </c:manualLayout>
          </c:layout>
          <c:overlay val="0"/>
        </c:title>
        <c:numFmt formatCode="General" sourceLinked="1"/>
        <c:majorTickMark val="out"/>
        <c:minorTickMark val="none"/>
        <c:tickLblPos val="nextTo"/>
        <c:spPr>
          <a:ln w="12700">
            <a:solidFill>
              <a:schemeClr val="tx1"/>
            </a:solidFill>
          </a:ln>
        </c:spPr>
        <c:txPr>
          <a:bodyPr/>
          <a:lstStyle/>
          <a:p>
            <a:pPr>
              <a:defRPr sz="1200">
                <a:latin typeface="Arial" pitchFamily="34" charset="0"/>
                <a:cs typeface="Arial" pitchFamily="34" charset="0"/>
              </a:defRPr>
            </a:pPr>
            <a:endParaRPr lang="en-US"/>
          </a:p>
        </c:txPr>
        <c:crossAx val="119275904"/>
        <c:crosses val="autoZero"/>
        <c:crossBetween val="midCat"/>
      </c:valAx>
      <c:valAx>
        <c:axId val="119275904"/>
        <c:scaling>
          <c:orientation val="minMax"/>
          <c:max val="0.60000000000000009"/>
        </c:scaling>
        <c:delete val="0"/>
        <c:axPos val="l"/>
        <c:title>
          <c:tx>
            <c:rich>
              <a:bodyPr rot="0" vert="horz"/>
              <a:lstStyle/>
              <a:p>
                <a:pPr>
                  <a:defRPr sz="1600">
                    <a:latin typeface="Arial" panose="020B0604020202020204" pitchFamily="34" charset="0"/>
                    <a:cs typeface="Arial" panose="020B0604020202020204" pitchFamily="34" charset="0"/>
                  </a:defRPr>
                </a:pPr>
                <a:r>
                  <a:rPr lang="en-GB" sz="1200" b="0">
                    <a:latin typeface="Arial" panose="020B0604020202020204" pitchFamily="34" charset="0"/>
                    <a:cs typeface="Arial" panose="020B0604020202020204" pitchFamily="34" charset="0"/>
                  </a:rPr>
                  <a:t>Percentage of households</a:t>
                </a:r>
              </a:p>
            </c:rich>
          </c:tx>
          <c:layout>
            <c:manualLayout>
              <c:xMode val="edge"/>
              <c:yMode val="edge"/>
              <c:x val="5.5010216030688466E-2"/>
              <c:y val="0.1000150333321011"/>
            </c:manualLayout>
          </c:layout>
          <c:overlay val="0"/>
        </c:title>
        <c:numFmt formatCode="0%" sourceLinked="1"/>
        <c:majorTickMark val="out"/>
        <c:minorTickMark val="none"/>
        <c:tickLblPos val="nextTo"/>
        <c:spPr>
          <a:ln w="25400">
            <a:noFill/>
          </a:ln>
        </c:spPr>
        <c:txPr>
          <a:bodyPr/>
          <a:lstStyle/>
          <a:p>
            <a:pPr>
              <a:defRPr sz="3200">
                <a:solidFill>
                  <a:schemeClr val="bg1"/>
                </a:solidFill>
                <a:latin typeface="Arial" pitchFamily="34" charset="0"/>
                <a:cs typeface="Arial" pitchFamily="34" charset="0"/>
              </a:defRPr>
            </a:pPr>
            <a:endParaRPr lang="en-US"/>
          </a:p>
        </c:txPr>
        <c:crossAx val="119273728"/>
        <c:crosses val="autoZero"/>
        <c:crossBetween val="midCat"/>
      </c:valAx>
      <c:valAx>
        <c:axId val="119277824"/>
        <c:scaling>
          <c:orientation val="minMax"/>
          <c:max val="0.60000000000000009"/>
        </c:scaling>
        <c:delete val="0"/>
        <c:axPos val="l"/>
        <c:numFmt formatCode="0%" sourceLinked="0"/>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119287808"/>
        <c:crossesAt val="1961"/>
        <c:crossBetween val="midCat"/>
      </c:valAx>
      <c:valAx>
        <c:axId val="119287808"/>
        <c:scaling>
          <c:orientation val="minMax"/>
          <c:max val="2011"/>
          <c:min val="1961"/>
        </c:scaling>
        <c:delete val="1"/>
        <c:axPos val="t"/>
        <c:numFmt formatCode="General" sourceLinked="1"/>
        <c:majorTickMark val="out"/>
        <c:minorTickMark val="none"/>
        <c:tickLblPos val="nextTo"/>
        <c:crossAx val="119277824"/>
        <c:crosses val="max"/>
        <c:crossBetween val="midCat"/>
        <c:majorUnit val="10"/>
      </c:valAx>
      <c:spPr>
        <a:ln>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Households
% change 2003 to 2023</c:v>
          </c:tx>
          <c:spPr>
            <a:noFill/>
            <a:ln>
              <a:noFill/>
            </a:ln>
            <a:effectLst/>
          </c:spPr>
          <c:invertIfNegative val="0"/>
          <c:cat>
            <c:strLit>
              <c:ptCount val="32"/>
              <c:pt idx="0">
                <c:v>Inverclyde</c:v>
              </c:pt>
              <c:pt idx="1">
                <c:v>Dundee City</c:v>
              </c:pt>
              <c:pt idx="2">
                <c:v>West Dunbartonshire</c:v>
              </c:pt>
              <c:pt idx="3">
                <c:v>South Ayrshire</c:v>
              </c:pt>
              <c:pt idx="4">
                <c:v>Argyll and Bute</c:v>
              </c:pt>
              <c:pt idx="5">
                <c:v>Glasgow City</c:v>
              </c:pt>
              <c:pt idx="6">
                <c:v>North Ayrshire</c:v>
              </c:pt>
              <c:pt idx="7">
                <c:v>Dumfries and Galloway</c:v>
              </c:pt>
              <c:pt idx="8">
                <c:v>East Ayrshire</c:v>
              </c:pt>
              <c:pt idx="9">
                <c:v>East Dunbartonshire</c:v>
              </c:pt>
              <c:pt idx="10">
                <c:v>Fife</c:v>
              </c:pt>
              <c:pt idx="11">
                <c:v>North Lanarkshire</c:v>
              </c:pt>
              <c:pt idx="12">
                <c:v>Stirling</c:v>
              </c:pt>
              <c:pt idx="13">
                <c:v>Na h-Eileanan Siar</c:v>
              </c:pt>
              <c:pt idx="14">
                <c:v>East Renfrewshire</c:v>
              </c:pt>
              <c:pt idx="15">
                <c:v>Falkirk</c:v>
              </c:pt>
              <c:pt idx="16">
                <c:v>Aberdeen City</c:v>
              </c:pt>
              <c:pt idx="17">
                <c:v>Renfrewshire</c:v>
              </c:pt>
              <c:pt idx="18">
                <c:v>Angus</c:v>
              </c:pt>
              <c:pt idx="19">
                <c:v>Scottish Borders</c:v>
              </c:pt>
              <c:pt idx="20">
                <c:v>Shetland Islands</c:v>
              </c:pt>
              <c:pt idx="21">
                <c:v>Clackmannanshire</c:v>
              </c:pt>
              <c:pt idx="22">
                <c:v>South Lanarkshire</c:v>
              </c:pt>
              <c:pt idx="23">
                <c:v>City of Edinburgh</c:v>
              </c:pt>
              <c:pt idx="24">
                <c:v>Perth and Kinross</c:v>
              </c:pt>
              <c:pt idx="25">
                <c:v>Moray</c:v>
              </c:pt>
              <c:pt idx="26">
                <c:v>West Lothian</c:v>
              </c:pt>
              <c:pt idx="27">
                <c:v>Highland</c:v>
              </c:pt>
              <c:pt idx="28">
                <c:v>Aberdeenshire</c:v>
              </c:pt>
              <c:pt idx="29">
                <c:v>Orkney Islands</c:v>
              </c:pt>
              <c:pt idx="30">
                <c:v>Midlothian</c:v>
              </c:pt>
              <c:pt idx="31">
                <c:v>East Lothian</c:v>
              </c:pt>
            </c:strLit>
          </c:cat>
          <c:val>
            <c:numLit>
              <c:formatCode>##0.0</c:formatCode>
              <c:ptCount val="32"/>
              <c:pt idx="0">
                <c:v>2.2000000000000002</c:v>
              </c:pt>
              <c:pt idx="1">
                <c:v>4.9000000000000004</c:v>
              </c:pt>
              <c:pt idx="2">
                <c:v>5.2</c:v>
              </c:pt>
              <c:pt idx="3">
                <c:v>6.9</c:v>
              </c:pt>
              <c:pt idx="4">
                <c:v>7.2</c:v>
              </c:pt>
              <c:pt idx="5">
                <c:v>8.1999999999999993</c:v>
              </c:pt>
              <c:pt idx="6">
                <c:v>8.1999999999999993</c:v>
              </c:pt>
              <c:pt idx="7">
                <c:v>8.9</c:v>
              </c:pt>
              <c:pt idx="8">
                <c:v>9.5</c:v>
              </c:pt>
              <c:pt idx="9">
                <c:v>10.1</c:v>
              </c:pt>
              <c:pt idx="10">
                <c:v>11.9</c:v>
              </c:pt>
              <c:pt idx="11">
                <c:v>12</c:v>
              </c:pt>
              <c:pt idx="12">
                <c:v>12.3</c:v>
              </c:pt>
              <c:pt idx="13">
                <c:v>12.6</c:v>
              </c:pt>
              <c:pt idx="14">
                <c:v>13.3</c:v>
              </c:pt>
              <c:pt idx="15">
                <c:v>13.3</c:v>
              </c:pt>
              <c:pt idx="16">
                <c:v>13.4</c:v>
              </c:pt>
              <c:pt idx="17">
                <c:v>13.8</c:v>
              </c:pt>
              <c:pt idx="18">
                <c:v>14.7</c:v>
              </c:pt>
              <c:pt idx="19">
                <c:v>15</c:v>
              </c:pt>
              <c:pt idx="20">
                <c:v>15.3</c:v>
              </c:pt>
              <c:pt idx="21">
                <c:v>16</c:v>
              </c:pt>
              <c:pt idx="22">
                <c:v>16.2</c:v>
              </c:pt>
              <c:pt idx="23">
                <c:v>16.399999999999999</c:v>
              </c:pt>
              <c:pt idx="24">
                <c:v>18.3</c:v>
              </c:pt>
              <c:pt idx="25">
                <c:v>19.8</c:v>
              </c:pt>
              <c:pt idx="26">
                <c:v>20.7</c:v>
              </c:pt>
              <c:pt idx="27">
                <c:v>22.9</c:v>
              </c:pt>
              <c:pt idx="28">
                <c:v>24.6</c:v>
              </c:pt>
              <c:pt idx="29">
                <c:v>26</c:v>
              </c:pt>
              <c:pt idx="30">
                <c:v>27</c:v>
              </c:pt>
              <c:pt idx="31">
                <c:v>27.6</c:v>
              </c:pt>
            </c:numLit>
          </c:val>
          <c:extLst>
            <c:ext xmlns:c16="http://schemas.microsoft.com/office/drawing/2014/chart" uri="{C3380CC4-5D6E-409C-BE32-E72D297353CC}">
              <c16:uniqueId val="{00000000-D13E-46D7-A1D8-35F47430F1A5}"/>
            </c:ext>
          </c:extLst>
        </c:ser>
        <c:dLbls>
          <c:showLegendKey val="0"/>
          <c:showVal val="0"/>
          <c:showCatName val="0"/>
          <c:showSerName val="0"/>
          <c:showPercent val="0"/>
          <c:showBubbleSize val="0"/>
        </c:dLbls>
        <c:gapWidth val="182"/>
        <c:axId val="766309128"/>
        <c:axId val="766310440"/>
      </c:barChart>
      <c:scatterChart>
        <c:scatterStyle val="lineMarker"/>
        <c:varyColors val="0"/>
        <c:ser>
          <c:idx val="1"/>
          <c:order val="1"/>
          <c:spPr>
            <a:ln w="25400" cap="rnd">
              <a:noFill/>
              <a:round/>
            </a:ln>
            <a:effectLst/>
          </c:spPr>
          <c:marker>
            <c:symbol val="circle"/>
            <c:size val="9"/>
            <c:spPr>
              <a:solidFill>
                <a:srgbClr val="6C297F"/>
              </a:solidFill>
              <a:ln w="9525">
                <a:noFill/>
              </a:ln>
              <a:effectLst/>
            </c:spPr>
          </c:marker>
          <c:xVal>
            <c:numLit>
              <c:formatCode>##0.0</c:formatCode>
              <c:ptCount val="32"/>
              <c:pt idx="0">
                <c:v>2.2000000000000002</c:v>
              </c:pt>
              <c:pt idx="1">
                <c:v>4.9000000000000004</c:v>
              </c:pt>
              <c:pt idx="2">
                <c:v>5.2</c:v>
              </c:pt>
              <c:pt idx="3">
                <c:v>6.9</c:v>
              </c:pt>
              <c:pt idx="4">
                <c:v>7.2</c:v>
              </c:pt>
              <c:pt idx="5">
                <c:v>8.1999999999999993</c:v>
              </c:pt>
              <c:pt idx="6">
                <c:v>8.1999999999999993</c:v>
              </c:pt>
              <c:pt idx="7">
                <c:v>8.9</c:v>
              </c:pt>
              <c:pt idx="8">
                <c:v>9.5</c:v>
              </c:pt>
              <c:pt idx="9">
                <c:v>10.1</c:v>
              </c:pt>
              <c:pt idx="10">
                <c:v>11.9</c:v>
              </c:pt>
              <c:pt idx="11">
                <c:v>12</c:v>
              </c:pt>
              <c:pt idx="12">
                <c:v>12.3</c:v>
              </c:pt>
              <c:pt idx="13">
                <c:v>12.6</c:v>
              </c:pt>
              <c:pt idx="14">
                <c:v>13.3</c:v>
              </c:pt>
              <c:pt idx="15">
                <c:v>13.3</c:v>
              </c:pt>
              <c:pt idx="16">
                <c:v>13.4</c:v>
              </c:pt>
              <c:pt idx="17">
                <c:v>13.8</c:v>
              </c:pt>
              <c:pt idx="18">
                <c:v>14.7</c:v>
              </c:pt>
              <c:pt idx="19">
                <c:v>15</c:v>
              </c:pt>
              <c:pt idx="20">
                <c:v>15.3</c:v>
              </c:pt>
              <c:pt idx="21">
                <c:v>16</c:v>
              </c:pt>
              <c:pt idx="22">
                <c:v>16.2</c:v>
              </c:pt>
              <c:pt idx="23">
                <c:v>16.399999999999999</c:v>
              </c:pt>
              <c:pt idx="24">
                <c:v>18.3</c:v>
              </c:pt>
              <c:pt idx="25">
                <c:v>19.8</c:v>
              </c:pt>
              <c:pt idx="26">
                <c:v>20.7</c:v>
              </c:pt>
              <c:pt idx="27">
                <c:v>22.9</c:v>
              </c:pt>
              <c:pt idx="28">
                <c:v>24.6</c:v>
              </c:pt>
              <c:pt idx="29">
                <c:v>26</c:v>
              </c:pt>
              <c:pt idx="30">
                <c:v>27</c:v>
              </c:pt>
              <c:pt idx="31">
                <c:v>27.6</c:v>
              </c:pt>
            </c:numLit>
          </c:xVal>
          <c:yVal>
            <c:numLit>
              <c:formatCode>0.00</c:formatCode>
              <c:ptCount val="32"/>
              <c:pt idx="0">
                <c:v>0.984375</c:v>
              </c:pt>
              <c:pt idx="1">
                <c:v>0.953125</c:v>
              </c:pt>
              <c:pt idx="2">
                <c:v>0.921875</c:v>
              </c:pt>
              <c:pt idx="3">
                <c:v>0.890625</c:v>
              </c:pt>
              <c:pt idx="4">
                <c:v>0.859375</c:v>
              </c:pt>
              <c:pt idx="5">
                <c:v>0.828125</c:v>
              </c:pt>
              <c:pt idx="6">
                <c:v>0.796875</c:v>
              </c:pt>
              <c:pt idx="7">
                <c:v>0.765625</c:v>
              </c:pt>
              <c:pt idx="8">
                <c:v>0.734375</c:v>
              </c:pt>
              <c:pt idx="9">
                <c:v>0.703125</c:v>
              </c:pt>
              <c:pt idx="10">
                <c:v>0.671875</c:v>
              </c:pt>
              <c:pt idx="11">
                <c:v>0.640625</c:v>
              </c:pt>
              <c:pt idx="12">
                <c:v>0.609375</c:v>
              </c:pt>
              <c:pt idx="13">
                <c:v>0.578125</c:v>
              </c:pt>
              <c:pt idx="14">
                <c:v>0.546875</c:v>
              </c:pt>
              <c:pt idx="15">
                <c:v>0.515625</c:v>
              </c:pt>
              <c:pt idx="16">
                <c:v>0.484375</c:v>
              </c:pt>
              <c:pt idx="17">
                <c:v>0.453125</c:v>
              </c:pt>
              <c:pt idx="18">
                <c:v>0.421875</c:v>
              </c:pt>
              <c:pt idx="19">
                <c:v>0.390625</c:v>
              </c:pt>
              <c:pt idx="20">
                <c:v>0.359375</c:v>
              </c:pt>
              <c:pt idx="21">
                <c:v>0.328125</c:v>
              </c:pt>
              <c:pt idx="22">
                <c:v>0.296875</c:v>
              </c:pt>
              <c:pt idx="23">
                <c:v>0.265625</c:v>
              </c:pt>
              <c:pt idx="24">
                <c:v>0.234375</c:v>
              </c:pt>
              <c:pt idx="25">
                <c:v>0.203125</c:v>
              </c:pt>
              <c:pt idx="26">
                <c:v>0.171875</c:v>
              </c:pt>
              <c:pt idx="27">
                <c:v>0.140625</c:v>
              </c:pt>
              <c:pt idx="28">
                <c:v>0.109375</c:v>
              </c:pt>
              <c:pt idx="29">
                <c:v>7.8125E-2</c:v>
              </c:pt>
              <c:pt idx="30">
                <c:v>4.6875E-2</c:v>
              </c:pt>
              <c:pt idx="31">
                <c:v>1.5625E-2</c:v>
              </c:pt>
            </c:numLit>
          </c:yVal>
          <c:smooth val="0"/>
          <c:extLst>
            <c:ext xmlns:c16="http://schemas.microsoft.com/office/drawing/2014/chart" uri="{C3380CC4-5D6E-409C-BE32-E72D297353CC}">
              <c16:uniqueId val="{00000001-D13E-46D7-A1D8-35F47430F1A5}"/>
            </c:ext>
          </c:extLst>
        </c:ser>
        <c:ser>
          <c:idx val="2"/>
          <c:order val="2"/>
          <c:tx>
            <c:v>Population
% change 2002 to 2022</c:v>
          </c:tx>
          <c:spPr>
            <a:ln w="25400" cap="rnd">
              <a:noFill/>
              <a:round/>
            </a:ln>
            <a:effectLst/>
          </c:spPr>
          <c:marker>
            <c:symbol val="circle"/>
            <c:size val="9"/>
            <c:spPr>
              <a:solidFill>
                <a:srgbClr val="BF78D3"/>
              </a:solidFill>
              <a:ln w="9525">
                <a:noFill/>
              </a:ln>
              <a:effectLst/>
            </c:spPr>
          </c:marker>
          <c:dPt>
            <c:idx val="0"/>
            <c:marker>
              <c:symbol val="circle"/>
              <c:size val="9"/>
              <c:spPr>
                <a:solidFill>
                  <a:srgbClr val="BF78D3"/>
                </a:solidFill>
                <a:ln w="9525">
                  <a:noFill/>
                </a:ln>
                <a:effectLst/>
              </c:spPr>
            </c:marker>
            <c:bubble3D val="0"/>
            <c:extLst>
              <c:ext xmlns:c16="http://schemas.microsoft.com/office/drawing/2014/chart" uri="{C3380CC4-5D6E-409C-BE32-E72D297353CC}">
                <c16:uniqueId val="{00000002-D13E-46D7-A1D8-35F47430F1A5}"/>
              </c:ext>
            </c:extLst>
          </c:dPt>
          <c:dPt>
            <c:idx val="1"/>
            <c:marker>
              <c:symbol val="circle"/>
              <c:size val="9"/>
              <c:spPr>
                <a:solidFill>
                  <a:srgbClr val="BF78D3"/>
                </a:solidFill>
                <a:ln w="9525">
                  <a:noFill/>
                </a:ln>
                <a:effectLst/>
              </c:spPr>
            </c:marker>
            <c:bubble3D val="0"/>
            <c:extLst>
              <c:ext xmlns:c16="http://schemas.microsoft.com/office/drawing/2014/chart" uri="{C3380CC4-5D6E-409C-BE32-E72D297353CC}">
                <c16:uniqueId val="{00000003-D13E-46D7-A1D8-35F47430F1A5}"/>
              </c:ext>
            </c:extLst>
          </c:dPt>
          <c:dPt>
            <c:idx val="4"/>
            <c:marker>
              <c:symbol val="circle"/>
              <c:size val="9"/>
              <c:spPr>
                <a:solidFill>
                  <a:srgbClr val="BF78D3"/>
                </a:solidFill>
                <a:ln w="9525">
                  <a:noFill/>
                </a:ln>
                <a:effectLst/>
              </c:spPr>
            </c:marker>
            <c:bubble3D val="0"/>
            <c:extLst>
              <c:ext xmlns:c16="http://schemas.microsoft.com/office/drawing/2014/chart" uri="{C3380CC4-5D6E-409C-BE32-E72D297353CC}">
                <c16:uniqueId val="{00000004-D13E-46D7-A1D8-35F47430F1A5}"/>
              </c:ext>
            </c:extLst>
          </c:dPt>
          <c:dPt>
            <c:idx val="5"/>
            <c:marker>
              <c:symbol val="circle"/>
              <c:size val="9"/>
              <c:spPr>
                <a:solidFill>
                  <a:srgbClr val="BF78D3"/>
                </a:solidFill>
                <a:ln w="9525">
                  <a:noFill/>
                </a:ln>
                <a:effectLst/>
              </c:spPr>
            </c:marker>
            <c:bubble3D val="0"/>
            <c:extLst>
              <c:ext xmlns:c16="http://schemas.microsoft.com/office/drawing/2014/chart" uri="{C3380CC4-5D6E-409C-BE32-E72D297353CC}">
                <c16:uniqueId val="{00000005-D13E-46D7-A1D8-35F47430F1A5}"/>
              </c:ext>
            </c:extLst>
          </c:dPt>
          <c:dPt>
            <c:idx val="7"/>
            <c:marker>
              <c:symbol val="circle"/>
              <c:size val="9"/>
              <c:spPr>
                <a:solidFill>
                  <a:srgbClr val="BF78D3"/>
                </a:solidFill>
                <a:ln w="9525">
                  <a:noFill/>
                </a:ln>
                <a:effectLst/>
              </c:spPr>
            </c:marker>
            <c:bubble3D val="0"/>
            <c:extLst>
              <c:ext xmlns:c16="http://schemas.microsoft.com/office/drawing/2014/chart" uri="{C3380CC4-5D6E-409C-BE32-E72D297353CC}">
                <c16:uniqueId val="{00000006-D13E-46D7-A1D8-35F47430F1A5}"/>
              </c:ext>
            </c:extLst>
          </c:dPt>
          <c:xVal>
            <c:numLit>
              <c:formatCode>0.00</c:formatCode>
              <c:ptCount val="32"/>
              <c:pt idx="0">
                <c:v>-6.4373581750865831</c:v>
              </c:pt>
              <c:pt idx="1">
                <c:v>2.7568054304911049</c:v>
              </c:pt>
              <c:pt idx="2">
                <c:v>-5.1268271711092055</c:v>
              </c:pt>
              <c:pt idx="3">
                <c:v>-0.11639358939923294</c:v>
              </c:pt>
              <c:pt idx="4">
                <c:v>-3.4058448692595</c:v>
              </c:pt>
              <c:pt idx="5">
                <c:v>8.0440627981611676</c:v>
              </c:pt>
              <c:pt idx="6">
                <c:v>-1.7661343733902379</c:v>
              </c:pt>
              <c:pt idx="7">
                <c:v>-1.286652671497257</c:v>
              </c:pt>
              <c:pt idx="8">
                <c:v>0.39192795196798524</c:v>
              </c:pt>
              <c:pt idx="9">
                <c:v>1.5183977643223212</c:v>
              </c:pt>
              <c:pt idx="10">
                <c:v>5.8732964589154335</c:v>
              </c:pt>
              <c:pt idx="11">
                <c:v>5.7081731365496768</c:v>
              </c:pt>
              <c:pt idx="12">
                <c:v>6.8105737042595038</c:v>
              </c:pt>
              <c:pt idx="13">
                <c:v>-0.87286527514232048</c:v>
              </c:pt>
              <c:pt idx="14">
                <c:v>8.0395863449349569</c:v>
              </c:pt>
              <c:pt idx="15">
                <c:v>8.5868969298245723</c:v>
              </c:pt>
              <c:pt idx="16">
                <c:v>6.412568824757936</c:v>
              </c:pt>
              <c:pt idx="17">
                <c:v>6.987811955890888</c:v>
              </c:pt>
              <c:pt idx="18">
                <c:v>5.3763440860215006</c:v>
              </c:pt>
              <c:pt idx="19">
                <c:v>8.6394494559657744</c:v>
              </c:pt>
              <c:pt idx="20">
                <c:v>4.6363636363636385</c:v>
              </c:pt>
              <c:pt idx="21">
                <c:v>7.498961362692147</c:v>
              </c:pt>
              <c:pt idx="22">
                <c:v>8.1447963800904901</c:v>
              </c:pt>
              <c:pt idx="23">
                <c:v>15.081564245810064</c:v>
              </c:pt>
              <c:pt idx="24">
                <c:v>11.833049655886917</c:v>
              </c:pt>
              <c:pt idx="25">
                <c:v>7.5151100467556242</c:v>
              </c:pt>
              <c:pt idx="26">
                <c:v>13.312963771278907</c:v>
              </c:pt>
              <c:pt idx="27">
                <c:v>12.371281464530902</c:v>
              </c:pt>
              <c:pt idx="28">
                <c:v>15.260236857055464</c:v>
              </c:pt>
              <c:pt idx="29">
                <c:v>13.916192446973618</c:v>
              </c:pt>
              <c:pt idx="30">
                <c:v>19.967853610286834</c:v>
              </c:pt>
              <c:pt idx="31">
                <c:v>23.490006589062151</c:v>
              </c:pt>
            </c:numLit>
          </c:xVal>
          <c:yVal>
            <c:numLit>
              <c:formatCode>0.00</c:formatCode>
              <c:ptCount val="32"/>
              <c:pt idx="0">
                <c:v>0.984375</c:v>
              </c:pt>
              <c:pt idx="1">
                <c:v>0.953125</c:v>
              </c:pt>
              <c:pt idx="2">
                <c:v>0.921875</c:v>
              </c:pt>
              <c:pt idx="3">
                <c:v>0.890625</c:v>
              </c:pt>
              <c:pt idx="4">
                <c:v>0.859375</c:v>
              </c:pt>
              <c:pt idx="5">
                <c:v>0.828125</c:v>
              </c:pt>
              <c:pt idx="6">
                <c:v>0.796875</c:v>
              </c:pt>
              <c:pt idx="7">
                <c:v>0.765625</c:v>
              </c:pt>
              <c:pt idx="8">
                <c:v>0.734375</c:v>
              </c:pt>
              <c:pt idx="9">
                <c:v>0.703125</c:v>
              </c:pt>
              <c:pt idx="10">
                <c:v>0.671875</c:v>
              </c:pt>
              <c:pt idx="11">
                <c:v>0.640625</c:v>
              </c:pt>
              <c:pt idx="12">
                <c:v>0.609375</c:v>
              </c:pt>
              <c:pt idx="13">
                <c:v>0.578125</c:v>
              </c:pt>
              <c:pt idx="14">
                <c:v>0.546875</c:v>
              </c:pt>
              <c:pt idx="15">
                <c:v>0.515625</c:v>
              </c:pt>
              <c:pt idx="16">
                <c:v>0.484375</c:v>
              </c:pt>
              <c:pt idx="17">
                <c:v>0.453125</c:v>
              </c:pt>
              <c:pt idx="18">
                <c:v>0.421875</c:v>
              </c:pt>
              <c:pt idx="19">
                <c:v>0.390625</c:v>
              </c:pt>
              <c:pt idx="20">
                <c:v>0.359375</c:v>
              </c:pt>
              <c:pt idx="21">
                <c:v>0.328125</c:v>
              </c:pt>
              <c:pt idx="22">
                <c:v>0.296875</c:v>
              </c:pt>
              <c:pt idx="23">
                <c:v>0.265625</c:v>
              </c:pt>
              <c:pt idx="24">
                <c:v>0.234375</c:v>
              </c:pt>
              <c:pt idx="25">
                <c:v>0.203125</c:v>
              </c:pt>
              <c:pt idx="26">
                <c:v>0.171875</c:v>
              </c:pt>
              <c:pt idx="27">
                <c:v>0.140625</c:v>
              </c:pt>
              <c:pt idx="28">
                <c:v>0.109375</c:v>
              </c:pt>
              <c:pt idx="29">
                <c:v>7.8125E-2</c:v>
              </c:pt>
              <c:pt idx="30">
                <c:v>4.6875E-2</c:v>
              </c:pt>
              <c:pt idx="31">
                <c:v>1.5625E-2</c:v>
              </c:pt>
            </c:numLit>
          </c:yVal>
          <c:smooth val="0"/>
          <c:extLst>
            <c:ext xmlns:c16="http://schemas.microsoft.com/office/drawing/2014/chart" uri="{C3380CC4-5D6E-409C-BE32-E72D297353CC}">
              <c16:uniqueId val="{00000007-D13E-46D7-A1D8-35F47430F1A5}"/>
            </c:ext>
          </c:extLst>
        </c:ser>
        <c:dLbls>
          <c:showLegendKey val="0"/>
          <c:showVal val="0"/>
          <c:showCatName val="0"/>
          <c:showSerName val="0"/>
          <c:showPercent val="0"/>
          <c:showBubbleSize val="0"/>
        </c:dLbls>
        <c:axId val="375257928"/>
        <c:axId val="375265144"/>
      </c:scatterChart>
      <c:catAx>
        <c:axId val="76630912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low"/>
        <c:spPr>
          <a:noFill/>
          <a:ln w="190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6310440"/>
        <c:crosses val="autoZero"/>
        <c:auto val="1"/>
        <c:lblAlgn val="r"/>
        <c:lblOffset val="0"/>
        <c:noMultiLvlLbl val="0"/>
      </c:catAx>
      <c:valAx>
        <c:axId val="766310440"/>
        <c:scaling>
          <c:orientation val="minMax"/>
          <c:max val="30"/>
          <c:min val="-1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latin typeface="Arial" panose="020B0604020202020204" pitchFamily="34" charset="0"/>
                    <a:cs typeface="Arial" panose="020B0604020202020204" pitchFamily="34" charset="0"/>
                  </a:rPr>
                  <a:t>% change</a:t>
                </a:r>
              </a:p>
            </c:rich>
          </c:tx>
          <c:layout>
            <c:manualLayout>
              <c:xMode val="edge"/>
              <c:yMode val="edge"/>
              <c:x val="0.33001437256371613"/>
              <c:y val="0.9505238647676876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6309128"/>
        <c:crosses val="autoZero"/>
        <c:crossBetween val="between"/>
        <c:majorUnit val="10"/>
      </c:valAx>
      <c:valAx>
        <c:axId val="375265144"/>
        <c:scaling>
          <c:orientation val="maxMin"/>
          <c:max val="1"/>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5257928"/>
        <c:crosses val="max"/>
        <c:crossBetween val="midCat"/>
      </c:valAx>
      <c:valAx>
        <c:axId val="375257928"/>
        <c:scaling>
          <c:orientation val="minMax"/>
        </c:scaling>
        <c:delete val="1"/>
        <c:axPos val="b"/>
        <c:numFmt formatCode="##0.0" sourceLinked="1"/>
        <c:majorTickMark val="out"/>
        <c:minorTickMark val="none"/>
        <c:tickLblPos val="nextTo"/>
        <c:crossAx val="375265144"/>
        <c:crosses val="max"/>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2061509199784"/>
          <c:y val="0.20639942734430924"/>
          <c:w val="0.88449305146989698"/>
          <c:h val="0.77859913278865234"/>
        </c:manualLayout>
      </c:layout>
      <c:barChart>
        <c:barDir val="bar"/>
        <c:grouping val="stacked"/>
        <c:varyColors val="0"/>
        <c:ser>
          <c:idx val="2"/>
          <c:order val="0"/>
          <c:tx>
            <c:v>Long-term empty  </c:v>
          </c:tx>
          <c:spPr>
            <a:solidFill>
              <a:srgbClr val="6C297F"/>
            </a:solidFill>
            <a:ln w="12700">
              <a:solidFill>
                <a:schemeClr val="tx1"/>
              </a:solidFill>
            </a:ln>
            <a:effectLst/>
          </c:spPr>
          <c:invertIfNegative val="0"/>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Lit>
          </c:cat>
          <c:val>
            <c:numLit>
              <c:formatCode>General</c:formatCode>
              <c:ptCount val="11"/>
              <c:pt idx="0">
                <c:v>28</c:v>
              </c:pt>
              <c:pt idx="1">
                <c:v>34</c:v>
              </c:pt>
              <c:pt idx="2">
                <c:v>36</c:v>
              </c:pt>
              <c:pt idx="3">
                <c:v>36</c:v>
              </c:pt>
              <c:pt idx="4">
                <c:v>37</c:v>
              </c:pt>
              <c:pt idx="5">
                <c:v>39</c:v>
              </c:pt>
              <c:pt idx="6">
                <c:v>41</c:v>
              </c:pt>
              <c:pt idx="7">
                <c:v>47</c:v>
              </c:pt>
              <c:pt idx="8">
                <c:v>44</c:v>
              </c:pt>
              <c:pt idx="9">
                <c:v>45</c:v>
              </c:pt>
              <c:pt idx="10">
                <c:v>46</c:v>
              </c:pt>
            </c:numLit>
          </c:val>
          <c:extLst>
            <c:ext xmlns:c16="http://schemas.microsoft.com/office/drawing/2014/chart" uri="{C3380CC4-5D6E-409C-BE32-E72D297353CC}">
              <c16:uniqueId val="{00000000-6805-419B-8DDA-63A2750203DB}"/>
            </c:ext>
          </c:extLst>
        </c:ser>
        <c:ser>
          <c:idx val="1"/>
          <c:order val="1"/>
          <c:tx>
            <c:v>With 'unoccupied exemptions' </c:v>
          </c:tx>
          <c:spPr>
            <a:solidFill>
              <a:schemeClr val="bg1"/>
            </a:solidFill>
            <a:ln w="12700">
              <a:solidFill>
                <a:schemeClr val="tx1"/>
              </a:solidFill>
            </a:ln>
            <a:effectLst/>
          </c:spPr>
          <c:invertIfNegative val="0"/>
          <c:dLbls>
            <c:numFmt formatCode="#,##0" sourceLinked="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Lit>
          </c:cat>
          <c:val>
            <c:numLit>
              <c:formatCode>General</c:formatCode>
              <c:ptCount val="11"/>
              <c:pt idx="0">
                <c:v>44</c:v>
              </c:pt>
              <c:pt idx="1">
                <c:v>42</c:v>
              </c:pt>
              <c:pt idx="2">
                <c:v>43</c:v>
              </c:pt>
              <c:pt idx="3">
                <c:v>43</c:v>
              </c:pt>
              <c:pt idx="4">
                <c:v>42</c:v>
              </c:pt>
              <c:pt idx="5">
                <c:v>44</c:v>
              </c:pt>
              <c:pt idx="6">
                <c:v>44</c:v>
              </c:pt>
              <c:pt idx="7">
                <c:v>43</c:v>
              </c:pt>
              <c:pt idx="8">
                <c:v>45</c:v>
              </c:pt>
              <c:pt idx="9">
                <c:v>46</c:v>
              </c:pt>
              <c:pt idx="10">
                <c:v>46</c:v>
              </c:pt>
            </c:numLit>
          </c:val>
          <c:extLst>
            <c:ext xmlns:c16="http://schemas.microsoft.com/office/drawing/2014/chart" uri="{C3380CC4-5D6E-409C-BE32-E72D297353CC}">
              <c16:uniqueId val="{00000001-6805-419B-8DDA-63A2750203DB}"/>
            </c:ext>
          </c:extLst>
        </c:ser>
        <c:ser>
          <c:idx val="0"/>
          <c:order val="2"/>
          <c:tx>
            <c:v>Second homes </c:v>
          </c:tx>
          <c:spPr>
            <a:solidFill>
              <a:srgbClr val="BF78D3"/>
            </a:solidFill>
            <a:ln w="12700">
              <a:solidFill>
                <a:srgbClr val="BF78D3"/>
              </a:solidFill>
            </a:ln>
            <a:effectLst/>
          </c:spPr>
          <c:invertIfNegative val="0"/>
          <c:dPt>
            <c:idx val="8"/>
            <c:invertIfNegative val="0"/>
            <c:bubble3D val="0"/>
            <c:spPr>
              <a:solidFill>
                <a:srgbClr val="BF78D3"/>
              </a:solidFill>
              <a:ln w="12700">
                <a:solidFill>
                  <a:srgbClr val="BF78D3"/>
                </a:solidFill>
              </a:ln>
              <a:effectLst/>
            </c:spPr>
            <c:extLst>
              <c:ext xmlns:c16="http://schemas.microsoft.com/office/drawing/2014/chart" uri="{C3380CC4-5D6E-409C-BE32-E72D297353CC}">
                <c16:uniqueId val="{00000003-6805-419B-8DDA-63A2750203DB}"/>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Lit>
          </c:cat>
          <c:val>
            <c:numLit>
              <c:formatCode>General</c:formatCode>
              <c:ptCount val="11"/>
              <c:pt idx="0">
                <c:v>35</c:v>
              </c:pt>
              <c:pt idx="1">
                <c:v>29</c:v>
              </c:pt>
              <c:pt idx="2">
                <c:v>27</c:v>
              </c:pt>
              <c:pt idx="3">
                <c:v>26</c:v>
              </c:pt>
              <c:pt idx="4">
                <c:v>26</c:v>
              </c:pt>
              <c:pt idx="5">
                <c:v>25</c:v>
              </c:pt>
              <c:pt idx="6">
                <c:v>25</c:v>
              </c:pt>
              <c:pt idx="7">
                <c:v>25</c:v>
              </c:pt>
              <c:pt idx="8">
                <c:v>24</c:v>
              </c:pt>
              <c:pt idx="9">
                <c:v>24</c:v>
              </c:pt>
              <c:pt idx="10">
                <c:v>24</c:v>
              </c:pt>
            </c:numLit>
          </c:val>
          <c:extLst>
            <c:ext xmlns:c16="http://schemas.microsoft.com/office/drawing/2014/chart" uri="{C3380CC4-5D6E-409C-BE32-E72D297353CC}">
              <c16:uniqueId val="{00000004-6805-419B-8DDA-63A2750203DB}"/>
            </c:ext>
          </c:extLst>
        </c:ser>
        <c:dLbls>
          <c:showLegendKey val="0"/>
          <c:showVal val="0"/>
          <c:showCatName val="0"/>
          <c:showSerName val="0"/>
          <c:showPercent val="0"/>
          <c:showBubbleSize val="0"/>
        </c:dLbls>
        <c:gapWidth val="50"/>
        <c:overlap val="100"/>
        <c:axId val="1214174064"/>
        <c:axId val="1214175376"/>
      </c:barChart>
      <c:catAx>
        <c:axId val="12141740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14175376"/>
        <c:crosses val="autoZero"/>
        <c:auto val="1"/>
        <c:lblAlgn val="ctr"/>
        <c:lblOffset val="100"/>
        <c:noMultiLvlLbl val="0"/>
      </c:catAx>
      <c:valAx>
        <c:axId val="1214175376"/>
        <c:scaling>
          <c:orientation val="minMax"/>
          <c:max val="120"/>
          <c:min val="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a:t>Number</a:t>
                </a:r>
                <a:r>
                  <a:rPr lang="en-GB" sz="1400" baseline="0"/>
                  <a:t> of dwellings (t</a:t>
                </a:r>
                <a:r>
                  <a:rPr lang="en-GB" sz="1400"/>
                  <a:t>housands)</a:t>
                </a:r>
              </a:p>
            </c:rich>
          </c:tx>
          <c:layout>
            <c:manualLayout>
              <c:xMode val="edge"/>
              <c:yMode val="edge"/>
              <c:x val="0.48758662551440329"/>
              <c:y val="0.1607594307270233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14174064"/>
        <c:crosses val="autoZero"/>
        <c:crossBetween val="between"/>
        <c:majorUnit val="20000"/>
      </c:valAx>
      <c:spPr>
        <a:noFill/>
        <a:ln>
          <a:noFill/>
        </a:ln>
        <a:effectLst/>
      </c:spPr>
    </c:plotArea>
    <c:legend>
      <c:legendPos val="l"/>
      <c:legendEntry>
        <c:idx val="0"/>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5.2263374485596705E-3"/>
          <c:y val="1.7074759945130313E-2"/>
          <c:w val="0.40047139917695473"/>
          <c:h val="0.17064883401920442"/>
        </c:manualLayout>
      </c:layout>
      <c:overlay val="0"/>
      <c:spPr>
        <a:solidFill>
          <a:schemeClr val="bg1"/>
        </a:solid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367241837861361E-2"/>
          <c:y val="5.4581492360476873E-2"/>
          <c:w val="0.78488253451430123"/>
          <c:h val="0.89718608841606395"/>
        </c:manualLayout>
      </c:layout>
      <c:lineChart>
        <c:grouping val="standard"/>
        <c:varyColors val="0"/>
        <c:ser>
          <c:idx val="1"/>
          <c:order val="0"/>
          <c:tx>
            <c:v>Increase in dwellings</c:v>
          </c:tx>
          <c:spPr>
            <a:ln w="38100" cap="rnd">
              <a:solidFill>
                <a:srgbClr val="6C297F"/>
              </a:solidFill>
              <a:prstDash val="sysDash"/>
              <a:round/>
            </a:ln>
            <a:effectLst/>
          </c:spPr>
          <c:marker>
            <c:symbol val="circle"/>
            <c:size val="6"/>
            <c:spPr>
              <a:solidFill>
                <a:srgbClr val="6C297F"/>
              </a:solidFill>
              <a:ln w="9525">
                <a:noFill/>
              </a:ln>
              <a:effectLst/>
            </c:spPr>
          </c:marker>
          <c:dLbls>
            <c:dLbl>
              <c:idx val="19"/>
              <c:layout>
                <c:manualLayout>
                  <c:x val="3.3334670781892908E-2"/>
                  <c:y val="4.7476463952854993E-2"/>
                </c:manualLayout>
              </c:layout>
              <c:tx>
                <c:rich>
                  <a:bodyPr/>
                  <a:lstStyle/>
                  <a:p>
                    <a:fld id="{8DE10C3D-4AE9-4B93-8CF8-43DB396506BD}" type="SERIESNAME">
                      <a:rPr lang="en-US"/>
                      <a:pPr/>
                      <a:t>[SERIES NAME]</a:t>
                    </a:fld>
                    <a:endParaRPr lang="en-GB"/>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108A-4F8B-884A-1DAFEC5549A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Lit>
          </c:cat>
          <c:val>
            <c:numLit>
              <c:formatCode>_-* #,##0_-;\-* #,##0_-;_-* "-"??_-;_-@_-</c:formatCode>
              <c:ptCount val="21"/>
              <c:pt idx="0">
                <c:v>17852</c:v>
              </c:pt>
              <c:pt idx="1">
                <c:v>20739</c:v>
              </c:pt>
              <c:pt idx="2">
                <c:v>19867</c:v>
              </c:pt>
              <c:pt idx="3">
                <c:v>19289</c:v>
              </c:pt>
              <c:pt idx="4">
                <c:v>24525</c:v>
              </c:pt>
              <c:pt idx="5">
                <c:v>20287</c:v>
              </c:pt>
              <c:pt idx="6">
                <c:v>15274</c:v>
              </c:pt>
              <c:pt idx="7">
                <c:v>12339</c:v>
              </c:pt>
              <c:pt idx="8">
                <c:v>12353</c:v>
              </c:pt>
              <c:pt idx="9">
                <c:v>14193</c:v>
              </c:pt>
              <c:pt idx="10">
                <c:v>11828</c:v>
              </c:pt>
              <c:pt idx="11">
                <c:v>13691</c:v>
              </c:pt>
              <c:pt idx="12">
                <c:v>17021</c:v>
              </c:pt>
              <c:pt idx="13">
                <c:v>18085</c:v>
              </c:pt>
              <c:pt idx="14">
                <c:v>19364</c:v>
              </c:pt>
              <c:pt idx="15">
                <c:v>20154</c:v>
              </c:pt>
              <c:pt idx="16">
                <c:v>21686</c:v>
              </c:pt>
              <c:pt idx="17">
                <c:v>16854</c:v>
              </c:pt>
              <c:pt idx="18">
                <c:v>21268</c:v>
              </c:pt>
              <c:pt idx="19">
                <c:v>24386</c:v>
              </c:pt>
              <c:pt idx="20">
                <c:v>21846</c:v>
              </c:pt>
            </c:numLit>
          </c:val>
          <c:smooth val="0"/>
          <c:extLst>
            <c:ext xmlns:c16="http://schemas.microsoft.com/office/drawing/2014/chart" uri="{C3380CC4-5D6E-409C-BE32-E72D297353CC}">
              <c16:uniqueId val="{00000001-108A-4F8B-884A-1DAFEC5549AB}"/>
            </c:ext>
          </c:extLst>
        </c:ser>
        <c:ser>
          <c:idx val="2"/>
          <c:order val="1"/>
          <c:tx>
            <c:v>New build completions</c:v>
          </c:tx>
          <c:spPr>
            <a:ln w="38100" cap="rnd">
              <a:solidFill>
                <a:srgbClr val="BF78D3"/>
              </a:solidFill>
              <a:round/>
            </a:ln>
            <a:effectLst/>
          </c:spPr>
          <c:marker>
            <c:symbol val="circle"/>
            <c:size val="5"/>
            <c:spPr>
              <a:solidFill>
                <a:srgbClr val="BF78D3"/>
              </a:solidFill>
              <a:ln w="9525">
                <a:noFill/>
              </a:ln>
              <a:effectLst/>
            </c:spPr>
          </c:marker>
          <c:dLbls>
            <c:dLbl>
              <c:idx val="19"/>
              <c:layout>
                <c:manualLayout>
                  <c:x val="3.0605246913580245E-2"/>
                  <c:y val="8.59981214052574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108A-4F8B-884A-1DAFEC5549A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Lit>
          </c:cat>
          <c:val>
            <c:numLit>
              <c:formatCode>_-* #,##0_-;\-* #,##0_-;_-* "-"??_-;_-@_-</c:formatCode>
              <c:ptCount val="21"/>
              <c:pt idx="0">
                <c:v>23142</c:v>
              </c:pt>
              <c:pt idx="1">
                <c:v>25048</c:v>
              </c:pt>
              <c:pt idx="2">
                <c:v>25710</c:v>
              </c:pt>
              <c:pt idx="3">
                <c:v>24715</c:v>
              </c:pt>
              <c:pt idx="4">
                <c:v>25271</c:v>
              </c:pt>
              <c:pt idx="5">
                <c:v>23680</c:v>
              </c:pt>
              <c:pt idx="6">
                <c:v>18279</c:v>
              </c:pt>
              <c:pt idx="7">
                <c:v>17073</c:v>
              </c:pt>
              <c:pt idx="8">
                <c:v>15725</c:v>
              </c:pt>
              <c:pt idx="9">
                <c:v>15360</c:v>
              </c:pt>
              <c:pt idx="10">
                <c:v>14790</c:v>
              </c:pt>
              <c:pt idx="11">
                <c:v>15553</c:v>
              </c:pt>
              <c:pt idx="12">
                <c:v>16988</c:v>
              </c:pt>
              <c:pt idx="13">
                <c:v>16727</c:v>
              </c:pt>
              <c:pt idx="14">
                <c:v>17969</c:v>
              </c:pt>
              <c:pt idx="15">
                <c:v>18779</c:v>
              </c:pt>
              <c:pt idx="16">
                <c:v>22019</c:v>
              </c:pt>
              <c:pt idx="17">
                <c:v>16265</c:v>
              </c:pt>
              <c:pt idx="18">
                <c:v>20924</c:v>
              </c:pt>
              <c:pt idx="19">
                <c:v>23312</c:v>
              </c:pt>
              <c:pt idx="20">
                <c:v>21916</c:v>
              </c:pt>
            </c:numLit>
          </c:val>
          <c:smooth val="0"/>
          <c:extLst>
            <c:ext xmlns:c16="http://schemas.microsoft.com/office/drawing/2014/chart" uri="{C3380CC4-5D6E-409C-BE32-E72D297353CC}">
              <c16:uniqueId val="{00000003-108A-4F8B-884A-1DAFEC5549AB}"/>
            </c:ext>
          </c:extLst>
        </c:ser>
        <c:dLbls>
          <c:showLegendKey val="0"/>
          <c:showVal val="0"/>
          <c:showCatName val="0"/>
          <c:showSerName val="0"/>
          <c:showPercent val="0"/>
          <c:showBubbleSize val="0"/>
        </c:dLbls>
        <c:marker val="1"/>
        <c:smooth val="0"/>
        <c:axId val="374184240"/>
        <c:axId val="374184568"/>
      </c:lineChart>
      <c:dateAx>
        <c:axId val="37418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4184568"/>
        <c:crosses val="autoZero"/>
        <c:auto val="0"/>
        <c:lblOffset val="100"/>
        <c:baseTimeUnit val="days"/>
        <c:majorUnit val="2"/>
        <c:majorTimeUnit val="days"/>
      </c:dateAx>
      <c:valAx>
        <c:axId val="374184568"/>
        <c:scaling>
          <c:orientation val="minMax"/>
          <c:max val="260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l">
                  <a:defRPr sz="1000" b="0" i="0" u="none" strike="noStrike" kern="1200" baseline="0">
                    <a:solidFill>
                      <a:schemeClr val="tx1"/>
                    </a:solidFill>
                    <a:latin typeface="+mn-lt"/>
                    <a:ea typeface="+mn-ea"/>
                    <a:cs typeface="+mn-cs"/>
                  </a:defRPr>
                </a:pPr>
                <a:r>
                  <a:rPr lang="en-GB" sz="1200">
                    <a:solidFill>
                      <a:schemeClr val="tx1"/>
                    </a:solidFill>
                    <a:latin typeface="Arial" panose="020B0604020202020204" pitchFamily="34" charset="0"/>
                    <a:cs typeface="Arial" panose="020B0604020202020204" pitchFamily="34" charset="0"/>
                  </a:rPr>
                  <a:t>Number of</a:t>
                </a:r>
                <a:r>
                  <a:rPr lang="en-GB" sz="1200" baseline="0">
                    <a:solidFill>
                      <a:schemeClr val="tx1"/>
                    </a:solidFill>
                    <a:latin typeface="Arial" panose="020B0604020202020204" pitchFamily="34" charset="0"/>
                    <a:cs typeface="Arial" panose="020B0604020202020204" pitchFamily="34" charset="0"/>
                  </a:rPr>
                  <a:t> dwellings (thousands)</a:t>
                </a:r>
                <a:endParaRPr lang="en-GB" sz="1200">
                  <a:solidFill>
                    <a:schemeClr val="tx1"/>
                  </a:solidFill>
                  <a:latin typeface="Arial" panose="020B0604020202020204" pitchFamily="34" charset="0"/>
                  <a:cs typeface="Arial" panose="020B0604020202020204" pitchFamily="34" charset="0"/>
                </a:endParaRPr>
              </a:p>
            </c:rich>
          </c:tx>
          <c:layout>
            <c:manualLayout>
              <c:xMode val="edge"/>
              <c:yMode val="edge"/>
              <c:x val="2.7338496710429109E-3"/>
              <c:y val="4.8767885205571876E-3"/>
            </c:manualLayout>
          </c:layout>
          <c:overlay val="0"/>
          <c:spPr>
            <a:noFill/>
            <a:ln>
              <a:noFill/>
            </a:ln>
            <a:effectLst/>
          </c:spPr>
          <c:txPr>
            <a:bodyPr rot="0" spcFirstLastPara="1" vertOverflow="ellipsis" wrap="square" anchor="ctr" anchorCtr="1"/>
            <a:lstStyle/>
            <a:p>
              <a:pPr algn="l">
                <a:defRPr sz="1000" b="0" i="0" u="none" strike="noStrike" kern="1200" baseline="0">
                  <a:solidFill>
                    <a:schemeClr val="tx1"/>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4184240"/>
        <c:crosses val="autoZero"/>
        <c:crossBetween val="between"/>
        <c:dispUnits>
          <c:builtInUnit val="thousand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Second homes</a:t>
            </a:r>
            <a:r>
              <a:rPr lang="en-US" b="1" baseline="0">
                <a:latin typeface="Arial" panose="020B0604020202020204" pitchFamily="34" charset="0"/>
                <a:cs typeface="Arial" panose="020B0604020202020204" pitchFamily="34" charset="0"/>
              </a:rPr>
              <a:t> </a:t>
            </a:r>
            <a:r>
              <a:rPr lang="en-US" b="1">
                <a:latin typeface="Arial" panose="020B0604020202020204" pitchFamily="34" charset="0"/>
                <a:cs typeface="Arial" panose="020B0604020202020204" pitchFamily="34" charset="0"/>
              </a:rPr>
              <a: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val>
            <c:numRef>
              <c:f>'Figure 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'Figure 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'Figure 6'!#REF!</c15:sqref>
                        </c15:formulaRef>
                      </c:ext>
                    </c:extLst>
                  </c:multiLvlStrRef>
                </c15:cat>
              </c15:filteredCategoryTitle>
            </c:ext>
            <c:ext xmlns:c16="http://schemas.microsoft.com/office/drawing/2014/chart" uri="{C3380CC4-5D6E-409C-BE32-E72D297353CC}">
              <c16:uniqueId val="{00000000-ADA3-40CA-8DA9-CC9493A14457}"/>
            </c:ext>
          </c:extLst>
        </c:ser>
        <c:dLbls>
          <c:showLegendKey val="0"/>
          <c:showVal val="0"/>
          <c:showCatName val="0"/>
          <c:showSerName val="0"/>
          <c:showPercent val="0"/>
          <c:showBubbleSize val="0"/>
        </c:dLbls>
        <c:gapWidth val="60"/>
        <c:axId val="1388380223"/>
        <c:axId val="1388359007"/>
      </c:barChart>
      <c:catAx>
        <c:axId val="138838022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88359007"/>
        <c:crosses val="autoZero"/>
        <c:auto val="1"/>
        <c:lblAlgn val="ctr"/>
        <c:lblOffset val="100"/>
        <c:noMultiLvlLbl val="0"/>
      </c:catAx>
      <c:valAx>
        <c:axId val="1388359007"/>
        <c:scaling>
          <c:orientation val="minMax"/>
          <c:max val="8"/>
        </c:scaling>
        <c:delete val="1"/>
        <c:axPos val="t"/>
        <c:numFmt formatCode="General" sourceLinked="1"/>
        <c:majorTickMark val="out"/>
        <c:minorTickMark val="none"/>
        <c:tickLblPos val="nextTo"/>
        <c:crossAx val="1388380223"/>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Vacant dwellings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v>Vacant dwellings (%)</c:v>
          </c:tx>
          <c:spPr>
            <a:solidFill>
              <a:srgbClr val="949494"/>
            </a:solidFill>
            <a:ln>
              <a:noFill/>
            </a:ln>
            <a:effectLst/>
          </c:spPr>
          <c:invertIfNegative val="0"/>
          <c:dPt>
            <c:idx val="16"/>
            <c:invertIfNegative val="0"/>
            <c:bubble3D val="0"/>
            <c:spPr>
              <a:solidFill>
                <a:srgbClr val="6C297F"/>
              </a:solidFill>
              <a:ln>
                <a:noFill/>
              </a:ln>
              <a:effectLst/>
            </c:spPr>
            <c:extLst>
              <c:ext xmlns:c16="http://schemas.microsoft.com/office/drawing/2014/chart" uri="{C3380CC4-5D6E-409C-BE32-E72D297353CC}">
                <c16:uniqueId val="{00000001-7CDC-4450-B680-479EFFEDED0A}"/>
              </c:ext>
            </c:extLst>
          </c:dPt>
          <c:dPt>
            <c:idx val="17"/>
            <c:invertIfNegative val="0"/>
            <c:bubble3D val="0"/>
            <c:spPr>
              <a:solidFill>
                <a:sysClr val="window" lastClr="FFFFFF">
                  <a:lumMod val="50000"/>
                </a:sysClr>
              </a:solidFill>
              <a:ln>
                <a:noFill/>
              </a:ln>
              <a:effectLst/>
            </c:spPr>
            <c:extLst>
              <c:ext xmlns:c16="http://schemas.microsoft.com/office/drawing/2014/chart" uri="{C3380CC4-5D6E-409C-BE32-E72D297353CC}">
                <c16:uniqueId val="{00000003-7CDC-4450-B680-479EFFEDED0A}"/>
              </c:ext>
            </c:extLst>
          </c:dPt>
          <c:dLbls>
            <c:dLbl>
              <c:idx val="22"/>
              <c:spPr>
                <a:noFill/>
                <a:ln>
                  <a:noFill/>
                </a:ln>
                <a:effectLst/>
              </c:spPr>
              <c:txPr>
                <a:bodyPr rot="0" spcFirstLastPara="1" vertOverflow="ellipsis" vert="horz" wrap="square" anchor="ctr" anchorCtr="1"/>
                <a:lstStyle/>
                <a:p>
                  <a:pPr algn="ctr" rtl="0">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4-7CDC-4450-B680-479EFFEDED0A}"/>
                </c:ext>
              </c:extLst>
            </c:dLbl>
            <c:dLbl>
              <c:idx val="23"/>
              <c:spPr>
                <a:noFill/>
                <a:ln>
                  <a:noFill/>
                </a:ln>
                <a:effectLst/>
              </c:spPr>
              <c:txPr>
                <a:bodyPr rot="0" spcFirstLastPara="1" vertOverflow="ellipsis" vert="horz" wrap="square" anchor="ctr" anchorCtr="1"/>
                <a:lstStyle/>
                <a:p>
                  <a:pPr algn="ctr" rtl="0">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7CDC-4450-B680-479EFFEDED0A}"/>
                </c:ext>
              </c:extLst>
            </c:dLbl>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3"/>
              <c:pt idx="0">
                <c:v>Na h-Eileanan Siar</c:v>
              </c:pt>
              <c:pt idx="1">
                <c:v>Shetland Islands</c:v>
              </c:pt>
              <c:pt idx="2">
                <c:v>Aberdeen City</c:v>
              </c:pt>
              <c:pt idx="3">
                <c:v>Orkney Islands</c:v>
              </c:pt>
              <c:pt idx="4">
                <c:v>Inverclyde</c:v>
              </c:pt>
              <c:pt idx="5">
                <c:v>Scottish Borders</c:v>
              </c:pt>
              <c:pt idx="6">
                <c:v>Argyll and Bute</c:v>
              </c:pt>
              <c:pt idx="7">
                <c:v>Highland</c:v>
              </c:pt>
              <c:pt idx="8">
                <c:v>Aberdeenshire</c:v>
              </c:pt>
              <c:pt idx="9">
                <c:v>Angus</c:v>
              </c:pt>
              <c:pt idx="10">
                <c:v>Dumfries and Galloway</c:v>
              </c:pt>
              <c:pt idx="11">
                <c:v>City of Edinburgh</c:v>
              </c:pt>
              <c:pt idx="12">
                <c:v>Moray</c:v>
              </c:pt>
              <c:pt idx="13">
                <c:v>Dundee City</c:v>
              </c:pt>
              <c:pt idx="14">
                <c:v>North Ayrshire</c:v>
              </c:pt>
              <c:pt idx="15">
                <c:v>Perth and Kinross</c:v>
              </c:pt>
              <c:pt idx="16">
                <c:v>Scotland</c:v>
              </c:pt>
              <c:pt idx="17">
                <c:v>South Ayrshire</c:v>
              </c:pt>
              <c:pt idx="18">
                <c:v>Fife</c:v>
              </c:pt>
              <c:pt idx="19">
                <c:v>Renfrewshire</c:v>
              </c:pt>
              <c:pt idx="20">
                <c:v>Stirling</c:v>
              </c:pt>
              <c:pt idx="21">
                <c:v>West Dunbartonshire</c:v>
              </c:pt>
              <c:pt idx="22">
                <c:v>North Lanarkshire</c:v>
              </c:pt>
              <c:pt idx="23">
                <c:v>Clackmannanshire</c:v>
              </c:pt>
              <c:pt idx="24">
                <c:v>East Ayrshire</c:v>
              </c:pt>
              <c:pt idx="25">
                <c:v>South Lanarkshire</c:v>
              </c:pt>
              <c:pt idx="26">
                <c:v>Falkirk</c:v>
              </c:pt>
              <c:pt idx="27">
                <c:v>East Lothian</c:v>
              </c:pt>
              <c:pt idx="28">
                <c:v>Glasgow City</c:v>
              </c:pt>
              <c:pt idx="29">
                <c:v>West Lothian</c:v>
              </c:pt>
              <c:pt idx="30">
                <c:v>East Dunbartonshire</c:v>
              </c:pt>
              <c:pt idx="31">
                <c:v>Midlothian</c:v>
              </c:pt>
              <c:pt idx="32">
                <c:v>East Renfrewshire</c:v>
              </c:pt>
            </c:strLit>
          </c:cat>
          <c:val>
            <c:numLit>
              <c:formatCode>##0.0</c:formatCode>
              <c:ptCount val="33"/>
              <c:pt idx="0">
                <c:v>8</c:v>
              </c:pt>
              <c:pt idx="1">
                <c:v>7.5</c:v>
              </c:pt>
              <c:pt idx="2">
                <c:v>6.3</c:v>
              </c:pt>
              <c:pt idx="3">
                <c:v>5.6</c:v>
              </c:pt>
              <c:pt idx="4">
                <c:v>5</c:v>
              </c:pt>
              <c:pt idx="5">
                <c:v>4.8</c:v>
              </c:pt>
              <c:pt idx="6">
                <c:v>4.7</c:v>
              </c:pt>
              <c:pt idx="7">
                <c:v>4.5</c:v>
              </c:pt>
              <c:pt idx="8">
                <c:v>4.2</c:v>
              </c:pt>
              <c:pt idx="9">
                <c:v>4.2</c:v>
              </c:pt>
              <c:pt idx="10">
                <c:v>4.2</c:v>
              </c:pt>
              <c:pt idx="11">
                <c:v>4</c:v>
              </c:pt>
              <c:pt idx="12">
                <c:v>3.8</c:v>
              </c:pt>
              <c:pt idx="13">
                <c:v>3.6</c:v>
              </c:pt>
              <c:pt idx="14">
                <c:v>3.6</c:v>
              </c:pt>
              <c:pt idx="15">
                <c:v>3.5</c:v>
              </c:pt>
              <c:pt idx="16">
                <c:v>3.4</c:v>
              </c:pt>
              <c:pt idx="17">
                <c:v>3.4</c:v>
              </c:pt>
              <c:pt idx="18">
                <c:v>3.2</c:v>
              </c:pt>
              <c:pt idx="19">
                <c:v>3.1</c:v>
              </c:pt>
              <c:pt idx="20">
                <c:v>3.1</c:v>
              </c:pt>
              <c:pt idx="21">
                <c:v>2.9</c:v>
              </c:pt>
              <c:pt idx="22">
                <c:v>2.8</c:v>
              </c:pt>
              <c:pt idx="23">
                <c:v>2.7</c:v>
              </c:pt>
              <c:pt idx="24">
                <c:v>2.6</c:v>
              </c:pt>
              <c:pt idx="25">
                <c:v>2.6</c:v>
              </c:pt>
              <c:pt idx="26">
                <c:v>2.5</c:v>
              </c:pt>
              <c:pt idx="27">
                <c:v>2.2000000000000002</c:v>
              </c:pt>
              <c:pt idx="28">
                <c:v>2.2000000000000002</c:v>
              </c:pt>
              <c:pt idx="29">
                <c:v>2.2000000000000002</c:v>
              </c:pt>
              <c:pt idx="30">
                <c:v>1.9</c:v>
              </c:pt>
              <c:pt idx="31">
                <c:v>1.9</c:v>
              </c:pt>
              <c:pt idx="32">
                <c:v>1.2</c:v>
              </c:pt>
            </c:numLit>
          </c:val>
          <c:extLst>
            <c:ext xmlns:c16="http://schemas.microsoft.com/office/drawing/2014/chart" uri="{C3380CC4-5D6E-409C-BE32-E72D297353CC}">
              <c16:uniqueId val="{00000006-7CDC-4450-B680-479EFFEDED0A}"/>
            </c:ext>
          </c:extLst>
        </c:ser>
        <c:dLbls>
          <c:showLegendKey val="0"/>
          <c:showVal val="0"/>
          <c:showCatName val="0"/>
          <c:showSerName val="0"/>
          <c:showPercent val="0"/>
          <c:showBubbleSize val="0"/>
        </c:dLbls>
        <c:gapWidth val="60"/>
        <c:axId val="1388380223"/>
        <c:axId val="1388359007"/>
      </c:barChart>
      <c:catAx>
        <c:axId val="138838022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88359007"/>
        <c:crosses val="autoZero"/>
        <c:auto val="1"/>
        <c:lblAlgn val="ctr"/>
        <c:lblOffset val="100"/>
        <c:noMultiLvlLbl val="0"/>
      </c:catAx>
      <c:valAx>
        <c:axId val="1388359007"/>
        <c:scaling>
          <c:orientation val="minMax"/>
        </c:scaling>
        <c:delete val="1"/>
        <c:axPos val="t"/>
        <c:numFmt formatCode="##0.0" sourceLinked="1"/>
        <c:majorTickMark val="out"/>
        <c:minorTickMark val="none"/>
        <c:tickLblPos val="nextTo"/>
        <c:crossAx val="1388380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Long-term empty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51683295087498726"/>
          <c:y val="6.8574628595584275E-2"/>
          <c:w val="0.43426885118286734"/>
          <c:h val="0.91019194417057903"/>
        </c:manualLayout>
      </c:layout>
      <c:barChart>
        <c:barDir val="bar"/>
        <c:grouping val="clustered"/>
        <c:varyColors val="0"/>
        <c:ser>
          <c:idx val="0"/>
          <c:order val="0"/>
          <c:tx>
            <c:v>Long-term empty dwellings (%)</c:v>
          </c:tx>
          <c:spPr>
            <a:solidFill>
              <a:srgbClr val="949494"/>
            </a:solidFill>
            <a:ln>
              <a:noFill/>
            </a:ln>
            <a:effectLst/>
          </c:spPr>
          <c:invertIfNegative val="0"/>
          <c:dPt>
            <c:idx val="12"/>
            <c:invertIfNegative val="0"/>
            <c:bubble3D val="0"/>
            <c:spPr>
              <a:solidFill>
                <a:srgbClr val="949494"/>
              </a:solidFill>
              <a:ln>
                <a:noFill/>
              </a:ln>
              <a:effectLst/>
            </c:spPr>
            <c:extLst>
              <c:ext xmlns:c16="http://schemas.microsoft.com/office/drawing/2014/chart" uri="{C3380CC4-5D6E-409C-BE32-E72D297353CC}">
                <c16:uniqueId val="{00000001-0403-4DFD-8B80-C4A64FF4F7D2}"/>
              </c:ext>
            </c:extLst>
          </c:dPt>
          <c:dPt>
            <c:idx val="13"/>
            <c:invertIfNegative val="0"/>
            <c:bubble3D val="0"/>
            <c:spPr>
              <a:solidFill>
                <a:srgbClr val="6C297F"/>
              </a:solidFill>
              <a:ln>
                <a:noFill/>
              </a:ln>
              <a:effectLst/>
            </c:spPr>
            <c:extLst>
              <c:ext xmlns:c16="http://schemas.microsoft.com/office/drawing/2014/chart" uri="{C3380CC4-5D6E-409C-BE32-E72D297353CC}">
                <c16:uniqueId val="{00000003-0403-4DFD-8B80-C4A64FF4F7D2}"/>
              </c:ext>
            </c:extLst>
          </c:dPt>
          <c:dLbls>
            <c:dLbl>
              <c:idx val="22"/>
              <c:spPr>
                <a:noFill/>
                <a:ln>
                  <a:noFill/>
                </a:ln>
                <a:effectLst/>
              </c:spPr>
              <c:txPr>
                <a:bodyPr rot="0" spcFirstLastPara="1" vertOverflow="ellipsis" vert="horz" wrap="square" anchor="ctr" anchorCtr="1"/>
                <a:lstStyle/>
                <a:p>
                  <a:pPr algn="ctr" rtl="0">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4-0403-4DFD-8B80-C4A64FF4F7D2}"/>
                </c:ext>
              </c:extLst>
            </c:dLbl>
            <c:dLbl>
              <c:idx val="23"/>
              <c:spPr>
                <a:noFill/>
                <a:ln>
                  <a:noFill/>
                </a:ln>
                <a:effectLst/>
              </c:spPr>
              <c:txPr>
                <a:bodyPr rot="0" spcFirstLastPara="1" vertOverflow="ellipsis" vert="horz" wrap="square" anchor="ctr" anchorCtr="1"/>
                <a:lstStyle/>
                <a:p>
                  <a:pPr algn="ctr" rtl="0">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0403-4DFD-8B80-C4A64FF4F7D2}"/>
                </c:ext>
              </c:extLst>
            </c:dLbl>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3"/>
              <c:pt idx="0">
                <c:v>Shetland Islands</c:v>
              </c:pt>
              <c:pt idx="1">
                <c:v>Na h-Eileanan Siar</c:v>
              </c:pt>
              <c:pt idx="2">
                <c:v>Aberdeen City</c:v>
              </c:pt>
              <c:pt idx="3">
                <c:v>Argyll and Bute</c:v>
              </c:pt>
              <c:pt idx="4">
                <c:v>City of Edinburgh</c:v>
              </c:pt>
              <c:pt idx="5">
                <c:v>Highland</c:v>
              </c:pt>
              <c:pt idx="6">
                <c:v>Scottish Borders</c:v>
              </c:pt>
              <c:pt idx="7">
                <c:v>Dumfries and Galloway</c:v>
              </c:pt>
              <c:pt idx="8">
                <c:v>Aberdeenshire</c:v>
              </c:pt>
              <c:pt idx="9">
                <c:v>Orkney Islands</c:v>
              </c:pt>
              <c:pt idx="10">
                <c:v>Angus</c:v>
              </c:pt>
              <c:pt idx="11">
                <c:v>Moray</c:v>
              </c:pt>
              <c:pt idx="12">
                <c:v>Perth and Kinross</c:v>
              </c:pt>
              <c:pt idx="13">
                <c:v>Scotland</c:v>
              </c:pt>
              <c:pt idx="14">
                <c:v>North Ayrshire</c:v>
              </c:pt>
              <c:pt idx="15">
                <c:v>Dundee City</c:v>
              </c:pt>
              <c:pt idx="16">
                <c:v>Fife</c:v>
              </c:pt>
              <c:pt idx="17">
                <c:v>Inverclyde</c:v>
              </c:pt>
              <c:pt idx="18">
                <c:v>South Ayrshire</c:v>
              </c:pt>
              <c:pt idx="19">
                <c:v>Stirling</c:v>
              </c:pt>
              <c:pt idx="20">
                <c:v>North Lanarkshire</c:v>
              </c:pt>
              <c:pt idx="21">
                <c:v>Falkirk</c:v>
              </c:pt>
              <c:pt idx="22">
                <c:v>West Dunbartonshire</c:v>
              </c:pt>
              <c:pt idx="23">
                <c:v>East Lothian</c:v>
              </c:pt>
              <c:pt idx="24">
                <c:v>Midlothian</c:v>
              </c:pt>
              <c:pt idx="25">
                <c:v>South Lanarkshire</c:v>
              </c:pt>
              <c:pt idx="26">
                <c:v>Clackmannanshire</c:v>
              </c:pt>
              <c:pt idx="27">
                <c:v>East Ayrshire</c:v>
              </c:pt>
              <c:pt idx="28">
                <c:v>Renfrewshire</c:v>
              </c:pt>
              <c:pt idx="29">
                <c:v>Glasgow City</c:v>
              </c:pt>
              <c:pt idx="30">
                <c:v>East Dunbartonshire</c:v>
              </c:pt>
              <c:pt idx="31">
                <c:v>West Lothian</c:v>
              </c:pt>
              <c:pt idx="32">
                <c:v>East Renfrewshire</c:v>
              </c:pt>
            </c:strLit>
          </c:cat>
          <c:val>
            <c:numLit>
              <c:formatCode>##0.0</c:formatCode>
              <c:ptCount val="33"/>
              <c:pt idx="0">
                <c:v>5.4</c:v>
              </c:pt>
              <c:pt idx="1">
                <c:v>4.5999999999999996</c:v>
              </c:pt>
              <c:pt idx="2">
                <c:v>4.5</c:v>
              </c:pt>
              <c:pt idx="3">
                <c:v>2.7</c:v>
              </c:pt>
              <c:pt idx="4">
                <c:v>2.7</c:v>
              </c:pt>
              <c:pt idx="5">
                <c:v>2.7</c:v>
              </c:pt>
              <c:pt idx="6">
                <c:v>2.6</c:v>
              </c:pt>
              <c:pt idx="7">
                <c:v>2.4</c:v>
              </c:pt>
              <c:pt idx="8">
                <c:v>2.2000000000000002</c:v>
              </c:pt>
              <c:pt idx="9">
                <c:v>2.2000000000000002</c:v>
              </c:pt>
              <c:pt idx="10">
                <c:v>2.1</c:v>
              </c:pt>
              <c:pt idx="11">
                <c:v>2</c:v>
              </c:pt>
              <c:pt idx="12">
                <c:v>1.7</c:v>
              </c:pt>
              <c:pt idx="13">
                <c:v>1.7</c:v>
              </c:pt>
              <c:pt idx="14">
                <c:v>1.5</c:v>
              </c:pt>
              <c:pt idx="15">
                <c:v>1.4</c:v>
              </c:pt>
              <c:pt idx="16">
                <c:v>1.4</c:v>
              </c:pt>
              <c:pt idx="17">
                <c:v>1.4</c:v>
              </c:pt>
              <c:pt idx="18">
                <c:v>1.4</c:v>
              </c:pt>
              <c:pt idx="19">
                <c:v>1.4</c:v>
              </c:pt>
              <c:pt idx="20">
                <c:v>1.2</c:v>
              </c:pt>
              <c:pt idx="21">
                <c:v>1.1000000000000001</c:v>
              </c:pt>
              <c:pt idx="22">
                <c:v>1.1000000000000001</c:v>
              </c:pt>
              <c:pt idx="23">
                <c:v>1</c:v>
              </c:pt>
              <c:pt idx="24">
                <c:v>1</c:v>
              </c:pt>
              <c:pt idx="25">
                <c:v>1</c:v>
              </c:pt>
              <c:pt idx="26">
                <c:v>0.9</c:v>
              </c:pt>
              <c:pt idx="27">
                <c:v>0.9</c:v>
              </c:pt>
              <c:pt idx="28">
                <c:v>0.9</c:v>
              </c:pt>
              <c:pt idx="29">
                <c:v>0.8</c:v>
              </c:pt>
              <c:pt idx="30">
                <c:v>0.7</c:v>
              </c:pt>
              <c:pt idx="31">
                <c:v>0.7</c:v>
              </c:pt>
              <c:pt idx="32">
                <c:v>0.3</c:v>
              </c:pt>
            </c:numLit>
          </c:val>
          <c:extLst>
            <c:ext xmlns:c16="http://schemas.microsoft.com/office/drawing/2014/chart" uri="{C3380CC4-5D6E-409C-BE32-E72D297353CC}">
              <c16:uniqueId val="{00000006-0403-4DFD-8B80-C4A64FF4F7D2}"/>
            </c:ext>
          </c:extLst>
        </c:ser>
        <c:dLbls>
          <c:showLegendKey val="0"/>
          <c:showVal val="0"/>
          <c:showCatName val="0"/>
          <c:showSerName val="0"/>
          <c:showPercent val="0"/>
          <c:showBubbleSize val="0"/>
        </c:dLbls>
        <c:gapWidth val="60"/>
        <c:axId val="1388380223"/>
        <c:axId val="1388359007"/>
      </c:barChart>
      <c:catAx>
        <c:axId val="138838022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88359007"/>
        <c:crosses val="autoZero"/>
        <c:auto val="1"/>
        <c:lblAlgn val="ctr"/>
        <c:lblOffset val="100"/>
        <c:noMultiLvlLbl val="0"/>
      </c:catAx>
      <c:valAx>
        <c:axId val="1388359007"/>
        <c:scaling>
          <c:orientation val="minMax"/>
          <c:max val="8"/>
        </c:scaling>
        <c:delete val="1"/>
        <c:axPos val="t"/>
        <c:numFmt formatCode="##0.0" sourceLinked="1"/>
        <c:majorTickMark val="out"/>
        <c:minorTickMark val="none"/>
        <c:tickLblPos val="nextTo"/>
        <c:crossAx val="1388380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90487</xdr:rowOff>
    </xdr:from>
    <xdr:to>
      <xdr:col>12</xdr:col>
      <xdr:colOff>576000</xdr:colOff>
      <xdr:row>33</xdr:row>
      <xdr:rowOff>16987</xdr:rowOff>
    </xdr:to>
    <xdr:graphicFrame macro="">
      <xdr:nvGraphicFramePr>
        <xdr:cNvPr id="2" name="Chart 1" descr="The chart illustrates the percenatge change in the number of househods and population compared to 2001. &#10; Number of households and population have been increasing in the last twenty years. &#10;The growth in the number of households  is greater than the population for all the years. " title="Figure 1. Cumulative change in households and population. From 2001 to 2021.">
          <a:extLst>
            <a:ext uri="{FF2B5EF4-FFF2-40B4-BE49-F238E27FC236}">
              <a16:creationId xmlns:a16="http://schemas.microsoft.com/office/drawing/2014/main" id="{8B43C029-46A9-4B43-B5D7-0F971787E63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447675</xdr:colOff>
      <xdr:row>3</xdr:row>
      <xdr:rowOff>19050</xdr:rowOff>
    </xdr:from>
    <xdr:to>
      <xdr:col>33</xdr:col>
      <xdr:colOff>138113</xdr:colOff>
      <xdr:row>43</xdr:row>
      <xdr:rowOff>109539</xdr:rowOff>
    </xdr:to>
    <xdr:graphicFrame macro="">
      <xdr:nvGraphicFramePr>
        <xdr:cNvPr id="2" name="Chart 1">
          <a:extLst>
            <a:ext uri="{FF2B5EF4-FFF2-40B4-BE49-F238E27FC236}">
              <a16:creationId xmlns:a16="http://schemas.microsoft.com/office/drawing/2014/main" id="{19463326-236A-4246-96A2-272A183A70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28132</xdr:rowOff>
    </xdr:from>
    <xdr:to>
      <xdr:col>8</xdr:col>
      <xdr:colOff>482600</xdr:colOff>
      <xdr:row>41</xdr:row>
      <xdr:rowOff>178125</xdr:rowOff>
    </xdr:to>
    <xdr:grpSp>
      <xdr:nvGrpSpPr>
        <xdr:cNvPr id="3" name="Group 2">
          <a:extLst>
            <a:ext uri="{FF2B5EF4-FFF2-40B4-BE49-F238E27FC236}">
              <a16:creationId xmlns:a16="http://schemas.microsoft.com/office/drawing/2014/main" id="{6F564458-44FD-4303-8327-8DD1CAA799A0}"/>
            </a:ext>
          </a:extLst>
        </xdr:cNvPr>
        <xdr:cNvGrpSpPr/>
      </xdr:nvGrpSpPr>
      <xdr:grpSpPr>
        <a:xfrm>
          <a:off x="0" y="567882"/>
          <a:ext cx="9569450" cy="7827143"/>
          <a:chOff x="7181850" y="14819996"/>
          <a:chExt cx="19616739" cy="7759019"/>
        </a:xfrm>
      </xdr:grpSpPr>
      <xdr:graphicFrame macro="">
        <xdr:nvGraphicFramePr>
          <xdr:cNvPr id="4" name="Chart 3">
            <a:extLst>
              <a:ext uri="{FF2B5EF4-FFF2-40B4-BE49-F238E27FC236}">
                <a16:creationId xmlns:a16="http://schemas.microsoft.com/office/drawing/2014/main" id="{80518445-8D07-C221-8892-F0E4E7727BDF}"/>
              </a:ext>
            </a:extLst>
          </xdr:cNvPr>
          <xdr:cNvGraphicFramePr>
            <a:graphicFrameLocks/>
          </xdr:cNvGraphicFramePr>
        </xdr:nvGraphicFramePr>
        <xdr:xfrm>
          <a:off x="7181850" y="14868526"/>
          <a:ext cx="6548439" cy="771048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id="{862148F6-CFDA-CA96-3290-C6BC9E3E6F2F}"/>
              </a:ext>
            </a:extLst>
          </xdr:cNvPr>
          <xdr:cNvGraphicFramePr>
            <a:graphicFrameLocks/>
          </xdr:cNvGraphicFramePr>
        </xdr:nvGraphicFramePr>
        <xdr:xfrm>
          <a:off x="13716000" y="14819996"/>
          <a:ext cx="6548439" cy="771048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a:extLst>
              <a:ext uri="{FF2B5EF4-FFF2-40B4-BE49-F238E27FC236}">
                <a16:creationId xmlns:a16="http://schemas.microsoft.com/office/drawing/2014/main" id="{897F16EC-19AB-2C08-530A-C2AB90BD6112}"/>
              </a:ext>
            </a:extLst>
          </xdr:cNvPr>
          <xdr:cNvGraphicFramePr>
            <a:graphicFrameLocks/>
          </xdr:cNvGraphicFramePr>
        </xdr:nvGraphicFramePr>
        <xdr:xfrm>
          <a:off x="20250150" y="14839949"/>
          <a:ext cx="6548439" cy="7710489"/>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447675</xdr:colOff>
      <xdr:row>39</xdr:row>
      <xdr:rowOff>19050</xdr:rowOff>
    </xdr:from>
    <xdr:to>
      <xdr:col>33</xdr:col>
      <xdr:colOff>138113</xdr:colOff>
      <xdr:row>79</xdr:row>
      <xdr:rowOff>109539</xdr:rowOff>
    </xdr:to>
    <xdr:graphicFrame macro="">
      <xdr:nvGraphicFramePr>
        <xdr:cNvPr id="2" name="Chart 1">
          <a:extLst>
            <a:ext uri="{FF2B5EF4-FFF2-40B4-BE49-F238E27FC236}">
              <a16:creationId xmlns:a16="http://schemas.microsoft.com/office/drawing/2014/main" id="{A6349788-95D8-4A57-BD59-BA45B4033B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15875</xdr:rowOff>
    </xdr:from>
    <xdr:to>
      <xdr:col>3</xdr:col>
      <xdr:colOff>419100</xdr:colOff>
      <xdr:row>17</xdr:row>
      <xdr:rowOff>73025</xdr:rowOff>
    </xdr:to>
    <xdr:pic>
      <xdr:nvPicPr>
        <xdr:cNvPr id="2" name="Picture 1397536233">
          <a:extLst>
            <a:ext uri="{FF2B5EF4-FFF2-40B4-BE49-F238E27FC236}">
              <a16:creationId xmlns:a16="http://schemas.microsoft.com/office/drawing/2014/main" id="{FC0D7D37-D6B6-47AF-BFED-5721D27CBC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0557" b="575"/>
        <a:stretch>
          <a:fillRect/>
        </a:stretch>
      </xdr:blipFill>
      <xdr:spPr bwMode="auto">
        <a:xfrm>
          <a:off x="0" y="473075"/>
          <a:ext cx="2705100"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438150</xdr:colOff>
      <xdr:row>6</xdr:row>
      <xdr:rowOff>120650</xdr:rowOff>
    </xdr:from>
    <xdr:to>
      <xdr:col>1</xdr:col>
      <xdr:colOff>444500</xdr:colOff>
      <xdr:row>8</xdr:row>
      <xdr:rowOff>25400</xdr:rowOff>
    </xdr:to>
    <xdr:sp macro="" textlink="">
      <xdr:nvSpPr>
        <xdr:cNvPr id="3" name="Text Box 2">
          <a:extLst>
            <a:ext uri="{FF2B5EF4-FFF2-40B4-BE49-F238E27FC236}">
              <a16:creationId xmlns:a16="http://schemas.microsoft.com/office/drawing/2014/main" id="{1B7DB346-2015-4DFA-A9B4-C562A5F445E5}"/>
            </a:ext>
          </a:extLst>
        </xdr:cNvPr>
        <xdr:cNvSpPr txBox="1">
          <a:spLocks noChangeArrowheads="1"/>
        </xdr:cNvSpPr>
      </xdr:nvSpPr>
      <xdr:spPr bwMode="auto">
        <a:xfrm>
          <a:off x="438150" y="1381125"/>
          <a:ext cx="771525" cy="304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200" b="1" i="0" u="none" strike="noStrike" baseline="0">
              <a:solidFill>
                <a:srgbClr val="000000"/>
              </a:solidFill>
              <a:latin typeface="Arial"/>
              <a:cs typeface="Arial"/>
            </a:rPr>
            <a:t>Dyce 07</a:t>
          </a:r>
        </a:p>
      </xdr:txBody>
    </xdr:sp>
    <xdr:clientData/>
  </xdr:twoCellAnchor>
  <xdr:twoCellAnchor>
    <xdr:from>
      <xdr:col>2</xdr:col>
      <xdr:colOff>406400</xdr:colOff>
      <xdr:row>5</xdr:row>
      <xdr:rowOff>190500</xdr:rowOff>
    </xdr:from>
    <xdr:to>
      <xdr:col>3</xdr:col>
      <xdr:colOff>450850</xdr:colOff>
      <xdr:row>7</xdr:row>
      <xdr:rowOff>63500</xdr:rowOff>
    </xdr:to>
    <xdr:sp macro="" textlink="">
      <xdr:nvSpPr>
        <xdr:cNvPr id="4" name="Text Box 3">
          <a:extLst>
            <a:ext uri="{FF2B5EF4-FFF2-40B4-BE49-F238E27FC236}">
              <a16:creationId xmlns:a16="http://schemas.microsoft.com/office/drawing/2014/main" id="{31328E3A-DAB7-4A13-9F93-1CC1FC41CA8A}"/>
            </a:ext>
          </a:extLst>
        </xdr:cNvPr>
        <xdr:cNvSpPr txBox="1">
          <a:spLocks noChangeArrowheads="1"/>
        </xdr:cNvSpPr>
      </xdr:nvSpPr>
      <xdr:spPr bwMode="auto">
        <a:xfrm>
          <a:off x="1933575" y="1247775"/>
          <a:ext cx="800100"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200" b="0" i="0" u="none" strike="noStrike" baseline="0">
              <a:solidFill>
                <a:srgbClr val="000000"/>
              </a:solidFill>
              <a:latin typeface="Arial"/>
              <a:cs typeface="Arial"/>
            </a:rPr>
            <a:t>Dyce 03</a:t>
          </a:r>
        </a:p>
      </xdr:txBody>
    </xdr:sp>
    <xdr:clientData/>
  </xdr:twoCellAnchor>
  <xdr:twoCellAnchor>
    <xdr:from>
      <xdr:col>2</xdr:col>
      <xdr:colOff>682625</xdr:colOff>
      <xdr:row>7</xdr:row>
      <xdr:rowOff>85725</xdr:rowOff>
    </xdr:from>
    <xdr:to>
      <xdr:col>3</xdr:col>
      <xdr:colOff>40005</xdr:colOff>
      <xdr:row>10</xdr:row>
      <xdr:rowOff>1905</xdr:rowOff>
    </xdr:to>
    <xdr:cxnSp macro="">
      <xdr:nvCxnSpPr>
        <xdr:cNvPr id="5" name="Straight Connector 4">
          <a:extLst>
            <a:ext uri="{FF2B5EF4-FFF2-40B4-BE49-F238E27FC236}">
              <a16:creationId xmlns:a16="http://schemas.microsoft.com/office/drawing/2014/main" id="{EF37C4AA-3D61-4D12-A89C-F575B54A7724}"/>
            </a:ext>
          </a:extLst>
        </xdr:cNvPr>
        <xdr:cNvCxnSpPr/>
      </xdr:nvCxnSpPr>
      <xdr:spPr>
        <a:xfrm flipH="1">
          <a:off x="2206625" y="1539875"/>
          <a:ext cx="119380" cy="519430"/>
        </a:xfrm>
        <a:prstGeom prst="line">
          <a:avLst/>
        </a:prstGeom>
        <a:ln w="9525" cap="flat" cmpd="sng" algn="ctr">
          <a:solidFill>
            <a:schemeClr val="bg1"/>
          </a:solidFill>
          <a:prstDash val="solid"/>
          <a:round/>
          <a:headEnd type="none" w="med" len="med"/>
          <a:tailEnd type="triangle" w="sm" len="lg"/>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2</xdr:row>
      <xdr:rowOff>23813</xdr:rowOff>
    </xdr:from>
    <xdr:to>
      <xdr:col>6</xdr:col>
      <xdr:colOff>66675</xdr:colOff>
      <xdr:row>22</xdr:row>
      <xdr:rowOff>128434</xdr:rowOff>
    </xdr:to>
    <xdr:graphicFrame macro="">
      <xdr:nvGraphicFramePr>
        <xdr:cNvPr id="2" name="Chart 1">
          <a:extLst>
            <a:ext uri="{FF2B5EF4-FFF2-40B4-BE49-F238E27FC236}">
              <a16:creationId xmlns:a16="http://schemas.microsoft.com/office/drawing/2014/main" id="{67324642-B8A8-4482-BBC5-622A33CF0A6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128587</xdr:rowOff>
    </xdr:from>
    <xdr:to>
      <xdr:col>8</xdr:col>
      <xdr:colOff>724500</xdr:colOff>
      <xdr:row>33</xdr:row>
      <xdr:rowOff>150313</xdr:rowOff>
    </xdr:to>
    <xdr:graphicFrame macro="">
      <xdr:nvGraphicFramePr>
        <xdr:cNvPr id="2" name="Chart 1">
          <a:extLst>
            <a:ext uri="{FF2B5EF4-FFF2-40B4-BE49-F238E27FC236}">
              <a16:creationId xmlns:a16="http://schemas.microsoft.com/office/drawing/2014/main" id="{DB23BE1E-BBE8-4DA0-A84B-A896CF2339B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42862</xdr:rowOff>
    </xdr:from>
    <xdr:to>
      <xdr:col>4</xdr:col>
      <xdr:colOff>714375</xdr:colOff>
      <xdr:row>21</xdr:row>
      <xdr:rowOff>135070</xdr:rowOff>
    </xdr:to>
    <xdr:graphicFrame macro="">
      <xdr:nvGraphicFramePr>
        <xdr:cNvPr id="2" name="Chart 1" descr="Barplot showing some dwelling characteristics for the most deprived SIMD decile and the least deprived SIMD decile. The percentage of dwellings in the lower Council Tax bands (A to C) is  5 times higher in the most deprived decile. More than 50% of dwellings in the most deprived decile are entitled to a single adult discount compared to less than 30% in the least deprived decile. The number of dwellings per hectare is almost 3 times higher in the most deprived decile than in the least deprived. ">
          <a:extLst>
            <a:ext uri="{FF2B5EF4-FFF2-40B4-BE49-F238E27FC236}">
              <a16:creationId xmlns:a16="http://schemas.microsoft.com/office/drawing/2014/main" id="{6AB2DEF6-B9CB-4A61-8386-9BA1C232878D}"/>
            </a:ext>
            <a:ext uri="{C183D7F6-B498-43B3-948B-1728B52AA6E4}">
              <adec:decorative xmlns:adec="http://schemas.microsoft.com/office/drawing/2017/decorative" val="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576000</xdr:colOff>
      <xdr:row>32</xdr:row>
      <xdr:rowOff>124500</xdr:rowOff>
    </xdr:to>
    <xdr:graphicFrame macro="">
      <xdr:nvGraphicFramePr>
        <xdr:cNvPr id="2" name="Chart 1">
          <a:extLst>
            <a:ext uri="{FF2B5EF4-FFF2-40B4-BE49-F238E27FC236}">
              <a16:creationId xmlns:a16="http://schemas.microsoft.com/office/drawing/2014/main" id="{DE66376F-9CBE-4E7C-8B9A-BBEDE153B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457200"/>
    <xdr:ext cx="9720000" cy="6120000"/>
    <xdr:graphicFrame macro="">
      <xdr:nvGraphicFramePr>
        <xdr:cNvPr id="2" name="Chart 1">
          <a:extLst>
            <a:ext uri="{FF2B5EF4-FFF2-40B4-BE49-F238E27FC236}">
              <a16:creationId xmlns:a16="http://schemas.microsoft.com/office/drawing/2014/main" id="{6A71CCCE-BD2C-4987-A83F-BCC742FF63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0.14313</cdr:x>
      <cdr:y>0.68613</cdr:y>
    </cdr:from>
    <cdr:to>
      <cdr:x>0.23602</cdr:x>
      <cdr:y>0.74459</cdr:y>
    </cdr:to>
    <cdr:sp macro="" textlink="">
      <cdr:nvSpPr>
        <cdr:cNvPr id="3" name="TextBox 2"/>
        <cdr:cNvSpPr txBox="1"/>
      </cdr:nvSpPr>
      <cdr:spPr>
        <a:xfrm xmlns:a="http://schemas.openxmlformats.org/drawingml/2006/main">
          <a:off x="1326504" y="4163042"/>
          <a:ext cx="860888" cy="354702"/>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r>
            <a:rPr lang="en-GB" sz="1200" b="1">
              <a:solidFill>
                <a:srgbClr val="6C297F"/>
              </a:solidFill>
              <a:latin typeface="Arial" pitchFamily="34" charset="0"/>
              <a:cs typeface="Arial" pitchFamily="34" charset="0"/>
            </a:rPr>
            <a:t>1-person</a:t>
          </a:r>
        </a:p>
        <a:p xmlns:a="http://schemas.openxmlformats.org/drawingml/2006/main">
          <a:r>
            <a:rPr lang="en-GB" sz="1200" b="1">
              <a:solidFill>
                <a:srgbClr val="6C297F"/>
              </a:solidFill>
              <a:latin typeface="Arial" pitchFamily="34" charset="0"/>
              <a:cs typeface="Arial" pitchFamily="34" charset="0"/>
            </a:rPr>
            <a:t>households</a:t>
          </a:r>
        </a:p>
      </cdr:txBody>
    </cdr:sp>
  </cdr:relSizeAnchor>
  <cdr:relSizeAnchor xmlns:cdr="http://schemas.openxmlformats.org/drawingml/2006/chartDrawing">
    <cdr:from>
      <cdr:x>0.14926</cdr:x>
      <cdr:y>0.54944</cdr:y>
    </cdr:from>
    <cdr:to>
      <cdr:x>0.24215</cdr:x>
      <cdr:y>0.60789</cdr:y>
    </cdr:to>
    <cdr:sp macro="" textlink="">
      <cdr:nvSpPr>
        <cdr:cNvPr id="7" name="TextBox 1"/>
        <cdr:cNvSpPr txBox="1"/>
      </cdr:nvSpPr>
      <cdr:spPr>
        <a:xfrm xmlns:a="http://schemas.openxmlformats.org/drawingml/2006/main">
          <a:off x="1383316" y="3333686"/>
          <a:ext cx="860888" cy="354641"/>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595959"/>
              </a:solidFill>
              <a:latin typeface="Arial" pitchFamily="34" charset="0"/>
              <a:cs typeface="Arial" pitchFamily="34" charset="0"/>
            </a:rPr>
            <a:t>2-person</a:t>
          </a:r>
        </a:p>
        <a:p xmlns:a="http://schemas.openxmlformats.org/drawingml/2006/main">
          <a:r>
            <a:rPr lang="en-GB" sz="1200" b="1">
              <a:solidFill>
                <a:srgbClr val="595959"/>
              </a:solidFill>
              <a:latin typeface="Arial" pitchFamily="34" charset="0"/>
              <a:cs typeface="Arial" pitchFamily="34" charset="0"/>
            </a:rPr>
            <a:t>households</a:t>
          </a:r>
        </a:p>
      </cdr:txBody>
    </cdr:sp>
  </cdr:relSizeAnchor>
  <cdr:relSizeAnchor xmlns:cdr="http://schemas.openxmlformats.org/drawingml/2006/chartDrawing">
    <cdr:from>
      <cdr:x>0.24012</cdr:x>
      <cdr:y>0.76834</cdr:y>
    </cdr:from>
    <cdr:to>
      <cdr:x>0.42494</cdr:x>
      <cdr:y>0.85615</cdr:y>
    </cdr:to>
    <cdr:sp macro="" textlink="">
      <cdr:nvSpPr>
        <cdr:cNvPr id="10" name="Rectangle 9"/>
        <cdr:cNvSpPr/>
      </cdr:nvSpPr>
      <cdr:spPr>
        <a:xfrm xmlns:a="http://schemas.openxmlformats.org/drawingml/2006/main">
          <a:off x="2229964" y="4647208"/>
          <a:ext cx="1716401" cy="531107"/>
        </a:xfrm>
        <a:prstGeom xmlns:a="http://schemas.openxmlformats.org/drawingml/2006/main" prst="rect">
          <a:avLst/>
        </a:prstGeom>
        <a:ln xmlns:a="http://schemas.openxmlformats.org/drawingml/2006/main">
          <a:noFill/>
        </a:l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vertOverflow="clip" horzOverflow="clip" wrap="square" lIns="0" tIns="0" rIns="0" bIns="0">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latin typeface="Arial" panose="020B0604020202020204" pitchFamily="34" charset="0"/>
              <a:cs typeface="Arial" panose="020B0604020202020204" pitchFamily="34" charset="0"/>
            </a:rPr>
            <a:t>In 1961 only 14%</a:t>
          </a:r>
          <a:r>
            <a:rPr lang="en-US" sz="1200" baseline="0">
              <a:solidFill>
                <a:sysClr val="windowText" lastClr="000000"/>
              </a:solidFill>
              <a:latin typeface="Arial" panose="020B0604020202020204" pitchFamily="34" charset="0"/>
              <a:cs typeface="Arial" panose="020B0604020202020204" pitchFamily="34" charset="0"/>
            </a:rPr>
            <a:t> of households consisted of one person</a:t>
          </a:r>
          <a:endParaRPr lang="en-US"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0.80347</cdr:x>
      <cdr:y>0.18892</cdr:y>
    </cdr:from>
    <cdr:to>
      <cdr:x>0.96201</cdr:x>
      <cdr:y>0.306</cdr:y>
    </cdr:to>
    <cdr:sp macro="" textlink="">
      <cdr:nvSpPr>
        <cdr:cNvPr id="11" name="Rectangle 10"/>
        <cdr:cNvSpPr/>
      </cdr:nvSpPr>
      <cdr:spPr>
        <a:xfrm xmlns:a="http://schemas.openxmlformats.org/drawingml/2006/main">
          <a:off x="7446396" y="1146234"/>
          <a:ext cx="1469321" cy="710374"/>
        </a:xfrm>
        <a:prstGeom xmlns:a="http://schemas.openxmlformats.org/drawingml/2006/main" prst="rect">
          <a:avLst/>
        </a:prstGeom>
        <a:ln xmlns:a="http://schemas.openxmlformats.org/drawingml/2006/main">
          <a:noFill/>
        </a:l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vertOverflow="clip" horzOverflow="clip" wrap="square" lIns="0" tIns="0" rIns="0" bIns="0">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latin typeface="Arial" panose="020B0604020202020204" pitchFamily="34" charset="0"/>
              <a:cs typeface="Arial" panose="020B0604020202020204" pitchFamily="34" charset="0"/>
            </a:rPr>
            <a:t>In 2022 one person households were the most common household type</a:t>
          </a:r>
        </a:p>
      </cdr:txBody>
    </cdr:sp>
  </cdr:relSizeAnchor>
  <cdr:relSizeAnchor xmlns:cdr="http://schemas.openxmlformats.org/drawingml/2006/chartDrawing">
    <cdr:from>
      <cdr:x>0.14811</cdr:x>
      <cdr:y>0.17233</cdr:y>
    </cdr:from>
    <cdr:to>
      <cdr:x>0.24311</cdr:x>
      <cdr:y>0.2305</cdr:y>
    </cdr:to>
    <cdr:sp macro="" textlink="">
      <cdr:nvSpPr>
        <cdr:cNvPr id="13" name="TextBox 1"/>
        <cdr:cNvSpPr txBox="1"/>
      </cdr:nvSpPr>
      <cdr:spPr>
        <a:xfrm xmlns:a="http://schemas.openxmlformats.org/drawingml/2006/main">
          <a:off x="1372658" y="1045599"/>
          <a:ext cx="880443" cy="352942"/>
        </a:xfrm>
        <a:prstGeom xmlns:a="http://schemas.openxmlformats.org/drawingml/2006/main" prst="rect">
          <a:avLst/>
        </a:prstGeom>
      </cdr:spPr>
      <cdr:txBody>
        <a:bodyPr xmlns:a="http://schemas.openxmlformats.org/drawingml/2006/main" vertOverflow="clip" horzOverflow="clip"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595959"/>
              </a:solidFill>
              <a:latin typeface="Arial" pitchFamily="34" charset="0"/>
              <a:cs typeface="Arial" pitchFamily="34" charset="0"/>
            </a:rPr>
            <a:t>3+</a:t>
          </a:r>
          <a:r>
            <a:rPr lang="en-GB" sz="1200" b="1" baseline="0">
              <a:solidFill>
                <a:srgbClr val="595959"/>
              </a:solidFill>
              <a:latin typeface="Arial" pitchFamily="34" charset="0"/>
              <a:cs typeface="Arial" pitchFamily="34" charset="0"/>
            </a:rPr>
            <a:t> </a:t>
          </a:r>
          <a:r>
            <a:rPr lang="en-GB" sz="1200" b="1">
              <a:solidFill>
                <a:srgbClr val="595959"/>
              </a:solidFill>
              <a:latin typeface="Arial" pitchFamily="34" charset="0"/>
              <a:cs typeface="Arial" pitchFamily="34" charset="0"/>
            </a:rPr>
            <a:t>person</a:t>
          </a:r>
        </a:p>
        <a:p xmlns:a="http://schemas.openxmlformats.org/drawingml/2006/main">
          <a:r>
            <a:rPr lang="en-GB" sz="1200" b="1">
              <a:solidFill>
                <a:srgbClr val="595959"/>
              </a:solidFill>
              <a:latin typeface="Arial" pitchFamily="34" charset="0"/>
              <a:cs typeface="Arial" pitchFamily="34" charset="0"/>
            </a:rPr>
            <a:t>households</a:t>
          </a:r>
        </a:p>
      </cdr:txBody>
    </cdr:sp>
  </cdr:relSizeAnchor>
  <cdr:relSizeAnchor xmlns:cdr="http://schemas.openxmlformats.org/drawingml/2006/chartDrawing">
    <cdr:from>
      <cdr:x>0.9586</cdr:x>
      <cdr:y>0.32119</cdr:y>
    </cdr:from>
    <cdr:to>
      <cdr:x>0.9586</cdr:x>
      <cdr:y>0.41034</cdr:y>
    </cdr:to>
    <cdr:cxnSp macro="">
      <cdr:nvCxnSpPr>
        <cdr:cNvPr id="8" name="Straight Connector 7">
          <a:extLst xmlns:a="http://schemas.openxmlformats.org/drawingml/2006/main">
            <a:ext uri="{FF2B5EF4-FFF2-40B4-BE49-F238E27FC236}">
              <a16:creationId xmlns:a16="http://schemas.microsoft.com/office/drawing/2014/main" id="{CE6E213E-E5F1-82EA-1EDC-EC0EF828CAFC}"/>
            </a:ext>
          </a:extLst>
        </cdr:cNvPr>
        <cdr:cNvCxnSpPr/>
      </cdr:nvCxnSpPr>
      <cdr:spPr>
        <a:xfrm xmlns:a="http://schemas.openxmlformats.org/drawingml/2006/main" flipH="1" flipV="1">
          <a:off x="8884176" y="1948826"/>
          <a:ext cx="0" cy="540851"/>
        </a:xfrm>
        <a:prstGeom xmlns:a="http://schemas.openxmlformats.org/drawingml/2006/main" prst="line">
          <a:avLst/>
        </a:prstGeom>
        <a:ln xmlns:a="http://schemas.openxmlformats.org/drawingml/2006/main">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0.24325</cdr:x>
      <cdr:y>0.72569</cdr:y>
    </cdr:from>
    <cdr:to>
      <cdr:x>0.24325</cdr:x>
      <cdr:y>0.76135</cdr:y>
    </cdr:to>
    <cdr:cxnSp macro="">
      <cdr:nvCxnSpPr>
        <cdr:cNvPr id="9" name="Straight Connector 8">
          <a:extLst xmlns:a="http://schemas.openxmlformats.org/drawingml/2006/main">
            <a:ext uri="{FF2B5EF4-FFF2-40B4-BE49-F238E27FC236}">
              <a16:creationId xmlns:a16="http://schemas.microsoft.com/office/drawing/2014/main" id="{9B851B25-E984-DF90-A1FB-EC1CC874659C}"/>
            </a:ext>
          </a:extLst>
        </cdr:cNvPr>
        <cdr:cNvCxnSpPr/>
      </cdr:nvCxnSpPr>
      <cdr:spPr>
        <a:xfrm xmlns:a="http://schemas.openxmlformats.org/drawingml/2006/main" flipH="1" flipV="1">
          <a:off x="2261316" y="4396185"/>
          <a:ext cx="0" cy="216000"/>
        </a:xfrm>
        <a:prstGeom xmlns:a="http://schemas.openxmlformats.org/drawingml/2006/main" prst="line">
          <a:avLst/>
        </a:prstGeom>
        <a:ln xmlns:a="http://schemas.openxmlformats.org/drawingml/2006/main">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0.00308</cdr:x>
      <cdr:y>0.93427</cdr:y>
    </cdr:from>
    <cdr:to>
      <cdr:x>0.53472</cdr:x>
      <cdr:y>1</cdr:y>
    </cdr:to>
    <cdr:sp macro="" textlink="">
      <cdr:nvSpPr>
        <cdr:cNvPr id="12" name="TextBox 1"/>
        <cdr:cNvSpPr txBox="1"/>
      </cdr:nvSpPr>
      <cdr:spPr>
        <a:xfrm xmlns:a="http://schemas.openxmlformats.org/drawingml/2006/main">
          <a:off x="28575" y="5686408"/>
          <a:ext cx="4937275" cy="40006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spcAft>
              <a:spcPts val="0"/>
            </a:spcAft>
          </a:pPr>
          <a:r>
            <a:rPr lang="en-GB" sz="1050">
              <a:effectLst/>
              <a:latin typeface="Arial" panose="020B0604020202020204" pitchFamily="34" charset="0"/>
              <a:ea typeface="Times New Roman"/>
              <a:cs typeface="Arial" panose="020B0604020202020204" pitchFamily="34" charset="0"/>
            </a:rPr>
            <a:t>Source: Scotland's census data.</a:t>
          </a:r>
        </a:p>
        <a:p xmlns:a="http://schemas.openxmlformats.org/drawingml/2006/main">
          <a:pPr>
            <a:spcAft>
              <a:spcPts val="0"/>
            </a:spcAft>
          </a:pPr>
          <a:r>
            <a:rPr lang="en-GB" sz="1050">
              <a:effectLst/>
              <a:latin typeface="Arial" panose="020B0604020202020204" pitchFamily="34" charset="0"/>
              <a:ea typeface="Times New Roman"/>
              <a:cs typeface="Arial" panose="020B0604020202020204" pitchFamily="34" charset="0"/>
            </a:rPr>
            <a:t>2+ person households could contain adults, or both adults and children</a:t>
          </a:r>
        </a:p>
      </cdr:txBody>
    </cdr:sp>
  </cdr:relSizeAnchor>
  <cdr:relSizeAnchor xmlns:cdr="http://schemas.openxmlformats.org/drawingml/2006/chartDrawing">
    <cdr:from>
      <cdr:x>0.92086</cdr:x>
      <cdr:y>0.87598</cdr:y>
    </cdr:from>
    <cdr:to>
      <cdr:x>0.97328</cdr:x>
      <cdr:y>0.91523</cdr:y>
    </cdr:to>
    <cdr:sp macro="" textlink="">
      <cdr:nvSpPr>
        <cdr:cNvPr id="6" name="Rectangle 5">
          <a:extLst xmlns:a="http://schemas.openxmlformats.org/drawingml/2006/main">
            <a:ext uri="{FF2B5EF4-FFF2-40B4-BE49-F238E27FC236}">
              <a16:creationId xmlns:a16="http://schemas.microsoft.com/office/drawing/2014/main" id="{0434DE57-7D03-5EC0-5728-3375B41693E2}"/>
            </a:ext>
          </a:extLst>
        </cdr:cNvPr>
        <cdr:cNvSpPr/>
      </cdr:nvSpPr>
      <cdr:spPr>
        <a:xfrm xmlns:a="http://schemas.openxmlformats.org/drawingml/2006/main">
          <a:off x="8534400" y="5314949"/>
          <a:ext cx="485775" cy="238125"/>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0.92497</cdr:x>
      <cdr:y>0.88226</cdr:y>
    </cdr:from>
    <cdr:to>
      <cdr:x>1</cdr:x>
      <cdr:y>0.92779</cdr:y>
    </cdr:to>
    <cdr:sp macro="" textlink="">
      <cdr:nvSpPr>
        <cdr:cNvPr id="2" name="TextBox 1">
          <a:extLst xmlns:a="http://schemas.openxmlformats.org/drawingml/2006/main">
            <a:ext uri="{FF2B5EF4-FFF2-40B4-BE49-F238E27FC236}">
              <a16:creationId xmlns:a16="http://schemas.microsoft.com/office/drawing/2014/main" id="{902DCDF1-07CF-A577-C77F-97DD91017DBE}"/>
            </a:ext>
          </a:extLst>
        </cdr:cNvPr>
        <cdr:cNvSpPr txBox="1"/>
      </cdr:nvSpPr>
      <cdr:spPr>
        <a:xfrm xmlns:a="http://schemas.openxmlformats.org/drawingml/2006/main">
          <a:off x="8572499" y="5353050"/>
          <a:ext cx="695325" cy="2762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1200">
              <a:latin typeface="Arial" panose="020B0604020202020204" pitchFamily="34" charset="0"/>
              <a:cs typeface="Arial" panose="020B0604020202020204" pitchFamily="34" charset="0"/>
            </a:rPr>
            <a:t>2022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xdr:row>
      <xdr:rowOff>23812</xdr:rowOff>
    </xdr:from>
    <xdr:to>
      <xdr:col>12</xdr:col>
      <xdr:colOff>576000</xdr:colOff>
      <xdr:row>32</xdr:row>
      <xdr:rowOff>140812</xdr:rowOff>
    </xdr:to>
    <xdr:graphicFrame macro="">
      <xdr:nvGraphicFramePr>
        <xdr:cNvPr id="2" name="Chart 1" descr="The chart illustrate the change in teh number of housheolds and in population over the last twenty years. &#10;The number of households increased in every council area. The population decreased in four council areas over the same period (Inverclyde, Argyll and Bute, West Dunbartonshire and North Ayrshire). &#10;The change in the number of households is greater than in the population, except than in Glasgow City and City of Edinburgh. In these councils, the increase in the number of dwellings is similar to the increase in population. &#10;East Lothian is the council with the highest increase in population (20%) but only the second increase in number of households (27%). &#10;Orkney Islands are the council area with the highest increase in number of households (29%). &#10;Inverclyde is the council area with the largest decline in population (-8%) and the smallest increase in the number of households (4%). " title="Figure 2. Percentage change in the number of households and population by council area, June 2001 to 2021">
          <a:extLst>
            <a:ext uri="{FF2B5EF4-FFF2-40B4-BE49-F238E27FC236}">
              <a16:creationId xmlns:a16="http://schemas.microsoft.com/office/drawing/2014/main" id="{76167F87-EFD7-4E46-A3E9-CC50632D948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0.75333</cdr:x>
      <cdr:y>0.60747</cdr:y>
    </cdr:from>
    <cdr:to>
      <cdr:x>0.97374</cdr:x>
      <cdr:y>0.77998</cdr:y>
    </cdr:to>
    <cdr:grpSp>
      <cdr:nvGrpSpPr>
        <cdr:cNvPr id="2" name="Group 1">
          <a:extLst xmlns:a="http://schemas.openxmlformats.org/drawingml/2006/main">
            <a:ext uri="{FF2B5EF4-FFF2-40B4-BE49-F238E27FC236}">
              <a16:creationId xmlns:a16="http://schemas.microsoft.com/office/drawing/2014/main" id="{F9789415-6B29-1C0C-1026-A18CAFEEC268}"/>
            </a:ext>
          </a:extLst>
        </cdr:cNvPr>
        <cdr:cNvGrpSpPr/>
      </cdr:nvGrpSpPr>
      <cdr:grpSpPr>
        <a:xfrm xmlns:a="http://schemas.openxmlformats.org/drawingml/2006/main">
          <a:off x="7322368" y="3658488"/>
          <a:ext cx="2142385" cy="1038942"/>
          <a:chOff x="-176979" y="76704"/>
          <a:chExt cx="2038752" cy="1064724"/>
        </a:xfrm>
      </cdr:grpSpPr>
      <cdr:sp macro="" textlink="">
        <cdr:nvSpPr>
          <cdr:cNvPr id="3" name="TextBox 3"/>
          <cdr:cNvSpPr txBox="1"/>
        </cdr:nvSpPr>
        <cdr:spPr>
          <a:xfrm xmlns:a="http://schemas.openxmlformats.org/drawingml/2006/main">
            <a:off x="-176979" y="76704"/>
            <a:ext cx="2038752" cy="38532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100" b="1" baseline="0">
                <a:latin typeface="Arial" panose="020B0604020202020204" pitchFamily="34" charset="0"/>
                <a:cs typeface="Arial" panose="020B0604020202020204" pitchFamily="34" charset="0"/>
              </a:rPr>
              <a:t>% change in last 20 years in:</a:t>
            </a:r>
          </a:p>
        </cdr:txBody>
      </cdr:sp>
      <cdr:sp macro="" textlink="">
        <cdr:nvSpPr>
          <cdr:cNvPr id="4" name="TextBox 3"/>
          <cdr:cNvSpPr txBox="1"/>
        </cdr:nvSpPr>
        <cdr:spPr>
          <a:xfrm xmlns:a="http://schemas.openxmlformats.org/drawingml/2006/main">
            <a:off x="432019" y="922069"/>
            <a:ext cx="1103103" cy="2193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100" baseline="0">
                <a:latin typeface="Arial" panose="020B0604020202020204" pitchFamily="34" charset="0"/>
                <a:cs typeface="Arial" panose="020B0604020202020204" pitchFamily="34" charset="0"/>
              </a:rPr>
              <a:t>Population (2002 to 2022)</a:t>
            </a:r>
          </a:p>
          <a:p xmlns:a="http://schemas.openxmlformats.org/drawingml/2006/main">
            <a:pPr algn="l"/>
            <a:endParaRPr lang="en-GB" sz="1100" baseline="0">
              <a:latin typeface="Arial" panose="020B0604020202020204" pitchFamily="34" charset="0"/>
              <a:cs typeface="Arial" panose="020B0604020202020204" pitchFamily="34" charset="0"/>
            </a:endParaRPr>
          </a:p>
        </cdr:txBody>
      </cdr:sp>
      <cdr:sp macro="" textlink="">
        <cdr:nvSpPr>
          <cdr:cNvPr id="5" name="Oval 4"/>
          <cdr:cNvSpPr/>
        </cdr:nvSpPr>
        <cdr:spPr>
          <a:xfrm xmlns:a="http://schemas.openxmlformats.org/drawingml/2006/main">
            <a:off x="208473" y="922069"/>
            <a:ext cx="214890" cy="219359"/>
          </a:xfrm>
          <a:prstGeom xmlns:a="http://schemas.openxmlformats.org/drawingml/2006/main" prst="ellipse">
            <a:avLst/>
          </a:prstGeom>
          <a:solidFill xmlns:a="http://schemas.openxmlformats.org/drawingml/2006/main">
            <a:srgbClr val="BF78D3"/>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TextBox 3"/>
          <cdr:cNvSpPr txBox="1"/>
        </cdr:nvSpPr>
        <cdr:spPr>
          <a:xfrm xmlns:a="http://schemas.openxmlformats.org/drawingml/2006/main">
            <a:off x="432019" y="493329"/>
            <a:ext cx="1103103" cy="2193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100" baseline="0">
                <a:latin typeface="Arial" panose="020B0604020202020204" pitchFamily="34" charset="0"/>
                <a:cs typeface="Arial" panose="020B0604020202020204" pitchFamily="34" charset="0"/>
              </a:rPr>
              <a:t>Households (2003 to 2023)</a:t>
            </a:r>
          </a:p>
          <a:p xmlns:a="http://schemas.openxmlformats.org/drawingml/2006/main">
            <a:pPr algn="l"/>
            <a:endParaRPr lang="en-GB" sz="1100" baseline="0">
              <a:latin typeface="Arial" panose="020B0604020202020204" pitchFamily="34" charset="0"/>
              <a:cs typeface="Arial" panose="020B0604020202020204" pitchFamily="34" charset="0"/>
            </a:endParaRPr>
          </a:p>
        </cdr:txBody>
      </cdr:sp>
      <cdr:sp macro="" textlink="">
        <cdr:nvSpPr>
          <cdr:cNvPr id="7" name="Oval 6"/>
          <cdr:cNvSpPr/>
        </cdr:nvSpPr>
        <cdr:spPr>
          <a:xfrm xmlns:a="http://schemas.openxmlformats.org/drawingml/2006/main">
            <a:off x="208473" y="493329"/>
            <a:ext cx="214890" cy="219359"/>
          </a:xfrm>
          <a:prstGeom xmlns:a="http://schemas.openxmlformats.org/drawingml/2006/main" prst="ellipse">
            <a:avLst/>
          </a:prstGeom>
          <a:solidFill xmlns:a="http://schemas.openxmlformats.org/drawingml/2006/main">
            <a:srgbClr val="6C29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relSizeAnchor>
  <cdr:relSizeAnchor xmlns:cdr="http://schemas.openxmlformats.org/drawingml/2006/chartDrawing">
    <cdr:from>
      <cdr:x>0.36904</cdr:x>
      <cdr:y>0.92186</cdr:y>
    </cdr:from>
    <cdr:to>
      <cdr:x>0.4852</cdr:x>
      <cdr:y>0.92186</cdr:y>
    </cdr:to>
    <cdr:cxnSp macro="">
      <cdr:nvCxnSpPr>
        <cdr:cNvPr id="9" name="Straight Arrow Connector 8">
          <a:extLst xmlns:a="http://schemas.openxmlformats.org/drawingml/2006/main">
            <a:ext uri="{FF2B5EF4-FFF2-40B4-BE49-F238E27FC236}">
              <a16:creationId xmlns:a16="http://schemas.microsoft.com/office/drawing/2014/main" id="{287DB03E-DCA7-773C-39CA-770F958A5FF7}"/>
            </a:ext>
          </a:extLst>
        </cdr:cNvPr>
        <cdr:cNvCxnSpPr/>
      </cdr:nvCxnSpPr>
      <cdr:spPr>
        <a:xfrm xmlns:a="http://schemas.openxmlformats.org/drawingml/2006/main" flipV="1">
          <a:off x="3587075" y="5376288"/>
          <a:ext cx="1129075" cy="0"/>
        </a:xfrm>
        <a:prstGeom xmlns:a="http://schemas.openxmlformats.org/drawingml/2006/main" prst="straightConnector1">
          <a:avLst/>
        </a:prstGeom>
        <a:ln xmlns:a="http://schemas.openxmlformats.org/drawingml/2006/main" w="25400">
          <a:solidFill>
            <a:schemeClr val="tx1"/>
          </a:solidFill>
          <a:headEnd w="lg" len="lg"/>
          <a:tailEnd type="triangle" w="lg"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0.22676</cdr:x>
      <cdr:y>0.92186</cdr:y>
    </cdr:from>
    <cdr:to>
      <cdr:x>0.34292</cdr:x>
      <cdr:y>0.92186</cdr:y>
    </cdr:to>
    <cdr:cxnSp macro="">
      <cdr:nvCxnSpPr>
        <cdr:cNvPr id="11" name="Straight Arrow Connector 10">
          <a:extLst xmlns:a="http://schemas.openxmlformats.org/drawingml/2006/main">
            <a:ext uri="{FF2B5EF4-FFF2-40B4-BE49-F238E27FC236}">
              <a16:creationId xmlns:a16="http://schemas.microsoft.com/office/drawing/2014/main" id="{88B527F1-B603-9DF8-DBCF-1573C36D9ED5}"/>
            </a:ext>
          </a:extLst>
        </cdr:cNvPr>
        <cdr:cNvCxnSpPr/>
      </cdr:nvCxnSpPr>
      <cdr:spPr>
        <a:xfrm xmlns:a="http://schemas.openxmlformats.org/drawingml/2006/main" flipV="1">
          <a:off x="2204107" y="5376288"/>
          <a:ext cx="1129075" cy="0"/>
        </a:xfrm>
        <a:prstGeom xmlns:a="http://schemas.openxmlformats.org/drawingml/2006/main" prst="straightConnector1">
          <a:avLst/>
        </a:prstGeom>
        <a:ln xmlns:a="http://schemas.openxmlformats.org/drawingml/2006/main" w="25400">
          <a:solidFill>
            <a:schemeClr val="tx1"/>
          </a:solidFill>
          <a:round/>
          <a:headEnd type="triangle" w="lg" len="lg"/>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0.24437</cdr:x>
      <cdr:y>0.92186</cdr:y>
    </cdr:from>
    <cdr:to>
      <cdr:x>0.33866</cdr:x>
      <cdr:y>0.95658</cdr:y>
    </cdr:to>
    <cdr:sp macro="" textlink="">
      <cdr:nvSpPr>
        <cdr:cNvPr id="12" name="TextBox 11"/>
        <cdr:cNvSpPr txBox="1"/>
      </cdr:nvSpPr>
      <cdr:spPr>
        <a:xfrm xmlns:a="http://schemas.openxmlformats.org/drawingml/2006/main">
          <a:off x="2274087" y="5602107"/>
          <a:ext cx="877456" cy="2109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decrease</a:t>
          </a:r>
        </a:p>
      </cdr:txBody>
    </cdr:sp>
  </cdr:relSizeAnchor>
  <cdr:relSizeAnchor xmlns:cdr="http://schemas.openxmlformats.org/drawingml/2006/chartDrawing">
    <cdr:from>
      <cdr:x>0.3968</cdr:x>
      <cdr:y>0.92186</cdr:y>
    </cdr:from>
    <cdr:to>
      <cdr:x>0.49109</cdr:x>
      <cdr:y>0.95658</cdr:y>
    </cdr:to>
    <cdr:sp macro="" textlink="">
      <cdr:nvSpPr>
        <cdr:cNvPr id="13" name="TextBox 1"/>
        <cdr:cNvSpPr txBox="1"/>
      </cdr:nvSpPr>
      <cdr:spPr>
        <a:xfrm xmlns:a="http://schemas.openxmlformats.org/drawingml/2006/main">
          <a:off x="3692547" y="5602107"/>
          <a:ext cx="877455" cy="2109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increase</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28575</xdr:colOff>
      <xdr:row>2</xdr:row>
      <xdr:rowOff>33337</xdr:rowOff>
    </xdr:from>
    <xdr:to>
      <xdr:col>12</xdr:col>
      <xdr:colOff>604575</xdr:colOff>
      <xdr:row>32</xdr:row>
      <xdr:rowOff>150337</xdr:rowOff>
    </xdr:to>
    <xdr:graphicFrame macro="">
      <xdr:nvGraphicFramePr>
        <xdr:cNvPr id="2" name="Chart 1" descr="The chart illustrates the trend over the period 2011 - 2021 for the different categories of vacant dwellings and second homes. &#10;The number of vacant dwellings has been increasing  over the period. &#10;Long-term empty properties shows a simialr trend. &#10;Numbers of dwellings with unoccupied exemptions is fairly costant around 1.7% and fluctuate around this level over the years.&#10;The number of second homes is decreasing from 1.5% in 2011 to 0.9 % in 2021. &#10;There is a spike in the percentage of vacant and long-term empty properties in 2020, likely due to Covid lockdown restrictions.&#10;In 2014 there is an inversion in the proportion of second homes and long-term empty due to change in the legislation,&#10;" title="Figure 4. Proportion of dwellings that are vacant, with unoccupied exemptions, long-term empty and second homes, September 2011 to 2021">
          <a:extLst>
            <a:ext uri="{FF2B5EF4-FFF2-40B4-BE49-F238E27FC236}">
              <a16:creationId xmlns:a16="http://schemas.microsoft.com/office/drawing/2014/main" id="{F3E794C3-6CC3-47FA-9CC0-E62E5EFFEE3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90487</xdr:rowOff>
    </xdr:from>
    <xdr:to>
      <xdr:col>12</xdr:col>
      <xdr:colOff>576000</xdr:colOff>
      <xdr:row>33</xdr:row>
      <xdr:rowOff>16987</xdr:rowOff>
    </xdr:to>
    <xdr:graphicFrame macro="">
      <xdr:nvGraphicFramePr>
        <xdr:cNvPr id="2" name="Chart 1" descr="The chart show the trend in the annual change in the number of dwellings and in the number of new build completions. &#10;The trend over the years is similar for the two measures.&#10;There are differences that fluctuate over the years. &#10;Changes in dwelling numbers reflect demolitions and conversions and not only new buildings. " title="Figure 5. New build completions (October, 2002 to 2021 and annual increase in number of dwellings (September, 2002 to 2021)">
          <a:extLst>
            <a:ext uri="{FF2B5EF4-FFF2-40B4-BE49-F238E27FC236}">
              <a16:creationId xmlns:a16="http://schemas.microsoft.com/office/drawing/2014/main" id="{977C880B-05DE-4B2F-AB7F-ED602275D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0.21134</cdr:x>
      <cdr:y>0.53555</cdr:y>
    </cdr:from>
    <cdr:to>
      <cdr:x>0.30973</cdr:x>
      <cdr:y>0.68606</cdr:y>
    </cdr:to>
    <cdr:sp macro="" textlink="">
      <cdr:nvSpPr>
        <cdr:cNvPr id="4" name="TextBox 3"/>
        <cdr:cNvSpPr txBox="1"/>
      </cdr:nvSpPr>
      <cdr:spPr>
        <a:xfrm xmlns:a="http://schemas.openxmlformats.org/drawingml/2006/main">
          <a:off x="1964004" y="325367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ofcontents" displayName="tableofcontents" ref="A4:B39"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6c" displayName="table6c" ref="A5:O38" totalsRowShown="0">
  <tableColumns count="15">
    <tableColumn id="1" xr3:uid="{00000000-0010-0000-0900-000001000000}" name="Area Name"/>
    <tableColumn id="2" xr3:uid="{00000000-0010-0000-0900-000002000000}" name="Area code"/>
    <tableColumn id="3" xr3:uid="{00000000-0010-0000-0900-000003000000}" name="Area type"/>
    <tableColumn id="4" xr3:uid="{00000000-0010-0000-0900-000004000000}" name="2013"/>
    <tableColumn id="5" xr3:uid="{00000000-0010-0000-0900-000005000000}" name="2014"/>
    <tableColumn id="6" xr3:uid="{00000000-0010-0000-0900-000006000000}" name="2015"/>
    <tableColumn id="7" xr3:uid="{00000000-0010-0000-0900-000007000000}" name="2016"/>
    <tableColumn id="8" xr3:uid="{00000000-0010-0000-0900-000008000000}" name="2017"/>
    <tableColumn id="9" xr3:uid="{00000000-0010-0000-0900-000009000000}" name="2018"/>
    <tableColumn id="10" xr3:uid="{00000000-0010-0000-0900-00000A000000}" name="2019"/>
    <tableColumn id="11" xr3:uid="{00000000-0010-0000-0900-00000B000000}" name="2020"/>
    <tableColumn id="12" xr3:uid="{00000000-0010-0000-0900-00000C000000}" name="2021"/>
    <tableColumn id="13" xr3:uid="{00000000-0010-0000-0900-00000D000000}" name="2022"/>
    <tableColumn id="14" xr3:uid="{00000000-0010-0000-0900-00000E000000}" name="2023"/>
    <tableColumn id="15" xr3:uid="{00000000-0010-0000-0900-00000F000000}" name="Proportion of total dwellings in 2023 _x000a_ %"/>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7" displayName="table7" ref="A5:U16" totalsRowShown="0">
  <tableColumns count="21">
    <tableColumn id="1" xr3:uid="{00000000-0010-0000-0A00-000001000000}" name="Number of households (thousands)"/>
    <tableColumn id="4" xr3:uid="{00000000-0010-0000-0A00-000004000000}" name="2001"/>
    <tableColumn id="5" xr3:uid="{00000000-0010-0000-0A00-000005000000}" name="2002"/>
    <tableColumn id="6" xr3:uid="{00000000-0010-0000-0A00-000006000000}" name="2003"/>
    <tableColumn id="7" xr3:uid="{00000000-0010-0000-0A00-000007000000}" name="2004"/>
    <tableColumn id="8" xr3:uid="{00000000-0010-0000-0A00-000008000000}" name="2005"/>
    <tableColumn id="9" xr3:uid="{00000000-0010-0000-0A00-000009000000}" name="2006"/>
    <tableColumn id="10" xr3:uid="{00000000-0010-0000-0A00-00000A000000}" name="2007"/>
    <tableColumn id="11" xr3:uid="{00000000-0010-0000-0A00-00000B000000}" name="2008"/>
    <tableColumn id="12" xr3:uid="{00000000-0010-0000-0A00-00000C000000}" name="2009"/>
    <tableColumn id="13" xr3:uid="{00000000-0010-0000-0A00-00000D000000}" name="2010"/>
    <tableColumn id="14" xr3:uid="{00000000-0010-0000-0A00-00000E000000}" name="2011"/>
    <tableColumn id="15" xr3:uid="{00000000-0010-0000-0A00-00000F000000}" name="2012"/>
    <tableColumn id="16" xr3:uid="{00000000-0010-0000-0A00-000010000000}" name="2013"/>
    <tableColumn id="17" xr3:uid="{00000000-0010-0000-0A00-000011000000}" name="2014"/>
    <tableColumn id="18" xr3:uid="{00000000-0010-0000-0A00-000012000000}" name="2015"/>
    <tableColumn id="19" xr3:uid="{00000000-0010-0000-0A00-000013000000}" name="2016"/>
    <tableColumn id="20" xr3:uid="{00000000-0010-0000-0A00-000014000000}" name="2017"/>
    <tableColumn id="21" xr3:uid="{00000000-0010-0000-0A00-000015000000}" name="2018"/>
    <tableColumn id="22" xr3:uid="{00000000-0010-0000-0A00-000016000000}" name="2019"/>
    <tableColumn id="23" xr3:uid="{00000000-0010-0000-0A00-000017000000}" name="2022"/>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8" displayName="table8" ref="A5:G38" totalsRowShown="0">
  <tableColumns count="7">
    <tableColumn id="1" xr3:uid="{00000000-0010-0000-0B00-000001000000}" name="Area Name"/>
    <tableColumn id="2" xr3:uid="{00000000-0010-0000-0B00-000002000000}" name="Area code"/>
    <tableColumn id="3" xr3:uid="{00000000-0010-0000-0B00-000003000000}" name="Area type"/>
    <tableColumn id="4" xr3:uid="{00000000-0010-0000-0B00-000004000000}" name="Band A-C dwellings_x000a_%"/>
    <tableColumn id="5" xr3:uid="{00000000-0010-0000-0B00-000005000000}" name="Band D-E dwellings_x000a_%"/>
    <tableColumn id="6" xr3:uid="{00000000-0010-0000-0B00-000006000000}" name="Band F-H dwellings_x000a_%"/>
    <tableColumn id="7" xr3:uid="{00000000-0010-0000-0B00-000007000000}" name="Dwellings per hectare"/>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9" displayName="table9" ref="A4:H11" totalsRowShown="0">
  <tableColumns count="8">
    <tableColumn id="1" xr3:uid="{00000000-0010-0000-0C00-000001000000}" name="Urban Rural 2020 6-fold area"/>
    <tableColumn id="2" xr3:uid="{00000000-0010-0000-0C00-000002000000}" name="Occupied dwellings_x000a_%"/>
    <tableColumn id="3" xr3:uid="{00000000-0010-0000-0C00-000003000000}" name="Vacant dwellings_x000a_%"/>
    <tableColumn id="4" xr3:uid="{00000000-0010-0000-0C00-000004000000}" name="Unoccupied dwellings exempt from paying Council Tax_x000a_%"/>
    <tableColumn id="5" xr3:uid="{00000000-0010-0000-0C00-000005000000}" name="Long-term empty dwellings_x000a_%"/>
    <tableColumn id="6" xr3:uid="{00000000-0010-0000-0C00-000006000000}" name="Second homes_x000a_%"/>
    <tableColumn id="7" xr3:uid="{00000000-0010-0000-0C00-000007000000}" name="Occupied dwellings exempt from paying Council Tax_x000a_%"/>
    <tableColumn id="8" xr3:uid="{00000000-0010-0000-0C00-000008000000}" name="Dwellings with a 'single adult' Council Tax discount_x000a_%"/>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0" displayName="table10" ref="A5:E12" totalsRowShown="0">
  <tableColumns count="5">
    <tableColumn id="2" xr3:uid="{00000000-0010-0000-0D00-000002000000}" name="Urban Rural 2020 6-fold area"/>
    <tableColumn id="3" xr3:uid="{00000000-0010-0000-0D00-000003000000}" name="Band A-C dwellings_x000a_%"/>
    <tableColumn id="4" xr3:uid="{00000000-0010-0000-0D00-000004000000}" name="Band D-E dwellings_x000a_%"/>
    <tableColumn id="5" xr3:uid="{00000000-0010-0000-0D00-000005000000}" name="Band F-H dwellings_x000a_%"/>
    <tableColumn id="6" xr3:uid="{00000000-0010-0000-0D00-000006000000}" name="Dwellings per hectare"/>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1" displayName="table11" ref="A4:H15" totalsRowShown="0">
  <tableColumns count="8">
    <tableColumn id="1" xr3:uid="{00000000-0010-0000-0E00-000001000000}" name="2020 SIMD decile"/>
    <tableColumn id="2" xr3:uid="{00000000-0010-0000-0E00-000002000000}" name="Occupied dwellings_x000a_%"/>
    <tableColumn id="3" xr3:uid="{00000000-0010-0000-0E00-000003000000}" name="Vacant dwellings_x000a_%"/>
    <tableColumn id="4" xr3:uid="{00000000-0010-0000-0E00-000004000000}" name="Unoccupied dwellings exempt from paying Council Tax_x000a_%"/>
    <tableColumn id="5" xr3:uid="{00000000-0010-0000-0E00-000005000000}" name="Long-term empty dwellings_x000a_%"/>
    <tableColumn id="6" xr3:uid="{00000000-0010-0000-0E00-000006000000}" name="Second homes_x000a_%"/>
    <tableColumn id="7" xr3:uid="{00000000-0010-0000-0E00-000007000000}" name="Occupied dwellings exempt from paying Council Tax_x000a_%"/>
    <tableColumn id="8" xr3:uid="{00000000-0010-0000-0E00-000008000000}" name="Dwellings with a 'single adult' Council Tax discount_x000a_%"/>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2" displayName="table12" ref="A5:E16" totalsRowShown="0">
  <tableColumns count="5">
    <tableColumn id="1" xr3:uid="{00000000-0010-0000-0F00-000001000000}" name="2020 SIMD decile"/>
    <tableColumn id="2" xr3:uid="{00000000-0010-0000-0F00-000002000000}" name="Band A-C dwellings_x000a_%"/>
    <tableColumn id="3" xr3:uid="{00000000-0010-0000-0F00-000003000000}" name="Band D-E dwellings_x000a_%"/>
    <tableColumn id="4" xr3:uid="{00000000-0010-0000-0F00-000004000000}" name="Band F-H dwellings_x000a_%"/>
    <tableColumn id="5" xr3:uid="{00000000-0010-0000-0F00-000005000000}" name="Dwellings per hectare"/>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33EF8C-47C1-4FCC-AE2B-63E2AB004B7B}" name="Figure1Data" displayName="Figure1Data" ref="A4:B26" totalsRowShown="0">
  <autoFilter ref="A4:B26" xr:uid="{84E37860-49E5-4B5E-8201-6367C7A3D732}">
    <filterColumn colId="0" hiddenButton="1"/>
    <filterColumn colId="1" hiddenButton="1"/>
  </autoFilter>
  <tableColumns count="2">
    <tableColumn id="1" xr3:uid="{A54ABCC2-83FF-4D2D-BD08-0D514635C8D8}" name="Year" dataDxfId="29" dataCellStyle="Normal 2"/>
    <tableColumn id="5" xr3:uid="{A70D77E7-AC4A-422D-BA39-6FCFA66D8FD5}" name="Households_x000a_% change" dataDxfId="28" dataCellStyle="Normal 2"/>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ABB11F3-3D9B-4219-8709-C46CDF2180DE}" name="table328" displayName="table328" ref="A5:B7" totalsRowShown="0">
  <tableColumns count="2">
    <tableColumn id="1" xr3:uid="{C772D214-5A57-4F54-A36C-D67B2BC6303F}" name="Changes to:"/>
    <tableColumn id="14" xr3:uid="{AB31136C-22FC-4718-9116-C429DF0D1360}" name="percentage change" dataDxfId="27"/>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C967017-4FC6-481C-8EE2-E27FFA9D8228}" name="Table1021" displayName="Table1021" ref="A4:H7" totalsRowShown="0" headerRowDxfId="26" dataDxfId="24" headerRowBorderDxfId="25">
  <autoFilter ref="A4:H7" xr:uid="{1E739218-9BC6-4AB9-AB41-875CB2880C3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C1F3D0B-A98A-4120-909F-6463489D9CB5}" name="Household type" dataDxfId="23"/>
    <tableColumn id="2" xr3:uid="{A8DD4E8E-D9BE-4D7D-98EB-BE03CCEBFAE6}" name="1961" dataDxfId="22"/>
    <tableColumn id="3" xr3:uid="{800DE116-0AD5-4896-A2E4-B8086BB99963}" name="1971" dataDxfId="21"/>
    <tableColumn id="4" xr3:uid="{8912DCE1-5BB0-4BCD-BD37-41AE564F7286}" name="1981" dataDxfId="20"/>
    <tableColumn id="5" xr3:uid="{CFADEACD-85C1-4CD5-B74B-D5D80A0D3404}" name="1991" dataDxfId="19"/>
    <tableColumn id="6" xr3:uid="{D20DDCEF-6DD4-4A87-9442-A6C841416A34}" name="2001" dataDxfId="18"/>
    <tableColumn id="7" xr3:uid="{6DEFE846-D30C-4472-ADEA-CE18EBBF921E}" name="2011" dataDxfId="17"/>
    <tableColumn id="8" xr3:uid="{9CAAFD05-3538-47EB-B495-0C1AD92A5C9E}" name="2022" dataDxfId="16"/>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4:D17" totalsRowShown="0">
  <tableColumns count="4">
    <tableColumn id="1" xr3:uid="{00000000-0010-0000-0100-000001000000}" name="Note number" dataDxfId="33"/>
    <tableColumn id="2" xr3:uid="{00000000-0010-0000-0100-000002000000}" name="Note text" dataDxfId="32"/>
    <tableColumn id="3" xr3:uid="{00000000-0010-0000-0100-000003000000}" name="Related tables" dataDxfId="31"/>
    <tableColumn id="4" xr3:uid="{00000000-0010-0000-0100-000004000000}" name="Link for more information" dataDxfId="30"/>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B4AA462-D499-4276-A016-16DF5F007255}" name="Figure2Data" displayName="Figure2Data" ref="A5:C37" totalsRowShown="0">
  <autoFilter ref="A5:C37" xr:uid="{F86BD9DB-2467-4684-8672-71C3F76F5FFF}">
    <filterColumn colId="0" hiddenButton="1"/>
    <filterColumn colId="1" hiddenButton="1"/>
    <filterColumn colId="2" hiddenButton="1"/>
  </autoFilter>
  <sortState xmlns:xlrd2="http://schemas.microsoft.com/office/spreadsheetml/2017/richdata2" ref="A6:C37">
    <sortCondition ref="B5:B37"/>
  </sortState>
  <tableColumns count="3">
    <tableColumn id="1" xr3:uid="{28A50342-F442-4B32-9389-46D33242EC7D}" name="Council" dataDxfId="15" dataCellStyle="Normal 2"/>
    <tableColumn id="2" xr3:uid="{8D69FB65-37EF-4056-BC41-E56A5B8535E8}" name="Households_x000a_% change 2003 to 2023" dataDxfId="14" dataCellStyle="Normal 2"/>
    <tableColumn id="3" xr3:uid="{892AF8EF-C8DA-4F0D-AE45-786BB012DEED}" name="Population_x000a_% change 2002 to 2022" dataDxfId="13" dataCellStyle="Normal 2"/>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3B9BD57-7ED7-41CE-9887-17E8EEE90775}" name="Figure4Data27" displayName="Figure4Data27" ref="A4:C37" totalsRowShown="0" headerRowDxfId="12" headerRowCellStyle="Normal 2" dataCellStyle="Normal 2">
  <autoFilter ref="A4:C37" xr:uid="{6CC65A8C-4851-4E4A-8AF2-DE6E1DBE2A52}">
    <filterColumn colId="0" hiddenButton="1"/>
    <filterColumn colId="1" hiddenButton="1"/>
    <filterColumn colId="2" hiddenButton="1"/>
  </autoFilter>
  <tableColumns count="3">
    <tableColumn id="1" xr3:uid="{F797A1A8-E7A9-49BF-9C9E-D2758E29BF63}" name="Year" dataDxfId="11" dataCellStyle="Normal 2"/>
    <tableColumn id="2" xr3:uid="{90E8A3E8-0310-405E-A76E-A27072285E87}" name="Dwellings that are:" dataCellStyle="Normal 2"/>
    <tableColumn id="3" xr3:uid="{765705A1-0780-4F87-B28D-D6F975570EE4}" name="Number of dwellings (thousand)" dataDxfId="10" dataCellStyle="Normal 2"/>
  </tableColumns>
  <tableStyleInfo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9A6B840-5124-4E24-B5D5-51E0E166D0B8}" name="Figure5Data" displayName="Figure5Data" ref="A5:C26" totalsRowShown="0">
  <autoFilter ref="A5:C26" xr:uid="{91E4117D-5253-4E73-80E9-11BFE1159EED}">
    <filterColumn colId="0" hiddenButton="1"/>
    <filterColumn colId="1" hiddenButton="1"/>
    <filterColumn colId="2" hiddenButton="1"/>
  </autoFilter>
  <tableColumns count="3">
    <tableColumn id="1" xr3:uid="{DCD77812-C5A1-42B7-A8A3-494CC158D261}" name="Year" dataDxfId="9" dataCellStyle="Normal 2"/>
    <tableColumn id="2" xr3:uid="{EFEDC1B7-2E24-4AF5-A00F-63BA361310F0}" name="Increase in dwellings" dataDxfId="8" dataCellStyle="Comma 6"/>
    <tableColumn id="3" xr3:uid="{75A55685-57FE-4D7C-AA24-E8D825AB1716}" name="New build completions" dataDxfId="7" dataCellStyle="Comma 6"/>
  </tableColumns>
  <tableStyleInfo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4BB5071-74F6-41A8-8331-66F50FBDC6E4}" name="Figure6DataOnVacantDwellings" displayName="Figure6DataOnVacantDwellings" ref="A4:B37" totalsRowShown="0" dataCellStyle="Normal 3">
  <autoFilter ref="A4:B37" xr:uid="{69A714A2-8F7C-4002-BBC1-8DDA5B41FDA0}">
    <filterColumn colId="0" hiddenButton="1"/>
    <filterColumn colId="1" hiddenButton="1"/>
  </autoFilter>
  <sortState xmlns:xlrd2="http://schemas.microsoft.com/office/spreadsheetml/2017/richdata2" ref="A5:B37">
    <sortCondition descending="1" ref="B4:B37"/>
  </sortState>
  <tableColumns count="2">
    <tableColumn id="1" xr3:uid="{B9B62D79-B937-4B95-87C2-A51CF5E2AB3D}" name="Council" dataCellStyle="Normal 3"/>
    <tableColumn id="2" xr3:uid="{AC43EDD0-5A36-4BA8-9407-FBA836F48F48}" name="Vacant dwellings (%)" dataDxfId="6" dataCellStyle="Normal 3"/>
  </tableColumns>
  <tableStyleInfo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0EFD0F7-2735-4288-913C-B854967F580C}" name="Figure6DataOnLongTermEmpty" displayName="Figure6DataOnLongTermEmpty" ref="D4:E37" totalsRowShown="0" dataCellStyle="Normal 3">
  <autoFilter ref="D4:E37" xr:uid="{2385E4EC-1D68-4367-BE7D-305B2453BCCF}">
    <filterColumn colId="0" hiddenButton="1"/>
    <filterColumn colId="1" hiddenButton="1"/>
  </autoFilter>
  <sortState xmlns:xlrd2="http://schemas.microsoft.com/office/spreadsheetml/2017/richdata2" ref="D5:E37">
    <sortCondition descending="1" ref="E4:E37"/>
  </sortState>
  <tableColumns count="2">
    <tableColumn id="1" xr3:uid="{FD8674EA-6A97-4503-A0C3-37820641B88E}" name="Council" dataCellStyle="Normal 3"/>
    <tableColumn id="2" xr3:uid="{E3C138FD-EACE-41BA-8720-0EFFE64115B0}" name="Long-term empty dwellings (%)" dataDxfId="5" dataCellStyle="Normal 3"/>
  </tableColumns>
  <tableStyleInfo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79D983D4-B3F7-4D69-9503-68419BE26A2E}" name="Figure6DataOnSecondHomes" displayName="Figure6DataOnSecondHomes" ref="G4:H37" totalsRowShown="0" dataCellStyle="Normal 3">
  <autoFilter ref="G4:H37" xr:uid="{E9A1E232-ED35-4E76-8473-88EA2EE88595}">
    <filterColumn colId="0" hiddenButton="1"/>
    <filterColumn colId="1" hiddenButton="1"/>
  </autoFilter>
  <sortState xmlns:xlrd2="http://schemas.microsoft.com/office/spreadsheetml/2017/richdata2" ref="G5:H37">
    <sortCondition descending="1" ref="H4:H37"/>
  </sortState>
  <tableColumns count="2">
    <tableColumn id="1" xr3:uid="{BEE2CBF2-0512-48B6-9B58-5E1F7E357DAA}" name="Council" dataCellStyle="Normal 3"/>
    <tableColumn id="2" xr3:uid="{1067867B-F23A-4A18-9D8A-952A8AFB28AD}" name="Second homes (%)" dataDxfId="4" dataCellStyle="Normal 3"/>
  </tableColumns>
  <tableStyleInfo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57892E3-9355-494C-B66C-029EDEE2200A}" name="Figure9Data" displayName="Figure9Data" ref="A4:D58" totalsRowShown="0" headerRowDxfId="3" headerRowCellStyle="Normal 2">
  <autoFilter ref="A4:D58" xr:uid="{485EC460-92F2-4EDB-9F8C-9C82038CE5A3}">
    <filterColumn colId="0" hiddenButton="1"/>
    <filterColumn colId="1" hiddenButton="1"/>
    <filterColumn colId="2" hiddenButton="1"/>
    <filterColumn colId="3" hiddenButton="1"/>
  </autoFilter>
  <tableColumns count="4">
    <tableColumn id="1" xr3:uid="{70B7B014-CE6E-4039-81DD-FE0286B8E56E}" name="Year" dataDxfId="2" dataCellStyle="Normal 2"/>
    <tableColumn id="2" xr3:uid="{93D4B3B0-2B9B-45B4-9CBD-FE230ED112D5}" name="Area type" dataCellStyle="Normal 2"/>
    <tableColumn id="3" xr3:uid="{49028531-B48A-4CF7-8A85-52CCDD936EAA}" name="Number of households" dataDxfId="1" dataCellStyle="Normal 2"/>
    <tableColumn id="4" xr3:uid="{DA1522AF-BE70-4F2B-A94F-4BFAB053005B}" name="Percentage change since 2014" dataDxfId="0" dataCellStyle="Normal 2"/>
  </tableColumns>
  <tableStyleInfo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9D7714E-90B9-4F45-AD2C-A3A1DC866EA4}" name="table1129" displayName="table1129" ref="A4:H15" totalsRowShown="0">
  <tableColumns count="8">
    <tableColumn id="1" xr3:uid="{06854A9E-55D2-4B0B-A571-1419D2366656}" name="2020 SIMD decile"/>
    <tableColumn id="2" xr3:uid="{D602A084-9139-43C7-BC93-06BFBDDC9B36}" name="Occupied dwellings_x000a_%"/>
    <tableColumn id="3" xr3:uid="{82292A26-ABA0-4EA9-B4DB-C100EC84434E}" name="Vacant dwellings_x000a_%"/>
    <tableColumn id="4" xr3:uid="{678A0ABB-9D5D-4BC1-8D84-C3FB709617E4}" name="Unoccupied dwellings exempt from paying Council Tax_x000a_%"/>
    <tableColumn id="5" xr3:uid="{52F3CB80-2F74-46F8-BE77-2C60456D0678}" name="Long-term empty dwellings_x000a_%"/>
    <tableColumn id="6" xr3:uid="{A4F44F99-E52C-4F3A-AB77-C0816AC2F124}" name="Second homes_x000a_%"/>
    <tableColumn id="7" xr3:uid="{74763FEC-34BF-43C4-8498-A65EAC0C867A}" name="Occupied dwellings exempt from paying Council Tax_x000a_%"/>
    <tableColumn id="8" xr3:uid="{B8FF5CDF-4ABC-4710-8801-31C3F533E466}" name="Dwellings with a 'single adult' Council Tax discount_x000a_%"/>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BCCF616-66B0-4B26-95C5-A836F520DEDB}" name="Figure11Data" displayName="Figure11Data" ref="A4:C7" totalsRowShown="0">
  <autoFilter ref="A4:C7" xr:uid="{82ED5570-F42B-4E64-A87D-B3FB33D2F7B5}">
    <filterColumn colId="0" hiddenButton="1"/>
    <filterColumn colId="1" hiddenButton="1"/>
    <filterColumn colId="2" hiddenButton="1"/>
  </autoFilter>
  <tableColumns count="3">
    <tableColumn id="1" xr3:uid="{0E899818-DA85-4B50-AFA4-39623879FB82}" name="Proportion of dwellings:"/>
    <tableColumn id="2" xr3:uid="{5B7719A7-2F13-460C-8EEA-B16A1D3D2287}" name="1 = most deprived SIMD decile" dataCellStyle="Normal 2"/>
    <tableColumn id="3" xr3:uid="{43EB9D43-CE9E-4977-8B75-1D70A6966238}" name="10 = least deprived SIMD decile" dataCellStyle="Normal 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1" displayName="table1" ref="A4:AF37" totalsRowShown="0">
  <tableColumns count="32">
    <tableColumn id="1" xr3:uid="{00000000-0010-0000-0200-000001000000}" name="Area Name"/>
    <tableColumn id="2" xr3:uid="{00000000-0010-0000-0200-000002000000}" name="Area code"/>
    <tableColumn id="3" xr3:uid="{00000000-0010-0000-0200-000003000000}" name="Area type"/>
    <tableColumn id="4" xr3:uid="{00000000-0010-0000-0200-000004000000}" name="2001"/>
    <tableColumn id="5" xr3:uid="{00000000-0010-0000-0200-000005000000}" name="2002"/>
    <tableColumn id="6" xr3:uid="{00000000-0010-0000-0200-000006000000}" name="2003"/>
    <tableColumn id="7" xr3:uid="{00000000-0010-0000-0200-000007000000}" name="2004"/>
    <tableColumn id="8" xr3:uid="{00000000-0010-0000-0200-000008000000}" name="2005"/>
    <tableColumn id="9" xr3:uid="{00000000-0010-0000-0200-000009000000}" name="2006"/>
    <tableColumn id="10" xr3:uid="{00000000-0010-0000-0200-00000A000000}" name="2007"/>
    <tableColumn id="11" xr3:uid="{00000000-0010-0000-0200-00000B000000}" name="2008"/>
    <tableColumn id="12" xr3:uid="{00000000-0010-0000-0200-00000C000000}" name="2009"/>
    <tableColumn id="13" xr3:uid="{00000000-0010-0000-0200-00000D000000}" name="2010"/>
    <tableColumn id="14" xr3:uid="{00000000-0010-0000-0200-00000E000000}" name="2011"/>
    <tableColumn id="15" xr3:uid="{00000000-0010-0000-0200-00000F000000}" name="2012"/>
    <tableColumn id="16" xr3:uid="{00000000-0010-0000-0200-000010000000}" name="2013"/>
    <tableColumn id="17" xr3:uid="{00000000-0010-0000-0200-000011000000}" name="2014"/>
    <tableColumn id="18" xr3:uid="{00000000-0010-0000-0200-000012000000}" name="2015"/>
    <tableColumn id="19" xr3:uid="{00000000-0010-0000-0200-000013000000}" name="2016"/>
    <tableColumn id="20" xr3:uid="{00000000-0010-0000-0200-000014000000}" name="2017"/>
    <tableColumn id="21" xr3:uid="{00000000-0010-0000-0200-000015000000}" name="2018"/>
    <tableColumn id="22" xr3:uid="{00000000-0010-0000-0200-000016000000}" name="2019"/>
    <tableColumn id="23" xr3:uid="{00000000-0010-0000-0200-000017000000}" name="2020"/>
    <tableColumn id="24" xr3:uid="{00000000-0010-0000-0200-000018000000}" name="2021"/>
    <tableColumn id="25" xr3:uid="{00000000-0010-0000-0200-000019000000}" name="2022"/>
    <tableColumn id="26" xr3:uid="{00000000-0010-0000-0200-00001A000000}" name="2023"/>
    <tableColumn id="27" xr3:uid="{00000000-0010-0000-0200-00001B000000}" name="Change 2022-2023_x000a_Number"/>
    <tableColumn id="28" xr3:uid="{00000000-0010-0000-0200-00001C000000}" name="Change 2022-2023_x000a_%"/>
    <tableColumn id="29" xr3:uid="{00000000-0010-0000-0200-00001D000000}" name="Change 2013-2023_x000a_Number"/>
    <tableColumn id="30" xr3:uid="{00000000-0010-0000-0200-00001E000000}" name="Change 2013-2023_x000a_%"/>
    <tableColumn id="31" xr3:uid="{00000000-0010-0000-0200-00001F000000}" name="Change 2003-2023_x000a_Number"/>
    <tableColumn id="32" xr3:uid="{00000000-0010-0000-0200-000020000000}" name="Change 2003-2023_x000a_%"/>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 displayName="table2" ref="A4:AF37" totalsRowShown="0">
  <tableColumns count="32">
    <tableColumn id="1" xr3:uid="{00000000-0010-0000-0300-000001000000}" name="Area Name"/>
    <tableColumn id="2" xr3:uid="{00000000-0010-0000-0300-000002000000}" name="Area code"/>
    <tableColumn id="3" xr3:uid="{00000000-0010-0000-0300-000003000000}" name="Area type"/>
    <tableColumn id="4" xr3:uid="{00000000-0010-0000-0300-000004000000}" name="2001"/>
    <tableColumn id="5" xr3:uid="{00000000-0010-0000-0300-000005000000}" name="2002"/>
    <tableColumn id="6" xr3:uid="{00000000-0010-0000-0300-000006000000}" name="2003"/>
    <tableColumn id="7" xr3:uid="{00000000-0010-0000-0300-000007000000}" name="2004"/>
    <tableColumn id="8" xr3:uid="{00000000-0010-0000-0300-000008000000}" name="2005"/>
    <tableColumn id="9" xr3:uid="{00000000-0010-0000-0300-000009000000}" name="2006"/>
    <tableColumn id="10" xr3:uid="{00000000-0010-0000-0300-00000A000000}" name="2007"/>
    <tableColumn id="11" xr3:uid="{00000000-0010-0000-0300-00000B000000}" name="2008"/>
    <tableColumn id="12" xr3:uid="{00000000-0010-0000-0300-00000C000000}" name="2009"/>
    <tableColumn id="13" xr3:uid="{00000000-0010-0000-0300-00000D000000}" name="2010"/>
    <tableColumn id="14" xr3:uid="{00000000-0010-0000-0300-00000E000000}" name="2011"/>
    <tableColumn id="15" xr3:uid="{00000000-0010-0000-0300-00000F000000}" name="2012"/>
    <tableColumn id="16" xr3:uid="{00000000-0010-0000-0300-000010000000}" name="2013"/>
    <tableColumn id="17" xr3:uid="{00000000-0010-0000-0300-000011000000}" name="2014"/>
    <tableColumn id="18" xr3:uid="{00000000-0010-0000-0300-000012000000}" name="2015"/>
    <tableColumn id="19" xr3:uid="{00000000-0010-0000-0300-000013000000}" name="2016"/>
    <tableColumn id="20" xr3:uid="{00000000-0010-0000-0300-000014000000}" name="2017"/>
    <tableColumn id="21" xr3:uid="{00000000-0010-0000-0300-000015000000}" name="2018"/>
    <tableColumn id="22" xr3:uid="{00000000-0010-0000-0300-000016000000}" name="2019"/>
    <tableColumn id="23" xr3:uid="{00000000-0010-0000-0300-000017000000}" name="2020"/>
    <tableColumn id="24" xr3:uid="{00000000-0010-0000-0300-000018000000}" name="2021"/>
    <tableColumn id="25" xr3:uid="{00000000-0010-0000-0300-000019000000}" name="2022"/>
    <tableColumn id="26" xr3:uid="{00000000-0010-0000-0300-00001A000000}" name="2023"/>
    <tableColumn id="27" xr3:uid="{00000000-0010-0000-0300-00001B000000}" name="Change 2022-2023_x000a_Number"/>
    <tableColumn id="28" xr3:uid="{00000000-0010-0000-0300-00001C000000}" name="Change 2022-2023_x000a_%"/>
    <tableColumn id="29" xr3:uid="{00000000-0010-0000-0300-00001D000000}" name="Change 2013-2023_x000a_Number"/>
    <tableColumn id="30" xr3:uid="{00000000-0010-0000-0300-00001E000000}" name="Change 2013-2023_x000a_%"/>
    <tableColumn id="31" xr3:uid="{00000000-0010-0000-0300-00001F000000}" name="Change 2003-2023_x000a_Number"/>
    <tableColumn id="32" xr3:uid="{00000000-0010-0000-0300-000020000000}" name="Change 2003-2023_x000a_%"/>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F82A5E-8B1E-4465-8433-F16D1FE39752}" name="table32" displayName="table32" ref="A5:F38" totalsRowShown="0">
  <tableColumns count="6">
    <tableColumn id="1" xr3:uid="{6A8913E0-FA48-467A-9063-A358F5872C97}" name="Area Name"/>
    <tableColumn id="2" xr3:uid="{04201BD9-703C-409E-808F-CE853210AB10}" name="Area code"/>
    <tableColumn id="3" xr3:uid="{31618358-6BAD-4346-AC8E-9A106F62E949}" name="Area type"/>
    <tableColumn id="4" xr3:uid="{951E8BDB-E6F6-4D91-9A6A-AD7DC7987E6E}" name="2001"/>
    <tableColumn id="14" xr3:uid="{B5D24222-D7AC-419D-9A84-49A6561A26EC}" name="2011"/>
    <tableColumn id="25" xr3:uid="{2F802BA4-3753-4438-9D8E-A419A5362408}" name="2022"/>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4" displayName="table4" ref="A4:R37" totalsRowShown="0">
  <tableColumns count="18">
    <tableColumn id="1" xr3:uid="{00000000-0010-0000-0500-000001000000}" name="Area Name"/>
    <tableColumn id="2" xr3:uid="{00000000-0010-0000-0500-000002000000}" name="Area code"/>
    <tableColumn id="3" xr3:uid="{00000000-0010-0000-0500-000003000000}" name="Area type"/>
    <tableColumn id="4" xr3:uid="{00000000-0010-0000-0500-000004000000}" name="Total number of dwellings"/>
    <tableColumn id="5" xr3:uid="{00000000-0010-0000-0500-000005000000}" name="Occupied dwellings"/>
    <tableColumn id="6" xr3:uid="{00000000-0010-0000-0500-000006000000}" name="Vacant dwellings"/>
    <tableColumn id="7" xr3:uid="{00000000-0010-0000-0500-000007000000}" name="Dwellings with 'unoccupied exemptions'"/>
    <tableColumn id="8" xr3:uid="{00000000-0010-0000-0500-000008000000}" name="Long-term empty dwellings"/>
    <tableColumn id="9" xr3:uid="{00000000-0010-0000-0500-000009000000}" name="Second homes"/>
    <tableColumn id="10" xr3:uid="{00000000-0010-0000-0500-00000A000000}" name="Dwellings with a single adult discount"/>
    <tableColumn id="11" xr3:uid="{00000000-0010-0000-0500-00000B000000}" name="Dwellings with 'occupied exemptions'"/>
    <tableColumn id="12" xr3:uid="{00000000-0010-0000-0500-00000C000000}" name="Occupied dwellings_x000a_%"/>
    <tableColumn id="13" xr3:uid="{00000000-0010-0000-0500-00000D000000}" name="Vacant dwellings_x000a_%"/>
    <tableColumn id="14" xr3:uid="{00000000-0010-0000-0500-00000E000000}" name="Dwellings with 'unoccupied exemptions'_x000a_%"/>
    <tableColumn id="15" xr3:uid="{00000000-0010-0000-0500-00000F000000}" name="Long-term empty dwellings_x000a_%"/>
    <tableColumn id="16" xr3:uid="{00000000-0010-0000-0500-000010000000}" name="Second homes_x000a_%"/>
    <tableColumn id="17" xr3:uid="{00000000-0010-0000-0500-000011000000}" name="Dwellings with a single adult discount_x000a_%"/>
    <tableColumn id="18" xr3:uid="{00000000-0010-0000-0500-000012000000}" name="Dwellings with 'occupied exemptions'_x000a_%"/>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5" displayName="table5" ref="A4:O37" totalsRowShown="0">
  <tableColumns count="15">
    <tableColumn id="1" xr3:uid="{00000000-0010-0000-0600-000001000000}" name="Area Name"/>
    <tableColumn id="2" xr3:uid="{00000000-0010-0000-0600-000002000000}" name="Area code"/>
    <tableColumn id="3" xr3:uid="{00000000-0010-0000-0600-000003000000}" name="Area type"/>
    <tableColumn id="4" xr3:uid="{00000000-0010-0000-0600-000004000000}" name="2013"/>
    <tableColumn id="5" xr3:uid="{00000000-0010-0000-0600-000005000000}" name="2014"/>
    <tableColumn id="6" xr3:uid="{00000000-0010-0000-0600-000006000000}" name="2015"/>
    <tableColumn id="7" xr3:uid="{00000000-0010-0000-0600-000007000000}" name="2016"/>
    <tableColumn id="8" xr3:uid="{00000000-0010-0000-0600-000008000000}" name="2017"/>
    <tableColumn id="9" xr3:uid="{00000000-0010-0000-0600-000009000000}" name="2018"/>
    <tableColumn id="10" xr3:uid="{00000000-0010-0000-0600-00000A000000}" name="2019"/>
    <tableColumn id="11" xr3:uid="{00000000-0010-0000-0600-00000B000000}" name="2020"/>
    <tableColumn id="12" xr3:uid="{00000000-0010-0000-0600-00000C000000}" name="2021"/>
    <tableColumn id="13" xr3:uid="{00000000-0010-0000-0600-00000D000000}" name="2022"/>
    <tableColumn id="14" xr3:uid="{00000000-0010-0000-0600-00000E000000}" name="2023"/>
    <tableColumn id="15" xr3:uid="{00000000-0010-0000-0600-00000F000000}" name="Proportion of total dwellings in 2023 _x000a_ %"/>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6a" displayName="table6a" ref="A5:O38" totalsRowShown="0">
  <tableColumns count="15">
    <tableColumn id="1" xr3:uid="{00000000-0010-0000-0700-000001000000}" name="Area Name"/>
    <tableColumn id="2" xr3:uid="{00000000-0010-0000-0700-000002000000}" name="Area code"/>
    <tableColumn id="3" xr3:uid="{00000000-0010-0000-0700-000003000000}" name="Area type"/>
    <tableColumn id="4" xr3:uid="{00000000-0010-0000-0700-000004000000}" name="2013"/>
    <tableColumn id="5" xr3:uid="{00000000-0010-0000-0700-000005000000}" name="2014"/>
    <tableColumn id="6" xr3:uid="{00000000-0010-0000-0700-000006000000}" name="2015"/>
    <tableColumn id="7" xr3:uid="{00000000-0010-0000-0700-000007000000}" name="2016"/>
    <tableColumn id="8" xr3:uid="{00000000-0010-0000-0700-000008000000}" name="2017"/>
    <tableColumn id="9" xr3:uid="{00000000-0010-0000-0700-000009000000}" name="2018"/>
    <tableColumn id="10" xr3:uid="{00000000-0010-0000-0700-00000A000000}" name="2019"/>
    <tableColumn id="11" xr3:uid="{00000000-0010-0000-0700-00000B000000}" name="2020"/>
    <tableColumn id="12" xr3:uid="{00000000-0010-0000-0700-00000C000000}" name="2021"/>
    <tableColumn id="13" xr3:uid="{00000000-0010-0000-0700-00000D000000}" name="2022"/>
    <tableColumn id="14" xr3:uid="{00000000-0010-0000-0700-00000E000000}" name="2023"/>
    <tableColumn id="15" xr3:uid="{00000000-0010-0000-0700-00000F000000}" name="Proportion of total dwellings in 2023 _x000a_ %"/>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6b" displayName="table6b" ref="A5:O38" totalsRowShown="0">
  <tableColumns count="15">
    <tableColumn id="1" xr3:uid="{00000000-0010-0000-0800-000001000000}" name="Area Name"/>
    <tableColumn id="2" xr3:uid="{00000000-0010-0000-0800-000002000000}" name="Area code"/>
    <tableColumn id="3" xr3:uid="{00000000-0010-0000-0800-000003000000}" name="Area type"/>
    <tableColumn id="4" xr3:uid="{00000000-0010-0000-0800-000004000000}" name="2013"/>
    <tableColumn id="5" xr3:uid="{00000000-0010-0000-0800-000005000000}" name="2014"/>
    <tableColumn id="6" xr3:uid="{00000000-0010-0000-0800-000006000000}" name="2015"/>
    <tableColumn id="7" xr3:uid="{00000000-0010-0000-0800-000007000000}" name="2016"/>
    <tableColumn id="8" xr3:uid="{00000000-0010-0000-0800-000008000000}" name="2017"/>
    <tableColumn id="9" xr3:uid="{00000000-0010-0000-0800-000009000000}" name="2018"/>
    <tableColumn id="10" xr3:uid="{00000000-0010-0000-0800-00000A000000}" name="2019"/>
    <tableColumn id="11" xr3:uid="{00000000-0010-0000-0800-00000B000000}" name="2020"/>
    <tableColumn id="12" xr3:uid="{00000000-0010-0000-0800-00000C000000}" name="2021"/>
    <tableColumn id="13" xr3:uid="{00000000-0010-0000-0800-00000D000000}" name="2022"/>
    <tableColumn id="14" xr3:uid="{00000000-0010-0000-0800-00000E000000}" name="2023"/>
    <tableColumn id="15" xr3:uid="{00000000-0010-0000-0800-00000F000000}" name="Proportion of total dwellings in 2023 _x000a_ %"/>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statisticscustomerservices@nrscotland.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s://www.nrscotland.gov.uk/statistics-and-data/statistics/statistics-by-theme/households/household-estimates/2023" TargetMode="External"/><Relationship Id="rId5" Type="http://schemas.openxmlformats.org/officeDocument/2006/relationships/hyperlink" Target="https://www.nrscotland.gov.uk/files/statistics/household-estimates/2023/house-est-23-methodology.pdf" TargetMode="External"/><Relationship Id="rId4" Type="http://schemas.openxmlformats.org/officeDocument/2006/relationships/hyperlink" Target="mailto:communication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drawing" Target="../drawings/drawing11.xml"/><Relationship Id="rId4" Type="http://schemas.openxmlformats.org/officeDocument/2006/relationships/table" Target="../tables/table2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tabSelected="1" workbookViewId="0"/>
  </sheetViews>
  <sheetFormatPr defaultColWidth="11.07421875" defaultRowHeight="15.5" x14ac:dyDescent="0.35"/>
  <cols>
    <col min="1" max="1" width="150.69140625" customWidth="1"/>
  </cols>
  <sheetData>
    <row r="1" spans="1:1" ht="20" x14ac:dyDescent="0.4">
      <c r="A1" s="42" t="s">
        <v>214</v>
      </c>
    </row>
    <row r="2" spans="1:1" x14ac:dyDescent="0.35">
      <c r="A2" s="96" t="s">
        <v>343</v>
      </c>
    </row>
    <row r="3" spans="1:1" x14ac:dyDescent="0.35">
      <c r="A3" s="4" t="s">
        <v>13</v>
      </c>
    </row>
    <row r="4" spans="1:1" ht="34" customHeight="1" x14ac:dyDescent="0.4">
      <c r="A4" s="1" t="s">
        <v>0</v>
      </c>
    </row>
    <row r="5" spans="1:1" x14ac:dyDescent="0.35">
      <c r="A5" s="28">
        <v>45463</v>
      </c>
    </row>
    <row r="6" spans="1:1" ht="34" customHeight="1" x14ac:dyDescent="0.4">
      <c r="A6" s="1" t="s">
        <v>1</v>
      </c>
    </row>
    <row r="7" spans="1:1" x14ac:dyDescent="0.35">
      <c r="A7" s="2" t="s">
        <v>2</v>
      </c>
    </row>
    <row r="8" spans="1:1" ht="34" customHeight="1" x14ac:dyDescent="0.4">
      <c r="A8" s="3" t="s">
        <v>3</v>
      </c>
    </row>
    <row r="9" spans="1:1" ht="19.5" customHeight="1" x14ac:dyDescent="0.35">
      <c r="A9" s="29" t="s">
        <v>215</v>
      </c>
    </row>
    <row r="10" spans="1:1" ht="19.5" customHeight="1" x14ac:dyDescent="0.35">
      <c r="A10" s="30" t="s">
        <v>219</v>
      </c>
    </row>
    <row r="11" spans="1:1" x14ac:dyDescent="0.35">
      <c r="A11" s="30" t="s">
        <v>220</v>
      </c>
    </row>
    <row r="12" spans="1:1" ht="34" customHeight="1" x14ac:dyDescent="0.4">
      <c r="A12" s="3" t="s">
        <v>4</v>
      </c>
    </row>
    <row r="13" spans="1:1" ht="31" x14ac:dyDescent="0.35">
      <c r="A13" s="2" t="s">
        <v>5</v>
      </c>
    </row>
    <row r="14" spans="1:1" x14ac:dyDescent="0.35">
      <c r="A14" s="2" t="s">
        <v>6</v>
      </c>
    </row>
    <row r="15" spans="1:1" ht="34" customHeight="1" x14ac:dyDescent="0.4">
      <c r="A15" s="3" t="s">
        <v>7</v>
      </c>
    </row>
    <row r="16" spans="1:1" ht="62" x14ac:dyDescent="0.35">
      <c r="A16" s="29" t="s">
        <v>300</v>
      </c>
    </row>
    <row r="17" spans="1:1" x14ac:dyDescent="0.35">
      <c r="A17" s="93" t="s">
        <v>316</v>
      </c>
    </row>
    <row r="18" spans="1:1" ht="31" x14ac:dyDescent="0.35">
      <c r="A18" s="29" t="s">
        <v>216</v>
      </c>
    </row>
    <row r="19" spans="1:1" ht="77.5" x14ac:dyDescent="0.35">
      <c r="A19" s="2" t="s">
        <v>8</v>
      </c>
    </row>
    <row r="20" spans="1:1" ht="34" customHeight="1" x14ac:dyDescent="0.4">
      <c r="A20" s="3" t="s">
        <v>9</v>
      </c>
    </row>
    <row r="21" spans="1:1" ht="31" x14ac:dyDescent="0.35">
      <c r="A21" s="2" t="s">
        <v>10</v>
      </c>
    </row>
    <row r="22" spans="1:1" x14ac:dyDescent="0.35">
      <c r="A22" s="5" t="s">
        <v>14</v>
      </c>
    </row>
    <row r="23" spans="1:1" ht="34" customHeight="1" x14ac:dyDescent="0.4">
      <c r="A23" s="3" t="s">
        <v>11</v>
      </c>
    </row>
    <row r="24" spans="1:1" x14ac:dyDescent="0.35">
      <c r="A24" s="2" t="s">
        <v>12</v>
      </c>
    </row>
    <row r="25" spans="1:1" x14ac:dyDescent="0.35">
      <c r="A25" s="5" t="s">
        <v>15</v>
      </c>
    </row>
    <row r="26" spans="1:1" x14ac:dyDescent="0.35">
      <c r="A26" s="5" t="s">
        <v>16</v>
      </c>
    </row>
    <row r="27" spans="1:1" x14ac:dyDescent="0.35">
      <c r="A27" s="2"/>
    </row>
    <row r="28" spans="1:1" x14ac:dyDescent="0.35">
      <c r="A28" s="2"/>
    </row>
    <row r="29" spans="1:1" x14ac:dyDescent="0.35">
      <c r="A29" s="2"/>
    </row>
    <row r="30" spans="1:1" x14ac:dyDescent="0.35">
      <c r="A30" s="2"/>
    </row>
    <row r="31" spans="1:1" x14ac:dyDescent="0.35">
      <c r="A31" s="2"/>
    </row>
    <row r="32" spans="1:1" x14ac:dyDescent="0.35">
      <c r="A32" s="2"/>
    </row>
    <row r="33" spans="1:1" x14ac:dyDescent="0.35">
      <c r="A33" s="2"/>
    </row>
    <row r="34" spans="1:1" x14ac:dyDescent="0.35">
      <c r="A34" s="2"/>
    </row>
    <row r="35" spans="1:1" x14ac:dyDescent="0.35">
      <c r="A35" s="2"/>
    </row>
    <row r="36" spans="1:1" x14ac:dyDescent="0.35">
      <c r="A36" s="2"/>
    </row>
    <row r="37" spans="1:1" x14ac:dyDescent="0.35">
      <c r="A37" s="2"/>
    </row>
    <row r="38" spans="1:1" x14ac:dyDescent="0.35">
      <c r="A38" s="2"/>
    </row>
    <row r="39" spans="1:1" x14ac:dyDescent="0.35">
      <c r="A39" s="2"/>
    </row>
    <row r="40" spans="1:1" x14ac:dyDescent="0.35">
      <c r="A40" s="2"/>
    </row>
    <row r="41" spans="1:1" x14ac:dyDescent="0.35">
      <c r="A41" s="2"/>
    </row>
    <row r="42" spans="1:1" x14ac:dyDescent="0.35">
      <c r="A42" s="2"/>
    </row>
    <row r="43" spans="1:1" x14ac:dyDescent="0.35">
      <c r="A43" s="2"/>
    </row>
    <row r="44" spans="1:1" x14ac:dyDescent="0.35">
      <c r="A44" s="2"/>
    </row>
    <row r="45" spans="1:1" x14ac:dyDescent="0.35">
      <c r="A45" s="2"/>
    </row>
    <row r="46" spans="1:1" x14ac:dyDescent="0.35">
      <c r="A46" s="2"/>
    </row>
    <row r="47" spans="1:1" x14ac:dyDescent="0.35">
      <c r="A47" s="2"/>
    </row>
    <row r="48" spans="1:1" x14ac:dyDescent="0.35">
      <c r="A48" s="2"/>
    </row>
  </sheetData>
  <hyperlinks>
    <hyperlink ref="A3" r:id="rId1" xr:uid="{00000000-0004-0000-0000-000000000000}"/>
    <hyperlink ref="A22" r:id="rId2" xr:uid="{00000000-0004-0000-0000-000001000000}"/>
    <hyperlink ref="A25" r:id="rId3" xr:uid="{00000000-0004-0000-0000-000002000000}"/>
    <hyperlink ref="A26" r:id="rId4" xr:uid="{00000000-0004-0000-0000-000003000000}"/>
    <hyperlink ref="A17" r:id="rId5" display="Households and Dwellings in Scotland: Methodology guide (opens in another page)" xr:uid="{9322D0B5-4E08-4118-BF1F-D6F4A84AD6C6}"/>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9"/>
  <sheetViews>
    <sheetView workbookViewId="0"/>
  </sheetViews>
  <sheetFormatPr defaultColWidth="11.07421875" defaultRowHeight="15.5" x14ac:dyDescent="0.35"/>
  <cols>
    <col min="1" max="1" width="21.69140625" customWidth="1"/>
    <col min="2" max="2" width="13.69140625" customWidth="1"/>
    <col min="3" max="3" width="12.69140625" customWidth="1"/>
    <col min="4" max="14" width="10.69140625" customWidth="1"/>
    <col min="15" max="15" width="13.69140625" customWidth="1"/>
  </cols>
  <sheetData>
    <row r="1" spans="1:15" ht="20" x14ac:dyDescent="0.4">
      <c r="A1" s="42" t="s">
        <v>223</v>
      </c>
    </row>
    <row r="2" spans="1:15" x14ac:dyDescent="0.35">
      <c r="A2" t="s">
        <v>19</v>
      </c>
    </row>
    <row r="3" spans="1:15" x14ac:dyDescent="0.35">
      <c r="A3" t="s">
        <v>173</v>
      </c>
    </row>
    <row r="4" spans="1:15" x14ac:dyDescent="0.35">
      <c r="A4" s="4" t="str">
        <f>HYPERLINK("#'Table of Contents'!A1", "Back to contents")</f>
        <v>Back to contents</v>
      </c>
    </row>
    <row r="5" spans="1:15" ht="77.5" x14ac:dyDescent="0.35">
      <c r="A5" s="9" t="s">
        <v>57</v>
      </c>
      <c r="B5" s="9" t="s">
        <v>58</v>
      </c>
      <c r="C5" s="9" t="s">
        <v>59</v>
      </c>
      <c r="D5" s="10" t="s">
        <v>72</v>
      </c>
      <c r="E5" s="10" t="s">
        <v>73</v>
      </c>
      <c r="F5" s="10" t="s">
        <v>74</v>
      </c>
      <c r="G5" s="10" t="s">
        <v>75</v>
      </c>
      <c r="H5" s="10" t="s">
        <v>76</v>
      </c>
      <c r="I5" s="10" t="s">
        <v>77</v>
      </c>
      <c r="J5" s="10" t="s">
        <v>78</v>
      </c>
      <c r="K5" s="10" t="s">
        <v>79</v>
      </c>
      <c r="L5" s="10" t="s">
        <v>80</v>
      </c>
      <c r="M5" s="10" t="s">
        <v>81</v>
      </c>
      <c r="N5" s="10" t="s">
        <v>82</v>
      </c>
      <c r="O5" s="10" t="s">
        <v>172</v>
      </c>
    </row>
    <row r="6" spans="1:15" ht="25" customHeight="1" x14ac:dyDescent="0.35">
      <c r="A6" s="16" t="s">
        <v>89</v>
      </c>
      <c r="B6" s="17" t="s">
        <v>90</v>
      </c>
      <c r="C6" s="17" t="s">
        <v>91</v>
      </c>
      <c r="D6" s="18">
        <v>44287</v>
      </c>
      <c r="E6" s="18">
        <v>41690</v>
      </c>
      <c r="F6" s="18">
        <v>42663</v>
      </c>
      <c r="G6" s="18">
        <v>42629</v>
      </c>
      <c r="H6" s="18">
        <v>41978</v>
      </c>
      <c r="I6" s="18">
        <v>44132</v>
      </c>
      <c r="J6" s="18">
        <v>43570</v>
      </c>
      <c r="K6" s="18">
        <v>43166</v>
      </c>
      <c r="L6" s="18">
        <v>44569</v>
      </c>
      <c r="M6" s="18">
        <v>46072</v>
      </c>
      <c r="N6" s="18">
        <v>46319</v>
      </c>
      <c r="O6" s="19">
        <v>1.7</v>
      </c>
    </row>
    <row r="7" spans="1:15" x14ac:dyDescent="0.35">
      <c r="A7" s="2" t="s">
        <v>154</v>
      </c>
      <c r="B7" s="11" t="s">
        <v>92</v>
      </c>
      <c r="C7" s="11" t="s">
        <v>93</v>
      </c>
      <c r="D7" s="12">
        <v>1380</v>
      </c>
      <c r="E7" s="12">
        <v>1353</v>
      </c>
      <c r="F7" s="12">
        <v>1593</v>
      </c>
      <c r="G7" s="12">
        <v>1588</v>
      </c>
      <c r="H7" s="12">
        <v>1935</v>
      </c>
      <c r="I7" s="12">
        <v>2096</v>
      </c>
      <c r="J7" s="12">
        <v>1907</v>
      </c>
      <c r="K7" s="12">
        <v>2203</v>
      </c>
      <c r="L7" s="12">
        <v>2179</v>
      </c>
      <c r="M7" s="12">
        <v>2338</v>
      </c>
      <c r="N7" s="12">
        <v>2196</v>
      </c>
      <c r="O7" s="14">
        <v>1.8</v>
      </c>
    </row>
    <row r="8" spans="1:15" x14ac:dyDescent="0.35">
      <c r="A8" s="2" t="s">
        <v>94</v>
      </c>
      <c r="B8" s="11" t="s">
        <v>95</v>
      </c>
      <c r="C8" s="11" t="s">
        <v>93</v>
      </c>
      <c r="D8" s="12">
        <v>1740</v>
      </c>
      <c r="E8" s="12">
        <v>2056</v>
      </c>
      <c r="F8" s="12">
        <v>2212</v>
      </c>
      <c r="G8" s="12">
        <v>2606</v>
      </c>
      <c r="H8" s="12">
        <v>2369</v>
      </c>
      <c r="I8" s="12">
        <v>2718</v>
      </c>
      <c r="J8" s="12">
        <v>2403</v>
      </c>
      <c r="K8" s="12">
        <v>2463</v>
      </c>
      <c r="L8" s="12">
        <v>2536</v>
      </c>
      <c r="M8" s="12">
        <v>2532</v>
      </c>
      <c r="N8" s="12">
        <v>2439</v>
      </c>
      <c r="O8" s="14">
        <v>2</v>
      </c>
    </row>
    <row r="9" spans="1:15" x14ac:dyDescent="0.35">
      <c r="A9" s="2" t="s">
        <v>96</v>
      </c>
      <c r="B9" s="11" t="s">
        <v>97</v>
      </c>
      <c r="C9" s="11" t="s">
        <v>93</v>
      </c>
      <c r="D9" s="12">
        <v>1198</v>
      </c>
      <c r="E9" s="12">
        <v>1228</v>
      </c>
      <c r="F9" s="12">
        <v>1179</v>
      </c>
      <c r="G9" s="12">
        <v>1187</v>
      </c>
      <c r="H9" s="12">
        <v>1254</v>
      </c>
      <c r="I9" s="12">
        <v>1258</v>
      </c>
      <c r="J9" s="12">
        <v>1312</v>
      </c>
      <c r="K9" s="12">
        <v>1219</v>
      </c>
      <c r="L9" s="12">
        <v>1459</v>
      </c>
      <c r="M9" s="12">
        <v>1384</v>
      </c>
      <c r="N9" s="12">
        <v>1229</v>
      </c>
      <c r="O9" s="14">
        <v>2.1</v>
      </c>
    </row>
    <row r="10" spans="1:15" x14ac:dyDescent="0.35">
      <c r="A10" s="2" t="s">
        <v>98</v>
      </c>
      <c r="B10" s="11" t="s">
        <v>99</v>
      </c>
      <c r="C10" s="11" t="s">
        <v>93</v>
      </c>
      <c r="D10" s="12">
        <v>963</v>
      </c>
      <c r="E10" s="12">
        <v>1002</v>
      </c>
      <c r="F10" s="12">
        <v>974</v>
      </c>
      <c r="G10" s="12">
        <v>908</v>
      </c>
      <c r="H10" s="12">
        <v>913</v>
      </c>
      <c r="I10" s="12">
        <v>905</v>
      </c>
      <c r="J10" s="12">
        <v>876</v>
      </c>
      <c r="K10" s="12">
        <v>925</v>
      </c>
      <c r="L10" s="12">
        <v>865</v>
      </c>
      <c r="M10" s="12">
        <v>879</v>
      </c>
      <c r="N10" s="12">
        <v>1003</v>
      </c>
      <c r="O10" s="14">
        <v>2</v>
      </c>
    </row>
    <row r="11" spans="1:15" x14ac:dyDescent="0.35">
      <c r="A11" s="2" t="s">
        <v>155</v>
      </c>
      <c r="B11" s="11" t="s">
        <v>100</v>
      </c>
      <c r="C11" s="11" t="s">
        <v>93</v>
      </c>
      <c r="D11" s="12">
        <v>2198</v>
      </c>
      <c r="E11" s="12">
        <v>1999</v>
      </c>
      <c r="F11" s="12">
        <v>2491</v>
      </c>
      <c r="G11" s="12">
        <v>2665</v>
      </c>
      <c r="H11" s="12">
        <v>2810</v>
      </c>
      <c r="I11" s="12">
        <v>3009</v>
      </c>
      <c r="J11" s="12">
        <v>2854</v>
      </c>
      <c r="K11" s="12">
        <v>3168</v>
      </c>
      <c r="L11" s="12">
        <v>3490</v>
      </c>
      <c r="M11" s="12">
        <v>3144</v>
      </c>
      <c r="N11" s="12">
        <v>3290</v>
      </c>
      <c r="O11" s="14">
        <v>1.2</v>
      </c>
    </row>
    <row r="12" spans="1:15" x14ac:dyDescent="0.35">
      <c r="A12" s="2" t="s">
        <v>101</v>
      </c>
      <c r="B12" s="11" t="s">
        <v>102</v>
      </c>
      <c r="C12" s="11" t="s">
        <v>93</v>
      </c>
      <c r="D12" s="12">
        <v>421</v>
      </c>
      <c r="E12" s="12">
        <v>250</v>
      </c>
      <c r="F12" s="12">
        <v>398</v>
      </c>
      <c r="G12" s="12">
        <v>474</v>
      </c>
      <c r="H12" s="12">
        <v>461</v>
      </c>
      <c r="I12" s="12">
        <v>460</v>
      </c>
      <c r="J12" s="12">
        <v>423</v>
      </c>
      <c r="K12" s="12">
        <v>347</v>
      </c>
      <c r="L12" s="12">
        <v>368</v>
      </c>
      <c r="M12" s="12">
        <v>443</v>
      </c>
      <c r="N12" s="12">
        <v>456</v>
      </c>
      <c r="O12" s="14">
        <v>1.8</v>
      </c>
    </row>
    <row r="13" spans="1:15" x14ac:dyDescent="0.35">
      <c r="A13" s="2" t="s">
        <v>103</v>
      </c>
      <c r="B13" s="11" t="s">
        <v>104</v>
      </c>
      <c r="C13" s="11" t="s">
        <v>93</v>
      </c>
      <c r="D13" s="12">
        <v>1411</v>
      </c>
      <c r="E13" s="12">
        <v>1413</v>
      </c>
      <c r="F13" s="12">
        <v>1447</v>
      </c>
      <c r="G13" s="12">
        <v>1462</v>
      </c>
      <c r="H13" s="12">
        <v>1371</v>
      </c>
      <c r="I13" s="12">
        <v>1455</v>
      </c>
      <c r="J13" s="12">
        <v>1533</v>
      </c>
      <c r="K13" s="12">
        <v>1358</v>
      </c>
      <c r="L13" s="12">
        <v>1295</v>
      </c>
      <c r="M13" s="12">
        <v>1378</v>
      </c>
      <c r="N13" s="12">
        <v>1377</v>
      </c>
      <c r="O13" s="14">
        <v>1.8</v>
      </c>
    </row>
    <row r="14" spans="1:15" x14ac:dyDescent="0.35">
      <c r="A14" s="2" t="s">
        <v>105</v>
      </c>
      <c r="B14" s="11" t="s">
        <v>106</v>
      </c>
      <c r="C14" s="11" t="s">
        <v>93</v>
      </c>
      <c r="D14" s="12">
        <v>1758</v>
      </c>
      <c r="E14" s="12">
        <v>1653</v>
      </c>
      <c r="F14" s="12">
        <v>1646</v>
      </c>
      <c r="G14" s="12">
        <v>1813</v>
      </c>
      <c r="H14" s="12">
        <v>1750</v>
      </c>
      <c r="I14" s="12">
        <v>1764</v>
      </c>
      <c r="J14" s="12">
        <v>1822</v>
      </c>
      <c r="K14" s="12">
        <v>1658</v>
      </c>
      <c r="L14" s="12">
        <v>1769</v>
      </c>
      <c r="M14" s="12">
        <v>1649</v>
      </c>
      <c r="N14" s="12">
        <v>1671</v>
      </c>
      <c r="O14" s="14">
        <v>2.2000000000000002</v>
      </c>
    </row>
    <row r="15" spans="1:15" x14ac:dyDescent="0.35">
      <c r="A15" s="2" t="s">
        <v>107</v>
      </c>
      <c r="B15" s="11" t="s">
        <v>108</v>
      </c>
      <c r="C15" s="11" t="s">
        <v>93</v>
      </c>
      <c r="D15" s="12">
        <v>864</v>
      </c>
      <c r="E15" s="12">
        <v>1070</v>
      </c>
      <c r="F15" s="12">
        <v>1030</v>
      </c>
      <c r="G15" s="12">
        <v>972</v>
      </c>
      <c r="H15" s="12">
        <v>1235</v>
      </c>
      <c r="I15" s="12">
        <v>1375</v>
      </c>
      <c r="J15" s="12">
        <v>1253</v>
      </c>
      <c r="K15" s="12">
        <v>1218</v>
      </c>
      <c r="L15" s="12">
        <v>905</v>
      </c>
      <c r="M15" s="12">
        <v>909</v>
      </c>
      <c r="N15" s="12">
        <v>1023</v>
      </c>
      <c r="O15" s="14">
        <v>1.7</v>
      </c>
    </row>
    <row r="16" spans="1:15" x14ac:dyDescent="0.35">
      <c r="A16" s="2" t="s">
        <v>109</v>
      </c>
      <c r="B16" s="11" t="s">
        <v>110</v>
      </c>
      <c r="C16" s="11" t="s">
        <v>93</v>
      </c>
      <c r="D16" s="12">
        <v>445</v>
      </c>
      <c r="E16" s="12">
        <v>444</v>
      </c>
      <c r="F16" s="12">
        <v>350</v>
      </c>
      <c r="G16" s="12">
        <v>384</v>
      </c>
      <c r="H16" s="12">
        <v>420</v>
      </c>
      <c r="I16" s="12">
        <v>420</v>
      </c>
      <c r="J16" s="12">
        <v>498</v>
      </c>
      <c r="K16" s="12">
        <v>486</v>
      </c>
      <c r="L16" s="12">
        <v>457</v>
      </c>
      <c r="M16" s="12">
        <v>504</v>
      </c>
      <c r="N16" s="12">
        <v>576</v>
      </c>
      <c r="O16" s="14">
        <v>1.2</v>
      </c>
    </row>
    <row r="17" spans="1:15" x14ac:dyDescent="0.35">
      <c r="A17" s="2" t="s">
        <v>111</v>
      </c>
      <c r="B17" s="11" t="s">
        <v>112</v>
      </c>
      <c r="C17" s="11" t="s">
        <v>93</v>
      </c>
      <c r="D17" s="12">
        <v>490</v>
      </c>
      <c r="E17" s="12">
        <v>541</v>
      </c>
      <c r="F17" s="12">
        <v>511</v>
      </c>
      <c r="G17" s="12">
        <v>506</v>
      </c>
      <c r="H17" s="12">
        <v>626</v>
      </c>
      <c r="I17" s="12">
        <v>575</v>
      </c>
      <c r="J17" s="12">
        <v>549</v>
      </c>
      <c r="K17" s="12">
        <v>550</v>
      </c>
      <c r="L17" s="12">
        <v>583</v>
      </c>
      <c r="M17" s="12">
        <v>619</v>
      </c>
      <c r="N17" s="12">
        <v>677</v>
      </c>
      <c r="O17" s="14">
        <v>1.3</v>
      </c>
    </row>
    <row r="18" spans="1:15" x14ac:dyDescent="0.35">
      <c r="A18" s="2" t="s">
        <v>113</v>
      </c>
      <c r="B18" s="11" t="s">
        <v>114</v>
      </c>
      <c r="C18" s="11" t="s">
        <v>93</v>
      </c>
      <c r="D18" s="12">
        <v>374</v>
      </c>
      <c r="E18" s="12">
        <v>334</v>
      </c>
      <c r="F18" s="12">
        <v>308</v>
      </c>
      <c r="G18" s="12">
        <v>346</v>
      </c>
      <c r="H18" s="12">
        <v>347</v>
      </c>
      <c r="I18" s="12">
        <v>385</v>
      </c>
      <c r="J18" s="12">
        <v>400</v>
      </c>
      <c r="K18" s="12">
        <v>421</v>
      </c>
      <c r="L18" s="12">
        <v>386</v>
      </c>
      <c r="M18" s="12">
        <v>354</v>
      </c>
      <c r="N18" s="12">
        <v>360</v>
      </c>
      <c r="O18" s="14">
        <v>0.9</v>
      </c>
    </row>
    <row r="19" spans="1:15" x14ac:dyDescent="0.35">
      <c r="A19" s="2" t="s">
        <v>115</v>
      </c>
      <c r="B19" s="11" t="s">
        <v>116</v>
      </c>
      <c r="C19" s="11" t="s">
        <v>93</v>
      </c>
      <c r="D19" s="12">
        <v>990</v>
      </c>
      <c r="E19" s="12">
        <v>1157</v>
      </c>
      <c r="F19" s="12">
        <v>1025</v>
      </c>
      <c r="G19" s="12">
        <v>992</v>
      </c>
      <c r="H19" s="12">
        <v>918</v>
      </c>
      <c r="I19" s="12">
        <v>1006</v>
      </c>
      <c r="J19" s="12">
        <v>1009</v>
      </c>
      <c r="K19" s="12">
        <v>962</v>
      </c>
      <c r="L19" s="12">
        <v>1027</v>
      </c>
      <c r="M19" s="12">
        <v>1151</v>
      </c>
      <c r="N19" s="12">
        <v>1085</v>
      </c>
      <c r="O19" s="14">
        <v>1.4</v>
      </c>
    </row>
    <row r="20" spans="1:15" x14ac:dyDescent="0.35">
      <c r="A20" s="2" t="s">
        <v>117</v>
      </c>
      <c r="B20" s="11" t="s">
        <v>118</v>
      </c>
      <c r="C20" s="11" t="s">
        <v>93</v>
      </c>
      <c r="D20" s="12">
        <v>2689</v>
      </c>
      <c r="E20" s="12">
        <v>2655</v>
      </c>
      <c r="F20" s="12">
        <v>2705</v>
      </c>
      <c r="G20" s="12">
        <v>2696</v>
      </c>
      <c r="H20" s="12">
        <v>2899</v>
      </c>
      <c r="I20" s="12">
        <v>2950</v>
      </c>
      <c r="J20" s="12">
        <v>2863</v>
      </c>
      <c r="K20" s="12">
        <v>3164</v>
      </c>
      <c r="L20" s="12">
        <v>3327</v>
      </c>
      <c r="M20" s="12">
        <v>3356</v>
      </c>
      <c r="N20" s="12">
        <v>3377</v>
      </c>
      <c r="O20" s="14">
        <v>1.8</v>
      </c>
    </row>
    <row r="21" spans="1:15" x14ac:dyDescent="0.35">
      <c r="A21" s="2" t="s">
        <v>156</v>
      </c>
      <c r="B21" s="11" t="s">
        <v>119</v>
      </c>
      <c r="C21" s="11" t="s">
        <v>93</v>
      </c>
      <c r="D21" s="12">
        <v>8264</v>
      </c>
      <c r="E21" s="12">
        <v>7119</v>
      </c>
      <c r="F21" s="12">
        <v>6986</v>
      </c>
      <c r="G21" s="12">
        <v>5788</v>
      </c>
      <c r="H21" s="12">
        <v>4694</v>
      </c>
      <c r="I21" s="12">
        <v>4173</v>
      </c>
      <c r="J21" s="12">
        <v>4077</v>
      </c>
      <c r="K21" s="12">
        <v>3887</v>
      </c>
      <c r="L21" s="12">
        <v>3744</v>
      </c>
      <c r="M21" s="12">
        <v>4149</v>
      </c>
      <c r="N21" s="12">
        <v>4330</v>
      </c>
      <c r="O21" s="14">
        <v>1.3</v>
      </c>
    </row>
    <row r="22" spans="1:15" x14ac:dyDescent="0.35">
      <c r="A22" s="2" t="s">
        <v>120</v>
      </c>
      <c r="B22" s="11" t="s">
        <v>121</v>
      </c>
      <c r="C22" s="11" t="s">
        <v>93</v>
      </c>
      <c r="D22" s="12">
        <v>1940</v>
      </c>
      <c r="E22" s="12">
        <v>1845</v>
      </c>
      <c r="F22" s="12">
        <v>1904</v>
      </c>
      <c r="G22" s="12">
        <v>1928</v>
      </c>
      <c r="H22" s="12">
        <v>1908</v>
      </c>
      <c r="I22" s="12">
        <v>2001</v>
      </c>
      <c r="J22" s="12">
        <v>2079</v>
      </c>
      <c r="K22" s="12">
        <v>1937</v>
      </c>
      <c r="L22" s="12">
        <v>1980</v>
      </c>
      <c r="M22" s="12">
        <v>2045</v>
      </c>
      <c r="N22" s="12">
        <v>2195</v>
      </c>
      <c r="O22" s="14">
        <v>1.8</v>
      </c>
    </row>
    <row r="23" spans="1:15" x14ac:dyDescent="0.35">
      <c r="A23" s="2" t="s">
        <v>122</v>
      </c>
      <c r="B23" s="11" t="s">
        <v>123</v>
      </c>
      <c r="C23" s="11" t="s">
        <v>93</v>
      </c>
      <c r="D23" s="12">
        <v>1224</v>
      </c>
      <c r="E23" s="12">
        <v>1107</v>
      </c>
      <c r="F23" s="12">
        <v>1102</v>
      </c>
      <c r="G23" s="12">
        <v>984</v>
      </c>
      <c r="H23" s="12">
        <v>1003</v>
      </c>
      <c r="I23" s="12">
        <v>1188</v>
      </c>
      <c r="J23" s="12">
        <v>1148</v>
      </c>
      <c r="K23" s="12">
        <v>1245</v>
      </c>
      <c r="L23" s="12">
        <v>1325</v>
      </c>
      <c r="M23" s="12">
        <v>1394</v>
      </c>
      <c r="N23" s="12">
        <v>1406</v>
      </c>
      <c r="O23" s="14">
        <v>3.5</v>
      </c>
    </row>
    <row r="24" spans="1:15" x14ac:dyDescent="0.35">
      <c r="A24" s="2" t="s">
        <v>124</v>
      </c>
      <c r="B24" s="11" t="s">
        <v>125</v>
      </c>
      <c r="C24" s="11" t="s">
        <v>93</v>
      </c>
      <c r="D24" s="12">
        <v>444</v>
      </c>
      <c r="E24" s="12">
        <v>472</v>
      </c>
      <c r="F24" s="12">
        <v>522</v>
      </c>
      <c r="G24" s="12">
        <v>452</v>
      </c>
      <c r="H24" s="12">
        <v>340</v>
      </c>
      <c r="I24" s="12">
        <v>488</v>
      </c>
      <c r="J24" s="12">
        <v>442</v>
      </c>
      <c r="K24" s="12">
        <v>446</v>
      </c>
      <c r="L24" s="12">
        <v>443</v>
      </c>
      <c r="M24" s="12">
        <v>391</v>
      </c>
      <c r="N24" s="12">
        <v>402</v>
      </c>
      <c r="O24" s="14">
        <v>0.9</v>
      </c>
    </row>
    <row r="25" spans="1:15" x14ac:dyDescent="0.35">
      <c r="A25" s="2" t="s">
        <v>126</v>
      </c>
      <c r="B25" s="11" t="s">
        <v>127</v>
      </c>
      <c r="C25" s="11" t="s">
        <v>93</v>
      </c>
      <c r="D25" s="12">
        <v>961</v>
      </c>
      <c r="E25" s="12">
        <v>862</v>
      </c>
      <c r="F25" s="12">
        <v>872</v>
      </c>
      <c r="G25" s="12">
        <v>869</v>
      </c>
      <c r="H25" s="12">
        <v>884</v>
      </c>
      <c r="I25" s="12">
        <v>940</v>
      </c>
      <c r="J25" s="12">
        <v>916</v>
      </c>
      <c r="K25" s="12">
        <v>855</v>
      </c>
      <c r="L25" s="12">
        <v>920</v>
      </c>
      <c r="M25" s="12">
        <v>909</v>
      </c>
      <c r="N25" s="12">
        <v>875</v>
      </c>
      <c r="O25" s="14">
        <v>1.9</v>
      </c>
    </row>
    <row r="26" spans="1:15" x14ac:dyDescent="0.35">
      <c r="A26" s="2" t="s">
        <v>128</v>
      </c>
      <c r="B26" s="11" t="s">
        <v>129</v>
      </c>
      <c r="C26" s="11" t="s">
        <v>93</v>
      </c>
      <c r="D26" s="12">
        <v>600</v>
      </c>
      <c r="E26" s="12">
        <v>641</v>
      </c>
      <c r="F26" s="12">
        <v>626</v>
      </c>
      <c r="G26" s="12">
        <v>681</v>
      </c>
      <c r="H26" s="12">
        <v>696</v>
      </c>
      <c r="I26" s="12">
        <v>664</v>
      </c>
      <c r="J26" s="12">
        <v>569</v>
      </c>
      <c r="K26" s="12">
        <v>563</v>
      </c>
      <c r="L26" s="12">
        <v>542</v>
      </c>
      <c r="M26" s="12">
        <v>529</v>
      </c>
      <c r="N26" s="12">
        <v>522</v>
      </c>
      <c r="O26" s="14">
        <v>3.5</v>
      </c>
    </row>
    <row r="27" spans="1:15" x14ac:dyDescent="0.35">
      <c r="A27" s="2" t="s">
        <v>130</v>
      </c>
      <c r="B27" s="11" t="s">
        <v>131</v>
      </c>
      <c r="C27" s="11" t="s">
        <v>93</v>
      </c>
      <c r="D27" s="12">
        <v>1103</v>
      </c>
      <c r="E27" s="12">
        <v>982</v>
      </c>
      <c r="F27" s="12">
        <v>953</v>
      </c>
      <c r="G27" s="12">
        <v>1000</v>
      </c>
      <c r="H27" s="12">
        <v>994</v>
      </c>
      <c r="I27" s="12">
        <v>1188</v>
      </c>
      <c r="J27" s="12">
        <v>1279</v>
      </c>
      <c r="K27" s="12">
        <v>1182</v>
      </c>
      <c r="L27" s="12">
        <v>1251</v>
      </c>
      <c r="M27" s="12">
        <v>1531</v>
      </c>
      <c r="N27" s="12">
        <v>1495</v>
      </c>
      <c r="O27" s="14">
        <v>2.1</v>
      </c>
    </row>
    <row r="28" spans="1:15" x14ac:dyDescent="0.35">
      <c r="A28" s="2" t="s">
        <v>132</v>
      </c>
      <c r="B28" s="11" t="s">
        <v>133</v>
      </c>
      <c r="C28" s="11" t="s">
        <v>93</v>
      </c>
      <c r="D28" s="12">
        <v>1632</v>
      </c>
      <c r="E28" s="12">
        <v>1579</v>
      </c>
      <c r="F28" s="12">
        <v>1634</v>
      </c>
      <c r="G28" s="12">
        <v>1499</v>
      </c>
      <c r="H28" s="12">
        <v>1655</v>
      </c>
      <c r="I28" s="12">
        <v>1599</v>
      </c>
      <c r="J28" s="12">
        <v>2101</v>
      </c>
      <c r="K28" s="12">
        <v>2483</v>
      </c>
      <c r="L28" s="12">
        <v>2563</v>
      </c>
      <c r="M28" s="12">
        <v>2850</v>
      </c>
      <c r="N28" s="12">
        <v>2532</v>
      </c>
      <c r="O28" s="14">
        <v>1.6</v>
      </c>
    </row>
    <row r="29" spans="1:15" x14ac:dyDescent="0.35">
      <c r="A29" s="2" t="s">
        <v>134</v>
      </c>
      <c r="B29" s="11" t="s">
        <v>135</v>
      </c>
      <c r="C29" s="11" t="s">
        <v>93</v>
      </c>
      <c r="D29" s="12">
        <v>422</v>
      </c>
      <c r="E29" s="12">
        <v>416</v>
      </c>
      <c r="F29" s="12">
        <v>419</v>
      </c>
      <c r="G29" s="12">
        <v>430</v>
      </c>
      <c r="H29" s="12">
        <v>442</v>
      </c>
      <c r="I29" s="12">
        <v>397</v>
      </c>
      <c r="J29" s="12">
        <v>414</v>
      </c>
      <c r="K29" s="12">
        <v>440</v>
      </c>
      <c r="L29" s="12">
        <v>458</v>
      </c>
      <c r="M29" s="12">
        <v>427</v>
      </c>
      <c r="N29" s="12">
        <v>399</v>
      </c>
      <c r="O29" s="14">
        <v>3.4</v>
      </c>
    </row>
    <row r="30" spans="1:15" x14ac:dyDescent="0.35">
      <c r="A30" s="2" t="s">
        <v>136</v>
      </c>
      <c r="B30" s="11" t="s">
        <v>137</v>
      </c>
      <c r="C30" s="11" t="s">
        <v>93</v>
      </c>
      <c r="D30" s="12">
        <v>1233</v>
      </c>
      <c r="E30" s="12">
        <v>1185</v>
      </c>
      <c r="F30" s="12">
        <v>1396</v>
      </c>
      <c r="G30" s="12">
        <v>1416</v>
      </c>
      <c r="H30" s="12">
        <v>1408</v>
      </c>
      <c r="I30" s="12">
        <v>1463</v>
      </c>
      <c r="J30" s="12">
        <v>1541</v>
      </c>
      <c r="K30" s="12">
        <v>1292</v>
      </c>
      <c r="L30" s="12">
        <v>1392</v>
      </c>
      <c r="M30" s="12">
        <v>1419</v>
      </c>
      <c r="N30" s="12">
        <v>1402</v>
      </c>
      <c r="O30" s="14">
        <v>1.8</v>
      </c>
    </row>
    <row r="31" spans="1:15" x14ac:dyDescent="0.35">
      <c r="A31" s="2" t="s">
        <v>138</v>
      </c>
      <c r="B31" s="11" t="s">
        <v>139</v>
      </c>
      <c r="C31" s="11" t="s">
        <v>93</v>
      </c>
      <c r="D31" s="12">
        <v>1543</v>
      </c>
      <c r="E31" s="12">
        <v>1459</v>
      </c>
      <c r="F31" s="12">
        <v>1327</v>
      </c>
      <c r="G31" s="12">
        <v>1507</v>
      </c>
      <c r="H31" s="12">
        <v>1525</v>
      </c>
      <c r="I31" s="12">
        <v>1725</v>
      </c>
      <c r="J31" s="12">
        <v>1633</v>
      </c>
      <c r="K31" s="12">
        <v>1630</v>
      </c>
      <c r="L31" s="12">
        <v>1866</v>
      </c>
      <c r="M31" s="12">
        <v>1871</v>
      </c>
      <c r="N31" s="12">
        <v>2048</v>
      </c>
      <c r="O31" s="14">
        <v>2.2000000000000002</v>
      </c>
    </row>
    <row r="32" spans="1:15" x14ac:dyDescent="0.35">
      <c r="A32" s="2" t="s">
        <v>140</v>
      </c>
      <c r="B32" s="11" t="s">
        <v>141</v>
      </c>
      <c r="C32" s="11" t="s">
        <v>93</v>
      </c>
      <c r="D32" s="12">
        <v>1447</v>
      </c>
      <c r="E32" s="12">
        <v>1337</v>
      </c>
      <c r="F32" s="12">
        <v>1470</v>
      </c>
      <c r="G32" s="12">
        <v>1505</v>
      </c>
      <c r="H32" s="12">
        <v>1243</v>
      </c>
      <c r="I32" s="12">
        <v>1463</v>
      </c>
      <c r="J32" s="12">
        <v>1334</v>
      </c>
      <c r="K32" s="12">
        <v>1286</v>
      </c>
      <c r="L32" s="12">
        <v>1231</v>
      </c>
      <c r="M32" s="12">
        <v>1237</v>
      </c>
      <c r="N32" s="12">
        <v>1327</v>
      </c>
      <c r="O32" s="14">
        <v>2.2000000000000002</v>
      </c>
    </row>
    <row r="33" spans="1:15" x14ac:dyDescent="0.35">
      <c r="A33" s="2" t="s">
        <v>142</v>
      </c>
      <c r="B33" s="11" t="s">
        <v>143</v>
      </c>
      <c r="C33" s="11" t="s">
        <v>93</v>
      </c>
      <c r="D33" s="12">
        <v>239</v>
      </c>
      <c r="E33" s="12">
        <v>250</v>
      </c>
      <c r="F33" s="12">
        <v>198</v>
      </c>
      <c r="G33" s="12">
        <v>212</v>
      </c>
      <c r="H33" s="12">
        <v>213</v>
      </c>
      <c r="I33" s="12">
        <v>246</v>
      </c>
      <c r="J33" s="12">
        <v>227</v>
      </c>
      <c r="K33" s="12">
        <v>208</v>
      </c>
      <c r="L33" s="12">
        <v>211</v>
      </c>
      <c r="M33" s="12">
        <v>238</v>
      </c>
      <c r="N33" s="12">
        <v>239</v>
      </c>
      <c r="O33" s="14">
        <v>2.1</v>
      </c>
    </row>
    <row r="34" spans="1:15" x14ac:dyDescent="0.35">
      <c r="A34" s="2" t="s">
        <v>144</v>
      </c>
      <c r="B34" s="11" t="s">
        <v>145</v>
      </c>
      <c r="C34" s="11" t="s">
        <v>93</v>
      </c>
      <c r="D34" s="12">
        <v>826</v>
      </c>
      <c r="E34" s="12">
        <v>678</v>
      </c>
      <c r="F34" s="12">
        <v>793</v>
      </c>
      <c r="G34" s="12">
        <v>907</v>
      </c>
      <c r="H34" s="12">
        <v>925</v>
      </c>
      <c r="I34" s="12">
        <v>968</v>
      </c>
      <c r="J34" s="12">
        <v>856</v>
      </c>
      <c r="K34" s="12">
        <v>894</v>
      </c>
      <c r="L34" s="12">
        <v>1034</v>
      </c>
      <c r="M34" s="12">
        <v>1273</v>
      </c>
      <c r="N34" s="12">
        <v>1120</v>
      </c>
      <c r="O34" s="14">
        <v>2</v>
      </c>
    </row>
    <row r="35" spans="1:15" x14ac:dyDescent="0.35">
      <c r="A35" s="2" t="s">
        <v>146</v>
      </c>
      <c r="B35" s="11" t="s">
        <v>147</v>
      </c>
      <c r="C35" s="11" t="s">
        <v>93</v>
      </c>
      <c r="D35" s="12">
        <v>2578</v>
      </c>
      <c r="E35" s="12">
        <v>2257</v>
      </c>
      <c r="F35" s="12">
        <v>2252</v>
      </c>
      <c r="G35" s="12">
        <v>2326</v>
      </c>
      <c r="H35" s="12">
        <v>2390</v>
      </c>
      <c r="I35" s="12">
        <v>2707</v>
      </c>
      <c r="J35" s="12">
        <v>2713</v>
      </c>
      <c r="K35" s="12">
        <v>2321</v>
      </c>
      <c r="L35" s="12">
        <v>2494</v>
      </c>
      <c r="M35" s="12">
        <v>2477</v>
      </c>
      <c r="N35" s="12">
        <v>2434</v>
      </c>
      <c r="O35" s="14">
        <v>1.5</v>
      </c>
    </row>
    <row r="36" spans="1:15" x14ac:dyDescent="0.35">
      <c r="A36" s="2" t="s">
        <v>148</v>
      </c>
      <c r="B36" s="11" t="s">
        <v>149</v>
      </c>
      <c r="C36" s="11" t="s">
        <v>93</v>
      </c>
      <c r="D36" s="12">
        <v>690</v>
      </c>
      <c r="E36" s="12">
        <v>647</v>
      </c>
      <c r="F36" s="12">
        <v>632</v>
      </c>
      <c r="G36" s="12">
        <v>723</v>
      </c>
      <c r="H36" s="12">
        <v>659</v>
      </c>
      <c r="I36" s="12">
        <v>710</v>
      </c>
      <c r="J36" s="12">
        <v>733</v>
      </c>
      <c r="K36" s="12">
        <v>801</v>
      </c>
      <c r="L36" s="12">
        <v>760</v>
      </c>
      <c r="M36" s="12">
        <v>791</v>
      </c>
      <c r="N36" s="12">
        <v>708</v>
      </c>
      <c r="O36" s="14">
        <v>1.6</v>
      </c>
    </row>
    <row r="37" spans="1:15" x14ac:dyDescent="0.35">
      <c r="A37" s="2" t="s">
        <v>150</v>
      </c>
      <c r="B37" s="11" t="s">
        <v>151</v>
      </c>
      <c r="C37" s="11" t="s">
        <v>93</v>
      </c>
      <c r="D37" s="12">
        <v>1236</v>
      </c>
      <c r="E37" s="12">
        <v>716</v>
      </c>
      <c r="F37" s="12">
        <v>796</v>
      </c>
      <c r="G37" s="12">
        <v>927</v>
      </c>
      <c r="H37" s="12">
        <v>850</v>
      </c>
      <c r="I37" s="12">
        <v>803</v>
      </c>
      <c r="J37" s="12">
        <v>795</v>
      </c>
      <c r="K37" s="12">
        <v>608</v>
      </c>
      <c r="L37" s="12">
        <v>827</v>
      </c>
      <c r="M37" s="12">
        <v>780</v>
      </c>
      <c r="N37" s="12">
        <v>848</v>
      </c>
      <c r="O37" s="14">
        <v>1.8</v>
      </c>
    </row>
    <row r="38" spans="1:15" x14ac:dyDescent="0.35">
      <c r="A38" s="2" t="s">
        <v>152</v>
      </c>
      <c r="B38" s="11" t="s">
        <v>153</v>
      </c>
      <c r="C38" s="11" t="s">
        <v>93</v>
      </c>
      <c r="D38" s="12">
        <v>984</v>
      </c>
      <c r="E38" s="12">
        <v>983</v>
      </c>
      <c r="F38" s="12">
        <v>912</v>
      </c>
      <c r="G38" s="12">
        <v>876</v>
      </c>
      <c r="H38" s="12">
        <v>841</v>
      </c>
      <c r="I38" s="12">
        <v>1033</v>
      </c>
      <c r="J38" s="12">
        <v>1011</v>
      </c>
      <c r="K38" s="12">
        <v>946</v>
      </c>
      <c r="L38" s="12">
        <v>882</v>
      </c>
      <c r="M38" s="12">
        <v>1121</v>
      </c>
      <c r="N38" s="12">
        <v>1278</v>
      </c>
      <c r="O38" s="14">
        <v>1.5</v>
      </c>
    </row>
    <row r="39" spans="1:15" x14ac:dyDescent="0.35">
      <c r="B39" s="13"/>
      <c r="C39" s="13"/>
      <c r="D39" s="13"/>
      <c r="E39" s="13"/>
      <c r="F39" s="13"/>
      <c r="G39" s="13"/>
      <c r="H39" s="13"/>
      <c r="I39" s="13"/>
      <c r="J39" s="13"/>
      <c r="K39" s="13"/>
      <c r="L39" s="13"/>
      <c r="M39" s="13"/>
      <c r="N39" s="13"/>
      <c r="O39" s="15"/>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9"/>
  <sheetViews>
    <sheetView workbookViewId="0"/>
  </sheetViews>
  <sheetFormatPr defaultColWidth="11.07421875" defaultRowHeight="15.5" x14ac:dyDescent="0.35"/>
  <cols>
    <col min="1" max="1" width="26.69140625" customWidth="1"/>
    <col min="2" max="2" width="13.69140625" customWidth="1"/>
    <col min="3" max="3" width="12.69140625" customWidth="1"/>
    <col min="4" max="14" width="10.69140625" customWidth="1"/>
    <col min="15" max="15" width="13.69140625" customWidth="1"/>
  </cols>
  <sheetData>
    <row r="1" spans="1:15" ht="20" x14ac:dyDescent="0.4">
      <c r="A1" s="42" t="s">
        <v>323</v>
      </c>
    </row>
    <row r="2" spans="1:15" x14ac:dyDescent="0.35">
      <c r="A2" t="s">
        <v>56</v>
      </c>
    </row>
    <row r="3" spans="1:15" x14ac:dyDescent="0.35">
      <c r="A3" t="s">
        <v>174</v>
      </c>
    </row>
    <row r="4" spans="1:15" x14ac:dyDescent="0.35">
      <c r="A4" s="4" t="str">
        <f>HYPERLINK("#'Table of Contents'!A1", "Back to contents")</f>
        <v>Back to contents</v>
      </c>
    </row>
    <row r="5" spans="1:15" ht="77.5" x14ac:dyDescent="0.35">
      <c r="A5" s="9" t="s">
        <v>57</v>
      </c>
      <c r="B5" s="9" t="s">
        <v>58</v>
      </c>
      <c r="C5" s="9" t="s">
        <v>59</v>
      </c>
      <c r="D5" s="10" t="s">
        <v>72</v>
      </c>
      <c r="E5" s="10" t="s">
        <v>73</v>
      </c>
      <c r="F5" s="10" t="s">
        <v>74</v>
      </c>
      <c r="G5" s="10" t="s">
        <v>75</v>
      </c>
      <c r="H5" s="10" t="s">
        <v>76</v>
      </c>
      <c r="I5" s="10" t="s">
        <v>77</v>
      </c>
      <c r="J5" s="10" t="s">
        <v>78</v>
      </c>
      <c r="K5" s="10" t="s">
        <v>79</v>
      </c>
      <c r="L5" s="10" t="s">
        <v>80</v>
      </c>
      <c r="M5" s="10" t="s">
        <v>81</v>
      </c>
      <c r="N5" s="10" t="s">
        <v>82</v>
      </c>
      <c r="O5" s="10" t="s">
        <v>172</v>
      </c>
    </row>
    <row r="6" spans="1:15" ht="25" customHeight="1" x14ac:dyDescent="0.35">
      <c r="A6" s="16" t="s">
        <v>89</v>
      </c>
      <c r="B6" s="17" t="s">
        <v>90</v>
      </c>
      <c r="C6" s="17" t="s">
        <v>91</v>
      </c>
      <c r="D6" s="18">
        <v>27659</v>
      </c>
      <c r="E6" s="18">
        <v>34002</v>
      </c>
      <c r="F6" s="18">
        <v>35812</v>
      </c>
      <c r="G6" s="18">
        <v>36423</v>
      </c>
      <c r="H6" s="18">
        <v>37268</v>
      </c>
      <c r="I6" s="18">
        <v>39303</v>
      </c>
      <c r="J6" s="18">
        <v>41062</v>
      </c>
      <c r="K6" s="18">
        <v>47333</v>
      </c>
      <c r="L6" s="18">
        <v>43766</v>
      </c>
      <c r="M6" s="18">
        <v>44601</v>
      </c>
      <c r="N6" s="18">
        <v>46217</v>
      </c>
      <c r="O6" s="19">
        <v>1.7</v>
      </c>
    </row>
    <row r="7" spans="1:15" x14ac:dyDescent="0.35">
      <c r="A7" s="2" t="s">
        <v>154</v>
      </c>
      <c r="B7" s="11" t="s">
        <v>92</v>
      </c>
      <c r="C7" s="11" t="s">
        <v>93</v>
      </c>
      <c r="D7" s="12">
        <v>369</v>
      </c>
      <c r="E7" s="12">
        <v>2374</v>
      </c>
      <c r="F7" s="12">
        <v>2914</v>
      </c>
      <c r="G7" s="12">
        <v>1896</v>
      </c>
      <c r="H7" s="12">
        <v>2609</v>
      </c>
      <c r="I7" s="12">
        <v>2989</v>
      </c>
      <c r="J7" s="12">
        <v>3790</v>
      </c>
      <c r="K7" s="12">
        <v>4537</v>
      </c>
      <c r="L7" s="12">
        <v>6006</v>
      </c>
      <c r="M7" s="12">
        <v>5765</v>
      </c>
      <c r="N7" s="12">
        <v>5594</v>
      </c>
      <c r="O7" s="14">
        <v>4.5</v>
      </c>
    </row>
    <row r="8" spans="1:15" x14ac:dyDescent="0.35">
      <c r="A8" s="2" t="s">
        <v>94</v>
      </c>
      <c r="B8" s="11" t="s">
        <v>95</v>
      </c>
      <c r="C8" s="11" t="s">
        <v>93</v>
      </c>
      <c r="D8" s="12">
        <v>2392</v>
      </c>
      <c r="E8" s="12">
        <v>2012</v>
      </c>
      <c r="F8" s="12">
        <v>1597</v>
      </c>
      <c r="G8" s="12">
        <v>1992</v>
      </c>
      <c r="H8" s="12">
        <v>2427</v>
      </c>
      <c r="I8" s="12">
        <v>2856</v>
      </c>
      <c r="J8" s="12">
        <v>2975</v>
      </c>
      <c r="K8" s="12">
        <v>3167</v>
      </c>
      <c r="L8" s="12">
        <v>2583</v>
      </c>
      <c r="M8" s="12">
        <v>2543</v>
      </c>
      <c r="N8" s="12">
        <v>2704</v>
      </c>
      <c r="O8" s="14">
        <v>2.2000000000000002</v>
      </c>
    </row>
    <row r="9" spans="1:15" x14ac:dyDescent="0.35">
      <c r="A9" s="2" t="s">
        <v>96</v>
      </c>
      <c r="B9" s="11" t="s">
        <v>97</v>
      </c>
      <c r="C9" s="11" t="s">
        <v>93</v>
      </c>
      <c r="D9" s="12">
        <v>847</v>
      </c>
      <c r="E9" s="12">
        <v>972</v>
      </c>
      <c r="F9" s="12">
        <v>1113</v>
      </c>
      <c r="G9" s="12">
        <v>1253</v>
      </c>
      <c r="H9" s="12">
        <v>1184</v>
      </c>
      <c r="I9" s="12">
        <v>1309</v>
      </c>
      <c r="J9" s="12">
        <v>1351</v>
      </c>
      <c r="K9" s="12">
        <v>1501</v>
      </c>
      <c r="L9" s="12">
        <v>1191</v>
      </c>
      <c r="M9" s="12">
        <v>1261</v>
      </c>
      <c r="N9" s="12">
        <v>1236</v>
      </c>
      <c r="O9" s="14">
        <v>2.1</v>
      </c>
    </row>
    <row r="10" spans="1:15" x14ac:dyDescent="0.35">
      <c r="A10" s="2" t="s">
        <v>98</v>
      </c>
      <c r="B10" s="11" t="s">
        <v>99</v>
      </c>
      <c r="C10" s="11" t="s">
        <v>93</v>
      </c>
      <c r="D10" s="12">
        <v>1422</v>
      </c>
      <c r="E10" s="12">
        <v>1358</v>
      </c>
      <c r="F10" s="12">
        <v>1385</v>
      </c>
      <c r="G10" s="12">
        <v>1466</v>
      </c>
      <c r="H10" s="12">
        <v>1195</v>
      </c>
      <c r="I10" s="12">
        <v>1277</v>
      </c>
      <c r="J10" s="12">
        <v>1330</v>
      </c>
      <c r="K10" s="12">
        <v>1330</v>
      </c>
      <c r="L10" s="12">
        <v>1086</v>
      </c>
      <c r="M10" s="12">
        <v>1169</v>
      </c>
      <c r="N10" s="12">
        <v>1329</v>
      </c>
      <c r="O10" s="14">
        <v>2.7</v>
      </c>
    </row>
    <row r="11" spans="1:15" x14ac:dyDescent="0.35">
      <c r="A11" s="2" t="s">
        <v>155</v>
      </c>
      <c r="B11" s="11" t="s">
        <v>100</v>
      </c>
      <c r="C11" s="11" t="s">
        <v>93</v>
      </c>
      <c r="D11" s="12">
        <v>2471</v>
      </c>
      <c r="E11" s="12">
        <v>4140</v>
      </c>
      <c r="F11" s="12">
        <v>4922</v>
      </c>
      <c r="G11" s="12">
        <v>4997</v>
      </c>
      <c r="H11" s="12">
        <v>5046</v>
      </c>
      <c r="I11" s="12">
        <v>5332</v>
      </c>
      <c r="J11" s="12">
        <v>5608</v>
      </c>
      <c r="K11" s="12">
        <v>7152</v>
      </c>
      <c r="L11" s="12">
        <v>6840</v>
      </c>
      <c r="M11" s="12">
        <v>6904</v>
      </c>
      <c r="N11" s="12">
        <v>7200</v>
      </c>
      <c r="O11" s="14">
        <v>2.7</v>
      </c>
    </row>
    <row r="12" spans="1:15" x14ac:dyDescent="0.35">
      <c r="A12" s="2" t="s">
        <v>310</v>
      </c>
      <c r="B12" s="11" t="s">
        <v>102</v>
      </c>
      <c r="C12" s="11" t="s">
        <v>93</v>
      </c>
      <c r="D12" s="12">
        <v>332</v>
      </c>
      <c r="E12" s="12">
        <v>294</v>
      </c>
      <c r="F12" s="12">
        <v>159</v>
      </c>
      <c r="G12" s="12">
        <v>127</v>
      </c>
      <c r="H12" s="12">
        <v>111</v>
      </c>
      <c r="I12" s="12">
        <v>167</v>
      </c>
      <c r="J12" s="12">
        <v>153</v>
      </c>
      <c r="K12" s="12">
        <v>198</v>
      </c>
      <c r="L12" s="12">
        <v>255</v>
      </c>
      <c r="M12" s="12">
        <v>250</v>
      </c>
      <c r="N12" s="12">
        <v>222</v>
      </c>
      <c r="O12" s="14">
        <v>0.9</v>
      </c>
    </row>
    <row r="13" spans="1:15" x14ac:dyDescent="0.35">
      <c r="A13" s="2" t="s">
        <v>103</v>
      </c>
      <c r="B13" s="11" t="s">
        <v>104</v>
      </c>
      <c r="C13" s="11" t="s">
        <v>93</v>
      </c>
      <c r="D13" s="12">
        <v>1009</v>
      </c>
      <c r="E13" s="12">
        <v>1166</v>
      </c>
      <c r="F13" s="12">
        <v>899</v>
      </c>
      <c r="G13" s="12">
        <v>1649</v>
      </c>
      <c r="H13" s="12">
        <v>1643</v>
      </c>
      <c r="I13" s="12">
        <v>1702</v>
      </c>
      <c r="J13" s="12">
        <v>1773</v>
      </c>
      <c r="K13" s="12">
        <v>1909</v>
      </c>
      <c r="L13" s="12">
        <v>1725</v>
      </c>
      <c r="M13" s="12">
        <v>1418</v>
      </c>
      <c r="N13" s="12">
        <v>1844</v>
      </c>
      <c r="O13" s="14">
        <v>2.4</v>
      </c>
    </row>
    <row r="14" spans="1:15" x14ac:dyDescent="0.35">
      <c r="A14" s="2" t="s">
        <v>105</v>
      </c>
      <c r="B14" s="11" t="s">
        <v>106</v>
      </c>
      <c r="C14" s="11" t="s">
        <v>93</v>
      </c>
      <c r="D14" s="12">
        <v>520</v>
      </c>
      <c r="E14" s="12">
        <v>599</v>
      </c>
      <c r="F14" s="12">
        <v>1546</v>
      </c>
      <c r="G14" s="12">
        <v>1503</v>
      </c>
      <c r="H14" s="12">
        <v>1389</v>
      </c>
      <c r="I14" s="12">
        <v>1305</v>
      </c>
      <c r="J14" s="12">
        <v>1209</v>
      </c>
      <c r="K14" s="12">
        <v>1439</v>
      </c>
      <c r="L14" s="12">
        <v>1017</v>
      </c>
      <c r="M14" s="12">
        <v>1134</v>
      </c>
      <c r="N14" s="12">
        <v>1067</v>
      </c>
      <c r="O14" s="14">
        <v>1.4</v>
      </c>
    </row>
    <row r="15" spans="1:15" x14ac:dyDescent="0.35">
      <c r="A15" s="2" t="s">
        <v>107</v>
      </c>
      <c r="B15" s="11" t="s">
        <v>108</v>
      </c>
      <c r="C15" s="11" t="s">
        <v>93</v>
      </c>
      <c r="D15" s="12">
        <v>618</v>
      </c>
      <c r="E15" s="12">
        <v>735</v>
      </c>
      <c r="F15" s="12">
        <v>862</v>
      </c>
      <c r="G15" s="12">
        <v>973</v>
      </c>
      <c r="H15" s="12">
        <v>861</v>
      </c>
      <c r="I15" s="12">
        <v>765</v>
      </c>
      <c r="J15" s="12">
        <v>768</v>
      </c>
      <c r="K15" s="12">
        <v>838</v>
      </c>
      <c r="L15" s="12">
        <v>614</v>
      </c>
      <c r="M15" s="12">
        <v>527</v>
      </c>
      <c r="N15" s="12">
        <v>524</v>
      </c>
      <c r="O15" s="14">
        <v>0.9</v>
      </c>
    </row>
    <row r="16" spans="1:15" x14ac:dyDescent="0.35">
      <c r="A16" s="2" t="s">
        <v>109</v>
      </c>
      <c r="B16" s="11" t="s">
        <v>110</v>
      </c>
      <c r="C16" s="11" t="s">
        <v>93</v>
      </c>
      <c r="D16" s="12">
        <v>118</v>
      </c>
      <c r="E16" s="12">
        <v>120</v>
      </c>
      <c r="F16" s="12">
        <v>164</v>
      </c>
      <c r="G16" s="12">
        <v>164</v>
      </c>
      <c r="H16" s="12">
        <v>175</v>
      </c>
      <c r="I16" s="12">
        <v>213</v>
      </c>
      <c r="J16" s="12">
        <v>225</v>
      </c>
      <c r="K16" s="12">
        <v>129</v>
      </c>
      <c r="L16" s="12">
        <v>197</v>
      </c>
      <c r="M16" s="12">
        <v>250</v>
      </c>
      <c r="N16" s="12">
        <v>317</v>
      </c>
      <c r="O16" s="14">
        <v>0.7</v>
      </c>
    </row>
    <row r="17" spans="1:15" x14ac:dyDescent="0.35">
      <c r="A17" s="2" t="s">
        <v>111</v>
      </c>
      <c r="B17" s="11" t="s">
        <v>112</v>
      </c>
      <c r="C17" s="11" t="s">
        <v>93</v>
      </c>
      <c r="D17" s="12">
        <v>413</v>
      </c>
      <c r="E17" s="12">
        <v>384</v>
      </c>
      <c r="F17" s="12">
        <v>357</v>
      </c>
      <c r="G17" s="12">
        <v>364</v>
      </c>
      <c r="H17" s="12">
        <v>375</v>
      </c>
      <c r="I17" s="12">
        <v>386</v>
      </c>
      <c r="J17" s="12">
        <v>376</v>
      </c>
      <c r="K17" s="12">
        <v>489</v>
      </c>
      <c r="L17" s="12">
        <v>419</v>
      </c>
      <c r="M17" s="12">
        <v>444</v>
      </c>
      <c r="N17" s="12">
        <v>498</v>
      </c>
      <c r="O17" s="14">
        <v>1</v>
      </c>
    </row>
    <row r="18" spans="1:15" x14ac:dyDescent="0.35">
      <c r="A18" s="29" t="s">
        <v>113</v>
      </c>
      <c r="B18" s="11" t="s">
        <v>114</v>
      </c>
      <c r="C18" s="11" t="s">
        <v>93</v>
      </c>
      <c r="D18" s="12">
        <v>44</v>
      </c>
      <c r="E18" s="12">
        <v>72</v>
      </c>
      <c r="F18" s="12">
        <v>129</v>
      </c>
      <c r="G18" s="12">
        <v>110</v>
      </c>
      <c r="H18" s="12">
        <v>125</v>
      </c>
      <c r="I18" s="12">
        <v>136</v>
      </c>
      <c r="J18" s="12">
        <v>120</v>
      </c>
      <c r="K18" s="12">
        <v>170</v>
      </c>
      <c r="L18" s="12">
        <v>128</v>
      </c>
      <c r="M18" s="12">
        <v>151</v>
      </c>
      <c r="N18" s="12">
        <v>124</v>
      </c>
      <c r="O18" s="14">
        <v>0.3</v>
      </c>
    </row>
    <row r="19" spans="1:15" x14ac:dyDescent="0.35">
      <c r="A19" s="2" t="s">
        <v>115</v>
      </c>
      <c r="B19" s="11" t="s">
        <v>116</v>
      </c>
      <c r="C19" s="11" t="s">
        <v>93</v>
      </c>
      <c r="D19" s="12">
        <v>536</v>
      </c>
      <c r="E19" s="12">
        <v>693</v>
      </c>
      <c r="F19" s="12">
        <v>639</v>
      </c>
      <c r="G19" s="12">
        <v>762</v>
      </c>
      <c r="H19" s="12">
        <v>816</v>
      </c>
      <c r="I19" s="12">
        <v>794</v>
      </c>
      <c r="J19" s="12">
        <v>774</v>
      </c>
      <c r="K19" s="12">
        <v>883</v>
      </c>
      <c r="L19" s="12">
        <v>751</v>
      </c>
      <c r="M19" s="12">
        <v>799</v>
      </c>
      <c r="N19" s="12">
        <v>817</v>
      </c>
      <c r="O19" s="14">
        <v>1.1000000000000001</v>
      </c>
    </row>
    <row r="20" spans="1:15" x14ac:dyDescent="0.35">
      <c r="A20" s="2" t="s">
        <v>117</v>
      </c>
      <c r="B20" s="11" t="s">
        <v>118</v>
      </c>
      <c r="C20" s="11" t="s">
        <v>93</v>
      </c>
      <c r="D20" s="12">
        <v>1831</v>
      </c>
      <c r="E20" s="12">
        <v>2585</v>
      </c>
      <c r="F20" s="12">
        <v>2973</v>
      </c>
      <c r="G20" s="12">
        <v>2792</v>
      </c>
      <c r="H20" s="12">
        <v>2837</v>
      </c>
      <c r="I20" s="12">
        <v>2914</v>
      </c>
      <c r="J20" s="12">
        <v>2690</v>
      </c>
      <c r="K20" s="12">
        <v>2943</v>
      </c>
      <c r="L20" s="12">
        <v>2508</v>
      </c>
      <c r="M20" s="12">
        <v>2421</v>
      </c>
      <c r="N20" s="12">
        <v>2471</v>
      </c>
      <c r="O20" s="14">
        <v>1.4</v>
      </c>
    </row>
    <row r="21" spans="1:15" x14ac:dyDescent="0.35">
      <c r="A21" s="2" t="s">
        <v>156</v>
      </c>
      <c r="B21" s="11" t="s">
        <v>119</v>
      </c>
      <c r="C21" s="11" t="s">
        <v>93</v>
      </c>
      <c r="D21" s="12">
        <v>2702</v>
      </c>
      <c r="E21" s="12">
        <v>2685</v>
      </c>
      <c r="F21" s="12">
        <v>2437</v>
      </c>
      <c r="G21" s="12">
        <v>2669</v>
      </c>
      <c r="H21" s="12">
        <v>2844</v>
      </c>
      <c r="I21" s="12">
        <v>2630</v>
      </c>
      <c r="J21" s="12">
        <v>2751</v>
      </c>
      <c r="K21" s="12">
        <v>3536</v>
      </c>
      <c r="L21" s="12">
        <v>2958</v>
      </c>
      <c r="M21" s="12">
        <v>3023</v>
      </c>
      <c r="N21" s="12">
        <v>2696</v>
      </c>
      <c r="O21" s="14">
        <v>0.8</v>
      </c>
    </row>
    <row r="22" spans="1:15" x14ac:dyDescent="0.35">
      <c r="A22" s="2" t="s">
        <v>120</v>
      </c>
      <c r="B22" s="11" t="s">
        <v>121</v>
      </c>
      <c r="C22" s="11" t="s">
        <v>93</v>
      </c>
      <c r="D22" s="12">
        <v>1322</v>
      </c>
      <c r="E22" s="12">
        <v>1159</v>
      </c>
      <c r="F22" s="12">
        <v>1030</v>
      </c>
      <c r="G22" s="12">
        <v>1317</v>
      </c>
      <c r="H22" s="12">
        <v>1539</v>
      </c>
      <c r="I22" s="12">
        <v>1857</v>
      </c>
      <c r="J22" s="12">
        <v>2107</v>
      </c>
      <c r="K22" s="12">
        <v>2595</v>
      </c>
      <c r="L22" s="12">
        <v>2775</v>
      </c>
      <c r="M22" s="12">
        <v>3224</v>
      </c>
      <c r="N22" s="12">
        <v>3390</v>
      </c>
      <c r="O22" s="14">
        <v>2.7</v>
      </c>
    </row>
    <row r="23" spans="1:15" x14ac:dyDescent="0.35">
      <c r="A23" s="2" t="s">
        <v>122</v>
      </c>
      <c r="B23" s="11" t="s">
        <v>123</v>
      </c>
      <c r="C23" s="11" t="s">
        <v>93</v>
      </c>
      <c r="D23" s="12">
        <v>592</v>
      </c>
      <c r="E23" s="12">
        <v>566</v>
      </c>
      <c r="F23" s="12">
        <v>613</v>
      </c>
      <c r="G23" s="12">
        <v>692</v>
      </c>
      <c r="H23" s="12">
        <v>647</v>
      </c>
      <c r="I23" s="12">
        <v>623</v>
      </c>
      <c r="J23" s="12">
        <v>674</v>
      </c>
      <c r="K23" s="12">
        <v>649</v>
      </c>
      <c r="L23" s="12">
        <v>541</v>
      </c>
      <c r="M23" s="12">
        <v>582</v>
      </c>
      <c r="N23" s="12">
        <v>575</v>
      </c>
      <c r="O23" s="14">
        <v>1.4</v>
      </c>
    </row>
    <row r="24" spans="1:15" x14ac:dyDescent="0.35">
      <c r="A24" s="2" t="s">
        <v>124</v>
      </c>
      <c r="B24" s="11" t="s">
        <v>125</v>
      </c>
      <c r="C24" s="11" t="s">
        <v>93</v>
      </c>
      <c r="D24" s="12">
        <v>413</v>
      </c>
      <c r="E24" s="12">
        <v>406</v>
      </c>
      <c r="F24" s="12">
        <v>441</v>
      </c>
      <c r="G24" s="12">
        <v>358</v>
      </c>
      <c r="H24" s="12">
        <v>285</v>
      </c>
      <c r="I24" s="12">
        <v>297</v>
      </c>
      <c r="J24" s="12">
        <v>306</v>
      </c>
      <c r="K24" s="12">
        <v>388</v>
      </c>
      <c r="L24" s="12">
        <v>379</v>
      </c>
      <c r="M24" s="12">
        <v>359</v>
      </c>
      <c r="N24" s="12">
        <v>423</v>
      </c>
      <c r="O24" s="14">
        <v>1</v>
      </c>
    </row>
    <row r="25" spans="1:15" x14ac:dyDescent="0.35">
      <c r="A25" s="2" t="s">
        <v>126</v>
      </c>
      <c r="B25" s="11" t="s">
        <v>127</v>
      </c>
      <c r="C25" s="11" t="s">
        <v>93</v>
      </c>
      <c r="D25" s="12">
        <v>1035</v>
      </c>
      <c r="E25" s="12">
        <v>911</v>
      </c>
      <c r="F25" s="12">
        <v>831</v>
      </c>
      <c r="G25" s="12">
        <v>830</v>
      </c>
      <c r="H25" s="12">
        <v>867</v>
      </c>
      <c r="I25" s="12">
        <v>911</v>
      </c>
      <c r="J25" s="12">
        <v>921</v>
      </c>
      <c r="K25" s="12">
        <v>1009</v>
      </c>
      <c r="L25" s="12">
        <v>824</v>
      </c>
      <c r="M25" s="12">
        <v>834</v>
      </c>
      <c r="N25" s="12">
        <v>928</v>
      </c>
      <c r="O25" s="14">
        <v>2</v>
      </c>
    </row>
    <row r="26" spans="1:15" x14ac:dyDescent="0.35">
      <c r="A26" s="2" t="s">
        <v>128</v>
      </c>
      <c r="B26" s="11" t="s">
        <v>129</v>
      </c>
      <c r="C26" s="11" t="s">
        <v>93</v>
      </c>
      <c r="D26" s="12">
        <v>88</v>
      </c>
      <c r="E26" s="12">
        <v>259</v>
      </c>
      <c r="F26" s="12">
        <v>291</v>
      </c>
      <c r="G26" s="12">
        <v>273</v>
      </c>
      <c r="H26" s="12">
        <v>522</v>
      </c>
      <c r="I26" s="12">
        <v>507</v>
      </c>
      <c r="J26" s="12">
        <v>553</v>
      </c>
      <c r="K26" s="12">
        <v>629</v>
      </c>
      <c r="L26" s="12">
        <v>596</v>
      </c>
      <c r="M26" s="12">
        <v>631</v>
      </c>
      <c r="N26" s="12">
        <v>688</v>
      </c>
      <c r="O26" s="14">
        <v>4.5999999999999996</v>
      </c>
    </row>
    <row r="27" spans="1:15" x14ac:dyDescent="0.35">
      <c r="A27" s="2" t="s">
        <v>130</v>
      </c>
      <c r="B27" s="11" t="s">
        <v>131</v>
      </c>
      <c r="C27" s="11" t="s">
        <v>93</v>
      </c>
      <c r="D27" s="12">
        <v>1379</v>
      </c>
      <c r="E27" s="12">
        <v>1412</v>
      </c>
      <c r="F27" s="12">
        <v>1349</v>
      </c>
      <c r="G27" s="12">
        <v>1157</v>
      </c>
      <c r="H27" s="12">
        <v>1049</v>
      </c>
      <c r="I27" s="12">
        <v>956</v>
      </c>
      <c r="J27" s="12">
        <v>1010</v>
      </c>
      <c r="K27" s="12">
        <v>1162</v>
      </c>
      <c r="L27" s="12">
        <v>934</v>
      </c>
      <c r="M27" s="12">
        <v>897</v>
      </c>
      <c r="N27" s="12">
        <v>1040</v>
      </c>
      <c r="O27" s="14">
        <v>1.5</v>
      </c>
    </row>
    <row r="28" spans="1:15" x14ac:dyDescent="0.35">
      <c r="A28" s="2" t="s">
        <v>132</v>
      </c>
      <c r="B28" s="11" t="s">
        <v>133</v>
      </c>
      <c r="C28" s="11" t="s">
        <v>93</v>
      </c>
      <c r="D28" s="12">
        <v>914</v>
      </c>
      <c r="E28" s="12">
        <v>647</v>
      </c>
      <c r="F28" s="12">
        <v>902</v>
      </c>
      <c r="G28" s="12">
        <v>929</v>
      </c>
      <c r="H28" s="12">
        <v>979</v>
      </c>
      <c r="I28" s="12">
        <v>1545</v>
      </c>
      <c r="J28" s="12">
        <v>1637</v>
      </c>
      <c r="K28" s="12">
        <v>1791</v>
      </c>
      <c r="L28" s="12">
        <v>1723</v>
      </c>
      <c r="M28" s="12">
        <v>1846</v>
      </c>
      <c r="N28" s="12">
        <v>1885</v>
      </c>
      <c r="O28" s="14">
        <v>1.2</v>
      </c>
    </row>
    <row r="29" spans="1:15" x14ac:dyDescent="0.35">
      <c r="A29" s="2" t="s">
        <v>134</v>
      </c>
      <c r="B29" s="11" t="s">
        <v>135</v>
      </c>
      <c r="C29" s="11" t="s">
        <v>93</v>
      </c>
      <c r="D29" s="12">
        <v>186</v>
      </c>
      <c r="E29" s="12">
        <v>316</v>
      </c>
      <c r="F29" s="12">
        <v>306</v>
      </c>
      <c r="G29" s="12">
        <v>329</v>
      </c>
      <c r="H29" s="12">
        <v>303</v>
      </c>
      <c r="I29" s="12">
        <v>301</v>
      </c>
      <c r="J29" s="12">
        <v>287</v>
      </c>
      <c r="K29" s="12">
        <v>200</v>
      </c>
      <c r="L29" s="12">
        <v>188</v>
      </c>
      <c r="M29" s="12">
        <v>211</v>
      </c>
      <c r="N29" s="12">
        <v>252</v>
      </c>
      <c r="O29" s="14">
        <v>2.2000000000000002</v>
      </c>
    </row>
    <row r="30" spans="1:15" x14ac:dyDescent="0.35">
      <c r="A30" s="2" t="s">
        <v>136</v>
      </c>
      <c r="B30" s="11" t="s">
        <v>137</v>
      </c>
      <c r="C30" s="11" t="s">
        <v>93</v>
      </c>
      <c r="D30" s="12">
        <v>845</v>
      </c>
      <c r="E30" s="12">
        <v>1631</v>
      </c>
      <c r="F30" s="12">
        <v>1405</v>
      </c>
      <c r="G30" s="12">
        <v>1343</v>
      </c>
      <c r="H30" s="12">
        <v>1277</v>
      </c>
      <c r="I30" s="12">
        <v>1308</v>
      </c>
      <c r="J30" s="12">
        <v>1308</v>
      </c>
      <c r="K30" s="12">
        <v>1653</v>
      </c>
      <c r="L30" s="12">
        <v>1310</v>
      </c>
      <c r="M30" s="12">
        <v>1263</v>
      </c>
      <c r="N30" s="12">
        <v>1275</v>
      </c>
      <c r="O30" s="14">
        <v>1.7</v>
      </c>
    </row>
    <row r="31" spans="1:15" x14ac:dyDescent="0.35">
      <c r="A31" s="29" t="s">
        <v>138</v>
      </c>
      <c r="B31" s="11" t="s">
        <v>139</v>
      </c>
      <c r="C31" s="11" t="s">
        <v>93</v>
      </c>
      <c r="D31" s="12">
        <v>1150</v>
      </c>
      <c r="E31" s="12">
        <v>1172</v>
      </c>
      <c r="F31" s="12">
        <v>1148</v>
      </c>
      <c r="G31" s="12">
        <v>1040</v>
      </c>
      <c r="H31" s="12">
        <v>813</v>
      </c>
      <c r="I31" s="12">
        <v>676</v>
      </c>
      <c r="J31" s="12">
        <v>625</v>
      </c>
      <c r="K31" s="12">
        <v>719</v>
      </c>
      <c r="L31" s="12">
        <v>723</v>
      </c>
      <c r="M31" s="12">
        <v>782</v>
      </c>
      <c r="N31" s="12">
        <v>796</v>
      </c>
      <c r="O31" s="14">
        <v>0.9</v>
      </c>
    </row>
    <row r="32" spans="1:15" x14ac:dyDescent="0.35">
      <c r="A32" s="2" t="s">
        <v>140</v>
      </c>
      <c r="B32" s="11" t="s">
        <v>141</v>
      </c>
      <c r="C32" s="11" t="s">
        <v>93</v>
      </c>
      <c r="D32" s="12">
        <v>1379</v>
      </c>
      <c r="E32" s="12">
        <v>1421</v>
      </c>
      <c r="F32" s="12">
        <v>1362</v>
      </c>
      <c r="G32" s="12">
        <v>1379</v>
      </c>
      <c r="H32" s="12">
        <v>1419</v>
      </c>
      <c r="I32" s="12">
        <v>1469</v>
      </c>
      <c r="J32" s="12">
        <v>1443</v>
      </c>
      <c r="K32" s="12">
        <v>1614</v>
      </c>
      <c r="L32" s="12">
        <v>1339</v>
      </c>
      <c r="M32" s="12">
        <v>1431</v>
      </c>
      <c r="N32" s="12">
        <v>1580</v>
      </c>
      <c r="O32" s="14">
        <v>2.6</v>
      </c>
    </row>
    <row r="33" spans="1:15" x14ac:dyDescent="0.35">
      <c r="A33" s="2" t="s">
        <v>142</v>
      </c>
      <c r="B33" s="11" t="s">
        <v>143</v>
      </c>
      <c r="C33" s="11" t="s">
        <v>93</v>
      </c>
      <c r="D33" s="12">
        <v>378</v>
      </c>
      <c r="E33" s="12">
        <v>425</v>
      </c>
      <c r="F33" s="12">
        <v>476</v>
      </c>
      <c r="G33" s="12">
        <v>504</v>
      </c>
      <c r="H33" s="12">
        <v>507</v>
      </c>
      <c r="I33" s="12">
        <v>526</v>
      </c>
      <c r="J33" s="12">
        <v>524</v>
      </c>
      <c r="K33" s="12">
        <v>592</v>
      </c>
      <c r="L33" s="12">
        <v>559</v>
      </c>
      <c r="M33" s="12">
        <v>552</v>
      </c>
      <c r="N33" s="12">
        <v>629</v>
      </c>
      <c r="O33" s="14">
        <v>5.4</v>
      </c>
    </row>
    <row r="34" spans="1:15" x14ac:dyDescent="0.35">
      <c r="A34" s="2" t="s">
        <v>144</v>
      </c>
      <c r="B34" s="11" t="s">
        <v>145</v>
      </c>
      <c r="C34" s="11" t="s">
        <v>93</v>
      </c>
      <c r="D34" s="12">
        <v>492</v>
      </c>
      <c r="E34" s="12">
        <v>509</v>
      </c>
      <c r="F34" s="12">
        <v>545</v>
      </c>
      <c r="G34" s="12">
        <v>710</v>
      </c>
      <c r="H34" s="12">
        <v>776</v>
      </c>
      <c r="I34" s="12">
        <v>762</v>
      </c>
      <c r="J34" s="12">
        <v>749</v>
      </c>
      <c r="K34" s="12">
        <v>928</v>
      </c>
      <c r="L34" s="12">
        <v>737</v>
      </c>
      <c r="M34" s="12">
        <v>762</v>
      </c>
      <c r="N34" s="12">
        <v>816</v>
      </c>
      <c r="O34" s="14">
        <v>1.4</v>
      </c>
    </row>
    <row r="35" spans="1:15" x14ac:dyDescent="0.35">
      <c r="A35" s="2" t="s">
        <v>146</v>
      </c>
      <c r="B35" s="11" t="s">
        <v>147</v>
      </c>
      <c r="C35" s="11" t="s">
        <v>93</v>
      </c>
      <c r="D35" s="12">
        <v>666</v>
      </c>
      <c r="E35" s="12">
        <v>941</v>
      </c>
      <c r="F35" s="12">
        <v>845</v>
      </c>
      <c r="G35" s="12">
        <v>858</v>
      </c>
      <c r="H35" s="12">
        <v>853</v>
      </c>
      <c r="I35" s="12">
        <v>928</v>
      </c>
      <c r="J35" s="12">
        <v>1266</v>
      </c>
      <c r="K35" s="12">
        <v>1536</v>
      </c>
      <c r="L35" s="12">
        <v>1383</v>
      </c>
      <c r="M35" s="12">
        <v>1531</v>
      </c>
      <c r="N35" s="12">
        <v>1630</v>
      </c>
      <c r="O35" s="14">
        <v>1</v>
      </c>
    </row>
    <row r="36" spans="1:15" x14ac:dyDescent="0.35">
      <c r="A36" s="2" t="s">
        <v>148</v>
      </c>
      <c r="B36" s="11" t="s">
        <v>149</v>
      </c>
      <c r="C36" s="11" t="s">
        <v>93</v>
      </c>
      <c r="D36" s="12">
        <v>401</v>
      </c>
      <c r="E36" s="12">
        <v>633</v>
      </c>
      <c r="F36" s="12">
        <v>593</v>
      </c>
      <c r="G36" s="12">
        <v>589</v>
      </c>
      <c r="H36" s="12">
        <v>588</v>
      </c>
      <c r="I36" s="12">
        <v>600</v>
      </c>
      <c r="J36" s="12">
        <v>589</v>
      </c>
      <c r="K36" s="12">
        <v>595</v>
      </c>
      <c r="L36" s="12">
        <v>545</v>
      </c>
      <c r="M36" s="12">
        <v>546</v>
      </c>
      <c r="N36" s="12">
        <v>606</v>
      </c>
      <c r="O36" s="14">
        <v>1.4</v>
      </c>
    </row>
    <row r="37" spans="1:15" x14ac:dyDescent="0.35">
      <c r="A37" s="2" t="s">
        <v>150</v>
      </c>
      <c r="B37" s="11" t="s">
        <v>151</v>
      </c>
      <c r="C37" s="11" t="s">
        <v>93</v>
      </c>
      <c r="D37" s="12">
        <v>361</v>
      </c>
      <c r="E37" s="12">
        <v>651</v>
      </c>
      <c r="F37" s="12">
        <v>683</v>
      </c>
      <c r="G37" s="12">
        <v>557</v>
      </c>
      <c r="H37" s="12">
        <v>524</v>
      </c>
      <c r="I37" s="12">
        <v>576</v>
      </c>
      <c r="J37" s="12">
        <v>538</v>
      </c>
      <c r="K37" s="12">
        <v>422</v>
      </c>
      <c r="L37" s="12">
        <v>448</v>
      </c>
      <c r="M37" s="12">
        <v>598</v>
      </c>
      <c r="N37" s="12">
        <v>494</v>
      </c>
      <c r="O37" s="14">
        <v>1.1000000000000001</v>
      </c>
    </row>
    <row r="38" spans="1:15" x14ac:dyDescent="0.35">
      <c r="A38" s="2" t="s">
        <v>152</v>
      </c>
      <c r="B38" s="11" t="s">
        <v>153</v>
      </c>
      <c r="C38" s="11" t="s">
        <v>93</v>
      </c>
      <c r="D38" s="12">
        <v>434</v>
      </c>
      <c r="E38" s="12">
        <v>754</v>
      </c>
      <c r="F38" s="12">
        <v>896</v>
      </c>
      <c r="G38" s="12">
        <v>841</v>
      </c>
      <c r="H38" s="12">
        <v>683</v>
      </c>
      <c r="I38" s="12">
        <v>686</v>
      </c>
      <c r="J38" s="12">
        <v>632</v>
      </c>
      <c r="K38" s="12">
        <v>630</v>
      </c>
      <c r="L38" s="12">
        <v>484</v>
      </c>
      <c r="M38" s="12">
        <v>493</v>
      </c>
      <c r="N38" s="12">
        <v>567</v>
      </c>
      <c r="O38" s="14">
        <v>0.7</v>
      </c>
    </row>
    <row r="39" spans="1:15" x14ac:dyDescent="0.35">
      <c r="B39" s="13"/>
      <c r="C39" s="13"/>
      <c r="D39" s="13"/>
      <c r="E39" s="13"/>
      <c r="F39" s="13"/>
      <c r="G39" s="13"/>
      <c r="H39" s="13"/>
      <c r="I39" s="13"/>
      <c r="J39" s="13"/>
      <c r="K39" s="13"/>
      <c r="L39" s="13"/>
      <c r="M39" s="13"/>
      <c r="N39" s="13"/>
      <c r="O39" s="15"/>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17"/>
  <sheetViews>
    <sheetView workbookViewId="0"/>
  </sheetViews>
  <sheetFormatPr defaultColWidth="11.07421875" defaultRowHeight="15.5" x14ac:dyDescent="0.35"/>
  <cols>
    <col min="1" max="1" width="35.69140625" customWidth="1"/>
    <col min="2" max="21" width="10.69140625" customWidth="1"/>
  </cols>
  <sheetData>
    <row r="1" spans="1:21" ht="20" x14ac:dyDescent="0.4">
      <c r="A1" s="42" t="s">
        <v>308</v>
      </c>
    </row>
    <row r="2" spans="1:21" x14ac:dyDescent="0.35">
      <c r="A2" t="s">
        <v>19</v>
      </c>
    </row>
    <row r="3" spans="1:21" x14ac:dyDescent="0.35">
      <c r="A3" t="s">
        <v>175</v>
      </c>
    </row>
    <row r="4" spans="1:21" x14ac:dyDescent="0.35">
      <c r="A4" s="4" t="str">
        <f>HYPERLINK("#'Table of Contents'!A1", "Back to contents")</f>
        <v>Back to contents</v>
      </c>
    </row>
    <row r="5" spans="1:21" x14ac:dyDescent="0.35">
      <c r="A5" s="23" t="s">
        <v>176</v>
      </c>
      <c r="B5" s="24" t="s">
        <v>60</v>
      </c>
      <c r="C5" s="24" t="s">
        <v>61</v>
      </c>
      <c r="D5" s="24" t="s">
        <v>62</v>
      </c>
      <c r="E5" s="24" t="s">
        <v>63</v>
      </c>
      <c r="F5" s="24" t="s">
        <v>64</v>
      </c>
      <c r="G5" s="24" t="s">
        <v>65</v>
      </c>
      <c r="H5" s="24" t="s">
        <v>66</v>
      </c>
      <c r="I5" s="24" t="s">
        <v>67</v>
      </c>
      <c r="J5" s="24" t="s">
        <v>68</v>
      </c>
      <c r="K5" s="24" t="s">
        <v>69</v>
      </c>
      <c r="L5" s="24" t="s">
        <v>70</v>
      </c>
      <c r="M5" s="24" t="s">
        <v>71</v>
      </c>
      <c r="N5" s="24" t="s">
        <v>72</v>
      </c>
      <c r="O5" s="24" t="s">
        <v>73</v>
      </c>
      <c r="P5" s="24" t="s">
        <v>74</v>
      </c>
      <c r="Q5" s="24" t="s">
        <v>75</v>
      </c>
      <c r="R5" s="24" t="s">
        <v>76</v>
      </c>
      <c r="S5" s="24" t="s">
        <v>77</v>
      </c>
      <c r="T5" s="24" t="s">
        <v>78</v>
      </c>
      <c r="U5" s="10" t="s">
        <v>81</v>
      </c>
    </row>
    <row r="6" spans="1:21" ht="25" customHeight="1" x14ac:dyDescent="0.35">
      <c r="A6" s="11" t="s">
        <v>177</v>
      </c>
      <c r="B6" s="12">
        <v>722</v>
      </c>
      <c r="C6" s="12">
        <v>730</v>
      </c>
      <c r="D6" s="12">
        <v>742</v>
      </c>
      <c r="E6" s="12">
        <v>771</v>
      </c>
      <c r="F6" s="12">
        <v>767</v>
      </c>
      <c r="G6" s="12">
        <v>787</v>
      </c>
      <c r="H6" s="12">
        <v>790</v>
      </c>
      <c r="I6" s="12">
        <v>816</v>
      </c>
      <c r="J6" s="12">
        <v>810</v>
      </c>
      <c r="K6" s="12">
        <v>825</v>
      </c>
      <c r="L6" s="12">
        <v>825</v>
      </c>
      <c r="M6" s="12">
        <v>844</v>
      </c>
      <c r="N6" s="12">
        <v>864</v>
      </c>
      <c r="O6" s="12">
        <v>871</v>
      </c>
      <c r="P6" s="12">
        <v>875</v>
      </c>
      <c r="Q6" s="12">
        <v>889</v>
      </c>
      <c r="R6" s="12">
        <v>868</v>
      </c>
      <c r="S6" s="12">
        <v>887</v>
      </c>
      <c r="T6" s="12">
        <v>878</v>
      </c>
      <c r="U6" s="12">
        <v>932</v>
      </c>
    </row>
    <row r="7" spans="1:21" ht="25" customHeight="1" x14ac:dyDescent="0.35">
      <c r="A7" s="25" t="s">
        <v>178</v>
      </c>
      <c r="B7" s="12">
        <v>306</v>
      </c>
      <c r="C7" s="12">
        <v>315</v>
      </c>
      <c r="D7" s="12">
        <v>326</v>
      </c>
      <c r="E7" s="12">
        <v>343</v>
      </c>
      <c r="F7" s="12">
        <v>334</v>
      </c>
      <c r="G7" s="12">
        <v>359</v>
      </c>
      <c r="H7" s="12">
        <v>352</v>
      </c>
      <c r="I7" s="12">
        <v>357</v>
      </c>
      <c r="J7" s="12">
        <v>368</v>
      </c>
      <c r="K7" s="12">
        <v>377</v>
      </c>
      <c r="L7" s="12">
        <v>382</v>
      </c>
      <c r="M7" s="12">
        <v>393</v>
      </c>
      <c r="N7" s="12">
        <v>398</v>
      </c>
      <c r="O7" s="12">
        <v>407</v>
      </c>
      <c r="P7" s="12">
        <v>400</v>
      </c>
      <c r="Q7" s="12">
        <v>427</v>
      </c>
      <c r="R7" s="12">
        <v>394</v>
      </c>
      <c r="S7" s="12">
        <v>417</v>
      </c>
      <c r="T7" s="12">
        <v>401</v>
      </c>
      <c r="U7" s="12">
        <v>436</v>
      </c>
    </row>
    <row r="8" spans="1:21" x14ac:dyDescent="0.35">
      <c r="A8" s="25" t="s">
        <v>179</v>
      </c>
      <c r="B8" s="12">
        <v>416</v>
      </c>
      <c r="C8" s="12">
        <v>415</v>
      </c>
      <c r="D8" s="12">
        <v>417</v>
      </c>
      <c r="E8" s="12">
        <v>427</v>
      </c>
      <c r="F8" s="12">
        <v>432</v>
      </c>
      <c r="G8" s="12">
        <v>428</v>
      </c>
      <c r="H8" s="12">
        <v>438</v>
      </c>
      <c r="I8" s="12">
        <v>458</v>
      </c>
      <c r="J8" s="12">
        <v>441</v>
      </c>
      <c r="K8" s="12">
        <v>447</v>
      </c>
      <c r="L8" s="12">
        <v>443</v>
      </c>
      <c r="M8" s="12">
        <v>451</v>
      </c>
      <c r="N8" s="12">
        <v>466</v>
      </c>
      <c r="O8" s="12">
        <v>464</v>
      </c>
      <c r="P8" s="12">
        <v>476</v>
      </c>
      <c r="Q8" s="12">
        <v>462</v>
      </c>
      <c r="R8" s="12">
        <v>474</v>
      </c>
      <c r="S8" s="12">
        <v>470</v>
      </c>
      <c r="T8" s="12">
        <v>477</v>
      </c>
      <c r="U8" s="12">
        <v>496</v>
      </c>
    </row>
    <row r="9" spans="1:21" ht="25" customHeight="1" x14ac:dyDescent="0.35">
      <c r="A9" s="11" t="s">
        <v>180</v>
      </c>
      <c r="B9" s="12">
        <v>726</v>
      </c>
      <c r="C9" s="12">
        <v>736</v>
      </c>
      <c r="D9" s="12">
        <v>743</v>
      </c>
      <c r="E9" s="12">
        <v>745</v>
      </c>
      <c r="F9" s="12">
        <v>766</v>
      </c>
      <c r="G9" s="12">
        <v>776</v>
      </c>
      <c r="H9" s="12">
        <v>802</v>
      </c>
      <c r="I9" s="12">
        <v>787</v>
      </c>
      <c r="J9" s="12">
        <v>820</v>
      </c>
      <c r="K9" s="12">
        <v>808</v>
      </c>
      <c r="L9" s="12">
        <v>809</v>
      </c>
      <c r="M9" s="12">
        <v>818</v>
      </c>
      <c r="N9" s="12">
        <v>807</v>
      </c>
      <c r="O9" s="12">
        <v>813</v>
      </c>
      <c r="P9" s="12">
        <v>834</v>
      </c>
      <c r="Q9" s="12">
        <v>834</v>
      </c>
      <c r="R9" s="12">
        <v>835</v>
      </c>
      <c r="S9" s="12">
        <v>849</v>
      </c>
      <c r="T9" s="12">
        <v>860</v>
      </c>
      <c r="U9" s="12">
        <v>845</v>
      </c>
    </row>
    <row r="10" spans="1:21" ht="25" customHeight="1" x14ac:dyDescent="0.35">
      <c r="A10" s="25" t="s">
        <v>181</v>
      </c>
      <c r="B10" s="12">
        <v>650</v>
      </c>
      <c r="C10" s="12">
        <v>658</v>
      </c>
      <c r="D10" s="12">
        <v>665</v>
      </c>
      <c r="E10" s="12">
        <v>661</v>
      </c>
      <c r="F10" s="12">
        <v>681</v>
      </c>
      <c r="G10" s="12">
        <v>692</v>
      </c>
      <c r="H10" s="12">
        <v>722</v>
      </c>
      <c r="I10" s="12">
        <v>711</v>
      </c>
      <c r="J10" s="12">
        <v>732</v>
      </c>
      <c r="K10" s="12">
        <v>732</v>
      </c>
      <c r="L10" s="12">
        <v>724</v>
      </c>
      <c r="M10" s="12">
        <v>730</v>
      </c>
      <c r="N10" s="12">
        <v>724</v>
      </c>
      <c r="O10" s="12">
        <v>732</v>
      </c>
      <c r="P10" s="12">
        <v>752</v>
      </c>
      <c r="Q10" s="12">
        <v>756</v>
      </c>
      <c r="R10" s="12">
        <v>761</v>
      </c>
      <c r="S10" s="12">
        <v>787</v>
      </c>
      <c r="T10" s="12">
        <v>797</v>
      </c>
      <c r="U10" s="12">
        <v>785</v>
      </c>
    </row>
    <row r="11" spans="1:21" x14ac:dyDescent="0.35">
      <c r="A11" s="25" t="s">
        <v>182</v>
      </c>
      <c r="B11" s="12">
        <v>76</v>
      </c>
      <c r="C11" s="12">
        <v>79</v>
      </c>
      <c r="D11" s="12">
        <v>78</v>
      </c>
      <c r="E11" s="12">
        <v>84</v>
      </c>
      <c r="F11" s="12">
        <v>85</v>
      </c>
      <c r="G11" s="12">
        <v>84</v>
      </c>
      <c r="H11" s="12">
        <v>80</v>
      </c>
      <c r="I11" s="12">
        <v>76</v>
      </c>
      <c r="J11" s="12">
        <v>88</v>
      </c>
      <c r="K11" s="12">
        <v>77</v>
      </c>
      <c r="L11" s="12">
        <v>85</v>
      </c>
      <c r="M11" s="12">
        <v>89</v>
      </c>
      <c r="N11" s="12">
        <v>83</v>
      </c>
      <c r="O11" s="12">
        <v>81</v>
      </c>
      <c r="P11" s="12">
        <v>82</v>
      </c>
      <c r="Q11" s="12">
        <v>78</v>
      </c>
      <c r="R11" s="12">
        <v>75</v>
      </c>
      <c r="S11" s="12">
        <v>62</v>
      </c>
      <c r="T11" s="12">
        <v>63</v>
      </c>
      <c r="U11" s="12">
        <v>60</v>
      </c>
    </row>
    <row r="12" spans="1:21" ht="25" customHeight="1" x14ac:dyDescent="0.35">
      <c r="A12" s="11" t="s">
        <v>183</v>
      </c>
      <c r="B12" s="12">
        <v>747</v>
      </c>
      <c r="C12" s="12">
        <v>745</v>
      </c>
      <c r="D12" s="12">
        <v>745</v>
      </c>
      <c r="E12" s="12">
        <v>736</v>
      </c>
      <c r="F12" s="12">
        <v>742</v>
      </c>
      <c r="G12" s="12">
        <v>733</v>
      </c>
      <c r="H12" s="12">
        <v>727</v>
      </c>
      <c r="I12" s="12">
        <v>735</v>
      </c>
      <c r="J12" s="12">
        <v>723</v>
      </c>
      <c r="K12" s="12">
        <v>732</v>
      </c>
      <c r="L12" s="12">
        <v>743</v>
      </c>
      <c r="M12" s="12">
        <v>720</v>
      </c>
      <c r="N12" s="12">
        <v>722</v>
      </c>
      <c r="O12" s="12">
        <v>722</v>
      </c>
      <c r="P12" s="12">
        <v>708</v>
      </c>
      <c r="Q12" s="12">
        <v>707</v>
      </c>
      <c r="R12" s="12">
        <v>742</v>
      </c>
      <c r="S12" s="12">
        <v>722</v>
      </c>
      <c r="T12" s="12">
        <v>736</v>
      </c>
      <c r="U12" s="12">
        <v>738</v>
      </c>
    </row>
    <row r="13" spans="1:21" ht="25" customHeight="1" x14ac:dyDescent="0.35">
      <c r="A13" s="25" t="s">
        <v>184</v>
      </c>
      <c r="B13" s="12">
        <v>63</v>
      </c>
      <c r="C13" s="12">
        <v>64</v>
      </c>
      <c r="D13" s="12">
        <v>65</v>
      </c>
      <c r="E13" s="12">
        <v>62</v>
      </c>
      <c r="F13" s="12">
        <v>65</v>
      </c>
      <c r="G13" s="12">
        <v>62</v>
      </c>
      <c r="H13" s="12">
        <v>63</v>
      </c>
      <c r="I13" s="12">
        <v>58</v>
      </c>
      <c r="J13" s="12">
        <v>60</v>
      </c>
      <c r="K13" s="12">
        <v>62</v>
      </c>
      <c r="L13" s="12">
        <v>64</v>
      </c>
      <c r="M13" s="12">
        <v>70</v>
      </c>
      <c r="N13" s="12">
        <v>65</v>
      </c>
      <c r="O13" s="12">
        <v>64</v>
      </c>
      <c r="P13" s="12">
        <v>63</v>
      </c>
      <c r="Q13" s="12">
        <v>72</v>
      </c>
      <c r="R13" s="12">
        <v>59</v>
      </c>
      <c r="S13" s="12">
        <v>71</v>
      </c>
      <c r="T13" s="12">
        <v>67</v>
      </c>
      <c r="U13" s="12">
        <v>73</v>
      </c>
    </row>
    <row r="14" spans="1:21" x14ac:dyDescent="0.35">
      <c r="A14" s="25" t="s">
        <v>185</v>
      </c>
      <c r="B14" s="12">
        <v>480</v>
      </c>
      <c r="C14" s="12">
        <v>469</v>
      </c>
      <c r="D14" s="12">
        <v>474</v>
      </c>
      <c r="E14" s="12">
        <v>471</v>
      </c>
      <c r="F14" s="12">
        <v>480</v>
      </c>
      <c r="G14" s="12">
        <v>473</v>
      </c>
      <c r="H14" s="12">
        <v>460</v>
      </c>
      <c r="I14" s="12">
        <v>460</v>
      </c>
      <c r="J14" s="12">
        <v>465</v>
      </c>
      <c r="K14" s="12">
        <v>468</v>
      </c>
      <c r="L14" s="12">
        <v>468</v>
      </c>
      <c r="M14" s="12">
        <v>449</v>
      </c>
      <c r="N14" s="12">
        <v>457</v>
      </c>
      <c r="O14" s="12">
        <v>451</v>
      </c>
      <c r="P14" s="12">
        <v>447</v>
      </c>
      <c r="Q14" s="12">
        <v>438</v>
      </c>
      <c r="R14" s="12">
        <v>474</v>
      </c>
      <c r="S14" s="12">
        <v>454</v>
      </c>
      <c r="T14" s="12">
        <v>470</v>
      </c>
      <c r="U14" s="12">
        <v>460</v>
      </c>
    </row>
    <row r="15" spans="1:21" x14ac:dyDescent="0.35">
      <c r="A15" s="25" t="s">
        <v>186</v>
      </c>
      <c r="B15" s="12">
        <v>205</v>
      </c>
      <c r="C15" s="12">
        <v>212</v>
      </c>
      <c r="D15" s="12">
        <v>206</v>
      </c>
      <c r="E15" s="12">
        <v>203</v>
      </c>
      <c r="F15" s="12">
        <v>197</v>
      </c>
      <c r="G15" s="12">
        <v>198</v>
      </c>
      <c r="H15" s="12">
        <v>205</v>
      </c>
      <c r="I15" s="12">
        <v>217</v>
      </c>
      <c r="J15" s="12">
        <v>198</v>
      </c>
      <c r="K15" s="12">
        <v>202</v>
      </c>
      <c r="L15" s="12">
        <v>211</v>
      </c>
      <c r="M15" s="12">
        <v>202</v>
      </c>
      <c r="N15" s="12">
        <v>200</v>
      </c>
      <c r="O15" s="12">
        <v>207</v>
      </c>
      <c r="P15" s="12">
        <v>198</v>
      </c>
      <c r="Q15" s="12">
        <v>197</v>
      </c>
      <c r="R15" s="12">
        <v>210</v>
      </c>
      <c r="S15" s="12">
        <v>197</v>
      </c>
      <c r="T15" s="12">
        <v>198</v>
      </c>
      <c r="U15" s="12">
        <v>206</v>
      </c>
    </row>
    <row r="16" spans="1:21" ht="25" customHeight="1" x14ac:dyDescent="0.35">
      <c r="A16" s="11" t="s">
        <v>187</v>
      </c>
      <c r="B16" s="12">
        <v>2195</v>
      </c>
      <c r="C16" s="12">
        <v>2211</v>
      </c>
      <c r="D16" s="12">
        <v>2231</v>
      </c>
      <c r="E16" s="12">
        <v>2251</v>
      </c>
      <c r="F16" s="12">
        <v>2274</v>
      </c>
      <c r="G16" s="12">
        <v>2295</v>
      </c>
      <c r="H16" s="12">
        <v>2319</v>
      </c>
      <c r="I16" s="12">
        <v>2338</v>
      </c>
      <c r="J16" s="12">
        <v>2352</v>
      </c>
      <c r="K16" s="12">
        <v>2365</v>
      </c>
      <c r="L16" s="12">
        <v>2376</v>
      </c>
      <c r="M16" s="12">
        <v>2383</v>
      </c>
      <c r="N16" s="12">
        <v>2393</v>
      </c>
      <c r="O16" s="12">
        <v>2406</v>
      </c>
      <c r="P16" s="12">
        <v>2417</v>
      </c>
      <c r="Q16" s="12">
        <v>2431</v>
      </c>
      <c r="R16" s="12">
        <v>2445</v>
      </c>
      <c r="S16" s="12">
        <v>2458</v>
      </c>
      <c r="T16" s="12">
        <v>2473</v>
      </c>
      <c r="U16" s="12">
        <v>2515</v>
      </c>
    </row>
    <row r="17" spans="2:21" x14ac:dyDescent="0.35">
      <c r="B17" s="13"/>
      <c r="C17" s="13"/>
      <c r="D17" s="13"/>
      <c r="E17" s="13"/>
      <c r="F17" s="13"/>
      <c r="G17" s="13"/>
      <c r="H17" s="13"/>
      <c r="I17" s="13"/>
      <c r="J17" s="13"/>
      <c r="K17" s="13"/>
      <c r="L17" s="13"/>
      <c r="M17" s="13"/>
      <c r="N17" s="13"/>
      <c r="O17" s="13"/>
      <c r="P17" s="13"/>
      <c r="Q17" s="13"/>
      <c r="R17" s="13"/>
      <c r="S17" s="13"/>
      <c r="T17" s="13"/>
      <c r="U17" s="13"/>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9"/>
  <sheetViews>
    <sheetView workbookViewId="0"/>
  </sheetViews>
  <sheetFormatPr defaultColWidth="11.07421875" defaultRowHeight="15.5" x14ac:dyDescent="0.35"/>
  <cols>
    <col min="1" max="1" width="21.69140625" customWidth="1"/>
    <col min="2" max="2" width="13.69140625" customWidth="1"/>
    <col min="3" max="3" width="12.69140625" customWidth="1"/>
    <col min="4" max="6" width="13.69140625" customWidth="1"/>
    <col min="7" max="7" width="10.69140625" customWidth="1"/>
  </cols>
  <sheetData>
    <row r="1" spans="1:7" ht="20" x14ac:dyDescent="0.4">
      <c r="A1" s="42" t="s">
        <v>311</v>
      </c>
    </row>
    <row r="2" spans="1:7" x14ac:dyDescent="0.35">
      <c r="A2" t="s">
        <v>56</v>
      </c>
    </row>
    <row r="3" spans="1:7" x14ac:dyDescent="0.35">
      <c r="A3" t="s">
        <v>188</v>
      </c>
    </row>
    <row r="4" spans="1:7" x14ac:dyDescent="0.35">
      <c r="A4" s="4" t="str">
        <f>HYPERLINK("#'Table of Contents'!A1", "Back to contents")</f>
        <v>Back to contents</v>
      </c>
    </row>
    <row r="5" spans="1:7" ht="46.5" x14ac:dyDescent="0.35">
      <c r="A5" s="9" t="s">
        <v>57</v>
      </c>
      <c r="B5" s="9" t="s">
        <v>58</v>
      </c>
      <c r="C5" s="9" t="s">
        <v>59</v>
      </c>
      <c r="D5" s="10" t="s">
        <v>189</v>
      </c>
      <c r="E5" s="10" t="s">
        <v>190</v>
      </c>
      <c r="F5" s="10" t="s">
        <v>191</v>
      </c>
      <c r="G5" s="10" t="s">
        <v>192</v>
      </c>
    </row>
    <row r="6" spans="1:7" ht="25" customHeight="1" x14ac:dyDescent="0.35">
      <c r="A6" s="16" t="s">
        <v>89</v>
      </c>
      <c r="B6" s="17" t="s">
        <v>90</v>
      </c>
      <c r="C6" s="17" t="s">
        <v>91</v>
      </c>
      <c r="D6" s="19">
        <v>58.7</v>
      </c>
      <c r="E6" s="19">
        <v>27.5</v>
      </c>
      <c r="F6" s="19">
        <v>13.8</v>
      </c>
      <c r="G6" s="22">
        <v>0.35</v>
      </c>
    </row>
    <row r="7" spans="1:7" x14ac:dyDescent="0.35">
      <c r="A7" s="2" t="s">
        <v>154</v>
      </c>
      <c r="B7" s="11" t="s">
        <v>92</v>
      </c>
      <c r="C7" s="11" t="s">
        <v>93</v>
      </c>
      <c r="D7" s="14">
        <v>58.9</v>
      </c>
      <c r="E7" s="14">
        <v>26.2</v>
      </c>
      <c r="F7" s="14">
        <v>14.9</v>
      </c>
      <c r="G7" s="20">
        <v>6.73</v>
      </c>
    </row>
    <row r="8" spans="1:7" x14ac:dyDescent="0.35">
      <c r="A8" s="2" t="s">
        <v>94</v>
      </c>
      <c r="B8" s="11" t="s">
        <v>95</v>
      </c>
      <c r="C8" s="11" t="s">
        <v>93</v>
      </c>
      <c r="D8" s="14">
        <v>42</v>
      </c>
      <c r="E8" s="14">
        <v>33.799999999999997</v>
      </c>
      <c r="F8" s="14">
        <v>24.2</v>
      </c>
      <c r="G8" s="20">
        <v>0.19</v>
      </c>
    </row>
    <row r="9" spans="1:7" x14ac:dyDescent="0.35">
      <c r="A9" s="2" t="s">
        <v>96</v>
      </c>
      <c r="B9" s="11" t="s">
        <v>97</v>
      </c>
      <c r="C9" s="11" t="s">
        <v>93</v>
      </c>
      <c r="D9" s="14">
        <v>61.1</v>
      </c>
      <c r="E9" s="14">
        <v>29.8</v>
      </c>
      <c r="F9" s="14">
        <v>9</v>
      </c>
      <c r="G9" s="20">
        <v>0.27</v>
      </c>
    </row>
    <row r="10" spans="1:7" x14ac:dyDescent="0.35">
      <c r="A10" s="2" t="s">
        <v>98</v>
      </c>
      <c r="B10" s="11" t="s">
        <v>99</v>
      </c>
      <c r="C10" s="11" t="s">
        <v>93</v>
      </c>
      <c r="D10" s="14">
        <v>55.2</v>
      </c>
      <c r="E10" s="14">
        <v>28.8</v>
      </c>
      <c r="F10" s="14">
        <v>15.9</v>
      </c>
      <c r="G10" s="20">
        <v>7.0000000000000007E-2</v>
      </c>
    </row>
    <row r="11" spans="1:7" x14ac:dyDescent="0.35">
      <c r="A11" s="2" t="s">
        <v>155</v>
      </c>
      <c r="B11" s="11" t="s">
        <v>100</v>
      </c>
      <c r="C11" s="11" t="s">
        <v>93</v>
      </c>
      <c r="D11" s="14">
        <v>45.6</v>
      </c>
      <c r="E11" s="14">
        <v>33.4</v>
      </c>
      <c r="F11" s="14">
        <v>20.9</v>
      </c>
      <c r="G11" s="20">
        <v>10.050000000000001</v>
      </c>
    </row>
    <row r="12" spans="1:7" x14ac:dyDescent="0.35">
      <c r="A12" s="2" t="s">
        <v>101</v>
      </c>
      <c r="B12" s="11" t="s">
        <v>102</v>
      </c>
      <c r="C12" s="11" t="s">
        <v>93</v>
      </c>
      <c r="D12" s="14">
        <v>62.7</v>
      </c>
      <c r="E12" s="14">
        <v>25</v>
      </c>
      <c r="F12" s="14">
        <v>12.2</v>
      </c>
      <c r="G12" s="20">
        <v>1.59</v>
      </c>
    </row>
    <row r="13" spans="1:7" x14ac:dyDescent="0.35">
      <c r="A13" s="2" t="s">
        <v>103</v>
      </c>
      <c r="B13" s="11" t="s">
        <v>104</v>
      </c>
      <c r="C13" s="11" t="s">
        <v>93</v>
      </c>
      <c r="D13" s="14">
        <v>60.8</v>
      </c>
      <c r="E13" s="14">
        <v>28.1</v>
      </c>
      <c r="F13" s="14">
        <v>11.1</v>
      </c>
      <c r="G13" s="20">
        <v>0.12</v>
      </c>
    </row>
    <row r="14" spans="1:7" x14ac:dyDescent="0.35">
      <c r="A14" s="2" t="s">
        <v>105</v>
      </c>
      <c r="B14" s="11" t="s">
        <v>106</v>
      </c>
      <c r="C14" s="11" t="s">
        <v>93</v>
      </c>
      <c r="D14" s="14">
        <v>72.3</v>
      </c>
      <c r="E14" s="14">
        <v>22.8</v>
      </c>
      <c r="F14" s="14">
        <v>4.9000000000000004</v>
      </c>
      <c r="G14" s="20">
        <v>12.78</v>
      </c>
    </row>
    <row r="15" spans="1:7" x14ac:dyDescent="0.35">
      <c r="A15" s="2" t="s">
        <v>107</v>
      </c>
      <c r="B15" s="11" t="s">
        <v>108</v>
      </c>
      <c r="C15" s="11" t="s">
        <v>93</v>
      </c>
      <c r="D15" s="14">
        <v>68.3</v>
      </c>
      <c r="E15" s="14">
        <v>23.5</v>
      </c>
      <c r="F15" s="14">
        <v>8.1999999999999993</v>
      </c>
      <c r="G15" s="20">
        <v>0.47</v>
      </c>
    </row>
    <row r="16" spans="1:7" x14ac:dyDescent="0.35">
      <c r="A16" s="2" t="s">
        <v>109</v>
      </c>
      <c r="B16" s="11" t="s">
        <v>110</v>
      </c>
      <c r="C16" s="11" t="s">
        <v>93</v>
      </c>
      <c r="D16" s="14">
        <v>27.7</v>
      </c>
      <c r="E16" s="14">
        <v>40.6</v>
      </c>
      <c r="F16" s="14">
        <v>31.7</v>
      </c>
      <c r="G16" s="20">
        <v>2.76</v>
      </c>
    </row>
    <row r="17" spans="1:7" x14ac:dyDescent="0.35">
      <c r="A17" s="2" t="s">
        <v>111</v>
      </c>
      <c r="B17" s="11" t="s">
        <v>112</v>
      </c>
      <c r="C17" s="11" t="s">
        <v>93</v>
      </c>
      <c r="D17" s="14">
        <v>49.7</v>
      </c>
      <c r="E17" s="14">
        <v>27.1</v>
      </c>
      <c r="F17" s="14">
        <v>23.1</v>
      </c>
      <c r="G17" s="20">
        <v>0.78</v>
      </c>
    </row>
    <row r="18" spans="1:7" x14ac:dyDescent="0.35">
      <c r="A18" s="2" t="s">
        <v>113</v>
      </c>
      <c r="B18" s="11" t="s">
        <v>114</v>
      </c>
      <c r="C18" s="11" t="s">
        <v>93</v>
      </c>
      <c r="D18" s="14">
        <v>26.2</v>
      </c>
      <c r="E18" s="14">
        <v>38</v>
      </c>
      <c r="F18" s="14">
        <v>35.799999999999997</v>
      </c>
      <c r="G18" s="20">
        <v>2.36</v>
      </c>
    </row>
    <row r="19" spans="1:7" x14ac:dyDescent="0.35">
      <c r="A19" s="2" t="s">
        <v>115</v>
      </c>
      <c r="B19" s="11" t="s">
        <v>116</v>
      </c>
      <c r="C19" s="11" t="s">
        <v>93</v>
      </c>
      <c r="D19" s="14">
        <v>63.6</v>
      </c>
      <c r="E19" s="14">
        <v>24.4</v>
      </c>
      <c r="F19" s="14">
        <v>12</v>
      </c>
      <c r="G19" s="20">
        <v>2.58</v>
      </c>
    </row>
    <row r="20" spans="1:7" x14ac:dyDescent="0.35">
      <c r="A20" s="2" t="s">
        <v>117</v>
      </c>
      <c r="B20" s="11" t="s">
        <v>118</v>
      </c>
      <c r="C20" s="11" t="s">
        <v>93</v>
      </c>
      <c r="D20" s="14">
        <v>62.1</v>
      </c>
      <c r="E20" s="14">
        <v>25.8</v>
      </c>
      <c r="F20" s="14">
        <v>12.2</v>
      </c>
      <c r="G20" s="20">
        <v>1.38</v>
      </c>
    </row>
    <row r="21" spans="1:7" x14ac:dyDescent="0.35">
      <c r="A21" s="2" t="s">
        <v>156</v>
      </c>
      <c r="B21" s="11" t="s">
        <v>119</v>
      </c>
      <c r="C21" s="11" t="s">
        <v>93</v>
      </c>
      <c r="D21" s="14">
        <v>69.099999999999994</v>
      </c>
      <c r="E21" s="14">
        <v>23.9</v>
      </c>
      <c r="F21" s="14">
        <v>7</v>
      </c>
      <c r="G21" s="20">
        <v>18.64</v>
      </c>
    </row>
    <row r="22" spans="1:7" x14ac:dyDescent="0.35">
      <c r="A22" s="2" t="s">
        <v>120</v>
      </c>
      <c r="B22" s="11" t="s">
        <v>121</v>
      </c>
      <c r="C22" s="11" t="s">
        <v>93</v>
      </c>
      <c r="D22" s="14">
        <v>55</v>
      </c>
      <c r="E22" s="14">
        <v>32.799999999999997</v>
      </c>
      <c r="F22" s="14">
        <v>12.2</v>
      </c>
      <c r="G22" s="20">
        <v>0.05</v>
      </c>
    </row>
    <row r="23" spans="1:7" x14ac:dyDescent="0.35">
      <c r="A23" s="2" t="s">
        <v>122</v>
      </c>
      <c r="B23" s="11" t="s">
        <v>123</v>
      </c>
      <c r="C23" s="11" t="s">
        <v>93</v>
      </c>
      <c r="D23" s="14">
        <v>72.900000000000006</v>
      </c>
      <c r="E23" s="14">
        <v>18.100000000000001</v>
      </c>
      <c r="F23" s="14">
        <v>9</v>
      </c>
      <c r="G23" s="20">
        <v>2.4900000000000002</v>
      </c>
    </row>
    <row r="24" spans="1:7" x14ac:dyDescent="0.35">
      <c r="A24" s="2" t="s">
        <v>124</v>
      </c>
      <c r="B24" s="11" t="s">
        <v>125</v>
      </c>
      <c r="C24" s="11" t="s">
        <v>93</v>
      </c>
      <c r="D24" s="14">
        <v>56.3</v>
      </c>
      <c r="E24" s="14">
        <v>26.1</v>
      </c>
      <c r="F24" s="14">
        <v>17.5</v>
      </c>
      <c r="G24" s="20">
        <v>1.25</v>
      </c>
    </row>
    <row r="25" spans="1:7" x14ac:dyDescent="0.35">
      <c r="A25" s="2" t="s">
        <v>126</v>
      </c>
      <c r="B25" s="11" t="s">
        <v>127</v>
      </c>
      <c r="C25" s="11" t="s">
        <v>93</v>
      </c>
      <c r="D25" s="14">
        <v>63.6</v>
      </c>
      <c r="E25" s="14">
        <v>29.1</v>
      </c>
      <c r="F25" s="14">
        <v>7.2</v>
      </c>
      <c r="G25" s="20">
        <v>0.21</v>
      </c>
    </row>
    <row r="26" spans="1:7" x14ac:dyDescent="0.35">
      <c r="A26" s="2" t="s">
        <v>128</v>
      </c>
      <c r="B26" s="11" t="s">
        <v>129</v>
      </c>
      <c r="C26" s="11" t="s">
        <v>93</v>
      </c>
      <c r="D26" s="14">
        <v>76.900000000000006</v>
      </c>
      <c r="E26" s="14">
        <v>21.5</v>
      </c>
      <c r="F26" s="14">
        <v>1.5</v>
      </c>
      <c r="G26" s="20">
        <v>0.05</v>
      </c>
    </row>
    <row r="27" spans="1:7" x14ac:dyDescent="0.35">
      <c r="A27" s="2" t="s">
        <v>130</v>
      </c>
      <c r="B27" s="11" t="s">
        <v>131</v>
      </c>
      <c r="C27" s="11" t="s">
        <v>93</v>
      </c>
      <c r="D27" s="14">
        <v>68.400000000000006</v>
      </c>
      <c r="E27" s="14">
        <v>23.6</v>
      </c>
      <c r="F27" s="14">
        <v>8</v>
      </c>
      <c r="G27" s="20">
        <v>0.79</v>
      </c>
    </row>
    <row r="28" spans="1:7" x14ac:dyDescent="0.35">
      <c r="A28" s="2" t="s">
        <v>132</v>
      </c>
      <c r="B28" s="11" t="s">
        <v>133</v>
      </c>
      <c r="C28" s="11" t="s">
        <v>93</v>
      </c>
      <c r="D28" s="14">
        <v>69.2</v>
      </c>
      <c r="E28" s="14">
        <v>22.3</v>
      </c>
      <c r="F28" s="14">
        <v>8.5</v>
      </c>
      <c r="G28" s="20">
        <v>3.42</v>
      </c>
    </row>
    <row r="29" spans="1:7" x14ac:dyDescent="0.35">
      <c r="A29" s="2" t="s">
        <v>134</v>
      </c>
      <c r="B29" s="11" t="s">
        <v>135</v>
      </c>
      <c r="C29" s="11" t="s">
        <v>93</v>
      </c>
      <c r="D29" s="14">
        <v>66.7</v>
      </c>
      <c r="E29" s="14">
        <v>29.8</v>
      </c>
      <c r="F29" s="14">
        <v>3.5</v>
      </c>
      <c r="G29" s="20">
        <v>0.12</v>
      </c>
    </row>
    <row r="30" spans="1:7" x14ac:dyDescent="0.35">
      <c r="A30" s="2" t="s">
        <v>136</v>
      </c>
      <c r="B30" s="11" t="s">
        <v>137</v>
      </c>
      <c r="C30" s="11" t="s">
        <v>93</v>
      </c>
      <c r="D30" s="14">
        <v>48.1</v>
      </c>
      <c r="E30" s="14">
        <v>31.4</v>
      </c>
      <c r="F30" s="14">
        <v>20.5</v>
      </c>
      <c r="G30" s="20">
        <v>0.14000000000000001</v>
      </c>
    </row>
    <row r="31" spans="1:7" x14ac:dyDescent="0.35">
      <c r="A31" s="2" t="s">
        <v>138</v>
      </c>
      <c r="B31" s="11" t="s">
        <v>139</v>
      </c>
      <c r="C31" s="11" t="s">
        <v>93</v>
      </c>
      <c r="D31" s="14">
        <v>59.8</v>
      </c>
      <c r="E31" s="14">
        <v>27.4</v>
      </c>
      <c r="F31" s="14">
        <v>12.7</v>
      </c>
      <c r="G31" s="20">
        <v>3.49</v>
      </c>
    </row>
    <row r="32" spans="1:7" x14ac:dyDescent="0.35">
      <c r="A32" s="2" t="s">
        <v>140</v>
      </c>
      <c r="B32" s="11" t="s">
        <v>141</v>
      </c>
      <c r="C32" s="11" t="s">
        <v>93</v>
      </c>
      <c r="D32" s="14">
        <v>61.3</v>
      </c>
      <c r="E32" s="14">
        <v>21.6</v>
      </c>
      <c r="F32" s="14">
        <v>17.2</v>
      </c>
      <c r="G32" s="20">
        <v>0.13</v>
      </c>
    </row>
    <row r="33" spans="1:7" x14ac:dyDescent="0.35">
      <c r="A33" s="2" t="s">
        <v>142</v>
      </c>
      <c r="B33" s="11" t="s">
        <v>143</v>
      </c>
      <c r="C33" s="11" t="s">
        <v>93</v>
      </c>
      <c r="D33" s="14">
        <v>68.7</v>
      </c>
      <c r="E33" s="14">
        <v>28.1</v>
      </c>
      <c r="F33" s="14">
        <v>3.2</v>
      </c>
      <c r="G33" s="20">
        <v>0.08</v>
      </c>
    </row>
    <row r="34" spans="1:7" x14ac:dyDescent="0.35">
      <c r="A34" s="2" t="s">
        <v>144</v>
      </c>
      <c r="B34" s="11" t="s">
        <v>145</v>
      </c>
      <c r="C34" s="11" t="s">
        <v>93</v>
      </c>
      <c r="D34" s="14">
        <v>51.1</v>
      </c>
      <c r="E34" s="14">
        <v>32.6</v>
      </c>
      <c r="F34" s="14">
        <v>16.2</v>
      </c>
      <c r="G34" s="20">
        <v>0.46</v>
      </c>
    </row>
    <row r="35" spans="1:7" x14ac:dyDescent="0.35">
      <c r="A35" s="2" t="s">
        <v>146</v>
      </c>
      <c r="B35" s="11" t="s">
        <v>147</v>
      </c>
      <c r="C35" s="11" t="s">
        <v>93</v>
      </c>
      <c r="D35" s="14">
        <v>59.2</v>
      </c>
      <c r="E35" s="14">
        <v>27.2</v>
      </c>
      <c r="F35" s="14">
        <v>13.6</v>
      </c>
      <c r="G35" s="20">
        <v>0.9</v>
      </c>
    </row>
    <row r="36" spans="1:7" x14ac:dyDescent="0.35">
      <c r="A36" s="2" t="s">
        <v>148</v>
      </c>
      <c r="B36" s="11" t="s">
        <v>149</v>
      </c>
      <c r="C36" s="11" t="s">
        <v>93</v>
      </c>
      <c r="D36" s="14">
        <v>45.3</v>
      </c>
      <c r="E36" s="14">
        <v>27.3</v>
      </c>
      <c r="F36" s="14">
        <v>27.3</v>
      </c>
      <c r="G36" s="20">
        <v>0.2</v>
      </c>
    </row>
    <row r="37" spans="1:7" x14ac:dyDescent="0.35">
      <c r="A37" s="2" t="s">
        <v>150</v>
      </c>
      <c r="B37" s="11" t="s">
        <v>151</v>
      </c>
      <c r="C37" s="11" t="s">
        <v>93</v>
      </c>
      <c r="D37" s="14">
        <v>70.099999999999994</v>
      </c>
      <c r="E37" s="14">
        <v>24.1</v>
      </c>
      <c r="F37" s="14">
        <v>5.8</v>
      </c>
      <c r="G37" s="20">
        <v>2.91</v>
      </c>
    </row>
    <row r="38" spans="1:7" x14ac:dyDescent="0.35">
      <c r="A38" s="2" t="s">
        <v>152</v>
      </c>
      <c r="B38" s="11" t="s">
        <v>153</v>
      </c>
      <c r="C38" s="11" t="s">
        <v>93</v>
      </c>
      <c r="D38" s="14">
        <v>63.4</v>
      </c>
      <c r="E38" s="14">
        <v>23.6</v>
      </c>
      <c r="F38" s="14">
        <v>13</v>
      </c>
      <c r="G38" s="20">
        <v>1.98</v>
      </c>
    </row>
    <row r="39" spans="1:7" x14ac:dyDescent="0.35">
      <c r="B39" s="13"/>
      <c r="C39" s="13"/>
      <c r="D39" s="15"/>
      <c r="E39" s="15"/>
      <c r="F39" s="15"/>
      <c r="G39" s="21"/>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workbookViewId="0"/>
  </sheetViews>
  <sheetFormatPr defaultColWidth="11.07421875" defaultRowHeight="15.5" x14ac:dyDescent="0.35"/>
  <cols>
    <col min="1" max="1" width="22.69140625" customWidth="1"/>
    <col min="2" max="8" width="13.69140625" customWidth="1"/>
  </cols>
  <sheetData>
    <row r="1" spans="1:8" ht="20" x14ac:dyDescent="0.4">
      <c r="A1" s="42" t="s">
        <v>312</v>
      </c>
    </row>
    <row r="2" spans="1:8" x14ac:dyDescent="0.35">
      <c r="A2" t="s">
        <v>56</v>
      </c>
    </row>
    <row r="3" spans="1:8" x14ac:dyDescent="0.35">
      <c r="A3" s="4" t="str">
        <f>HYPERLINK("#'Table of Contents'!A1", "Back to contents")</f>
        <v>Back to contents</v>
      </c>
    </row>
    <row r="4" spans="1:8" ht="93" x14ac:dyDescent="0.35">
      <c r="A4" s="9" t="s">
        <v>193</v>
      </c>
      <c r="B4" s="10" t="s">
        <v>165</v>
      </c>
      <c r="C4" s="10" t="s">
        <v>166</v>
      </c>
      <c r="D4" s="10" t="s">
        <v>194</v>
      </c>
      <c r="E4" s="10" t="s">
        <v>168</v>
      </c>
      <c r="F4" s="10" t="s">
        <v>169</v>
      </c>
      <c r="G4" s="10" t="s">
        <v>195</v>
      </c>
      <c r="H4" s="10" t="s">
        <v>196</v>
      </c>
    </row>
    <row r="5" spans="1:8" x14ac:dyDescent="0.35">
      <c r="A5" s="2" t="s">
        <v>197</v>
      </c>
      <c r="B5" s="14">
        <v>96.4</v>
      </c>
      <c r="C5" s="14">
        <v>3.3</v>
      </c>
      <c r="D5" s="14">
        <v>1.5</v>
      </c>
      <c r="E5" s="14">
        <v>1.8</v>
      </c>
      <c r="F5" s="14">
        <v>0.4</v>
      </c>
      <c r="G5" s="14">
        <v>6.2</v>
      </c>
      <c r="H5" s="14">
        <v>40.700000000000003</v>
      </c>
    </row>
    <row r="6" spans="1:8" x14ac:dyDescent="0.35">
      <c r="A6" s="2" t="s">
        <v>198</v>
      </c>
      <c r="B6" s="14">
        <v>96.6</v>
      </c>
      <c r="C6" s="14">
        <v>3</v>
      </c>
      <c r="D6" s="14">
        <v>1.8</v>
      </c>
      <c r="E6" s="14">
        <v>1.3</v>
      </c>
      <c r="F6" s="14">
        <v>0.3</v>
      </c>
      <c r="G6" s="14">
        <v>2</v>
      </c>
      <c r="H6" s="14">
        <v>40</v>
      </c>
    </row>
    <row r="7" spans="1:8" x14ac:dyDescent="0.35">
      <c r="A7" s="2" t="s">
        <v>199</v>
      </c>
      <c r="B7" s="14">
        <v>96.6</v>
      </c>
      <c r="C7" s="14">
        <v>2.8</v>
      </c>
      <c r="D7" s="14">
        <v>1.6</v>
      </c>
      <c r="E7" s="14">
        <v>1.2</v>
      </c>
      <c r="F7" s="14">
        <v>0.6</v>
      </c>
      <c r="G7" s="14">
        <v>1.5</v>
      </c>
      <c r="H7" s="14">
        <v>37.700000000000003</v>
      </c>
    </row>
    <row r="8" spans="1:8" x14ac:dyDescent="0.35">
      <c r="A8" s="2" t="s">
        <v>200</v>
      </c>
      <c r="B8" s="14">
        <v>93.5</v>
      </c>
      <c r="C8" s="14">
        <v>4.7</v>
      </c>
      <c r="D8" s="14">
        <v>2</v>
      </c>
      <c r="E8" s="14">
        <v>2.6</v>
      </c>
      <c r="F8" s="14">
        <v>1.9</v>
      </c>
      <c r="G8" s="14">
        <v>1.8</v>
      </c>
      <c r="H8" s="14">
        <v>41.8</v>
      </c>
    </row>
    <row r="9" spans="1:8" x14ac:dyDescent="0.35">
      <c r="A9" s="2" t="s">
        <v>201</v>
      </c>
      <c r="B9" s="14">
        <v>95.1</v>
      </c>
      <c r="C9" s="14">
        <v>3.6</v>
      </c>
      <c r="D9" s="14">
        <v>1.8</v>
      </c>
      <c r="E9" s="14">
        <v>1.8</v>
      </c>
      <c r="F9" s="14">
        <v>1.3</v>
      </c>
      <c r="G9" s="14">
        <v>0.9</v>
      </c>
      <c r="H9" s="14">
        <v>30.8</v>
      </c>
    </row>
    <row r="10" spans="1:8" x14ac:dyDescent="0.35">
      <c r="A10" s="2" t="s">
        <v>202</v>
      </c>
      <c r="B10" s="14">
        <v>87.7</v>
      </c>
      <c r="C10" s="14">
        <v>5.9</v>
      </c>
      <c r="D10" s="14">
        <v>2.4</v>
      </c>
      <c r="E10" s="14">
        <v>3.4</v>
      </c>
      <c r="F10" s="14">
        <v>6.4</v>
      </c>
      <c r="G10" s="14">
        <v>0.7</v>
      </c>
      <c r="H10" s="14">
        <v>31.3</v>
      </c>
    </row>
    <row r="11" spans="1:8" ht="25" customHeight="1" x14ac:dyDescent="0.35">
      <c r="A11" s="33" t="s">
        <v>89</v>
      </c>
      <c r="B11" s="19">
        <v>95.7</v>
      </c>
      <c r="C11" s="19">
        <v>3.4</v>
      </c>
      <c r="D11" s="19">
        <v>1.7</v>
      </c>
      <c r="E11" s="19">
        <v>1.7</v>
      </c>
      <c r="F11" s="19">
        <v>0.9</v>
      </c>
      <c r="G11" s="19">
        <v>3.4</v>
      </c>
      <c r="H11" s="19">
        <v>38.5</v>
      </c>
    </row>
    <row r="12" spans="1:8" x14ac:dyDescent="0.35">
      <c r="B12" s="15"/>
      <c r="C12" s="15"/>
      <c r="D12" s="15"/>
      <c r="E12" s="15"/>
      <c r="F12" s="15"/>
      <c r="G12" s="15"/>
      <c r="H12" s="15"/>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3"/>
  <sheetViews>
    <sheetView workbookViewId="0"/>
  </sheetViews>
  <sheetFormatPr defaultColWidth="11.07421875" defaultRowHeight="15.5" x14ac:dyDescent="0.35"/>
  <cols>
    <col min="1" max="1" width="22.69140625" customWidth="1"/>
    <col min="2" max="5" width="10.69140625" customWidth="1"/>
  </cols>
  <sheetData>
    <row r="1" spans="1:5" ht="20" x14ac:dyDescent="0.4">
      <c r="A1" s="42" t="s">
        <v>313</v>
      </c>
    </row>
    <row r="2" spans="1:5" x14ac:dyDescent="0.35">
      <c r="A2" t="s">
        <v>56</v>
      </c>
    </row>
    <row r="3" spans="1:5" x14ac:dyDescent="0.35">
      <c r="A3" t="s">
        <v>188</v>
      </c>
    </row>
    <row r="4" spans="1:5" x14ac:dyDescent="0.35">
      <c r="A4" s="4" t="str">
        <f>HYPERLINK("#'Table of Contents'!A1", "Back to contents")</f>
        <v>Back to contents</v>
      </c>
    </row>
    <row r="5" spans="1:5" ht="46.5" x14ac:dyDescent="0.35">
      <c r="A5" s="9" t="s">
        <v>193</v>
      </c>
      <c r="B5" s="10" t="s">
        <v>189</v>
      </c>
      <c r="C5" s="10" t="s">
        <v>190</v>
      </c>
      <c r="D5" s="10" t="s">
        <v>191</v>
      </c>
      <c r="E5" s="10" t="s">
        <v>192</v>
      </c>
    </row>
    <row r="6" spans="1:5" x14ac:dyDescent="0.35">
      <c r="A6" s="11" t="s">
        <v>197</v>
      </c>
      <c r="B6" s="14">
        <v>59.2</v>
      </c>
      <c r="C6" s="14">
        <v>27.7</v>
      </c>
      <c r="D6" s="14">
        <v>13.1</v>
      </c>
      <c r="E6" s="14">
        <v>11.18</v>
      </c>
    </row>
    <row r="7" spans="1:5" x14ac:dyDescent="0.35">
      <c r="A7" s="11" t="s">
        <v>198</v>
      </c>
      <c r="B7" s="14">
        <v>63.6</v>
      </c>
      <c r="C7" s="14">
        <v>25</v>
      </c>
      <c r="D7" s="14">
        <v>11.4</v>
      </c>
      <c r="E7" s="14">
        <v>4.7</v>
      </c>
    </row>
    <row r="8" spans="1:5" x14ac:dyDescent="0.35">
      <c r="A8" s="11" t="s">
        <v>199</v>
      </c>
      <c r="B8" s="14">
        <v>57.9</v>
      </c>
      <c r="C8" s="14">
        <v>27.1</v>
      </c>
      <c r="D8" s="14">
        <v>15</v>
      </c>
      <c r="E8" s="14">
        <v>1.68</v>
      </c>
    </row>
    <row r="9" spans="1:5" x14ac:dyDescent="0.35">
      <c r="A9" s="11" t="s">
        <v>200</v>
      </c>
      <c r="B9" s="14">
        <v>69.7</v>
      </c>
      <c r="C9" s="14">
        <v>23.9</v>
      </c>
      <c r="D9" s="14">
        <v>6.4</v>
      </c>
      <c r="E9" s="14">
        <v>1.59</v>
      </c>
    </row>
    <row r="10" spans="1:5" x14ac:dyDescent="0.35">
      <c r="A10" s="11" t="s">
        <v>201</v>
      </c>
      <c r="B10" s="14">
        <v>42.9</v>
      </c>
      <c r="C10" s="14">
        <v>32.6</v>
      </c>
      <c r="D10" s="14">
        <v>24.4</v>
      </c>
      <c r="E10" s="14">
        <v>0.14000000000000001</v>
      </c>
    </row>
    <row r="11" spans="1:5" x14ac:dyDescent="0.35">
      <c r="A11" s="11" t="s">
        <v>202</v>
      </c>
      <c r="B11" s="14">
        <v>55</v>
      </c>
      <c r="C11" s="14">
        <v>31.5</v>
      </c>
      <c r="D11" s="14">
        <v>13.5</v>
      </c>
      <c r="E11" s="14">
        <v>0.03</v>
      </c>
    </row>
    <row r="12" spans="1:5" ht="27.65" customHeight="1" x14ac:dyDescent="0.35">
      <c r="A12" s="26" t="s">
        <v>89</v>
      </c>
      <c r="B12" s="27">
        <v>58.7</v>
      </c>
      <c r="C12" s="27">
        <v>27.5</v>
      </c>
      <c r="D12" s="27">
        <v>13.8</v>
      </c>
      <c r="E12" s="27">
        <v>0.35</v>
      </c>
    </row>
    <row r="13" spans="1:5" x14ac:dyDescent="0.35">
      <c r="A13" s="13"/>
      <c r="B13" s="15"/>
      <c r="C13" s="15"/>
      <c r="D13" s="15"/>
      <c r="E13" s="15"/>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6"/>
  <sheetViews>
    <sheetView workbookViewId="0"/>
  </sheetViews>
  <sheetFormatPr defaultColWidth="11.07421875" defaultRowHeight="15.5" x14ac:dyDescent="0.35"/>
  <cols>
    <col min="1" max="1" width="19.69140625" customWidth="1"/>
    <col min="2" max="8" width="13.69140625" customWidth="1"/>
  </cols>
  <sheetData>
    <row r="1" spans="1:8" ht="20" x14ac:dyDescent="0.4">
      <c r="A1" s="42" t="s">
        <v>314</v>
      </c>
    </row>
    <row r="2" spans="1:8" x14ac:dyDescent="0.35">
      <c r="A2" t="s">
        <v>19</v>
      </c>
    </row>
    <row r="3" spans="1:8" x14ac:dyDescent="0.35">
      <c r="A3" s="4" t="str">
        <f>HYPERLINK("#'Table of Contents'!A1", "Back to contents")</f>
        <v>Back to contents</v>
      </c>
    </row>
    <row r="4" spans="1:8" ht="93" x14ac:dyDescent="0.35">
      <c r="A4" s="9" t="s">
        <v>203</v>
      </c>
      <c r="B4" s="10" t="s">
        <v>165</v>
      </c>
      <c r="C4" s="10" t="s">
        <v>166</v>
      </c>
      <c r="D4" s="10" t="s">
        <v>194</v>
      </c>
      <c r="E4" s="10" t="s">
        <v>168</v>
      </c>
      <c r="F4" s="10" t="s">
        <v>169</v>
      </c>
      <c r="G4" s="10" t="s">
        <v>195</v>
      </c>
      <c r="H4" s="10" t="s">
        <v>196</v>
      </c>
    </row>
    <row r="5" spans="1:8" x14ac:dyDescent="0.35">
      <c r="A5" s="2" t="s">
        <v>204</v>
      </c>
      <c r="B5" s="14">
        <v>95.5</v>
      </c>
      <c r="C5" s="14">
        <v>4.3</v>
      </c>
      <c r="D5" s="14">
        <v>2.8</v>
      </c>
      <c r="E5" s="14">
        <v>1.6</v>
      </c>
      <c r="F5" s="14">
        <v>0.2</v>
      </c>
      <c r="G5" s="14">
        <v>3.3</v>
      </c>
      <c r="H5" s="14">
        <v>51.6</v>
      </c>
    </row>
    <row r="6" spans="1:8" x14ac:dyDescent="0.35">
      <c r="A6" s="2" t="s">
        <v>205</v>
      </c>
      <c r="B6" s="14">
        <v>96</v>
      </c>
      <c r="C6" s="14">
        <v>3.7</v>
      </c>
      <c r="D6" s="14">
        <v>2</v>
      </c>
      <c r="E6" s="14">
        <v>1.7</v>
      </c>
      <c r="F6" s="14">
        <v>0.3</v>
      </c>
      <c r="G6" s="14">
        <v>3.7</v>
      </c>
      <c r="H6" s="14">
        <v>47.3</v>
      </c>
    </row>
    <row r="7" spans="1:8" x14ac:dyDescent="0.35">
      <c r="A7" s="2" t="s">
        <v>206</v>
      </c>
      <c r="B7" s="14">
        <v>96.2</v>
      </c>
      <c r="C7" s="14">
        <v>3.5</v>
      </c>
      <c r="D7" s="14">
        <v>1.8</v>
      </c>
      <c r="E7" s="14">
        <v>1.7</v>
      </c>
      <c r="F7" s="14">
        <v>0.3</v>
      </c>
      <c r="G7" s="14">
        <v>3.1</v>
      </c>
      <c r="H7" s="14">
        <v>45.1</v>
      </c>
    </row>
    <row r="8" spans="1:8" x14ac:dyDescent="0.35">
      <c r="A8" s="2" t="s">
        <v>207</v>
      </c>
      <c r="B8" s="14">
        <v>95.8</v>
      </c>
      <c r="C8" s="14">
        <v>3.6</v>
      </c>
      <c r="D8" s="14">
        <v>1.7</v>
      </c>
      <c r="E8" s="14">
        <v>1.9</v>
      </c>
      <c r="F8" s="14">
        <v>0.7</v>
      </c>
      <c r="G8" s="14">
        <v>3.8</v>
      </c>
      <c r="H8" s="14">
        <v>42</v>
      </c>
    </row>
    <row r="9" spans="1:8" x14ac:dyDescent="0.35">
      <c r="A9" s="2" t="s">
        <v>208</v>
      </c>
      <c r="B9" s="14">
        <v>94.7</v>
      </c>
      <c r="C9" s="14">
        <v>3.7</v>
      </c>
      <c r="D9" s="14">
        <v>1.7</v>
      </c>
      <c r="E9" s="14">
        <v>2</v>
      </c>
      <c r="F9" s="14">
        <v>1.6</v>
      </c>
      <c r="G9" s="14">
        <v>3</v>
      </c>
      <c r="H9" s="14">
        <v>38.799999999999997</v>
      </c>
    </row>
    <row r="10" spans="1:8" x14ac:dyDescent="0.35">
      <c r="A10" s="2" t="s">
        <v>209</v>
      </c>
      <c r="B10" s="14">
        <v>94.4</v>
      </c>
      <c r="C10" s="14">
        <v>3.8</v>
      </c>
      <c r="D10" s="14">
        <v>1.7</v>
      </c>
      <c r="E10" s="14">
        <v>2.2000000000000002</v>
      </c>
      <c r="F10" s="14">
        <v>1.8</v>
      </c>
      <c r="G10" s="14">
        <v>4.7</v>
      </c>
      <c r="H10" s="14">
        <v>34.799999999999997</v>
      </c>
    </row>
    <row r="11" spans="1:8" x14ac:dyDescent="0.35">
      <c r="A11" s="2" t="s">
        <v>210</v>
      </c>
      <c r="B11" s="14">
        <v>95</v>
      </c>
      <c r="C11" s="14">
        <v>3.4</v>
      </c>
      <c r="D11" s="14">
        <v>1.5</v>
      </c>
      <c r="E11" s="14">
        <v>1.9</v>
      </c>
      <c r="F11" s="14">
        <v>1.6</v>
      </c>
      <c r="G11" s="14">
        <v>2.6</v>
      </c>
      <c r="H11" s="14">
        <v>33.6</v>
      </c>
    </row>
    <row r="12" spans="1:8" x14ac:dyDescent="0.35">
      <c r="A12" s="2" t="s">
        <v>211</v>
      </c>
      <c r="B12" s="14">
        <v>96.4</v>
      </c>
      <c r="C12" s="14">
        <v>2.7</v>
      </c>
      <c r="D12" s="14">
        <v>1.3</v>
      </c>
      <c r="E12" s="14">
        <v>1.4</v>
      </c>
      <c r="F12" s="14">
        <v>0.9</v>
      </c>
      <c r="G12" s="14">
        <v>2.6</v>
      </c>
      <c r="H12" s="14">
        <v>31.2</v>
      </c>
    </row>
    <row r="13" spans="1:8" x14ac:dyDescent="0.35">
      <c r="A13" s="2" t="s">
        <v>212</v>
      </c>
      <c r="B13" s="14">
        <v>97</v>
      </c>
      <c r="C13" s="14">
        <v>2.4</v>
      </c>
      <c r="D13" s="14">
        <v>1.2</v>
      </c>
      <c r="E13" s="14">
        <v>1.2</v>
      </c>
      <c r="F13" s="14">
        <v>0.6</v>
      </c>
      <c r="G13" s="14">
        <v>3.3</v>
      </c>
      <c r="H13" s="14">
        <v>29.5</v>
      </c>
    </row>
    <row r="14" spans="1:8" x14ac:dyDescent="0.35">
      <c r="A14" s="2" t="s">
        <v>213</v>
      </c>
      <c r="B14" s="14">
        <v>96.5</v>
      </c>
      <c r="C14" s="14">
        <v>2.7</v>
      </c>
      <c r="D14" s="14">
        <v>1.2</v>
      </c>
      <c r="E14" s="14">
        <v>1.5</v>
      </c>
      <c r="F14" s="14">
        <v>0.8</v>
      </c>
      <c r="G14" s="14">
        <v>3.5</v>
      </c>
      <c r="H14" s="14">
        <v>28.9</v>
      </c>
    </row>
    <row r="15" spans="1:8" ht="25" customHeight="1" x14ac:dyDescent="0.35">
      <c r="A15" s="16" t="s">
        <v>89</v>
      </c>
      <c r="B15" s="19">
        <v>95.7</v>
      </c>
      <c r="C15" s="19">
        <v>3.4</v>
      </c>
      <c r="D15" s="19">
        <v>1.7</v>
      </c>
      <c r="E15" s="19">
        <v>1.7</v>
      </c>
      <c r="F15" s="19">
        <v>0.9</v>
      </c>
      <c r="G15" s="19">
        <v>3.4</v>
      </c>
      <c r="H15" s="19">
        <v>38.5</v>
      </c>
    </row>
    <row r="16" spans="1:8" x14ac:dyDescent="0.35">
      <c r="B16" s="15"/>
      <c r="C16" s="15"/>
      <c r="D16" s="15"/>
      <c r="E16" s="15"/>
      <c r="F16" s="15"/>
      <c r="G16" s="15"/>
      <c r="H16" s="15"/>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7"/>
  <sheetViews>
    <sheetView workbookViewId="0"/>
  </sheetViews>
  <sheetFormatPr defaultColWidth="11.07421875" defaultRowHeight="15.5" x14ac:dyDescent="0.35"/>
  <cols>
    <col min="1" max="1" width="19.69140625" customWidth="1"/>
    <col min="2" max="4" width="13.69140625" customWidth="1"/>
    <col min="5" max="5" width="10.69140625" customWidth="1"/>
  </cols>
  <sheetData>
    <row r="1" spans="1:5" ht="20" x14ac:dyDescent="0.4">
      <c r="A1" s="42" t="s">
        <v>315</v>
      </c>
    </row>
    <row r="2" spans="1:5" x14ac:dyDescent="0.35">
      <c r="A2" t="s">
        <v>19</v>
      </c>
    </row>
    <row r="3" spans="1:5" x14ac:dyDescent="0.35">
      <c r="A3" t="s">
        <v>188</v>
      </c>
    </row>
    <row r="4" spans="1:5" x14ac:dyDescent="0.35">
      <c r="A4" s="4" t="str">
        <f>HYPERLINK("#'Table of Contents'!A1", "Back to contents")</f>
        <v>Back to contents</v>
      </c>
    </row>
    <row r="5" spans="1:5" ht="46.5" x14ac:dyDescent="0.35">
      <c r="A5" s="9" t="s">
        <v>203</v>
      </c>
      <c r="B5" s="10" t="s">
        <v>189</v>
      </c>
      <c r="C5" s="10" t="s">
        <v>190</v>
      </c>
      <c r="D5" s="10" t="s">
        <v>191</v>
      </c>
      <c r="E5" s="10" t="s">
        <v>192</v>
      </c>
    </row>
    <row r="6" spans="1:5" x14ac:dyDescent="0.35">
      <c r="A6" s="2" t="s">
        <v>204</v>
      </c>
      <c r="B6" s="14">
        <v>94</v>
      </c>
      <c r="C6" s="14">
        <v>5.6</v>
      </c>
      <c r="D6" s="14">
        <v>0.4</v>
      </c>
      <c r="E6" s="20">
        <v>19.47</v>
      </c>
    </row>
    <row r="7" spans="1:5" x14ac:dyDescent="0.35">
      <c r="A7" s="2" t="s">
        <v>205</v>
      </c>
      <c r="B7" s="14">
        <v>89.2</v>
      </c>
      <c r="C7" s="14">
        <v>9.4</v>
      </c>
      <c r="D7" s="14">
        <v>1.4</v>
      </c>
      <c r="E7" s="20">
        <v>8.2799999999999994</v>
      </c>
    </row>
    <row r="8" spans="1:5" x14ac:dyDescent="0.35">
      <c r="A8" s="2" t="s">
        <v>206</v>
      </c>
      <c r="B8" s="14">
        <v>85.1</v>
      </c>
      <c r="C8" s="14">
        <v>12.8</v>
      </c>
      <c r="D8" s="14">
        <v>2</v>
      </c>
      <c r="E8" s="20">
        <v>2.36</v>
      </c>
    </row>
    <row r="9" spans="1:5" x14ac:dyDescent="0.35">
      <c r="A9" s="2" t="s">
        <v>207</v>
      </c>
      <c r="B9" s="14">
        <v>77.2</v>
      </c>
      <c r="C9" s="14">
        <v>18.2</v>
      </c>
      <c r="D9" s="14">
        <v>4.5999999999999996</v>
      </c>
      <c r="E9" s="20">
        <v>0.44</v>
      </c>
    </row>
    <row r="10" spans="1:5" x14ac:dyDescent="0.35">
      <c r="A10" s="2" t="s">
        <v>208</v>
      </c>
      <c r="B10" s="14">
        <v>67.3</v>
      </c>
      <c r="C10" s="14">
        <v>25.1</v>
      </c>
      <c r="D10" s="14">
        <v>7.7</v>
      </c>
      <c r="E10" s="20">
        <v>0.16</v>
      </c>
    </row>
    <row r="11" spans="1:5" x14ac:dyDescent="0.35">
      <c r="A11" s="2" t="s">
        <v>209</v>
      </c>
      <c r="B11" s="14">
        <v>55.8</v>
      </c>
      <c r="C11" s="14">
        <v>31.7</v>
      </c>
      <c r="D11" s="14">
        <v>12.5</v>
      </c>
      <c r="E11" s="20">
        <v>0.1</v>
      </c>
    </row>
    <row r="12" spans="1:5" x14ac:dyDescent="0.35">
      <c r="A12" s="2" t="s">
        <v>210</v>
      </c>
      <c r="B12" s="14">
        <v>44.3</v>
      </c>
      <c r="C12" s="14">
        <v>38.4</v>
      </c>
      <c r="D12" s="14">
        <v>17.3</v>
      </c>
      <c r="E12" s="20">
        <v>0.18</v>
      </c>
    </row>
    <row r="13" spans="1:5" x14ac:dyDescent="0.35">
      <c r="A13" s="2" t="s">
        <v>211</v>
      </c>
      <c r="B13" s="14">
        <v>31.3</v>
      </c>
      <c r="C13" s="14">
        <v>44.2</v>
      </c>
      <c r="D13" s="14">
        <v>24.5</v>
      </c>
      <c r="E13" s="20">
        <v>0.41</v>
      </c>
    </row>
    <row r="14" spans="1:5" x14ac:dyDescent="0.35">
      <c r="A14" s="2" t="s">
        <v>212</v>
      </c>
      <c r="B14" s="14">
        <v>20.5</v>
      </c>
      <c r="C14" s="14">
        <v>49.2</v>
      </c>
      <c r="D14" s="14">
        <v>30.3</v>
      </c>
      <c r="E14" s="20">
        <v>0.93</v>
      </c>
    </row>
    <row r="15" spans="1:5" x14ac:dyDescent="0.35">
      <c r="A15" s="2" t="s">
        <v>213</v>
      </c>
      <c r="B15" s="14">
        <v>12.1</v>
      </c>
      <c r="C15" s="14">
        <v>44.7</v>
      </c>
      <c r="D15" s="14">
        <v>43.2</v>
      </c>
      <c r="E15" s="20">
        <v>7.4</v>
      </c>
    </row>
    <row r="16" spans="1:5" ht="25" customHeight="1" x14ac:dyDescent="0.35">
      <c r="A16" s="16" t="s">
        <v>89</v>
      </c>
      <c r="B16" s="19">
        <v>58.7</v>
      </c>
      <c r="C16" s="19">
        <v>27.5</v>
      </c>
      <c r="D16" s="19">
        <v>13.8</v>
      </c>
      <c r="E16" s="22">
        <v>0.35</v>
      </c>
    </row>
    <row r="17" spans="2:5" x14ac:dyDescent="0.35">
      <c r="B17" s="15"/>
      <c r="C17" s="15"/>
      <c r="D17" s="15"/>
      <c r="E17" s="21"/>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CEEE0-DF10-4EC5-A2D1-D73DF2A66571}">
  <dimension ref="A1:N27"/>
  <sheetViews>
    <sheetView workbookViewId="0"/>
  </sheetViews>
  <sheetFormatPr defaultColWidth="9.23046875" defaultRowHeight="15.5" x14ac:dyDescent="0.35"/>
  <cols>
    <col min="1" max="16384" width="9.23046875" style="37"/>
  </cols>
  <sheetData>
    <row r="1" spans="1:1" ht="20" x14ac:dyDescent="0.4">
      <c r="A1" s="36" t="s">
        <v>231</v>
      </c>
    </row>
    <row r="2" spans="1:1" x14ac:dyDescent="0.35">
      <c r="A2" s="38" t="str">
        <f>HYPERLINK("#'Table of contents'!A1", "Back to contents")</f>
        <v>Back to contents</v>
      </c>
    </row>
    <row r="27" spans="14:14" x14ac:dyDescent="0.35">
      <c r="N27" s="37" t="s">
        <v>232</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9C53D-01AD-4B1A-AA52-2B72E923DB85}">
  <dimension ref="A1:B26"/>
  <sheetViews>
    <sheetView workbookViewId="0"/>
  </sheetViews>
  <sheetFormatPr defaultColWidth="8.84375" defaultRowHeight="15.5" x14ac:dyDescent="0.35"/>
  <cols>
    <col min="1" max="1" width="9.69140625" style="43" customWidth="1"/>
    <col min="2" max="2" width="12.765625" style="43" customWidth="1"/>
    <col min="3" max="4" width="8.84375" style="43"/>
    <col min="5" max="5" width="11.53515625" style="43" bestFit="1" customWidth="1"/>
    <col min="6" max="16384" width="8.84375" style="43"/>
  </cols>
  <sheetData>
    <row r="1" spans="1:2" ht="20" x14ac:dyDescent="0.4">
      <c r="A1" s="42" t="s">
        <v>235</v>
      </c>
    </row>
    <row r="2" spans="1:2" x14ac:dyDescent="0.35">
      <c r="A2" s="44" t="s">
        <v>19</v>
      </c>
    </row>
    <row r="3" spans="1:2" ht="18.75" customHeight="1" x14ac:dyDescent="0.35">
      <c r="A3" s="38" t="str">
        <f>HYPERLINK("#'Table of contents'!A1", "Back to contents")</f>
        <v>Back to contents</v>
      </c>
    </row>
    <row r="4" spans="1:2" ht="31" x14ac:dyDescent="0.35">
      <c r="A4" s="45" t="s">
        <v>236</v>
      </c>
      <c r="B4" s="46" t="s">
        <v>237</v>
      </c>
    </row>
    <row r="5" spans="1:2" x14ac:dyDescent="0.35">
      <c r="A5" s="47">
        <v>2002</v>
      </c>
      <c r="B5" s="48">
        <v>0</v>
      </c>
    </row>
    <row r="6" spans="1:2" x14ac:dyDescent="0.35">
      <c r="A6" s="47">
        <v>2003</v>
      </c>
      <c r="B6" s="48">
        <v>0.87807436816900175</v>
      </c>
    </row>
    <row r="7" spans="1:2" x14ac:dyDescent="0.35">
      <c r="A7" s="47">
        <v>2004</v>
      </c>
      <c r="B7" s="48">
        <v>0.91709520325902183</v>
      </c>
    </row>
    <row r="8" spans="1:2" x14ac:dyDescent="0.35">
      <c r="A8" s="47">
        <v>2005</v>
      </c>
      <c r="B8" s="48">
        <v>1.0223838863380186</v>
      </c>
    </row>
    <row r="9" spans="1:2" x14ac:dyDescent="0.35">
      <c r="A9" s="47">
        <v>2006</v>
      </c>
      <c r="B9" s="48">
        <v>0.91882247208401324</v>
      </c>
    </row>
    <row r="10" spans="1:2" x14ac:dyDescent="0.35">
      <c r="A10" s="47">
        <v>2007</v>
      </c>
      <c r="B10" s="48">
        <v>1.0358915328850582</v>
      </c>
    </row>
    <row r="11" spans="1:2" x14ac:dyDescent="0.35">
      <c r="A11" s="47">
        <v>2008</v>
      </c>
      <c r="B11" s="48">
        <v>0.81910412130761223</v>
      </c>
    </row>
    <row r="12" spans="1:2" x14ac:dyDescent="0.35">
      <c r="A12" s="47">
        <v>2009</v>
      </c>
      <c r="B12" s="48">
        <v>0.59059226892137495</v>
      </c>
    </row>
    <row r="13" spans="1:2" x14ac:dyDescent="0.35">
      <c r="A13" s="47">
        <v>2010</v>
      </c>
      <c r="B13" s="48">
        <v>0.55553193298749637</v>
      </c>
    </row>
    <row r="14" spans="1:2" x14ac:dyDescent="0.35">
      <c r="A14" s="47">
        <v>2011</v>
      </c>
      <c r="B14" s="48">
        <v>0.48916111490509007</v>
      </c>
    </row>
    <row r="15" spans="1:2" x14ac:dyDescent="0.35">
      <c r="A15" s="47">
        <v>2012</v>
      </c>
      <c r="B15" s="48">
        <v>0.27928412036022365</v>
      </c>
    </row>
    <row r="16" spans="1:2" x14ac:dyDescent="0.35">
      <c r="A16" s="47">
        <v>2013</v>
      </c>
      <c r="B16" s="48">
        <v>0.43582437779838834</v>
      </c>
    </row>
    <row r="17" spans="1:2" x14ac:dyDescent="0.35">
      <c r="A17" s="47">
        <v>2014</v>
      </c>
      <c r="B17" s="48">
        <v>0.51373411502029231</v>
      </c>
    </row>
    <row r="18" spans="1:2" x14ac:dyDescent="0.35">
      <c r="A18" s="47">
        <v>2015</v>
      </c>
      <c r="B18" s="48">
        <v>0.47028953940388973</v>
      </c>
    </row>
    <row r="19" spans="1:2" x14ac:dyDescent="0.35">
      <c r="A19" s="47">
        <v>2016</v>
      </c>
      <c r="B19" s="48">
        <v>0.55923172970866464</v>
      </c>
    </row>
    <row r="20" spans="1:2" x14ac:dyDescent="0.35">
      <c r="A20" s="47">
        <v>2017</v>
      </c>
      <c r="B20" s="48">
        <v>0.60956568856114224</v>
      </c>
    </row>
    <row r="21" spans="1:2" x14ac:dyDescent="0.35">
      <c r="A21" s="47">
        <v>2018</v>
      </c>
      <c r="B21" s="48">
        <v>0.51521244590351234</v>
      </c>
    </row>
    <row r="22" spans="1:2" x14ac:dyDescent="0.35">
      <c r="A22" s="47">
        <v>2019</v>
      </c>
      <c r="B22" s="48">
        <v>0.62514290084858537</v>
      </c>
    </row>
    <row r="23" spans="1:2" x14ac:dyDescent="0.35">
      <c r="A23" s="47">
        <v>2020</v>
      </c>
      <c r="B23" s="48">
        <v>0.33670741548756933</v>
      </c>
    </row>
    <row r="24" spans="1:2" x14ac:dyDescent="0.35">
      <c r="A24" s="47">
        <v>2021</v>
      </c>
      <c r="B24" s="48">
        <v>0.66224978764488629</v>
      </c>
    </row>
    <row r="25" spans="1:2" x14ac:dyDescent="0.35">
      <c r="A25" s="47">
        <v>2022</v>
      </c>
      <c r="B25" s="48">
        <v>0.68819559614063941</v>
      </c>
    </row>
    <row r="26" spans="1:2" x14ac:dyDescent="0.35">
      <c r="A26" s="47">
        <v>2023</v>
      </c>
      <c r="B26" s="48">
        <v>0.79476996754686002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9"/>
  <sheetViews>
    <sheetView topLeftCell="A25" workbookViewId="0">
      <selection activeCell="B39" sqref="B39"/>
    </sheetView>
  </sheetViews>
  <sheetFormatPr defaultColWidth="11.07421875" defaultRowHeight="15.5" x14ac:dyDescent="0.35"/>
  <cols>
    <col min="1" max="1" width="49.3046875" bestFit="1" customWidth="1"/>
    <col min="2" max="2" width="72.69140625" customWidth="1"/>
  </cols>
  <sheetData>
    <row r="1" spans="1:2" ht="20" x14ac:dyDescent="0.4">
      <c r="A1" s="42" t="s">
        <v>17</v>
      </c>
    </row>
    <row r="2" spans="1:2" x14ac:dyDescent="0.35">
      <c r="A2" t="s">
        <v>18</v>
      </c>
    </row>
    <row r="3" spans="1:2" x14ac:dyDescent="0.35">
      <c r="A3" t="s">
        <v>19</v>
      </c>
    </row>
    <row r="4" spans="1:2" x14ac:dyDescent="0.35">
      <c r="A4" s="6" t="s">
        <v>20</v>
      </c>
      <c r="B4" s="6" t="s">
        <v>21</v>
      </c>
    </row>
    <row r="5" spans="1:2" x14ac:dyDescent="0.35">
      <c r="A5" s="7" t="str">
        <f>HYPERLINK("#'Table1'!A1", "Table1")</f>
        <v>Table1</v>
      </c>
      <c r="B5" s="30" t="s">
        <v>217</v>
      </c>
    </row>
    <row r="6" spans="1:2" x14ac:dyDescent="0.35">
      <c r="A6" s="7" t="str">
        <f>HYPERLINK("#'Table2'!A1", "Table2")</f>
        <v>Table2</v>
      </c>
      <c r="B6" s="30" t="s">
        <v>218</v>
      </c>
    </row>
    <row r="7" spans="1:2" x14ac:dyDescent="0.35">
      <c r="A7" s="7" t="str">
        <f>HYPERLINK("#'Table3'!A1", "Table3")</f>
        <v>Table3</v>
      </c>
      <c r="B7" s="30" t="s">
        <v>306</v>
      </c>
    </row>
    <row r="8" spans="1:2" x14ac:dyDescent="0.35">
      <c r="A8" s="7" t="str">
        <f>HYPERLINK("#'Table4'!A1", "Table4")</f>
        <v>Table4</v>
      </c>
      <c r="B8" s="30" t="s">
        <v>222</v>
      </c>
    </row>
    <row r="9" spans="1:2" x14ac:dyDescent="0.35">
      <c r="A9" s="7" t="str">
        <f>HYPERLINK("#'Table5'!A1", "Table5")</f>
        <v>Table5</v>
      </c>
      <c r="B9" s="30" t="s">
        <v>322</v>
      </c>
    </row>
    <row r="10" spans="1:2" x14ac:dyDescent="0.35">
      <c r="A10" s="7" t="str">
        <f>HYPERLINK("#'Table6a'!A1", "Table6a")</f>
        <v>Table6a</v>
      </c>
      <c r="B10" s="30" t="s">
        <v>307</v>
      </c>
    </row>
    <row r="11" spans="1:2" x14ac:dyDescent="0.35">
      <c r="A11" s="7" t="str">
        <f>HYPERLINK("#'Table6b'!A1", "Table6b")</f>
        <v>Table6b</v>
      </c>
      <c r="B11" s="30" t="s">
        <v>223</v>
      </c>
    </row>
    <row r="12" spans="1:2" x14ac:dyDescent="0.35">
      <c r="A12" s="7" t="str">
        <f>HYPERLINK("#'Table6c'!A1", "Table6c")</f>
        <v>Table6c</v>
      </c>
      <c r="B12" s="30" t="s">
        <v>337</v>
      </c>
    </row>
    <row r="13" spans="1:2" x14ac:dyDescent="0.35">
      <c r="A13" s="7" t="str">
        <f>HYPERLINK("#'Table7'!A1", "Table7")</f>
        <v>Table7</v>
      </c>
      <c r="B13" s="30" t="s">
        <v>308</v>
      </c>
    </row>
    <row r="14" spans="1:2" x14ac:dyDescent="0.35">
      <c r="A14" s="7" t="str">
        <f>HYPERLINK("#'Table8'!A1", "Table8")</f>
        <v>Table8</v>
      </c>
      <c r="B14" s="30" t="s">
        <v>311</v>
      </c>
    </row>
    <row r="15" spans="1:2" x14ac:dyDescent="0.35">
      <c r="A15" s="7" t="str">
        <f>HYPERLINK("#'Table9'!A1", "Table9")</f>
        <v>Table9</v>
      </c>
      <c r="B15" s="30" t="s">
        <v>312</v>
      </c>
    </row>
    <row r="16" spans="1:2" x14ac:dyDescent="0.35">
      <c r="A16" s="7" t="str">
        <f>HYPERLINK("#'Table10'!A1", "Table10")</f>
        <v>Table10</v>
      </c>
      <c r="B16" s="30" t="s">
        <v>313</v>
      </c>
    </row>
    <row r="17" spans="1:2" x14ac:dyDescent="0.35">
      <c r="A17" s="7" t="str">
        <f>HYPERLINK("#'Table11'!A1", "Table11")</f>
        <v>Table11</v>
      </c>
      <c r="B17" s="30" t="s">
        <v>314</v>
      </c>
    </row>
    <row r="18" spans="1:2" x14ac:dyDescent="0.35">
      <c r="A18" s="7" t="str">
        <f>HYPERLINK("#'Table12'!A1", "Table12")</f>
        <v>Table12</v>
      </c>
      <c r="B18" s="30" t="s">
        <v>317</v>
      </c>
    </row>
    <row r="19" spans="1:2" x14ac:dyDescent="0.35">
      <c r="A19" s="41" t="s">
        <v>280</v>
      </c>
      <c r="B19" t="s">
        <v>231</v>
      </c>
    </row>
    <row r="20" spans="1:2" x14ac:dyDescent="0.35">
      <c r="A20" s="41" t="s">
        <v>281</v>
      </c>
      <c r="B20" t="s">
        <v>235</v>
      </c>
    </row>
    <row r="21" spans="1:2" x14ac:dyDescent="0.35">
      <c r="A21" s="41" t="s">
        <v>282</v>
      </c>
      <c r="B21" t="s">
        <v>233</v>
      </c>
    </row>
    <row r="22" spans="1:2" x14ac:dyDescent="0.35">
      <c r="A22" s="41" t="s">
        <v>283</v>
      </c>
      <c r="B22" t="s">
        <v>238</v>
      </c>
    </row>
    <row r="23" spans="1:2" x14ac:dyDescent="0.35">
      <c r="A23" s="41" t="s">
        <v>284</v>
      </c>
      <c r="B23" t="s">
        <v>324</v>
      </c>
    </row>
    <row r="24" spans="1:2" x14ac:dyDescent="0.35">
      <c r="A24" s="41" t="s">
        <v>285</v>
      </c>
      <c r="B24" t="s">
        <v>325</v>
      </c>
    </row>
    <row r="25" spans="1:2" x14ac:dyDescent="0.35">
      <c r="A25" s="41" t="s">
        <v>286</v>
      </c>
      <c r="B25" t="s">
        <v>327</v>
      </c>
    </row>
    <row r="26" spans="1:2" x14ac:dyDescent="0.35">
      <c r="A26" s="41" t="s">
        <v>287</v>
      </c>
      <c r="B26" t="s">
        <v>328</v>
      </c>
    </row>
    <row r="27" spans="1:2" x14ac:dyDescent="0.35">
      <c r="A27" s="41" t="s">
        <v>288</v>
      </c>
      <c r="B27" t="s">
        <v>329</v>
      </c>
    </row>
    <row r="28" spans="1:2" x14ac:dyDescent="0.35">
      <c r="A28" s="41" t="s">
        <v>289</v>
      </c>
      <c r="B28" t="s">
        <v>330</v>
      </c>
    </row>
    <row r="29" spans="1:2" x14ac:dyDescent="0.35">
      <c r="A29" s="41" t="s">
        <v>290</v>
      </c>
      <c r="B29" t="s">
        <v>331</v>
      </c>
    </row>
    <row r="30" spans="1:2" x14ac:dyDescent="0.35">
      <c r="A30" s="41" t="s">
        <v>291</v>
      </c>
      <c r="B30" t="s">
        <v>332</v>
      </c>
    </row>
    <row r="31" spans="1:2" x14ac:dyDescent="0.35">
      <c r="A31" s="41" t="s">
        <v>292</v>
      </c>
      <c r="B31" t="s">
        <v>333</v>
      </c>
    </row>
    <row r="32" spans="1:2" x14ac:dyDescent="0.35">
      <c r="A32" s="41" t="s">
        <v>293</v>
      </c>
      <c r="B32" t="s">
        <v>334</v>
      </c>
    </row>
    <row r="33" spans="1:2" x14ac:dyDescent="0.35">
      <c r="A33" s="41" t="s">
        <v>294</v>
      </c>
      <c r="B33" t="s">
        <v>335</v>
      </c>
    </row>
    <row r="34" spans="1:2" x14ac:dyDescent="0.35">
      <c r="A34" s="41" t="s">
        <v>295</v>
      </c>
      <c r="B34" t="s">
        <v>342</v>
      </c>
    </row>
    <row r="35" spans="1:2" x14ac:dyDescent="0.35">
      <c r="A35" s="41" t="s">
        <v>326</v>
      </c>
      <c r="B35" t="s">
        <v>341</v>
      </c>
    </row>
    <row r="36" spans="1:2" x14ac:dyDescent="0.35">
      <c r="A36" s="41" t="s">
        <v>296</v>
      </c>
      <c r="B36" t="s">
        <v>339</v>
      </c>
    </row>
    <row r="37" spans="1:2" x14ac:dyDescent="0.35">
      <c r="A37" s="41" t="s">
        <v>297</v>
      </c>
      <c r="B37" t="s">
        <v>340</v>
      </c>
    </row>
    <row r="38" spans="1:2" x14ac:dyDescent="0.35">
      <c r="A38" s="41" t="s">
        <v>298</v>
      </c>
      <c r="B38" t="s">
        <v>344</v>
      </c>
    </row>
    <row r="39" spans="1:2" x14ac:dyDescent="0.35">
      <c r="A39" s="41" t="s">
        <v>299</v>
      </c>
      <c r="B39" t="s">
        <v>345</v>
      </c>
    </row>
  </sheetData>
  <hyperlinks>
    <hyperlink ref="A19" location="'Figure 1a'!A1" display="Figure 1a" xr:uid="{68CDB541-5863-48B5-9B07-96F18F96592D}"/>
    <hyperlink ref="A20" location="'Figure 1a data'!A1" display="Figure 1a data" xr:uid="{6561C002-24E7-454B-9FA5-BC9814867833}"/>
    <hyperlink ref="A23" location="'Figure 2'!A1" display="Figure 2" xr:uid="{EE13A817-A6A5-4E8E-BB10-6F8EA92EA236}"/>
    <hyperlink ref="A25" location="'Figure 3'!A1" display="Figure 3" xr:uid="{0D58C901-0932-4941-8A07-F3ED432D668D}"/>
    <hyperlink ref="A26" location="'Figure 3 data'!A1" display="Figure 3 data" xr:uid="{EECF184B-965E-4AA8-A9D5-72BD19C7953F}"/>
    <hyperlink ref="A27" location="'Figure 4'!A1" display="Figure 4" xr:uid="{B770F42C-32E8-45ED-AC1D-44A8AD1E3659}"/>
    <hyperlink ref="A28" location="'Figure 4 data'!A1" display="Figure 4 data" xr:uid="{D7E78B38-AACF-4FA1-8C62-B07CB33F7B30}"/>
    <hyperlink ref="A29" location="'Figure 5'!A1" display="Figure 5" xr:uid="{0626B732-CBD1-4F7C-A54E-6E0457EAB0DD}"/>
    <hyperlink ref="A30" location="'Figure 5 data'!A1" display="Figure 5 data" xr:uid="{B15BEB35-985F-4595-8726-A59614B444E1}"/>
    <hyperlink ref="A33" location="'Figure 7'!A1" display="Figure 7" xr:uid="{EE9C2E8E-7630-49F3-8F21-50F1AE9AA06A}"/>
    <hyperlink ref="A34" location="'Figure 8'!A1" display="Figure 8" xr:uid="{940BA938-51BB-407D-A42E-C344D675FA8F}"/>
    <hyperlink ref="A35" location="'Figure 8 data'!A1" display="Figure 8 data" xr:uid="{23CB6748-0227-4D07-A4B0-F347B15D1CE6}"/>
    <hyperlink ref="A36" location="'Figure 9'!A1" display="Figure 9" xr:uid="{0D39221E-10CC-4072-9F30-B50D44C6E74E}"/>
    <hyperlink ref="A38" location="'Figure 10'!A1" display="Figure 10" xr:uid="{80524CD4-D25A-4D4C-A24D-DBD5BE9427CC}"/>
    <hyperlink ref="A21" location="'Figure 1b'!A1" display="Figure 1b" xr:uid="{AFAC5B17-B6E9-47A2-925C-DBD557FD2BC9}"/>
    <hyperlink ref="A22" location="'Figure 1b data'!A1" display="Figure 1b data" xr:uid="{C2EA6B1E-C210-4722-A6E3-4B0EC103B671}"/>
    <hyperlink ref="A24" location="'Figure 2 data'!A1" display="Figure 2 data" xr:uid="{E3B34503-5BA4-4B26-9FA4-04859DF39742}"/>
    <hyperlink ref="A32" location="'Figure 6 data'!A1" display="Figure 6 data" xr:uid="{EE486CB2-83D3-4E59-BC13-D01323502F57}"/>
    <hyperlink ref="A37" location="'Figure 9 data'!A1" display="Figure 9 data" xr:uid="{6C12682A-70D4-4836-98E3-CB7334EBDDB3}"/>
    <hyperlink ref="A31" location="'Figure 6'!A1" display="Figure 6" xr:uid="{B983A872-2C68-41A0-9146-33989B6DDF22}"/>
    <hyperlink ref="A39" location="'Figure 10 data'!A1" display="Figure 10 data" xr:uid="{15756931-98CA-4AD9-81DD-5223E6A4D65B}"/>
  </hyperlinks>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6CA4A-8C10-4B19-A2B3-4C687375D3D7}">
  <dimension ref="A1:B2"/>
  <sheetViews>
    <sheetView workbookViewId="0"/>
  </sheetViews>
  <sheetFormatPr defaultColWidth="9.23046875" defaultRowHeight="15.5" x14ac:dyDescent="0.35"/>
  <cols>
    <col min="1" max="16384" width="9.23046875" style="37"/>
  </cols>
  <sheetData>
    <row r="1" spans="1:2" ht="20" x14ac:dyDescent="0.4">
      <c r="A1" s="42" t="s">
        <v>233</v>
      </c>
    </row>
    <row r="2" spans="1:2" x14ac:dyDescent="0.35">
      <c r="A2" s="39" t="str">
        <f>HYPERLINK("#'Table of Contents'!A1", "Back to contents")</f>
        <v>Back to contents</v>
      </c>
      <c r="B2" s="40"/>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D1474-E5F8-4E8E-BE04-D5B950662448}">
  <dimension ref="A1:F9"/>
  <sheetViews>
    <sheetView workbookViewId="0"/>
  </sheetViews>
  <sheetFormatPr defaultColWidth="9.23046875" defaultRowHeight="15.5" x14ac:dyDescent="0.35"/>
  <cols>
    <col min="1" max="1" width="24.84375" style="37" customWidth="1"/>
    <col min="2" max="2" width="15.07421875" style="37" customWidth="1"/>
    <col min="3" max="5" width="9.23046875" style="37"/>
    <col min="6" max="6" width="10.84375" style="37" customWidth="1"/>
    <col min="7" max="16384" width="9.23046875" style="37"/>
  </cols>
  <sheetData>
    <row r="1" spans="1:6" ht="20" x14ac:dyDescent="0.4">
      <c r="A1" s="42" t="s">
        <v>238</v>
      </c>
      <c r="B1" s="40"/>
    </row>
    <row r="2" spans="1:6" x14ac:dyDescent="0.35">
      <c r="A2" s="40" t="s">
        <v>56</v>
      </c>
      <c r="B2" s="40"/>
    </row>
    <row r="3" spans="1:6" s="43" customFormat="1" x14ac:dyDescent="0.35">
      <c r="A3" s="44" t="s">
        <v>239</v>
      </c>
    </row>
    <row r="4" spans="1:6" x14ac:dyDescent="0.35">
      <c r="A4" s="39" t="str">
        <f>HYPERLINK("#'Table of Contents'!A1", "Back to contents")</f>
        <v>Back to contents</v>
      </c>
      <c r="B4" s="40"/>
    </row>
    <row r="5" spans="1:6" ht="31" x14ac:dyDescent="0.35">
      <c r="A5" s="49" t="s">
        <v>240</v>
      </c>
      <c r="B5" s="50" t="s">
        <v>241</v>
      </c>
      <c r="C5" s="51"/>
      <c r="D5" s="51"/>
    </row>
    <row r="6" spans="1:6" x14ac:dyDescent="0.35">
      <c r="A6" s="52" t="s">
        <v>242</v>
      </c>
      <c r="B6" s="92">
        <v>13.6</v>
      </c>
      <c r="F6" s="54"/>
    </row>
    <row r="7" spans="1:6" x14ac:dyDescent="0.35">
      <c r="A7" s="37" t="s">
        <v>243</v>
      </c>
      <c r="B7" s="37">
        <v>7.53</v>
      </c>
      <c r="F7" s="55"/>
    </row>
    <row r="9" spans="1:6" x14ac:dyDescent="0.35">
      <c r="F9" s="56"/>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0C98D-52E3-48A4-897E-3205B6956EC4}">
  <dimension ref="A1:A2"/>
  <sheetViews>
    <sheetView workbookViewId="0"/>
  </sheetViews>
  <sheetFormatPr defaultColWidth="9.23046875" defaultRowHeight="15.5" x14ac:dyDescent="0.35"/>
  <cols>
    <col min="1" max="16384" width="9.23046875" style="37"/>
  </cols>
  <sheetData>
    <row r="1" spans="1:1" s="40" customFormat="1" ht="20" x14ac:dyDescent="0.4">
      <c r="A1" s="42" t="s">
        <v>324</v>
      </c>
    </row>
    <row r="2" spans="1:1" x14ac:dyDescent="0.35">
      <c r="A2" s="41" t="s">
        <v>234</v>
      </c>
    </row>
  </sheetData>
  <hyperlinks>
    <hyperlink ref="A2" location="'Table of Contents'!A1" display="Back to contents" xr:uid="{0EB820F2-D536-475D-BCEE-B704B2F69BB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48505-4537-4E67-B9BD-E45F186B052E}">
  <dimension ref="A1:H7"/>
  <sheetViews>
    <sheetView workbookViewId="0"/>
  </sheetViews>
  <sheetFormatPr defaultColWidth="9.23046875" defaultRowHeight="15.5" x14ac:dyDescent="0.35"/>
  <cols>
    <col min="1" max="1" width="17.69140625" style="37" customWidth="1"/>
    <col min="2" max="16384" width="9.23046875" style="37"/>
  </cols>
  <sheetData>
    <row r="1" spans="1:8" ht="20" x14ac:dyDescent="0.4">
      <c r="A1" s="42" t="s">
        <v>325</v>
      </c>
    </row>
    <row r="2" spans="1:8" s="40" customFormat="1" x14ac:dyDescent="0.35">
      <c r="A2" s="40" t="s">
        <v>244</v>
      </c>
    </row>
    <row r="3" spans="1:8" x14ac:dyDescent="0.35">
      <c r="A3" s="41" t="s">
        <v>234</v>
      </c>
    </row>
    <row r="4" spans="1:8" x14ac:dyDescent="0.35">
      <c r="A4" s="57" t="s">
        <v>245</v>
      </c>
      <c r="B4" s="57" t="s">
        <v>246</v>
      </c>
      <c r="C4" s="57" t="s">
        <v>247</v>
      </c>
      <c r="D4" s="57" t="s">
        <v>248</v>
      </c>
      <c r="E4" s="57" t="s">
        <v>249</v>
      </c>
      <c r="F4" s="57" t="s">
        <v>60</v>
      </c>
      <c r="G4" s="57" t="s">
        <v>70</v>
      </c>
      <c r="H4" s="57" t="s">
        <v>81</v>
      </c>
    </row>
    <row r="5" spans="1:8" x14ac:dyDescent="0.35">
      <c r="A5" s="37" t="s">
        <v>250</v>
      </c>
      <c r="B5" s="58">
        <v>0.14058390245487212</v>
      </c>
      <c r="C5" s="58">
        <v>0.18556872234677296</v>
      </c>
      <c r="D5" s="58">
        <v>0.21996868868761255</v>
      </c>
      <c r="E5" s="58">
        <v>0.28635033786292419</v>
      </c>
      <c r="F5" s="58">
        <v>0.32880890192067858</v>
      </c>
      <c r="G5" s="58">
        <v>0.34700000000000003</v>
      </c>
      <c r="H5" s="58">
        <v>0.37</v>
      </c>
    </row>
    <row r="6" spans="1:8" x14ac:dyDescent="0.35">
      <c r="A6" s="37" t="s">
        <v>251</v>
      </c>
      <c r="B6" s="58">
        <v>0.26450726422251764</v>
      </c>
      <c r="C6" s="58">
        <v>0.28491868616775201</v>
      </c>
      <c r="D6" s="58">
        <v>0.29490978400121842</v>
      </c>
      <c r="E6" s="58">
        <v>0.31910843790995275</v>
      </c>
      <c r="F6" s="58">
        <v>0.33080092288912832</v>
      </c>
      <c r="G6" s="58">
        <v>0.34</v>
      </c>
      <c r="H6" s="58">
        <v>0.3359840954274354</v>
      </c>
    </row>
    <row r="7" spans="1:8" x14ac:dyDescent="0.35">
      <c r="A7" s="37" t="s">
        <v>252</v>
      </c>
      <c r="B7" s="58">
        <v>0.59490883332261024</v>
      </c>
      <c r="C7" s="58">
        <v>0.52950962599195761</v>
      </c>
      <c r="D7" s="58">
        <v>0.48512152731116909</v>
      </c>
      <c r="E7" s="58">
        <v>0.39454122422712312</v>
      </c>
      <c r="F7" s="58">
        <v>0.3403901751901931</v>
      </c>
      <c r="G7" s="58">
        <v>0.313</v>
      </c>
      <c r="H7" s="58">
        <v>0.2934393638170974</v>
      </c>
    </row>
  </sheetData>
  <hyperlinks>
    <hyperlink ref="A3" location="'Table of Contents'!A1" display="Back to contents" xr:uid="{B8010A04-6C4B-4250-8D0A-55ED1C8564B7}"/>
  </hyperlink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28539-96C9-4120-A5AE-946A2BF515F6}">
  <dimension ref="A1:A2"/>
  <sheetViews>
    <sheetView workbookViewId="0"/>
  </sheetViews>
  <sheetFormatPr defaultColWidth="9.23046875" defaultRowHeight="15.5" x14ac:dyDescent="0.35"/>
  <cols>
    <col min="1" max="16384" width="9.23046875" style="37"/>
  </cols>
  <sheetData>
    <row r="1" spans="1:1" ht="20" x14ac:dyDescent="0.4">
      <c r="A1" s="42" t="s">
        <v>327</v>
      </c>
    </row>
    <row r="2" spans="1:1" x14ac:dyDescent="0.35">
      <c r="A2" s="41" t="s">
        <v>234</v>
      </c>
    </row>
  </sheetData>
  <hyperlinks>
    <hyperlink ref="A2" location="'Table of Contents'!A1" display="Back to contents" xr:uid="{F43AD493-9E3B-464B-B56F-741B2443957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A31E0-D2AE-4544-938A-414D8ACC3932}">
  <dimension ref="A1:H37"/>
  <sheetViews>
    <sheetView workbookViewId="0"/>
  </sheetViews>
  <sheetFormatPr defaultColWidth="8.84375" defaultRowHeight="15.5" x14ac:dyDescent="0.35"/>
  <cols>
    <col min="1" max="1" width="19.69140625" style="43" customWidth="1"/>
    <col min="2" max="2" width="11.84375" style="43" customWidth="1"/>
    <col min="3" max="3" width="12.23046875" style="43" customWidth="1"/>
    <col min="4" max="4" width="34.53515625" style="43" customWidth="1"/>
    <col min="5" max="16384" width="8.84375" style="43"/>
  </cols>
  <sheetData>
    <row r="1" spans="1:8" ht="20" x14ac:dyDescent="0.4">
      <c r="A1" s="42" t="s">
        <v>328</v>
      </c>
    </row>
    <row r="2" spans="1:8" x14ac:dyDescent="0.35">
      <c r="A2" s="44" t="s">
        <v>19</v>
      </c>
    </row>
    <row r="3" spans="1:8" x14ac:dyDescent="0.35">
      <c r="A3" s="44" t="s">
        <v>239</v>
      </c>
    </row>
    <row r="4" spans="1:8" x14ac:dyDescent="0.35">
      <c r="A4" s="38" t="str">
        <f>HYPERLINK("#'Table of contents'!A1", "Back to contents")</f>
        <v>Back to contents</v>
      </c>
    </row>
    <row r="5" spans="1:8" ht="46.5" customHeight="1" x14ac:dyDescent="0.35">
      <c r="A5" s="59" t="s">
        <v>253</v>
      </c>
      <c r="B5" s="60" t="s">
        <v>254</v>
      </c>
      <c r="C5" s="60" t="s">
        <v>255</v>
      </c>
      <c r="H5" s="61" t="s">
        <v>256</v>
      </c>
    </row>
    <row r="6" spans="1:8" x14ac:dyDescent="0.35">
      <c r="A6" s="62" t="s">
        <v>122</v>
      </c>
      <c r="B6" s="63">
        <v>2.2000000000000002</v>
      </c>
      <c r="C6" s="64">
        <v>-6.4373581750865831</v>
      </c>
      <c r="H6" s="65">
        <f>(ROWS($A$6:$A$37)-ROW()+ROW($A$6)-0.5)/ROWS($A$6:$A$37)</f>
        <v>0.984375</v>
      </c>
    </row>
    <row r="7" spans="1:8" x14ac:dyDescent="0.35">
      <c r="A7" s="62" t="s">
        <v>105</v>
      </c>
      <c r="B7" s="63">
        <v>4.9000000000000004</v>
      </c>
      <c r="C7" s="64">
        <v>2.7568054304911049</v>
      </c>
      <c r="H7" s="65">
        <f t="shared" ref="H7:H37" si="0">(ROWS($A$6:$A$37)-ROW()+ROW($A$6)-0.5)/ROWS($A$6:$A$37)</f>
        <v>0.953125</v>
      </c>
    </row>
    <row r="8" spans="1:8" x14ac:dyDescent="0.35">
      <c r="A8" s="62" t="s">
        <v>150</v>
      </c>
      <c r="B8" s="63">
        <v>5.2</v>
      </c>
      <c r="C8" s="64">
        <v>-5.1268271711092055</v>
      </c>
      <c r="H8" s="65">
        <f t="shared" si="0"/>
        <v>0.921875</v>
      </c>
    </row>
    <row r="9" spans="1:8" x14ac:dyDescent="0.35">
      <c r="A9" s="62" t="s">
        <v>144</v>
      </c>
      <c r="B9" s="63">
        <v>6.9</v>
      </c>
      <c r="C9" s="64">
        <v>-0.11639358939923294</v>
      </c>
      <c r="H9" s="65">
        <f t="shared" si="0"/>
        <v>0.890625</v>
      </c>
    </row>
    <row r="10" spans="1:8" x14ac:dyDescent="0.35">
      <c r="A10" s="62" t="s">
        <v>98</v>
      </c>
      <c r="B10" s="63">
        <v>7.2</v>
      </c>
      <c r="C10" s="64">
        <v>-3.4058448692595</v>
      </c>
      <c r="H10" s="65">
        <f t="shared" si="0"/>
        <v>0.859375</v>
      </c>
    </row>
    <row r="11" spans="1:8" x14ac:dyDescent="0.35">
      <c r="A11" s="62" t="s">
        <v>156</v>
      </c>
      <c r="B11" s="63">
        <v>8.1999999999999993</v>
      </c>
      <c r="C11" s="64">
        <v>8.0440627981611676</v>
      </c>
      <c r="H11" s="65">
        <f t="shared" si="0"/>
        <v>0.828125</v>
      </c>
    </row>
    <row r="12" spans="1:8" x14ac:dyDescent="0.35">
      <c r="A12" s="62" t="s">
        <v>130</v>
      </c>
      <c r="B12" s="63">
        <v>8.1999999999999993</v>
      </c>
      <c r="C12" s="64">
        <v>-1.7661343733902379</v>
      </c>
      <c r="H12" s="65">
        <f t="shared" si="0"/>
        <v>0.796875</v>
      </c>
    </row>
    <row r="13" spans="1:8" x14ac:dyDescent="0.35">
      <c r="A13" s="62" t="s">
        <v>103</v>
      </c>
      <c r="B13" s="63">
        <v>8.9</v>
      </c>
      <c r="C13" s="64">
        <v>-1.286652671497257</v>
      </c>
      <c r="H13" s="65">
        <f t="shared" si="0"/>
        <v>0.765625</v>
      </c>
    </row>
    <row r="14" spans="1:8" x14ac:dyDescent="0.35">
      <c r="A14" s="62" t="s">
        <v>107</v>
      </c>
      <c r="B14" s="63">
        <v>9.5</v>
      </c>
      <c r="C14" s="64">
        <v>0.39192795196798524</v>
      </c>
      <c r="H14" s="65">
        <f t="shared" si="0"/>
        <v>0.734375</v>
      </c>
    </row>
    <row r="15" spans="1:8" x14ac:dyDescent="0.35">
      <c r="A15" s="62" t="s">
        <v>109</v>
      </c>
      <c r="B15" s="63">
        <v>10.1</v>
      </c>
      <c r="C15" s="64">
        <v>1.5183977643223212</v>
      </c>
      <c r="H15" s="65">
        <f t="shared" si="0"/>
        <v>0.703125</v>
      </c>
    </row>
    <row r="16" spans="1:8" x14ac:dyDescent="0.35">
      <c r="A16" s="62" t="s">
        <v>117</v>
      </c>
      <c r="B16" s="63">
        <v>11.9</v>
      </c>
      <c r="C16" s="64">
        <v>5.8732964589154335</v>
      </c>
      <c r="H16" s="65">
        <f t="shared" si="0"/>
        <v>0.671875</v>
      </c>
    </row>
    <row r="17" spans="1:8" x14ac:dyDescent="0.35">
      <c r="A17" s="62" t="s">
        <v>132</v>
      </c>
      <c r="B17" s="63">
        <v>12</v>
      </c>
      <c r="C17" s="64">
        <v>5.7081731365496768</v>
      </c>
      <c r="H17" s="65">
        <f t="shared" si="0"/>
        <v>0.640625</v>
      </c>
    </row>
    <row r="18" spans="1:8" x14ac:dyDescent="0.35">
      <c r="A18" s="62" t="s">
        <v>148</v>
      </c>
      <c r="B18" s="63">
        <v>12.3</v>
      </c>
      <c r="C18" s="64">
        <v>6.8105737042595038</v>
      </c>
      <c r="H18" s="65">
        <f t="shared" si="0"/>
        <v>0.609375</v>
      </c>
    </row>
    <row r="19" spans="1:8" x14ac:dyDescent="0.35">
      <c r="A19" s="62" t="s">
        <v>128</v>
      </c>
      <c r="B19" s="63">
        <v>12.6</v>
      </c>
      <c r="C19" s="64">
        <v>-0.87286527514232048</v>
      </c>
      <c r="H19" s="65">
        <f t="shared" si="0"/>
        <v>0.578125</v>
      </c>
    </row>
    <row r="20" spans="1:8" x14ac:dyDescent="0.35">
      <c r="A20" s="62" t="s">
        <v>113</v>
      </c>
      <c r="B20" s="63">
        <v>13.3</v>
      </c>
      <c r="C20" s="64">
        <v>8.0395863449349569</v>
      </c>
      <c r="H20" s="65">
        <f t="shared" si="0"/>
        <v>0.546875</v>
      </c>
    </row>
    <row r="21" spans="1:8" x14ac:dyDescent="0.35">
      <c r="A21" s="62" t="s">
        <v>115</v>
      </c>
      <c r="B21" s="63">
        <v>13.3</v>
      </c>
      <c r="C21" s="64">
        <v>8.5868969298245723</v>
      </c>
      <c r="H21" s="65">
        <f t="shared" si="0"/>
        <v>0.515625</v>
      </c>
    </row>
    <row r="22" spans="1:8" x14ac:dyDescent="0.35">
      <c r="A22" s="62" t="s">
        <v>154</v>
      </c>
      <c r="B22" s="63">
        <v>13.4</v>
      </c>
      <c r="C22" s="64">
        <v>6.412568824757936</v>
      </c>
      <c r="H22" s="65">
        <f t="shared" si="0"/>
        <v>0.484375</v>
      </c>
    </row>
    <row r="23" spans="1:8" x14ac:dyDescent="0.35">
      <c r="A23" s="62" t="s">
        <v>138</v>
      </c>
      <c r="B23" s="63">
        <v>13.8</v>
      </c>
      <c r="C23" s="64">
        <v>6.987811955890888</v>
      </c>
      <c r="H23" s="65">
        <f t="shared" si="0"/>
        <v>0.453125</v>
      </c>
    </row>
    <row r="24" spans="1:8" x14ac:dyDescent="0.35">
      <c r="A24" s="62" t="s">
        <v>96</v>
      </c>
      <c r="B24" s="63">
        <v>14.7</v>
      </c>
      <c r="C24" s="64">
        <v>5.3763440860215006</v>
      </c>
      <c r="H24" s="65">
        <f t="shared" si="0"/>
        <v>0.421875</v>
      </c>
    </row>
    <row r="25" spans="1:8" x14ac:dyDescent="0.35">
      <c r="A25" s="62" t="s">
        <v>140</v>
      </c>
      <c r="B25" s="63">
        <v>15</v>
      </c>
      <c r="C25" s="64">
        <v>8.6394494559657744</v>
      </c>
      <c r="H25" s="65">
        <f t="shared" si="0"/>
        <v>0.390625</v>
      </c>
    </row>
    <row r="26" spans="1:8" x14ac:dyDescent="0.35">
      <c r="A26" s="62" t="s">
        <v>142</v>
      </c>
      <c r="B26" s="63">
        <v>15.3</v>
      </c>
      <c r="C26" s="64">
        <v>4.6363636363636385</v>
      </c>
      <c r="H26" s="65">
        <f t="shared" si="0"/>
        <v>0.359375</v>
      </c>
    </row>
    <row r="27" spans="1:8" x14ac:dyDescent="0.35">
      <c r="A27" s="62" t="s">
        <v>101</v>
      </c>
      <c r="B27" s="63">
        <v>16</v>
      </c>
      <c r="C27" s="64">
        <v>7.498961362692147</v>
      </c>
      <c r="H27" s="65">
        <f t="shared" si="0"/>
        <v>0.328125</v>
      </c>
    </row>
    <row r="28" spans="1:8" x14ac:dyDescent="0.35">
      <c r="A28" s="62" t="s">
        <v>146</v>
      </c>
      <c r="B28" s="63">
        <v>16.2</v>
      </c>
      <c r="C28" s="64">
        <v>8.1447963800904901</v>
      </c>
      <c r="H28" s="65">
        <f t="shared" si="0"/>
        <v>0.296875</v>
      </c>
    </row>
    <row r="29" spans="1:8" x14ac:dyDescent="0.35">
      <c r="A29" s="62" t="s">
        <v>155</v>
      </c>
      <c r="B29" s="63">
        <v>16.399999999999999</v>
      </c>
      <c r="C29" s="64">
        <v>15.081564245810064</v>
      </c>
      <c r="H29" s="65">
        <f t="shared" si="0"/>
        <v>0.265625</v>
      </c>
    </row>
    <row r="30" spans="1:8" x14ac:dyDescent="0.35">
      <c r="A30" s="62" t="s">
        <v>136</v>
      </c>
      <c r="B30" s="63">
        <v>18.3</v>
      </c>
      <c r="C30" s="64">
        <v>11.833049655886917</v>
      </c>
      <c r="H30" s="65">
        <f t="shared" si="0"/>
        <v>0.234375</v>
      </c>
    </row>
    <row r="31" spans="1:8" x14ac:dyDescent="0.35">
      <c r="A31" s="62" t="s">
        <v>126</v>
      </c>
      <c r="B31" s="63">
        <v>19.8</v>
      </c>
      <c r="C31" s="64">
        <v>7.5151100467556242</v>
      </c>
      <c r="H31" s="65">
        <f t="shared" si="0"/>
        <v>0.203125</v>
      </c>
    </row>
    <row r="32" spans="1:8" x14ac:dyDescent="0.35">
      <c r="A32" s="62" t="s">
        <v>152</v>
      </c>
      <c r="B32" s="63">
        <v>20.7</v>
      </c>
      <c r="C32" s="64">
        <v>13.312963771278907</v>
      </c>
      <c r="H32" s="65">
        <f t="shared" si="0"/>
        <v>0.171875</v>
      </c>
    </row>
    <row r="33" spans="1:8" x14ac:dyDescent="0.35">
      <c r="A33" s="62" t="s">
        <v>120</v>
      </c>
      <c r="B33" s="63">
        <v>22.9</v>
      </c>
      <c r="C33" s="64">
        <v>12.371281464530902</v>
      </c>
      <c r="H33" s="65">
        <f t="shared" si="0"/>
        <v>0.140625</v>
      </c>
    </row>
    <row r="34" spans="1:8" x14ac:dyDescent="0.35">
      <c r="A34" s="62" t="s">
        <v>94</v>
      </c>
      <c r="B34" s="63">
        <v>24.6</v>
      </c>
      <c r="C34" s="64">
        <v>15.260236857055464</v>
      </c>
      <c r="H34" s="65">
        <f t="shared" si="0"/>
        <v>0.109375</v>
      </c>
    </row>
    <row r="35" spans="1:8" x14ac:dyDescent="0.35">
      <c r="A35" s="62" t="s">
        <v>134</v>
      </c>
      <c r="B35" s="63">
        <v>26</v>
      </c>
      <c r="C35" s="64">
        <v>13.916192446973618</v>
      </c>
      <c r="H35" s="65">
        <f t="shared" si="0"/>
        <v>7.8125E-2</v>
      </c>
    </row>
    <row r="36" spans="1:8" x14ac:dyDescent="0.35">
      <c r="A36" s="62" t="s">
        <v>124</v>
      </c>
      <c r="B36" s="63">
        <v>27</v>
      </c>
      <c r="C36" s="64">
        <v>19.967853610286834</v>
      </c>
      <c r="H36" s="65">
        <f t="shared" si="0"/>
        <v>4.6875E-2</v>
      </c>
    </row>
    <row r="37" spans="1:8" x14ac:dyDescent="0.35">
      <c r="A37" s="62" t="s">
        <v>111</v>
      </c>
      <c r="B37" s="63">
        <v>27.6</v>
      </c>
      <c r="C37" s="64">
        <v>23.490006589062151</v>
      </c>
      <c r="H37" s="65">
        <f t="shared" si="0"/>
        <v>1.5625E-2</v>
      </c>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C491F-C792-4877-8401-18C4035C2290}">
  <dimension ref="A1:A2"/>
  <sheetViews>
    <sheetView workbookViewId="0"/>
  </sheetViews>
  <sheetFormatPr defaultColWidth="9.23046875" defaultRowHeight="15.5" x14ac:dyDescent="0.35"/>
  <cols>
    <col min="1" max="16384" width="9.23046875" style="37"/>
  </cols>
  <sheetData>
    <row r="1" spans="1:1" ht="20" x14ac:dyDescent="0.4">
      <c r="A1" s="42" t="s">
        <v>329</v>
      </c>
    </row>
    <row r="2" spans="1:1" x14ac:dyDescent="0.35">
      <c r="A2" s="41" t="s">
        <v>234</v>
      </c>
    </row>
  </sheetData>
  <hyperlinks>
    <hyperlink ref="A2" location="'Table of Contents'!A1" display="Back to contents" xr:uid="{3C34A947-3187-4A3B-9B13-357BC455BBE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9DA0E-7E9C-4883-81C1-C5D874EB9B7E}">
  <dimension ref="A1:D37"/>
  <sheetViews>
    <sheetView workbookViewId="0"/>
  </sheetViews>
  <sheetFormatPr defaultColWidth="8.84375" defaultRowHeight="15.5" x14ac:dyDescent="0.35"/>
  <cols>
    <col min="1" max="1" width="8.84375" style="43"/>
    <col min="2" max="2" width="36.07421875" style="43" customWidth="1"/>
    <col min="3" max="3" width="30.07421875" style="43" customWidth="1"/>
    <col min="4" max="16384" width="8.84375" style="43"/>
  </cols>
  <sheetData>
    <row r="1" spans="1:4" ht="20" x14ac:dyDescent="0.4">
      <c r="A1" s="42" t="s">
        <v>330</v>
      </c>
    </row>
    <row r="2" spans="1:4" x14ac:dyDescent="0.35">
      <c r="A2" s="44" t="s">
        <v>257</v>
      </c>
    </row>
    <row r="3" spans="1:4" x14ac:dyDescent="0.35">
      <c r="A3" s="38" t="str">
        <f>HYPERLINK("#'Table of contents'!A1", "Back to contents")</f>
        <v>Back to contents</v>
      </c>
    </row>
    <row r="4" spans="1:4" ht="28.5" customHeight="1" x14ac:dyDescent="0.35">
      <c r="A4" s="45" t="s">
        <v>236</v>
      </c>
      <c r="B4" s="66" t="s">
        <v>258</v>
      </c>
      <c r="C4" s="46" t="s">
        <v>259</v>
      </c>
    </row>
    <row r="5" spans="1:4" x14ac:dyDescent="0.35">
      <c r="A5" s="47">
        <v>2013</v>
      </c>
      <c r="B5" s="43" t="s">
        <v>260</v>
      </c>
      <c r="C5" s="43">
        <v>28</v>
      </c>
      <c r="D5" s="67"/>
    </row>
    <row r="6" spans="1:4" x14ac:dyDescent="0.35">
      <c r="A6" s="47">
        <v>2014</v>
      </c>
      <c r="B6" s="43" t="s">
        <v>260</v>
      </c>
      <c r="C6" s="43">
        <v>34</v>
      </c>
      <c r="D6" s="67"/>
    </row>
    <row r="7" spans="1:4" x14ac:dyDescent="0.35">
      <c r="A7" s="47">
        <v>2015</v>
      </c>
      <c r="B7" s="43" t="s">
        <v>260</v>
      </c>
      <c r="C7" s="43">
        <v>36</v>
      </c>
      <c r="D7" s="67"/>
    </row>
    <row r="8" spans="1:4" x14ac:dyDescent="0.35">
      <c r="A8" s="47">
        <v>2016</v>
      </c>
      <c r="B8" s="43" t="s">
        <v>260</v>
      </c>
      <c r="C8" s="43">
        <v>36</v>
      </c>
      <c r="D8" s="67"/>
    </row>
    <row r="9" spans="1:4" x14ac:dyDescent="0.35">
      <c r="A9" s="47">
        <v>2017</v>
      </c>
      <c r="B9" s="43" t="s">
        <v>260</v>
      </c>
      <c r="C9" s="43">
        <v>37</v>
      </c>
      <c r="D9" s="67"/>
    </row>
    <row r="10" spans="1:4" x14ac:dyDescent="0.35">
      <c r="A10" s="47">
        <v>2018</v>
      </c>
      <c r="B10" s="43" t="s">
        <v>260</v>
      </c>
      <c r="C10" s="43">
        <v>39</v>
      </c>
      <c r="D10" s="67"/>
    </row>
    <row r="11" spans="1:4" x14ac:dyDescent="0.35">
      <c r="A11" s="47">
        <v>2019</v>
      </c>
      <c r="B11" s="43" t="s">
        <v>260</v>
      </c>
      <c r="C11" s="43">
        <v>41</v>
      </c>
      <c r="D11" s="67"/>
    </row>
    <row r="12" spans="1:4" x14ac:dyDescent="0.35">
      <c r="A12" s="47">
        <v>2020</v>
      </c>
      <c r="B12" s="43" t="s">
        <v>260</v>
      </c>
      <c r="C12" s="43">
        <v>47</v>
      </c>
      <c r="D12" s="67"/>
    </row>
    <row r="13" spans="1:4" x14ac:dyDescent="0.35">
      <c r="A13" s="47">
        <v>2021</v>
      </c>
      <c r="B13" s="43" t="s">
        <v>260</v>
      </c>
      <c r="C13" s="43">
        <v>44</v>
      </c>
      <c r="D13" s="67"/>
    </row>
    <row r="14" spans="1:4" x14ac:dyDescent="0.35">
      <c r="A14" s="47">
        <v>2022</v>
      </c>
      <c r="B14" s="43" t="s">
        <v>260</v>
      </c>
      <c r="C14" s="43">
        <v>45</v>
      </c>
      <c r="D14" s="67"/>
    </row>
    <row r="15" spans="1:4" x14ac:dyDescent="0.35">
      <c r="A15" s="47">
        <v>2023</v>
      </c>
      <c r="B15" s="43" t="s">
        <v>260</v>
      </c>
      <c r="C15" s="43">
        <v>46</v>
      </c>
      <c r="D15" s="67"/>
    </row>
    <row r="16" spans="1:4" x14ac:dyDescent="0.35">
      <c r="A16" s="47">
        <v>2013</v>
      </c>
      <c r="B16" s="43" t="s">
        <v>261</v>
      </c>
      <c r="C16" s="43">
        <v>44</v>
      </c>
    </row>
    <row r="17" spans="1:3" x14ac:dyDescent="0.35">
      <c r="A17" s="47">
        <v>2014</v>
      </c>
      <c r="B17" s="43" t="s">
        <v>261</v>
      </c>
      <c r="C17" s="43">
        <v>42</v>
      </c>
    </row>
    <row r="18" spans="1:3" x14ac:dyDescent="0.35">
      <c r="A18" s="47">
        <v>2015</v>
      </c>
      <c r="B18" s="43" t="s">
        <v>261</v>
      </c>
      <c r="C18" s="43">
        <v>43</v>
      </c>
    </row>
    <row r="19" spans="1:3" x14ac:dyDescent="0.35">
      <c r="A19" s="47">
        <v>2016</v>
      </c>
      <c r="B19" s="43" t="s">
        <v>261</v>
      </c>
      <c r="C19" s="43">
        <v>43</v>
      </c>
    </row>
    <row r="20" spans="1:3" x14ac:dyDescent="0.35">
      <c r="A20" s="47">
        <v>2017</v>
      </c>
      <c r="B20" s="43" t="s">
        <v>261</v>
      </c>
      <c r="C20" s="43">
        <v>42</v>
      </c>
    </row>
    <row r="21" spans="1:3" x14ac:dyDescent="0.35">
      <c r="A21" s="47">
        <v>2018</v>
      </c>
      <c r="B21" s="43" t="s">
        <v>261</v>
      </c>
      <c r="C21" s="43">
        <v>44</v>
      </c>
    </row>
    <row r="22" spans="1:3" x14ac:dyDescent="0.35">
      <c r="A22" s="47">
        <v>2019</v>
      </c>
      <c r="B22" s="43" t="s">
        <v>261</v>
      </c>
      <c r="C22" s="43">
        <v>44</v>
      </c>
    </row>
    <row r="23" spans="1:3" x14ac:dyDescent="0.35">
      <c r="A23" s="47">
        <v>2020</v>
      </c>
      <c r="B23" s="43" t="s">
        <v>261</v>
      </c>
      <c r="C23" s="43">
        <v>43</v>
      </c>
    </row>
    <row r="24" spans="1:3" x14ac:dyDescent="0.35">
      <c r="A24" s="47">
        <v>2021</v>
      </c>
      <c r="B24" s="43" t="s">
        <v>261</v>
      </c>
      <c r="C24" s="43">
        <v>45</v>
      </c>
    </row>
    <row r="25" spans="1:3" x14ac:dyDescent="0.35">
      <c r="A25" s="47">
        <v>2022</v>
      </c>
      <c r="B25" s="43" t="s">
        <v>261</v>
      </c>
      <c r="C25" s="43">
        <v>46</v>
      </c>
    </row>
    <row r="26" spans="1:3" x14ac:dyDescent="0.35">
      <c r="A26" s="47">
        <v>2023</v>
      </c>
      <c r="B26" s="43" t="s">
        <v>261</v>
      </c>
      <c r="C26" s="43">
        <v>46</v>
      </c>
    </row>
    <row r="27" spans="1:3" x14ac:dyDescent="0.35">
      <c r="A27" s="47">
        <v>2013</v>
      </c>
      <c r="B27" s="43" t="s">
        <v>262</v>
      </c>
      <c r="C27" s="43">
        <v>35</v>
      </c>
    </row>
    <row r="28" spans="1:3" x14ac:dyDescent="0.35">
      <c r="A28" s="47">
        <v>2014</v>
      </c>
      <c r="B28" s="43" t="s">
        <v>262</v>
      </c>
      <c r="C28" s="43">
        <v>29</v>
      </c>
    </row>
    <row r="29" spans="1:3" x14ac:dyDescent="0.35">
      <c r="A29" s="47">
        <v>2015</v>
      </c>
      <c r="B29" s="43" t="s">
        <v>262</v>
      </c>
      <c r="C29" s="43">
        <v>27</v>
      </c>
    </row>
    <row r="30" spans="1:3" x14ac:dyDescent="0.35">
      <c r="A30" s="47">
        <v>2016</v>
      </c>
      <c r="B30" s="43" t="s">
        <v>262</v>
      </c>
      <c r="C30" s="43">
        <v>26</v>
      </c>
    </row>
    <row r="31" spans="1:3" x14ac:dyDescent="0.35">
      <c r="A31" s="47">
        <v>2017</v>
      </c>
      <c r="B31" s="43" t="s">
        <v>262</v>
      </c>
      <c r="C31" s="43">
        <v>26</v>
      </c>
    </row>
    <row r="32" spans="1:3" x14ac:dyDescent="0.35">
      <c r="A32" s="47">
        <v>2018</v>
      </c>
      <c r="B32" s="43" t="s">
        <v>262</v>
      </c>
      <c r="C32" s="43">
        <v>25</v>
      </c>
    </row>
    <row r="33" spans="1:3" x14ac:dyDescent="0.35">
      <c r="A33" s="47">
        <v>2019</v>
      </c>
      <c r="B33" s="43" t="s">
        <v>262</v>
      </c>
      <c r="C33" s="43">
        <v>25</v>
      </c>
    </row>
    <row r="34" spans="1:3" x14ac:dyDescent="0.35">
      <c r="A34" s="47">
        <v>2020</v>
      </c>
      <c r="B34" s="43" t="s">
        <v>262</v>
      </c>
      <c r="C34" s="43">
        <v>25</v>
      </c>
    </row>
    <row r="35" spans="1:3" x14ac:dyDescent="0.35">
      <c r="A35" s="47">
        <v>2021</v>
      </c>
      <c r="B35" s="43" t="s">
        <v>262</v>
      </c>
      <c r="C35" s="43">
        <v>24</v>
      </c>
    </row>
    <row r="36" spans="1:3" x14ac:dyDescent="0.35">
      <c r="A36" s="47">
        <v>2022</v>
      </c>
      <c r="B36" s="43" t="s">
        <v>262</v>
      </c>
      <c r="C36" s="43">
        <v>24</v>
      </c>
    </row>
    <row r="37" spans="1:3" x14ac:dyDescent="0.35">
      <c r="A37" s="47">
        <v>2023</v>
      </c>
      <c r="B37" s="43" t="s">
        <v>262</v>
      </c>
      <c r="C37" s="43">
        <v>24</v>
      </c>
    </row>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23658-3E73-4C37-9D00-3BD03CBF69D6}">
  <dimension ref="A1:A2"/>
  <sheetViews>
    <sheetView workbookViewId="0"/>
  </sheetViews>
  <sheetFormatPr defaultColWidth="9.23046875" defaultRowHeight="15.5" x14ac:dyDescent="0.35"/>
  <cols>
    <col min="1" max="16384" width="9.23046875" style="37"/>
  </cols>
  <sheetData>
    <row r="1" spans="1:1" ht="20" x14ac:dyDescent="0.4">
      <c r="A1" s="36" t="s">
        <v>336</v>
      </c>
    </row>
    <row r="2" spans="1:1" x14ac:dyDescent="0.35">
      <c r="A2" s="41" t="str">
        <f>HYPERLINK("#'Table of contents'!A1", "Back to contents")</f>
        <v>Back to contents</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D1E11-2C77-4038-B4F8-5326F4A85482}">
  <dimension ref="A1:I27"/>
  <sheetViews>
    <sheetView workbookViewId="0"/>
  </sheetViews>
  <sheetFormatPr defaultColWidth="8.84375" defaultRowHeight="15.5" x14ac:dyDescent="0.35"/>
  <cols>
    <col min="1" max="1" width="9.07421875" style="43" customWidth="1"/>
    <col min="2" max="2" width="20.23046875" style="43" customWidth="1"/>
    <col min="3" max="3" width="21.765625" style="43" customWidth="1"/>
    <col min="4" max="16384" width="8.84375" style="43"/>
  </cols>
  <sheetData>
    <row r="1" spans="1:9" ht="20" x14ac:dyDescent="0.4">
      <c r="A1" s="36" t="s">
        <v>332</v>
      </c>
    </row>
    <row r="2" spans="1:9" x14ac:dyDescent="0.35">
      <c r="A2" s="44" t="s">
        <v>257</v>
      </c>
    </row>
    <row r="3" spans="1:9" ht="17.5" x14ac:dyDescent="0.35">
      <c r="A3" s="44" t="s">
        <v>263</v>
      </c>
      <c r="G3" s="68"/>
    </row>
    <row r="4" spans="1:9" x14ac:dyDescent="0.35">
      <c r="A4" s="38" t="str">
        <f>HYPERLINK("#'Table of contents'!A1", "Back to contents")</f>
        <v>Back to contents</v>
      </c>
    </row>
    <row r="5" spans="1:9" x14ac:dyDescent="0.35">
      <c r="A5" s="45" t="s">
        <v>236</v>
      </c>
      <c r="B5" s="46" t="s">
        <v>264</v>
      </c>
      <c r="C5" s="46" t="s">
        <v>265</v>
      </c>
    </row>
    <row r="6" spans="1:9" x14ac:dyDescent="0.35">
      <c r="A6" s="47">
        <v>2003</v>
      </c>
      <c r="B6" s="69">
        <v>17852</v>
      </c>
      <c r="C6" s="69">
        <v>23142</v>
      </c>
      <c r="I6" s="44"/>
    </row>
    <row r="7" spans="1:9" x14ac:dyDescent="0.35">
      <c r="A7" s="47">
        <v>2004</v>
      </c>
      <c r="B7" s="69">
        <v>20739</v>
      </c>
      <c r="C7" s="69">
        <v>25048</v>
      </c>
      <c r="I7" s="70"/>
    </row>
    <row r="8" spans="1:9" x14ac:dyDescent="0.35">
      <c r="A8" s="47">
        <v>2005</v>
      </c>
      <c r="B8" s="69">
        <v>19867</v>
      </c>
      <c r="C8" s="69">
        <v>25710</v>
      </c>
    </row>
    <row r="9" spans="1:9" x14ac:dyDescent="0.35">
      <c r="A9" s="47">
        <v>2006</v>
      </c>
      <c r="B9" s="69">
        <v>19289</v>
      </c>
      <c r="C9" s="69">
        <v>24715</v>
      </c>
    </row>
    <row r="10" spans="1:9" x14ac:dyDescent="0.35">
      <c r="A10" s="47">
        <v>2007</v>
      </c>
      <c r="B10" s="69">
        <v>24525</v>
      </c>
      <c r="C10" s="69">
        <v>25271</v>
      </c>
    </row>
    <row r="11" spans="1:9" x14ac:dyDescent="0.35">
      <c r="A11" s="47">
        <v>2008</v>
      </c>
      <c r="B11" s="69">
        <v>20287</v>
      </c>
      <c r="C11" s="69">
        <v>23680</v>
      </c>
    </row>
    <row r="12" spans="1:9" x14ac:dyDescent="0.35">
      <c r="A12" s="47">
        <v>2009</v>
      </c>
      <c r="B12" s="69">
        <v>15274</v>
      </c>
      <c r="C12" s="69">
        <v>18279</v>
      </c>
    </row>
    <row r="13" spans="1:9" x14ac:dyDescent="0.35">
      <c r="A13" s="47">
        <v>2010</v>
      </c>
      <c r="B13" s="69">
        <v>12339</v>
      </c>
      <c r="C13" s="69">
        <v>17073</v>
      </c>
    </row>
    <row r="14" spans="1:9" x14ac:dyDescent="0.35">
      <c r="A14" s="47">
        <v>2011</v>
      </c>
      <c r="B14" s="69">
        <v>12353</v>
      </c>
      <c r="C14" s="69">
        <v>15725</v>
      </c>
    </row>
    <row r="15" spans="1:9" x14ac:dyDescent="0.35">
      <c r="A15" s="47">
        <v>2012</v>
      </c>
      <c r="B15" s="69">
        <v>14193</v>
      </c>
      <c r="C15" s="69">
        <v>15360</v>
      </c>
    </row>
    <row r="16" spans="1:9" x14ac:dyDescent="0.35">
      <c r="A16" s="47">
        <v>2013</v>
      </c>
      <c r="B16" s="69">
        <v>11828</v>
      </c>
      <c r="C16" s="69">
        <v>14790</v>
      </c>
    </row>
    <row r="17" spans="1:6" x14ac:dyDescent="0.35">
      <c r="A17" s="47">
        <v>2014</v>
      </c>
      <c r="B17" s="69">
        <v>13691</v>
      </c>
      <c r="C17" s="69">
        <v>15553</v>
      </c>
    </row>
    <row r="18" spans="1:6" x14ac:dyDescent="0.35">
      <c r="A18" s="47">
        <v>2015</v>
      </c>
      <c r="B18" s="69">
        <v>17021</v>
      </c>
      <c r="C18" s="69">
        <v>16988</v>
      </c>
    </row>
    <row r="19" spans="1:6" x14ac:dyDescent="0.35">
      <c r="A19" s="47">
        <v>2016</v>
      </c>
      <c r="B19" s="69">
        <v>18085</v>
      </c>
      <c r="C19" s="69">
        <v>16727</v>
      </c>
    </row>
    <row r="20" spans="1:6" x14ac:dyDescent="0.35">
      <c r="A20" s="47">
        <v>2017</v>
      </c>
      <c r="B20" s="69">
        <v>19364</v>
      </c>
      <c r="C20" s="69">
        <v>17969</v>
      </c>
    </row>
    <row r="21" spans="1:6" x14ac:dyDescent="0.35">
      <c r="A21" s="47">
        <v>2018</v>
      </c>
      <c r="B21" s="69">
        <v>20154</v>
      </c>
      <c r="C21" s="69">
        <v>18779</v>
      </c>
    </row>
    <row r="22" spans="1:6" x14ac:dyDescent="0.35">
      <c r="A22" s="47">
        <v>2019</v>
      </c>
      <c r="B22" s="69">
        <v>21686</v>
      </c>
      <c r="C22" s="69">
        <v>22019</v>
      </c>
    </row>
    <row r="23" spans="1:6" x14ac:dyDescent="0.35">
      <c r="A23" s="47">
        <v>2020</v>
      </c>
      <c r="B23" s="69">
        <v>16854</v>
      </c>
      <c r="C23" s="69">
        <v>16265</v>
      </c>
    </row>
    <row r="24" spans="1:6" x14ac:dyDescent="0.35">
      <c r="A24" s="47">
        <v>2021</v>
      </c>
      <c r="B24" s="69">
        <v>21268</v>
      </c>
      <c r="C24" s="69">
        <v>20924</v>
      </c>
    </row>
    <row r="25" spans="1:6" x14ac:dyDescent="0.35">
      <c r="A25" s="71">
        <v>2022</v>
      </c>
      <c r="B25" s="69">
        <v>24386</v>
      </c>
      <c r="C25" s="69">
        <v>23312</v>
      </c>
    </row>
    <row r="26" spans="1:6" x14ac:dyDescent="0.35">
      <c r="A26" s="47">
        <v>2023</v>
      </c>
      <c r="B26" s="69">
        <v>21846</v>
      </c>
      <c r="C26" s="69">
        <v>21916</v>
      </c>
      <c r="E26" s="72"/>
      <c r="F26" s="73"/>
    </row>
    <row r="27" spans="1:6" x14ac:dyDescent="0.35">
      <c r="F27" s="7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
  <sheetViews>
    <sheetView workbookViewId="0"/>
  </sheetViews>
  <sheetFormatPr defaultColWidth="11.07421875" defaultRowHeight="15.5" x14ac:dyDescent="0.35"/>
  <cols>
    <col min="2" max="2" width="72.69140625" customWidth="1"/>
    <col min="4" max="4" width="72.69140625" customWidth="1"/>
  </cols>
  <sheetData>
    <row r="1" spans="1:4" ht="20" x14ac:dyDescent="0.4">
      <c r="A1" s="42" t="s">
        <v>22</v>
      </c>
    </row>
    <row r="2" spans="1:4" x14ac:dyDescent="0.35">
      <c r="A2" t="s">
        <v>23</v>
      </c>
    </row>
    <row r="4" spans="1:4" ht="31" x14ac:dyDescent="0.35">
      <c r="A4" s="8" t="s">
        <v>24</v>
      </c>
      <c r="B4" s="8" t="s">
        <v>25</v>
      </c>
      <c r="C4" s="8" t="s">
        <v>26</v>
      </c>
      <c r="D4" s="8" t="s">
        <v>27</v>
      </c>
    </row>
    <row r="5" spans="1:4" ht="208" customHeight="1" x14ac:dyDescent="0.35">
      <c r="A5" s="31" t="s">
        <v>28</v>
      </c>
      <c r="B5" s="34" t="s">
        <v>29</v>
      </c>
      <c r="C5" s="34" t="s">
        <v>226</v>
      </c>
      <c r="D5" s="35" t="str">
        <f>HYPERLINK("https://www.nrscotland.gov.uk/files//statistics/household-estimates/2023/house-est-23-methodology.pdf", "Households and Dwellings in Scotland: Methodology Guide")</f>
        <v>Households and Dwellings in Scotland: Methodology Guide</v>
      </c>
    </row>
    <row r="6" spans="1:4" ht="31" x14ac:dyDescent="0.35">
      <c r="A6" s="31" t="s">
        <v>30</v>
      </c>
      <c r="B6" s="34" t="s">
        <v>227</v>
      </c>
      <c r="C6" s="31" t="s">
        <v>31</v>
      </c>
      <c r="D6" s="31"/>
    </row>
    <row r="7" spans="1:4" ht="124" x14ac:dyDescent="0.35">
      <c r="A7" s="31" t="s">
        <v>32</v>
      </c>
      <c r="B7" s="34" t="s">
        <v>301</v>
      </c>
      <c r="C7" s="31" t="s">
        <v>31</v>
      </c>
      <c r="D7" s="31"/>
    </row>
    <row r="8" spans="1:4" ht="31" x14ac:dyDescent="0.35">
      <c r="A8" s="34" t="s">
        <v>33</v>
      </c>
      <c r="B8" s="34" t="s">
        <v>224</v>
      </c>
      <c r="C8" s="31" t="s">
        <v>35</v>
      </c>
      <c r="D8" s="31"/>
    </row>
    <row r="9" spans="1:4" ht="46.5" x14ac:dyDescent="0.35">
      <c r="A9" s="34" t="s">
        <v>34</v>
      </c>
      <c r="B9" s="31" t="s">
        <v>38</v>
      </c>
      <c r="C9" s="31" t="s">
        <v>39</v>
      </c>
      <c r="D9" s="31"/>
    </row>
    <row r="10" spans="1:4" ht="46.5" x14ac:dyDescent="0.35">
      <c r="A10" s="34" t="s">
        <v>36</v>
      </c>
      <c r="B10" s="31" t="s">
        <v>41</v>
      </c>
      <c r="C10" s="31" t="s">
        <v>39</v>
      </c>
      <c r="D10" s="31"/>
    </row>
    <row r="11" spans="1:4" ht="46.5" x14ac:dyDescent="0.35">
      <c r="A11" s="34" t="s">
        <v>37</v>
      </c>
      <c r="B11" s="34" t="s">
        <v>318</v>
      </c>
      <c r="C11" s="31" t="s">
        <v>43</v>
      </c>
      <c r="D11" s="31"/>
    </row>
    <row r="12" spans="1:4" ht="124" x14ac:dyDescent="0.35">
      <c r="A12" s="34" t="s">
        <v>40</v>
      </c>
      <c r="B12" s="34" t="s">
        <v>229</v>
      </c>
      <c r="C12" s="31" t="s">
        <v>45</v>
      </c>
      <c r="D12" s="34"/>
    </row>
    <row r="13" spans="1:4" ht="93" x14ac:dyDescent="0.35">
      <c r="A13" s="34" t="s">
        <v>42</v>
      </c>
      <c r="B13" s="34" t="s">
        <v>225</v>
      </c>
      <c r="C13" s="31" t="s">
        <v>47</v>
      </c>
      <c r="D13" s="32" t="str">
        <f>HYPERLINK("https://www.gov.scot/publications/scottish-household-survey-2021-telephone-survey-key-findings/pages/2/", "An Official Statistics Publication for Scotland - Scottish Household Survey 2021 - telephone survey: key findings - gov.scot (www.gov.scot) (open in a new window)")</f>
        <v>An Official Statistics Publication for Scotland - Scottish Household Survey 2021 - telephone survey: key findings - gov.scot (www.gov.scot) (open in a new window)</v>
      </c>
    </row>
    <row r="14" spans="1:4" ht="46.5" x14ac:dyDescent="0.35">
      <c r="A14" s="34" t="s">
        <v>44</v>
      </c>
      <c r="B14" s="34" t="s">
        <v>228</v>
      </c>
      <c r="C14" s="31" t="s">
        <v>49</v>
      </c>
      <c r="D14" s="32" t="str">
        <f>HYPERLINK("https://webarchive.nrscotland.gov.uk/20210313061311/https:/www.nrscotland.gov.uk/files/statistics/household-estimates/2017/house-est-17-all-tabs.xlsx", "More recent data on number of rooms and type of dwellings - Tables 8-10-12-14  (download a file)")</f>
        <v>More recent data on number of rooms and type of dwellings - Tables 8-10-12-14  (download a file)</v>
      </c>
    </row>
    <row r="15" spans="1:4" ht="46.5" x14ac:dyDescent="0.35">
      <c r="A15" s="34" t="s">
        <v>46</v>
      </c>
      <c r="B15" s="31" t="s">
        <v>51</v>
      </c>
      <c r="C15" s="31" t="s">
        <v>49</v>
      </c>
      <c r="D15" s="32" t="str">
        <f>HYPERLINK("https://www.saa.gov.uk/council-tax/council-tax-bands/", "Explanation on Council tax bands on the Scottish Assessors website (open in a new window)")</f>
        <v>Explanation on Council tax bands on the Scottish Assessors website (open in a new window)</v>
      </c>
    </row>
    <row r="16" spans="1:4" ht="31" x14ac:dyDescent="0.35">
      <c r="A16" s="34" t="s">
        <v>48</v>
      </c>
      <c r="B16" s="31" t="s">
        <v>52</v>
      </c>
      <c r="C16" s="31" t="s">
        <v>53</v>
      </c>
      <c r="D16" s="32" t="str">
        <f>HYPERLINK("https://www.gov.scot/publications/scottish-government-urban-rural-classification-2020/", "Scottish Government Urban Rural classification (open in a new window)")</f>
        <v>Scottish Government Urban Rural classification (open in a new window)</v>
      </c>
    </row>
    <row r="17" spans="1:4" ht="31" x14ac:dyDescent="0.35">
      <c r="A17" s="34" t="s">
        <v>50</v>
      </c>
      <c r="B17" s="34" t="s">
        <v>54</v>
      </c>
      <c r="C17" s="31" t="s">
        <v>55</v>
      </c>
      <c r="D17" s="32" t="str">
        <f>HYPERLINK("https://www.gov.scot/collections/scottish-index-of-multiple-deprivation-2020/", "Scottish Index of Multiple Deprivation, 2020 (open in a new window)")</f>
        <v>Scottish Index of Multiple Deprivation, 2020 (open in a new window)</v>
      </c>
    </row>
  </sheetData>
  <pageMargins left="0.7" right="0.7" top="0.75" bottom="0.75" header="0.3" footer="0.3"/>
  <pageSetup paperSize="9" orientation="portrait" horizontalDpi="300" verticalDpi="300"/>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C346B-58D6-463B-80F3-AAC01CACB568}">
  <dimension ref="A1:A2"/>
  <sheetViews>
    <sheetView workbookViewId="0"/>
  </sheetViews>
  <sheetFormatPr defaultColWidth="8.84375" defaultRowHeight="15.5" x14ac:dyDescent="0.35"/>
  <cols>
    <col min="1" max="1" width="19.07421875" style="40" bestFit="1" customWidth="1"/>
    <col min="2" max="2" width="17.23046875" style="40" bestFit="1" customWidth="1"/>
    <col min="3" max="3" width="7.84375" style="40" customWidth="1"/>
    <col min="4" max="4" width="19.07421875" style="40" bestFit="1" customWidth="1"/>
    <col min="5" max="6" width="9.4609375" style="40" customWidth="1"/>
    <col min="7" max="7" width="19.07421875" style="40" bestFit="1" customWidth="1"/>
    <col min="8" max="16384" width="8.84375" style="40"/>
  </cols>
  <sheetData>
    <row r="1" spans="1:1" ht="27.75" customHeight="1" x14ac:dyDescent="0.4">
      <c r="A1" s="42" t="s">
        <v>333</v>
      </c>
    </row>
    <row r="2" spans="1:1" ht="15" customHeight="1" x14ac:dyDescent="0.35">
      <c r="A2" s="38" t="str">
        <f>HYPERLINK("#'Table of contents'!A1", "Back to contents")</f>
        <v>Back to contents</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73128-E459-4237-B569-D47D12489F3F}">
  <dimension ref="A1:N37"/>
  <sheetViews>
    <sheetView workbookViewId="0"/>
  </sheetViews>
  <sheetFormatPr defaultColWidth="8.84375" defaultRowHeight="15.5" x14ac:dyDescent="0.35"/>
  <cols>
    <col min="1" max="1" width="19.3046875" style="40" customWidth="1"/>
    <col min="2" max="2" width="20.23046875" style="40" customWidth="1"/>
    <col min="3" max="3" width="7.84375" style="40" customWidth="1"/>
    <col min="4" max="4" width="19.07421875" style="40" bestFit="1" customWidth="1"/>
    <col min="5" max="5" width="28.765625" style="40" customWidth="1"/>
    <col min="6" max="6" width="9.4609375" style="40" customWidth="1"/>
    <col min="7" max="7" width="19.07421875" style="40" bestFit="1" customWidth="1"/>
    <col min="8" max="8" width="18.53515625" style="40" customWidth="1"/>
    <col min="9" max="16384" width="8.84375" style="40"/>
  </cols>
  <sheetData>
    <row r="1" spans="1:14" ht="20" x14ac:dyDescent="0.4">
      <c r="A1" s="42" t="s">
        <v>334</v>
      </c>
    </row>
    <row r="2" spans="1:14" x14ac:dyDescent="0.35">
      <c r="A2" s="40" t="s">
        <v>266</v>
      </c>
    </row>
    <row r="3" spans="1:14" x14ac:dyDescent="0.35">
      <c r="A3" s="38" t="str">
        <f>HYPERLINK("#'Table of contents'!A1", "Back to contents")</f>
        <v>Back to contents</v>
      </c>
    </row>
    <row r="4" spans="1:14" x14ac:dyDescent="0.35">
      <c r="A4" s="74" t="s">
        <v>253</v>
      </c>
      <c r="B4" s="75" t="s">
        <v>267</v>
      </c>
      <c r="C4" s="74"/>
      <c r="D4" s="74" t="s">
        <v>253</v>
      </c>
      <c r="E4" s="75" t="s">
        <v>268</v>
      </c>
      <c r="F4" s="74"/>
      <c r="G4" s="74" t="s">
        <v>253</v>
      </c>
      <c r="H4" s="75" t="s">
        <v>269</v>
      </c>
      <c r="N4" s="40" t="s">
        <v>270</v>
      </c>
    </row>
    <row r="5" spans="1:14" x14ac:dyDescent="0.35">
      <c r="A5" s="40" t="s">
        <v>128</v>
      </c>
      <c r="B5" s="63">
        <v>8</v>
      </c>
      <c r="D5" s="40" t="s">
        <v>142</v>
      </c>
      <c r="E5" s="63">
        <v>5.4</v>
      </c>
      <c r="G5" s="40" t="s">
        <v>98</v>
      </c>
      <c r="H5" s="63">
        <v>6.6</v>
      </c>
    </row>
    <row r="6" spans="1:14" x14ac:dyDescent="0.35">
      <c r="A6" s="40" t="s">
        <v>142</v>
      </c>
      <c r="B6" s="63">
        <v>7.5</v>
      </c>
      <c r="D6" s="40" t="s">
        <v>128</v>
      </c>
      <c r="E6" s="63">
        <v>4.5999999999999996</v>
      </c>
      <c r="G6" s="40" t="s">
        <v>128</v>
      </c>
      <c r="H6" s="63">
        <v>5.7</v>
      </c>
    </row>
    <row r="7" spans="1:14" x14ac:dyDescent="0.35">
      <c r="A7" s="40" t="s">
        <v>154</v>
      </c>
      <c r="B7" s="63">
        <v>6.3</v>
      </c>
      <c r="D7" s="40" t="s">
        <v>154</v>
      </c>
      <c r="E7" s="63">
        <v>4.5</v>
      </c>
      <c r="G7" s="40" t="s">
        <v>134</v>
      </c>
      <c r="H7" s="63">
        <v>4</v>
      </c>
    </row>
    <row r="8" spans="1:14" x14ac:dyDescent="0.35">
      <c r="A8" s="40" t="s">
        <v>134</v>
      </c>
      <c r="B8" s="63">
        <v>5.6</v>
      </c>
      <c r="D8" s="40" t="s">
        <v>98</v>
      </c>
      <c r="E8" s="63">
        <v>2.7</v>
      </c>
      <c r="G8" s="40" t="s">
        <v>120</v>
      </c>
      <c r="H8" s="63">
        <v>3</v>
      </c>
    </row>
    <row r="9" spans="1:14" x14ac:dyDescent="0.35">
      <c r="A9" s="40" t="s">
        <v>122</v>
      </c>
      <c r="B9" s="63">
        <v>5</v>
      </c>
      <c r="D9" s="40" t="s">
        <v>155</v>
      </c>
      <c r="E9" s="63">
        <v>2.7</v>
      </c>
      <c r="G9" s="40" t="s">
        <v>130</v>
      </c>
      <c r="H9" s="63">
        <v>2.1</v>
      </c>
    </row>
    <row r="10" spans="1:14" x14ac:dyDescent="0.35">
      <c r="A10" s="40" t="s">
        <v>140</v>
      </c>
      <c r="B10" s="63">
        <v>4.8</v>
      </c>
      <c r="D10" s="40" t="s">
        <v>120</v>
      </c>
      <c r="E10" s="63">
        <v>2.7</v>
      </c>
      <c r="G10" s="40" t="s">
        <v>103</v>
      </c>
      <c r="H10" s="63">
        <v>1.8</v>
      </c>
    </row>
    <row r="11" spans="1:14" x14ac:dyDescent="0.35">
      <c r="A11" s="40" t="s">
        <v>98</v>
      </c>
      <c r="B11" s="63">
        <v>4.7</v>
      </c>
      <c r="D11" s="40" t="s">
        <v>140</v>
      </c>
      <c r="E11" s="63">
        <v>2.6</v>
      </c>
      <c r="G11" s="40" t="s">
        <v>126</v>
      </c>
      <c r="H11" s="63">
        <v>1.7</v>
      </c>
    </row>
    <row r="12" spans="1:14" x14ac:dyDescent="0.35">
      <c r="A12" s="40" t="s">
        <v>120</v>
      </c>
      <c r="B12" s="63">
        <v>4.5</v>
      </c>
      <c r="D12" s="40" t="s">
        <v>103</v>
      </c>
      <c r="E12" s="63">
        <v>2.4</v>
      </c>
      <c r="G12" s="40" t="s">
        <v>140</v>
      </c>
      <c r="H12" s="63">
        <v>1.7</v>
      </c>
    </row>
    <row r="13" spans="1:14" x14ac:dyDescent="0.35">
      <c r="A13" s="40" t="s">
        <v>94</v>
      </c>
      <c r="B13" s="63">
        <v>4.2</v>
      </c>
      <c r="D13" s="40" t="s">
        <v>94</v>
      </c>
      <c r="E13" s="63">
        <v>2.2000000000000002</v>
      </c>
      <c r="G13" s="40" t="s">
        <v>136</v>
      </c>
      <c r="H13" s="63">
        <v>1.6</v>
      </c>
    </row>
    <row r="14" spans="1:14" x14ac:dyDescent="0.35">
      <c r="A14" s="40" t="s">
        <v>96</v>
      </c>
      <c r="B14" s="63">
        <v>4.2</v>
      </c>
      <c r="D14" s="40" t="s">
        <v>134</v>
      </c>
      <c r="E14" s="63">
        <v>2.2000000000000002</v>
      </c>
      <c r="G14" s="40" t="s">
        <v>142</v>
      </c>
      <c r="H14" s="63">
        <v>1.5</v>
      </c>
    </row>
    <row r="15" spans="1:14" x14ac:dyDescent="0.35">
      <c r="A15" s="40" t="s">
        <v>103</v>
      </c>
      <c r="B15" s="63">
        <v>4.2</v>
      </c>
      <c r="D15" s="40" t="s">
        <v>96</v>
      </c>
      <c r="E15" s="63">
        <v>2.1</v>
      </c>
      <c r="G15" s="40" t="s">
        <v>117</v>
      </c>
      <c r="H15" s="63">
        <v>1.3</v>
      </c>
    </row>
    <row r="16" spans="1:14" x14ac:dyDescent="0.35">
      <c r="A16" s="40" t="s">
        <v>155</v>
      </c>
      <c r="B16" s="63">
        <v>4</v>
      </c>
      <c r="D16" s="40" t="s">
        <v>126</v>
      </c>
      <c r="E16" s="63">
        <v>2</v>
      </c>
      <c r="G16" s="40" t="s">
        <v>94</v>
      </c>
      <c r="H16" s="63">
        <v>1</v>
      </c>
    </row>
    <row r="17" spans="1:8" x14ac:dyDescent="0.35">
      <c r="A17" s="40" t="s">
        <v>126</v>
      </c>
      <c r="B17" s="63">
        <v>3.8</v>
      </c>
      <c r="D17" s="40" t="s">
        <v>136</v>
      </c>
      <c r="E17" s="63">
        <v>1.7</v>
      </c>
      <c r="G17" s="40" t="s">
        <v>111</v>
      </c>
      <c r="H17" s="63">
        <v>0.9</v>
      </c>
    </row>
    <row r="18" spans="1:8" x14ac:dyDescent="0.35">
      <c r="A18" s="40" t="s">
        <v>105</v>
      </c>
      <c r="B18" s="63">
        <v>3.6</v>
      </c>
      <c r="D18" s="40" t="s">
        <v>89</v>
      </c>
      <c r="E18" s="53">
        <v>1.7</v>
      </c>
      <c r="G18" s="40" t="s">
        <v>89</v>
      </c>
      <c r="H18" s="53">
        <v>0.9</v>
      </c>
    </row>
    <row r="19" spans="1:8" x14ac:dyDescent="0.35">
      <c r="A19" s="40" t="s">
        <v>130</v>
      </c>
      <c r="B19" s="63">
        <v>3.6</v>
      </c>
      <c r="D19" s="40" t="s">
        <v>130</v>
      </c>
      <c r="E19" s="63">
        <v>1.5</v>
      </c>
      <c r="G19" s="40" t="s">
        <v>144</v>
      </c>
      <c r="H19" s="63">
        <v>0.9</v>
      </c>
    </row>
    <row r="20" spans="1:8" x14ac:dyDescent="0.35">
      <c r="A20" s="40" t="s">
        <v>136</v>
      </c>
      <c r="B20" s="63">
        <v>3.5</v>
      </c>
      <c r="D20" s="40" t="s">
        <v>105</v>
      </c>
      <c r="E20" s="63">
        <v>1.4</v>
      </c>
      <c r="G20" s="40" t="s">
        <v>96</v>
      </c>
      <c r="H20" s="63">
        <v>0.7</v>
      </c>
    </row>
    <row r="21" spans="1:8" x14ac:dyDescent="0.35">
      <c r="A21" s="40" t="s">
        <v>89</v>
      </c>
      <c r="B21" s="53">
        <v>3.4</v>
      </c>
      <c r="D21" s="40" t="s">
        <v>117</v>
      </c>
      <c r="E21" s="63">
        <v>1.4</v>
      </c>
      <c r="G21" s="40" t="s">
        <v>105</v>
      </c>
      <c r="H21" s="63">
        <v>0.7</v>
      </c>
    </row>
    <row r="22" spans="1:8" x14ac:dyDescent="0.35">
      <c r="A22" s="40" t="s">
        <v>144</v>
      </c>
      <c r="B22" s="63">
        <v>3.4</v>
      </c>
      <c r="D22" s="40" t="s">
        <v>122</v>
      </c>
      <c r="E22" s="63">
        <v>1.4</v>
      </c>
      <c r="G22" s="40" t="s">
        <v>148</v>
      </c>
      <c r="H22" s="63">
        <v>0.7</v>
      </c>
    </row>
    <row r="23" spans="1:8" x14ac:dyDescent="0.35">
      <c r="A23" s="40" t="s">
        <v>117</v>
      </c>
      <c r="B23" s="63">
        <v>3.2</v>
      </c>
      <c r="D23" s="40" t="s">
        <v>144</v>
      </c>
      <c r="E23" s="63">
        <v>1.4</v>
      </c>
      <c r="G23" s="40" t="s">
        <v>154</v>
      </c>
      <c r="H23" s="63">
        <v>0.6</v>
      </c>
    </row>
    <row r="24" spans="1:8" x14ac:dyDescent="0.35">
      <c r="A24" s="40" t="s">
        <v>138</v>
      </c>
      <c r="B24" s="63">
        <v>3.1</v>
      </c>
      <c r="D24" s="40" t="s">
        <v>148</v>
      </c>
      <c r="E24" s="63">
        <v>1.4</v>
      </c>
      <c r="G24" s="40" t="s">
        <v>155</v>
      </c>
      <c r="H24" s="63">
        <v>0.6</v>
      </c>
    </row>
    <row r="25" spans="1:8" x14ac:dyDescent="0.35">
      <c r="A25" s="40" t="s">
        <v>148</v>
      </c>
      <c r="B25" s="63">
        <v>3.1</v>
      </c>
      <c r="D25" s="40" t="s">
        <v>132</v>
      </c>
      <c r="E25" s="63">
        <v>1.2</v>
      </c>
      <c r="G25" s="40" t="s">
        <v>122</v>
      </c>
      <c r="H25" s="63">
        <v>0.3</v>
      </c>
    </row>
    <row r="26" spans="1:8" x14ac:dyDescent="0.35">
      <c r="A26" s="40" t="s">
        <v>150</v>
      </c>
      <c r="B26" s="63">
        <v>2.9</v>
      </c>
      <c r="D26" s="40" t="s">
        <v>115</v>
      </c>
      <c r="E26" s="63">
        <v>1.1000000000000001</v>
      </c>
      <c r="G26" s="40" t="s">
        <v>101</v>
      </c>
      <c r="H26" s="63">
        <v>0.2</v>
      </c>
    </row>
    <row r="27" spans="1:8" x14ac:dyDescent="0.35">
      <c r="A27" s="40" t="s">
        <v>132</v>
      </c>
      <c r="B27" s="63">
        <v>2.8</v>
      </c>
      <c r="D27" s="40" t="s">
        <v>150</v>
      </c>
      <c r="E27" s="63">
        <v>1.1000000000000001</v>
      </c>
      <c r="G27" s="40" t="s">
        <v>107</v>
      </c>
      <c r="H27" s="63">
        <v>0.2</v>
      </c>
    </row>
    <row r="28" spans="1:8" x14ac:dyDescent="0.35">
      <c r="A28" s="40" t="s">
        <v>101</v>
      </c>
      <c r="B28" s="63">
        <v>2.7</v>
      </c>
      <c r="D28" s="40" t="s">
        <v>111</v>
      </c>
      <c r="E28" s="63">
        <v>1</v>
      </c>
      <c r="G28" s="40" t="s">
        <v>113</v>
      </c>
      <c r="H28" s="63">
        <v>0.2</v>
      </c>
    </row>
    <row r="29" spans="1:8" x14ac:dyDescent="0.35">
      <c r="A29" s="40" t="s">
        <v>107</v>
      </c>
      <c r="B29" s="63">
        <v>2.6</v>
      </c>
      <c r="D29" s="40" t="s">
        <v>124</v>
      </c>
      <c r="E29" s="63">
        <v>1</v>
      </c>
      <c r="G29" s="40" t="s">
        <v>156</v>
      </c>
      <c r="H29" s="63">
        <v>0.2</v>
      </c>
    </row>
    <row r="30" spans="1:8" x14ac:dyDescent="0.35">
      <c r="A30" s="40" t="s">
        <v>146</v>
      </c>
      <c r="B30" s="63">
        <v>2.6</v>
      </c>
      <c r="D30" s="40" t="s">
        <v>146</v>
      </c>
      <c r="E30" s="63">
        <v>1</v>
      </c>
      <c r="G30" s="40" t="s">
        <v>138</v>
      </c>
      <c r="H30" s="63">
        <v>0.2</v>
      </c>
    </row>
    <row r="31" spans="1:8" x14ac:dyDescent="0.35">
      <c r="A31" s="40" t="s">
        <v>115</v>
      </c>
      <c r="B31" s="63">
        <v>2.5</v>
      </c>
      <c r="D31" s="40" t="s">
        <v>101</v>
      </c>
      <c r="E31" s="63">
        <v>0.9</v>
      </c>
      <c r="G31" s="40" t="s">
        <v>109</v>
      </c>
      <c r="H31" s="63">
        <v>0.1</v>
      </c>
    </row>
    <row r="32" spans="1:8" x14ac:dyDescent="0.35">
      <c r="A32" s="40" t="s">
        <v>111</v>
      </c>
      <c r="B32" s="63">
        <v>2.2000000000000002</v>
      </c>
      <c r="D32" s="40" t="s">
        <v>107</v>
      </c>
      <c r="E32" s="63">
        <v>0.9</v>
      </c>
      <c r="G32" s="40" t="s">
        <v>115</v>
      </c>
      <c r="H32" s="63">
        <v>0.1</v>
      </c>
    </row>
    <row r="33" spans="1:8" x14ac:dyDescent="0.35">
      <c r="A33" s="40" t="s">
        <v>156</v>
      </c>
      <c r="B33" s="63">
        <v>2.2000000000000002</v>
      </c>
      <c r="D33" s="40" t="s">
        <v>138</v>
      </c>
      <c r="E33" s="63">
        <v>0.9</v>
      </c>
      <c r="G33" s="40" t="s">
        <v>124</v>
      </c>
      <c r="H33" s="63">
        <v>0.1</v>
      </c>
    </row>
    <row r="34" spans="1:8" x14ac:dyDescent="0.35">
      <c r="A34" s="40" t="s">
        <v>152</v>
      </c>
      <c r="B34" s="63">
        <v>2.2000000000000002</v>
      </c>
      <c r="D34" s="40" t="s">
        <v>156</v>
      </c>
      <c r="E34" s="63">
        <v>0.8</v>
      </c>
      <c r="G34" s="40" t="s">
        <v>146</v>
      </c>
      <c r="H34" s="63">
        <v>0.1</v>
      </c>
    </row>
    <row r="35" spans="1:8" x14ac:dyDescent="0.35">
      <c r="A35" s="40" t="s">
        <v>109</v>
      </c>
      <c r="B35" s="63">
        <v>1.9</v>
      </c>
      <c r="D35" s="40" t="s">
        <v>109</v>
      </c>
      <c r="E35" s="63">
        <v>0.7</v>
      </c>
      <c r="G35" s="40" t="s">
        <v>152</v>
      </c>
      <c r="H35" s="63">
        <v>0.1</v>
      </c>
    </row>
    <row r="36" spans="1:8" x14ac:dyDescent="0.35">
      <c r="A36" s="40" t="s">
        <v>124</v>
      </c>
      <c r="B36" s="63">
        <v>1.9</v>
      </c>
      <c r="D36" s="40" t="s">
        <v>152</v>
      </c>
      <c r="E36" s="63">
        <v>0.7</v>
      </c>
      <c r="G36" s="40" t="s">
        <v>132</v>
      </c>
      <c r="H36" s="63">
        <v>0</v>
      </c>
    </row>
    <row r="37" spans="1:8" x14ac:dyDescent="0.35">
      <c r="A37" s="40" t="s">
        <v>113</v>
      </c>
      <c r="B37" s="63">
        <v>1.2</v>
      </c>
      <c r="D37" s="40" t="s">
        <v>113</v>
      </c>
      <c r="E37" s="63">
        <v>0.3</v>
      </c>
      <c r="G37" s="40" t="s">
        <v>150</v>
      </c>
      <c r="H37" s="63">
        <v>0</v>
      </c>
    </row>
  </sheetData>
  <pageMargins left="0.7" right="0.7" top="0.75" bottom="0.75" header="0.3" footer="0.3"/>
  <drawing r:id="rId1"/>
  <tableParts count="3">
    <tablePart r:id="rId2"/>
    <tablePart r:id="rId3"/>
    <tablePart r:id="rId4"/>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20EE8-62FF-4395-91ED-4CD4CB79C1BF}">
  <dimension ref="A1:A2"/>
  <sheetViews>
    <sheetView workbookViewId="0"/>
  </sheetViews>
  <sheetFormatPr defaultColWidth="9.23046875" defaultRowHeight="15.5" x14ac:dyDescent="0.35"/>
  <cols>
    <col min="1" max="16384" width="9.23046875" style="37"/>
  </cols>
  <sheetData>
    <row r="1" spans="1:1" ht="20" x14ac:dyDescent="0.35">
      <c r="A1" s="95" t="s">
        <v>335</v>
      </c>
    </row>
    <row r="2" spans="1:1" x14ac:dyDescent="0.35">
      <c r="A2" s="38" t="str">
        <f>HYPERLINK("#'Table of contents'!A1", "Back to contents")</f>
        <v>Back to contents</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7DFD5-441B-4708-A287-6F9FF5A279C3}">
  <dimension ref="A1:A2"/>
  <sheetViews>
    <sheetView workbookViewId="0"/>
  </sheetViews>
  <sheetFormatPr defaultColWidth="9.23046875" defaultRowHeight="15.5" x14ac:dyDescent="0.35"/>
  <cols>
    <col min="1" max="1" width="72.4609375" style="37" customWidth="1"/>
    <col min="2" max="16384" width="9.23046875" style="37"/>
  </cols>
  <sheetData>
    <row r="1" spans="1:1" ht="27" customHeight="1" x14ac:dyDescent="0.4">
      <c r="A1" s="36" t="s">
        <v>342</v>
      </c>
    </row>
    <row r="2" spans="1:1" x14ac:dyDescent="0.35">
      <c r="A2" s="38" t="str">
        <f>HYPERLINK("#'Table of contents'!A1", "Back to contents")</f>
        <v>Back to contents</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8CF3-AA3F-4843-A3C1-297920BE8A52}">
  <dimension ref="A1:D58"/>
  <sheetViews>
    <sheetView workbookViewId="0"/>
  </sheetViews>
  <sheetFormatPr defaultColWidth="8.84375" defaultRowHeight="15.5" x14ac:dyDescent="0.35"/>
  <cols>
    <col min="1" max="1" width="21.3046875" style="43" customWidth="1"/>
    <col min="2" max="2" width="20" style="43" bestFit="1" customWidth="1"/>
    <col min="3" max="3" width="20.69140625" style="43" customWidth="1"/>
    <col min="4" max="4" width="26.84375" style="76" customWidth="1"/>
    <col min="5" max="16384" width="8.84375" style="43"/>
  </cols>
  <sheetData>
    <row r="1" spans="1:4" ht="20" x14ac:dyDescent="0.4">
      <c r="A1" s="36" t="s">
        <v>341</v>
      </c>
    </row>
    <row r="2" spans="1:4" x14ac:dyDescent="0.35">
      <c r="A2" s="43" t="s">
        <v>271</v>
      </c>
    </row>
    <row r="3" spans="1:4" x14ac:dyDescent="0.35">
      <c r="A3" s="38" t="str">
        <f>HYPERLINK("#'Table of contents'!A1", "Back to contents")</f>
        <v>Back to contents</v>
      </c>
    </row>
    <row r="4" spans="1:4" ht="32.5" customHeight="1" x14ac:dyDescent="0.35">
      <c r="A4" s="77" t="s">
        <v>236</v>
      </c>
      <c r="B4" s="77" t="s">
        <v>59</v>
      </c>
      <c r="C4" s="77" t="s">
        <v>272</v>
      </c>
      <c r="D4" s="78" t="s">
        <v>273</v>
      </c>
    </row>
    <row r="5" spans="1:4" x14ac:dyDescent="0.35">
      <c r="A5" s="71">
        <v>2014</v>
      </c>
      <c r="B5" s="43" t="s">
        <v>197</v>
      </c>
      <c r="C5" s="79">
        <v>937022</v>
      </c>
      <c r="D5" s="76" t="s">
        <v>274</v>
      </c>
    </row>
    <row r="6" spans="1:4" x14ac:dyDescent="0.35">
      <c r="A6" s="71">
        <v>2015</v>
      </c>
      <c r="B6" s="43" t="s">
        <v>197</v>
      </c>
      <c r="C6" s="79">
        <v>942179</v>
      </c>
      <c r="D6" s="76">
        <v>0.55036061052995411</v>
      </c>
    </row>
    <row r="7" spans="1:4" x14ac:dyDescent="0.35">
      <c r="A7" s="71">
        <v>2016</v>
      </c>
      <c r="B7" s="43" t="s">
        <v>197</v>
      </c>
      <c r="C7" s="79">
        <v>950690</v>
      </c>
      <c r="D7" s="76">
        <v>1.4586637240107558</v>
      </c>
    </row>
    <row r="8" spans="1:4" x14ac:dyDescent="0.35">
      <c r="A8" s="71">
        <v>2017</v>
      </c>
      <c r="B8" s="43" t="s">
        <v>197</v>
      </c>
      <c r="C8" s="79">
        <v>958805</v>
      </c>
      <c r="D8" s="76">
        <v>2.3247052897370502</v>
      </c>
    </row>
    <row r="9" spans="1:4" x14ac:dyDescent="0.35">
      <c r="A9" s="71">
        <v>2018</v>
      </c>
      <c r="B9" s="43" t="s">
        <v>197</v>
      </c>
      <c r="C9" s="79">
        <v>968059</v>
      </c>
      <c r="D9" s="76">
        <v>3.3123021657976093</v>
      </c>
    </row>
    <row r="10" spans="1:4" x14ac:dyDescent="0.35">
      <c r="A10" s="71">
        <v>2019</v>
      </c>
      <c r="B10" s="43" t="s">
        <v>197</v>
      </c>
      <c r="C10" s="79">
        <v>976579</v>
      </c>
      <c r="D10" s="76">
        <v>4.2215657690000796</v>
      </c>
    </row>
    <row r="11" spans="1:4" x14ac:dyDescent="0.35">
      <c r="A11" s="71">
        <v>2020</v>
      </c>
      <c r="B11" s="43" t="s">
        <v>197</v>
      </c>
      <c r="C11" s="79">
        <v>980137</v>
      </c>
      <c r="D11" s="76">
        <v>4.6012793723092971</v>
      </c>
    </row>
    <row r="12" spans="1:4" x14ac:dyDescent="0.35">
      <c r="A12" s="71">
        <v>2021</v>
      </c>
      <c r="B12" s="43" t="s">
        <v>197</v>
      </c>
      <c r="C12" s="79">
        <v>987839</v>
      </c>
      <c r="D12" s="76">
        <v>5.4232451319179198</v>
      </c>
    </row>
    <row r="13" spans="1:4" x14ac:dyDescent="0.35">
      <c r="A13" s="71">
        <v>2022</v>
      </c>
      <c r="B13" s="43" t="s">
        <v>197</v>
      </c>
      <c r="C13" s="79">
        <v>996854</v>
      </c>
      <c r="D13" s="76">
        <v>6.3853356698135189</v>
      </c>
    </row>
    <row r="14" spans="1:4" x14ac:dyDescent="0.35">
      <c r="A14" s="71">
        <v>2014</v>
      </c>
      <c r="B14" s="43" t="s">
        <v>198</v>
      </c>
      <c r="C14" s="79">
        <v>827272</v>
      </c>
      <c r="D14" s="76" t="s">
        <v>274</v>
      </c>
    </row>
    <row r="15" spans="1:4" x14ac:dyDescent="0.35">
      <c r="A15" s="71">
        <v>2015</v>
      </c>
      <c r="B15" s="43" t="s">
        <v>198</v>
      </c>
      <c r="C15" s="79">
        <v>832125</v>
      </c>
      <c r="D15" s="76">
        <v>0.58662688934232321</v>
      </c>
    </row>
    <row r="16" spans="1:4" x14ac:dyDescent="0.35">
      <c r="A16" s="71">
        <v>2016</v>
      </c>
      <c r="B16" s="43" t="s">
        <v>198</v>
      </c>
      <c r="C16" s="79">
        <v>836514</v>
      </c>
      <c r="D16" s="76">
        <v>1.1171658172886234</v>
      </c>
    </row>
    <row r="17" spans="1:4" x14ac:dyDescent="0.35">
      <c r="A17" s="71">
        <v>2017</v>
      </c>
      <c r="B17" s="43" t="s">
        <v>198</v>
      </c>
      <c r="C17" s="79">
        <v>841871</v>
      </c>
      <c r="D17" s="76">
        <v>1.764715837112818</v>
      </c>
    </row>
    <row r="18" spans="1:4" x14ac:dyDescent="0.35">
      <c r="A18" s="71">
        <v>2018</v>
      </c>
      <c r="B18" s="43" t="s">
        <v>198</v>
      </c>
      <c r="C18" s="79">
        <v>844925</v>
      </c>
      <c r="D18" s="76">
        <v>2.1338809968184602</v>
      </c>
    </row>
    <row r="19" spans="1:4" x14ac:dyDescent="0.35">
      <c r="A19" s="71">
        <v>2019</v>
      </c>
      <c r="B19" s="43" t="s">
        <v>198</v>
      </c>
      <c r="C19" s="79">
        <v>849810</v>
      </c>
      <c r="D19" s="76">
        <v>2.7243760214294754</v>
      </c>
    </row>
    <row r="20" spans="1:4" x14ac:dyDescent="0.35">
      <c r="A20" s="71">
        <v>2020</v>
      </c>
      <c r="B20" s="43" t="s">
        <v>198</v>
      </c>
      <c r="C20" s="79">
        <v>852935</v>
      </c>
      <c r="D20" s="76">
        <v>3.102123606262519</v>
      </c>
    </row>
    <row r="21" spans="1:4" x14ac:dyDescent="0.35">
      <c r="A21" s="71">
        <v>2021</v>
      </c>
      <c r="B21" s="43" t="s">
        <v>198</v>
      </c>
      <c r="C21" s="79">
        <v>859373</v>
      </c>
      <c r="D21" s="76">
        <v>3.8803440706321579</v>
      </c>
    </row>
    <row r="22" spans="1:4" x14ac:dyDescent="0.35">
      <c r="A22" s="71">
        <v>2022</v>
      </c>
      <c r="B22" s="43" t="s">
        <v>198</v>
      </c>
      <c r="C22" s="79">
        <v>864465</v>
      </c>
      <c r="D22" s="76">
        <v>4.4958610952624989</v>
      </c>
    </row>
    <row r="23" spans="1:4" x14ac:dyDescent="0.35">
      <c r="A23" s="71">
        <v>2014</v>
      </c>
      <c r="B23" s="43" t="s">
        <v>199</v>
      </c>
      <c r="C23" s="79">
        <v>204460</v>
      </c>
      <c r="D23" s="76" t="s">
        <v>274</v>
      </c>
    </row>
    <row r="24" spans="1:4" x14ac:dyDescent="0.35">
      <c r="A24" s="71">
        <v>2015</v>
      </c>
      <c r="B24" s="43" t="s">
        <v>199</v>
      </c>
      <c r="C24" s="79">
        <v>205609</v>
      </c>
      <c r="D24" s="76">
        <v>0.56196811112196876</v>
      </c>
    </row>
    <row r="25" spans="1:4" x14ac:dyDescent="0.35">
      <c r="A25" s="71">
        <v>2016</v>
      </c>
      <c r="B25" s="43" t="s">
        <v>199</v>
      </c>
      <c r="C25" s="79">
        <v>206854</v>
      </c>
      <c r="D25" s="76">
        <v>1.170889171476075</v>
      </c>
    </row>
    <row r="26" spans="1:4" x14ac:dyDescent="0.35">
      <c r="A26" s="71">
        <v>2017</v>
      </c>
      <c r="B26" s="43" t="s">
        <v>199</v>
      </c>
      <c r="C26" s="79">
        <v>208143</v>
      </c>
      <c r="D26" s="76">
        <v>1.8013303335615793</v>
      </c>
    </row>
    <row r="27" spans="1:4" x14ac:dyDescent="0.35">
      <c r="A27" s="71">
        <v>2018</v>
      </c>
      <c r="B27" s="43" t="s">
        <v>199</v>
      </c>
      <c r="C27" s="79">
        <v>209050</v>
      </c>
      <c r="D27" s="76">
        <v>2.2449378851609136</v>
      </c>
    </row>
    <row r="28" spans="1:4" x14ac:dyDescent="0.35">
      <c r="A28" s="71">
        <v>2019</v>
      </c>
      <c r="B28" s="43" t="s">
        <v>199</v>
      </c>
      <c r="C28" s="79">
        <v>210543</v>
      </c>
      <c r="D28" s="76">
        <v>2.9751540643646601</v>
      </c>
    </row>
    <row r="29" spans="1:4" x14ac:dyDescent="0.35">
      <c r="A29" s="71">
        <v>2020</v>
      </c>
      <c r="B29" s="43" t="s">
        <v>199</v>
      </c>
      <c r="C29" s="79">
        <v>211393</v>
      </c>
      <c r="D29" s="76">
        <v>3.3908833023574392</v>
      </c>
    </row>
    <row r="30" spans="1:4" x14ac:dyDescent="0.35">
      <c r="A30" s="71">
        <v>2021</v>
      </c>
      <c r="B30" s="43" t="s">
        <v>199</v>
      </c>
      <c r="C30" s="79">
        <v>213265</v>
      </c>
      <c r="D30" s="76">
        <v>4.3064658123838306</v>
      </c>
    </row>
    <row r="31" spans="1:4" x14ac:dyDescent="0.35">
      <c r="A31" s="71">
        <v>2022</v>
      </c>
      <c r="B31" s="43" t="s">
        <v>199</v>
      </c>
      <c r="C31" s="79">
        <v>214655</v>
      </c>
      <c r="D31" s="76">
        <v>4.9863053898072884</v>
      </c>
    </row>
    <row r="32" spans="1:4" x14ac:dyDescent="0.35">
      <c r="A32" s="71">
        <v>2014</v>
      </c>
      <c r="B32" s="43" t="s">
        <v>200</v>
      </c>
      <c r="C32" s="79">
        <v>70536</v>
      </c>
      <c r="D32" s="76" t="s">
        <v>274</v>
      </c>
    </row>
    <row r="33" spans="1:4" x14ac:dyDescent="0.35">
      <c r="A33" s="71">
        <v>2015</v>
      </c>
      <c r="B33" s="43" t="s">
        <v>200</v>
      </c>
      <c r="C33" s="79">
        <v>70884</v>
      </c>
      <c r="D33" s="76">
        <v>0.4933650901667308</v>
      </c>
    </row>
    <row r="34" spans="1:4" x14ac:dyDescent="0.35">
      <c r="A34" s="71">
        <v>2016</v>
      </c>
      <c r="B34" s="43" t="s">
        <v>200</v>
      </c>
      <c r="C34" s="79">
        <v>71041</v>
      </c>
      <c r="D34" s="76">
        <v>0.71594646705228637</v>
      </c>
    </row>
    <row r="35" spans="1:4" x14ac:dyDescent="0.35">
      <c r="A35" s="71">
        <v>2017</v>
      </c>
      <c r="B35" s="43" t="s">
        <v>200</v>
      </c>
      <c r="C35" s="79">
        <v>71338</v>
      </c>
      <c r="D35" s="76">
        <v>1.1370080526255988</v>
      </c>
    </row>
    <row r="36" spans="1:4" x14ac:dyDescent="0.35">
      <c r="A36" s="71">
        <v>2018</v>
      </c>
      <c r="B36" s="43" t="s">
        <v>200</v>
      </c>
      <c r="C36" s="79">
        <v>71358</v>
      </c>
      <c r="D36" s="76">
        <v>1.1653623681524339</v>
      </c>
    </row>
    <row r="37" spans="1:4" x14ac:dyDescent="0.35">
      <c r="A37" s="71">
        <v>2019</v>
      </c>
      <c r="B37" s="43" t="s">
        <v>200</v>
      </c>
      <c r="C37" s="79">
        <v>71629</v>
      </c>
      <c r="D37" s="76">
        <v>1.5495633435408829</v>
      </c>
    </row>
    <row r="38" spans="1:4" x14ac:dyDescent="0.35">
      <c r="A38" s="71">
        <v>2020</v>
      </c>
      <c r="B38" s="43" t="s">
        <v>200</v>
      </c>
      <c r="C38" s="79">
        <v>71484</v>
      </c>
      <c r="D38" s="76">
        <v>1.3439945559714284</v>
      </c>
    </row>
    <row r="39" spans="1:4" x14ac:dyDescent="0.35">
      <c r="A39" s="71">
        <v>2021</v>
      </c>
      <c r="B39" s="43" t="s">
        <v>200</v>
      </c>
      <c r="C39" s="79">
        <v>72025</v>
      </c>
      <c r="D39" s="76">
        <v>2.1109787909719957</v>
      </c>
    </row>
    <row r="40" spans="1:4" x14ac:dyDescent="0.35">
      <c r="A40" s="71">
        <v>2022</v>
      </c>
      <c r="B40" s="43" t="s">
        <v>200</v>
      </c>
      <c r="C40" s="79">
        <v>72081</v>
      </c>
      <c r="D40" s="76">
        <v>2.1903708744470896</v>
      </c>
    </row>
    <row r="41" spans="1:4" x14ac:dyDescent="0.35">
      <c r="A41" s="71">
        <v>2014</v>
      </c>
      <c r="B41" s="43" t="s">
        <v>201</v>
      </c>
      <c r="C41" s="79">
        <v>260466</v>
      </c>
      <c r="D41" s="76" t="s">
        <v>274</v>
      </c>
    </row>
    <row r="42" spans="1:4" x14ac:dyDescent="0.35">
      <c r="A42" s="71">
        <v>2015</v>
      </c>
      <c r="B42" s="43" t="s">
        <v>201</v>
      </c>
      <c r="C42" s="79">
        <v>263360</v>
      </c>
      <c r="D42" s="76">
        <v>1.1110855159598643</v>
      </c>
    </row>
    <row r="43" spans="1:4" x14ac:dyDescent="0.35">
      <c r="A43" s="71">
        <v>2016</v>
      </c>
      <c r="B43" s="43" t="s">
        <v>201</v>
      </c>
      <c r="C43" s="79">
        <v>267026</v>
      </c>
      <c r="D43" s="76">
        <v>2.5185628834473617</v>
      </c>
    </row>
    <row r="44" spans="1:4" x14ac:dyDescent="0.35">
      <c r="A44" s="71">
        <v>2017</v>
      </c>
      <c r="B44" s="43" t="s">
        <v>201</v>
      </c>
      <c r="C44" s="79">
        <v>270742</v>
      </c>
      <c r="D44" s="76">
        <v>3.94523661437578</v>
      </c>
    </row>
    <row r="45" spans="1:4" x14ac:dyDescent="0.35">
      <c r="A45" s="71">
        <v>2018</v>
      </c>
      <c r="B45" s="43" t="s">
        <v>201</v>
      </c>
      <c r="C45" s="79">
        <v>273922</v>
      </c>
      <c r="D45" s="76">
        <v>5.1661253292176301</v>
      </c>
    </row>
    <row r="46" spans="1:4" x14ac:dyDescent="0.35">
      <c r="A46" s="71">
        <v>2019</v>
      </c>
      <c r="B46" s="43" t="s">
        <v>201</v>
      </c>
      <c r="C46" s="79">
        <v>279142</v>
      </c>
      <c r="D46" s="76">
        <v>7.1702256724486046</v>
      </c>
    </row>
    <row r="47" spans="1:4" x14ac:dyDescent="0.35">
      <c r="A47" s="71">
        <v>2020</v>
      </c>
      <c r="B47" s="43" t="s">
        <v>201</v>
      </c>
      <c r="C47" s="79">
        <v>282474</v>
      </c>
      <c r="D47" s="76">
        <v>8.4494713321508375</v>
      </c>
    </row>
    <row r="48" spans="1:4" x14ac:dyDescent="0.35">
      <c r="A48" s="71">
        <v>2021</v>
      </c>
      <c r="B48" s="43" t="s">
        <v>201</v>
      </c>
      <c r="C48" s="79">
        <v>288097</v>
      </c>
      <c r="D48" s="76">
        <v>10.608294364715555</v>
      </c>
    </row>
    <row r="49" spans="1:4" x14ac:dyDescent="0.35">
      <c r="A49" s="71">
        <v>2022</v>
      </c>
      <c r="B49" s="43" t="s">
        <v>201</v>
      </c>
      <c r="C49" s="79">
        <v>293280</v>
      </c>
      <c r="D49" s="76">
        <v>12.598189399000258</v>
      </c>
    </row>
    <row r="50" spans="1:4" x14ac:dyDescent="0.35">
      <c r="A50" s="71">
        <v>2014</v>
      </c>
      <c r="B50" s="43" t="s">
        <v>202</v>
      </c>
      <c r="C50" s="79">
        <v>136625</v>
      </c>
      <c r="D50" s="76" t="s">
        <v>274</v>
      </c>
    </row>
    <row r="51" spans="1:4" x14ac:dyDescent="0.35">
      <c r="A51" s="71">
        <v>2015</v>
      </c>
      <c r="B51" s="43" t="s">
        <v>202</v>
      </c>
      <c r="C51" s="79">
        <v>137355</v>
      </c>
      <c r="D51" s="76">
        <v>0.53430924062214391</v>
      </c>
    </row>
    <row r="52" spans="1:4" x14ac:dyDescent="0.35">
      <c r="A52" s="71">
        <v>2016</v>
      </c>
      <c r="B52" s="43" t="s">
        <v>202</v>
      </c>
      <c r="C52" s="79">
        <v>137929</v>
      </c>
      <c r="D52" s="76">
        <v>0.95443732845379436</v>
      </c>
    </row>
    <row r="53" spans="1:4" x14ac:dyDescent="0.35">
      <c r="A53" s="71">
        <v>2017</v>
      </c>
      <c r="B53" s="43" t="s">
        <v>202</v>
      </c>
      <c r="C53" s="79">
        <v>138944</v>
      </c>
      <c r="D53" s="76">
        <v>1.6973467520585483</v>
      </c>
    </row>
    <row r="54" spans="1:4" x14ac:dyDescent="0.35">
      <c r="A54" s="71">
        <v>2018</v>
      </c>
      <c r="B54" s="43" t="s">
        <v>202</v>
      </c>
      <c r="C54" s="79">
        <v>139353</v>
      </c>
      <c r="D54" s="76">
        <v>1.996706312900276</v>
      </c>
    </row>
    <row r="55" spans="1:4" x14ac:dyDescent="0.35">
      <c r="A55" s="71">
        <v>2019</v>
      </c>
      <c r="B55" s="43" t="s">
        <v>202</v>
      </c>
      <c r="C55" s="79">
        <v>140071</v>
      </c>
      <c r="D55" s="76">
        <v>2.5222323879231512</v>
      </c>
    </row>
    <row r="56" spans="1:4" x14ac:dyDescent="0.35">
      <c r="A56" s="71">
        <v>2020</v>
      </c>
      <c r="B56" s="43" t="s">
        <v>202</v>
      </c>
      <c r="C56" s="79">
        <v>140319</v>
      </c>
      <c r="D56" s="76">
        <v>2.7037511436413642</v>
      </c>
    </row>
    <row r="57" spans="1:4" x14ac:dyDescent="0.35">
      <c r="A57" s="71">
        <v>2021</v>
      </c>
      <c r="B57" s="43" t="s">
        <v>202</v>
      </c>
      <c r="C57" s="79">
        <v>141913</v>
      </c>
      <c r="D57" s="76">
        <v>3.8704483074107898</v>
      </c>
    </row>
    <row r="58" spans="1:4" x14ac:dyDescent="0.35">
      <c r="A58" s="71">
        <v>2022</v>
      </c>
      <c r="B58" s="43" t="s">
        <v>202</v>
      </c>
      <c r="C58" s="79">
        <v>142937</v>
      </c>
      <c r="D58" s="76">
        <v>4.6199451052149954</v>
      </c>
    </row>
  </sheetData>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736F1-CF5E-4D52-A6A6-7F4E232E1AE3}">
  <dimension ref="A1:A2"/>
  <sheetViews>
    <sheetView workbookViewId="0"/>
  </sheetViews>
  <sheetFormatPr defaultColWidth="9.23046875" defaultRowHeight="15.5" x14ac:dyDescent="0.35"/>
  <cols>
    <col min="1" max="1" width="51.07421875" style="37" customWidth="1"/>
    <col min="2" max="16384" width="9.23046875" style="37"/>
  </cols>
  <sheetData>
    <row r="1" spans="1:1" ht="26.15" customHeight="1" x14ac:dyDescent="0.4">
      <c r="A1" s="42" t="s">
        <v>339</v>
      </c>
    </row>
    <row r="2" spans="1:1" x14ac:dyDescent="0.35">
      <c r="A2" s="38" t="str">
        <f>HYPERLINK("#'Table of contents'!A1", "Back to contents")</f>
        <v>Back to contents</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584D-34F3-4FA3-A1E7-2715C48FF546}">
  <dimension ref="A1:H16"/>
  <sheetViews>
    <sheetView workbookViewId="0"/>
  </sheetViews>
  <sheetFormatPr defaultColWidth="11.53515625" defaultRowHeight="15.5" x14ac:dyDescent="0.35"/>
  <cols>
    <col min="1" max="1" width="19.69140625" style="37" customWidth="1"/>
    <col min="2" max="8" width="13.69140625" style="37" customWidth="1"/>
    <col min="9" max="16384" width="11.53515625" style="37"/>
  </cols>
  <sheetData>
    <row r="1" spans="1:8" ht="20" x14ac:dyDescent="0.4">
      <c r="A1" s="42" t="s">
        <v>340</v>
      </c>
    </row>
    <row r="2" spans="1:8" x14ac:dyDescent="0.35">
      <c r="A2" s="37" t="s">
        <v>56</v>
      </c>
    </row>
    <row r="3" spans="1:8" x14ac:dyDescent="0.35">
      <c r="A3" s="80" t="str">
        <f>HYPERLINK("#'Table of Contents'!A1", "Back to contents")</f>
        <v>Back to contents</v>
      </c>
    </row>
    <row r="4" spans="1:8" ht="93" x14ac:dyDescent="0.35">
      <c r="A4" s="81" t="s">
        <v>203</v>
      </c>
      <c r="B4" s="82" t="s">
        <v>165</v>
      </c>
      <c r="C4" s="82" t="s">
        <v>166</v>
      </c>
      <c r="D4" s="82" t="s">
        <v>194</v>
      </c>
      <c r="E4" s="82" t="s">
        <v>168</v>
      </c>
      <c r="F4" s="82" t="s">
        <v>169</v>
      </c>
      <c r="G4" s="82" t="s">
        <v>195</v>
      </c>
      <c r="H4" s="82" t="s">
        <v>196</v>
      </c>
    </row>
    <row r="5" spans="1:8" x14ac:dyDescent="0.35">
      <c r="A5" s="37" t="s">
        <v>204</v>
      </c>
      <c r="B5" s="83">
        <v>95.6</v>
      </c>
      <c r="C5" s="83">
        <v>4.3</v>
      </c>
      <c r="D5" s="83">
        <v>2.7</v>
      </c>
      <c r="E5" s="83">
        <v>1.6</v>
      </c>
      <c r="F5" s="83">
        <v>0.2</v>
      </c>
      <c r="G5" s="83">
        <v>3.2</v>
      </c>
      <c r="H5" s="83">
        <v>52.2</v>
      </c>
    </row>
    <row r="6" spans="1:8" x14ac:dyDescent="0.35">
      <c r="A6" s="37" t="s">
        <v>205</v>
      </c>
      <c r="B6" s="83">
        <v>95.9</v>
      </c>
      <c r="C6" s="83">
        <v>3.8</v>
      </c>
      <c r="D6" s="83">
        <v>2.1</v>
      </c>
      <c r="E6" s="83">
        <v>1.7</v>
      </c>
      <c r="F6" s="83">
        <v>0.3</v>
      </c>
      <c r="G6" s="83">
        <v>3.6</v>
      </c>
      <c r="H6" s="83">
        <v>47.4</v>
      </c>
    </row>
    <row r="7" spans="1:8" x14ac:dyDescent="0.35">
      <c r="A7" s="37" t="s">
        <v>206</v>
      </c>
      <c r="B7" s="83">
        <v>96.3</v>
      </c>
      <c r="C7" s="83">
        <v>3.4</v>
      </c>
      <c r="D7" s="83">
        <v>1.7</v>
      </c>
      <c r="E7" s="83">
        <v>1.7</v>
      </c>
      <c r="F7" s="83">
        <v>0.3</v>
      </c>
      <c r="G7" s="83">
        <v>3.1</v>
      </c>
      <c r="H7" s="83">
        <v>45.1</v>
      </c>
    </row>
    <row r="8" spans="1:8" x14ac:dyDescent="0.35">
      <c r="A8" s="37" t="s">
        <v>207</v>
      </c>
      <c r="B8" s="83">
        <v>95.8</v>
      </c>
      <c r="C8" s="83">
        <v>3.5</v>
      </c>
      <c r="D8" s="83">
        <v>1.8</v>
      </c>
      <c r="E8" s="83">
        <v>1.8</v>
      </c>
      <c r="F8" s="83">
        <v>0.7</v>
      </c>
      <c r="G8" s="83">
        <v>3.7</v>
      </c>
      <c r="H8" s="83">
        <v>41.9</v>
      </c>
    </row>
    <row r="9" spans="1:8" x14ac:dyDescent="0.35">
      <c r="A9" s="37" t="s">
        <v>208</v>
      </c>
      <c r="B9" s="83">
        <v>94.7</v>
      </c>
      <c r="C9" s="83">
        <v>3.6</v>
      </c>
      <c r="D9" s="83">
        <v>1.7</v>
      </c>
      <c r="E9" s="83">
        <v>1.9</v>
      </c>
      <c r="F9" s="83">
        <v>1.6</v>
      </c>
      <c r="G9" s="83">
        <v>2.9</v>
      </c>
      <c r="H9" s="83">
        <v>38.5</v>
      </c>
    </row>
    <row r="10" spans="1:8" x14ac:dyDescent="0.35">
      <c r="A10" s="37" t="s">
        <v>209</v>
      </c>
      <c r="B10" s="83">
        <v>94.5</v>
      </c>
      <c r="C10" s="83">
        <v>3.7</v>
      </c>
      <c r="D10" s="83">
        <v>1.7</v>
      </c>
      <c r="E10" s="83">
        <v>2.1</v>
      </c>
      <c r="F10" s="83">
        <v>1.8</v>
      </c>
      <c r="G10" s="83">
        <v>4.5999999999999996</v>
      </c>
      <c r="H10" s="83">
        <v>34.5</v>
      </c>
    </row>
    <row r="11" spans="1:8" x14ac:dyDescent="0.35">
      <c r="A11" s="37" t="s">
        <v>210</v>
      </c>
      <c r="B11" s="83">
        <v>95.1</v>
      </c>
      <c r="C11" s="83">
        <v>3.3</v>
      </c>
      <c r="D11" s="83">
        <v>1.5</v>
      </c>
      <c r="E11" s="83">
        <v>1.8</v>
      </c>
      <c r="F11" s="83">
        <v>1.6</v>
      </c>
      <c r="G11" s="83">
        <v>2.6</v>
      </c>
      <c r="H11" s="83">
        <v>33.4</v>
      </c>
    </row>
    <row r="12" spans="1:8" x14ac:dyDescent="0.35">
      <c r="A12" s="37" t="s">
        <v>211</v>
      </c>
      <c r="B12" s="83">
        <v>96.4</v>
      </c>
      <c r="C12" s="83">
        <v>2.7</v>
      </c>
      <c r="D12" s="83">
        <v>1.4</v>
      </c>
      <c r="E12" s="83">
        <v>1.3</v>
      </c>
      <c r="F12" s="83">
        <v>0.9</v>
      </c>
      <c r="G12" s="83">
        <v>2.6</v>
      </c>
      <c r="H12" s="83">
        <v>30.9</v>
      </c>
    </row>
    <row r="13" spans="1:8" x14ac:dyDescent="0.35">
      <c r="A13" s="37" t="s">
        <v>212</v>
      </c>
      <c r="B13" s="83">
        <v>97</v>
      </c>
      <c r="C13" s="83">
        <v>2.2999999999999998</v>
      </c>
      <c r="D13" s="83">
        <v>1.2</v>
      </c>
      <c r="E13" s="83">
        <v>1.2</v>
      </c>
      <c r="F13" s="83">
        <v>0.7</v>
      </c>
      <c r="G13" s="83">
        <v>3.2</v>
      </c>
      <c r="H13" s="83">
        <v>29.4</v>
      </c>
    </row>
    <row r="14" spans="1:8" x14ac:dyDescent="0.35">
      <c r="A14" s="37" t="s">
        <v>213</v>
      </c>
      <c r="B14" s="83">
        <v>96.6</v>
      </c>
      <c r="C14" s="83">
        <v>2.6</v>
      </c>
      <c r="D14" s="83">
        <v>1.1000000000000001</v>
      </c>
      <c r="E14" s="83">
        <v>1.5</v>
      </c>
      <c r="F14" s="83">
        <v>0.8</v>
      </c>
      <c r="G14" s="83">
        <v>3.5</v>
      </c>
      <c r="H14" s="83">
        <v>28.7</v>
      </c>
    </row>
    <row r="15" spans="1:8" ht="25" customHeight="1" x14ac:dyDescent="0.35">
      <c r="A15" s="84" t="s">
        <v>89</v>
      </c>
      <c r="B15" s="85">
        <v>95.7</v>
      </c>
      <c r="C15" s="85">
        <v>3.4</v>
      </c>
      <c r="D15" s="85">
        <v>1.7</v>
      </c>
      <c r="E15" s="85">
        <v>1.7</v>
      </c>
      <c r="F15" s="85">
        <v>0.9</v>
      </c>
      <c r="G15" s="85">
        <v>3.3</v>
      </c>
      <c r="H15" s="85">
        <v>38.5</v>
      </c>
    </row>
    <row r="16" spans="1:8" x14ac:dyDescent="0.35">
      <c r="B16" s="83"/>
      <c r="C16" s="83"/>
      <c r="D16" s="83"/>
      <c r="E16" s="83"/>
      <c r="F16" s="83"/>
      <c r="G16" s="83"/>
      <c r="H16" s="83"/>
    </row>
  </sheetData>
  <pageMargins left="0.7" right="0.7" top="0.75" bottom="0.75" header="0.3" footer="0.3"/>
  <pageSetup paperSize="9" orientation="portrait" horizontalDpi="300" verticalDpi="300"/>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8A66B-D608-479A-96CF-C898430CBFBC}">
  <dimension ref="A1:A2"/>
  <sheetViews>
    <sheetView workbookViewId="0"/>
  </sheetViews>
  <sheetFormatPr defaultColWidth="9.23046875" defaultRowHeight="15.5" x14ac:dyDescent="0.35"/>
  <cols>
    <col min="1" max="1" width="82.3046875" style="37" customWidth="1"/>
    <col min="2" max="16384" width="9.23046875" style="37"/>
  </cols>
  <sheetData>
    <row r="1" spans="1:1" ht="20" x14ac:dyDescent="0.4">
      <c r="A1" s="42" t="s">
        <v>344</v>
      </c>
    </row>
    <row r="2" spans="1:1" x14ac:dyDescent="0.35">
      <c r="A2" s="38" t="str">
        <f>HYPERLINK("#'Table of contents'!A1", "Back to contents")</f>
        <v>Back to contents</v>
      </c>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D4D6E-9B9F-430C-8C04-8D7A287832D3}">
  <dimension ref="A1:C7"/>
  <sheetViews>
    <sheetView workbookViewId="0"/>
  </sheetViews>
  <sheetFormatPr defaultColWidth="11.53515625" defaultRowHeight="15.5" x14ac:dyDescent="0.35"/>
  <cols>
    <col min="1" max="1" width="62.53515625" style="43" customWidth="1"/>
    <col min="2" max="2" width="27.765625" style="43" customWidth="1"/>
    <col min="3" max="3" width="42.4609375" style="43" customWidth="1"/>
    <col min="4" max="16384" width="11.53515625" style="43"/>
  </cols>
  <sheetData>
    <row r="1" spans="1:3" ht="80.5" customHeight="1" x14ac:dyDescent="0.4">
      <c r="A1" s="94" t="s">
        <v>345</v>
      </c>
      <c r="B1" s="97"/>
      <c r="C1" s="97"/>
    </row>
    <row r="2" spans="1:3" ht="15" customHeight="1" x14ac:dyDescent="0.35">
      <c r="A2" s="86" t="s">
        <v>19</v>
      </c>
    </row>
    <row r="3" spans="1:3" ht="15" customHeight="1" x14ac:dyDescent="0.35">
      <c r="A3" s="38" t="str">
        <f>HYPERLINK("#'Table of contents'!A1", "Back to contents")</f>
        <v>Back to contents</v>
      </c>
    </row>
    <row r="4" spans="1:3" ht="33" customHeight="1" x14ac:dyDescent="0.35">
      <c r="A4" s="87" t="s">
        <v>275</v>
      </c>
      <c r="B4" s="88" t="s">
        <v>276</v>
      </c>
      <c r="C4" s="88" t="s">
        <v>277</v>
      </c>
    </row>
    <row r="5" spans="1:3" ht="35.25" customHeight="1" x14ac:dyDescent="0.35">
      <c r="A5" s="89" t="s">
        <v>278</v>
      </c>
      <c r="B5" s="43">
        <v>94</v>
      </c>
      <c r="C5" s="43">
        <v>12.1</v>
      </c>
    </row>
    <row r="6" spans="1:3" x14ac:dyDescent="0.35">
      <c r="A6" s="90" t="s">
        <v>279</v>
      </c>
      <c r="B6" s="43">
        <v>51.6</v>
      </c>
      <c r="C6" s="43">
        <v>28.9</v>
      </c>
    </row>
    <row r="7" spans="1:3" ht="29.25" customHeight="1" x14ac:dyDescent="0.35">
      <c r="A7" s="91" t="s">
        <v>192</v>
      </c>
      <c r="B7" s="43">
        <v>19.47</v>
      </c>
      <c r="C7" s="43">
        <v>7.4</v>
      </c>
    </row>
  </sheetData>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8"/>
  <sheetViews>
    <sheetView workbookViewId="0"/>
  </sheetViews>
  <sheetFormatPr defaultColWidth="11.07421875" defaultRowHeight="15.5" x14ac:dyDescent="0.35"/>
  <cols>
    <col min="1" max="1" width="26.69140625" customWidth="1"/>
    <col min="2" max="2" width="13.69140625" customWidth="1"/>
    <col min="3" max="3" width="12.69140625" customWidth="1"/>
    <col min="4" max="27" width="10.69140625" customWidth="1"/>
    <col min="28" max="28" width="13.69140625" customWidth="1"/>
    <col min="29" max="29" width="10.69140625" customWidth="1"/>
    <col min="30" max="30" width="13.69140625" customWidth="1"/>
    <col min="31" max="31" width="10.69140625" customWidth="1"/>
    <col min="32" max="32" width="13.69140625" customWidth="1"/>
  </cols>
  <sheetData>
    <row r="1" spans="1:32" ht="20" x14ac:dyDescent="0.4">
      <c r="A1" s="42" t="s">
        <v>305</v>
      </c>
    </row>
    <row r="2" spans="1:32" x14ac:dyDescent="0.35">
      <c r="A2" t="s">
        <v>56</v>
      </c>
    </row>
    <row r="3" spans="1:32" x14ac:dyDescent="0.35">
      <c r="A3" s="4" t="str">
        <f>HYPERLINK("#'Table of Contents'!A1", "Back to contents")</f>
        <v>Back to contents</v>
      </c>
    </row>
    <row r="4" spans="1:32" ht="46.5" x14ac:dyDescent="0.35">
      <c r="A4" s="9" t="s">
        <v>57</v>
      </c>
      <c r="B4" s="9" t="s">
        <v>58</v>
      </c>
      <c r="C4" s="9" t="s">
        <v>59</v>
      </c>
      <c r="D4" s="10" t="s">
        <v>60</v>
      </c>
      <c r="E4" s="10" t="s">
        <v>61</v>
      </c>
      <c r="F4" s="10" t="s">
        <v>62</v>
      </c>
      <c r="G4" s="10" t="s">
        <v>63</v>
      </c>
      <c r="H4" s="10" t="s">
        <v>64</v>
      </c>
      <c r="I4" s="10" t="s">
        <v>65</v>
      </c>
      <c r="J4" s="10" t="s">
        <v>66</v>
      </c>
      <c r="K4" s="10" t="s">
        <v>67</v>
      </c>
      <c r="L4" s="10" t="s">
        <v>68</v>
      </c>
      <c r="M4" s="10" t="s">
        <v>69</v>
      </c>
      <c r="N4" s="10" t="s">
        <v>70</v>
      </c>
      <c r="O4" s="10" t="s">
        <v>71</v>
      </c>
      <c r="P4" s="10" t="s">
        <v>72</v>
      </c>
      <c r="Q4" s="10" t="s">
        <v>73</v>
      </c>
      <c r="R4" s="10" t="s">
        <v>74</v>
      </c>
      <c r="S4" s="10" t="s">
        <v>75</v>
      </c>
      <c r="T4" s="10" t="s">
        <v>76</v>
      </c>
      <c r="U4" s="10" t="s">
        <v>77</v>
      </c>
      <c r="V4" s="10" t="s">
        <v>78</v>
      </c>
      <c r="W4" s="10" t="s">
        <v>79</v>
      </c>
      <c r="X4" s="10" t="s">
        <v>80</v>
      </c>
      <c r="Y4" s="10" t="s">
        <v>81</v>
      </c>
      <c r="Z4" s="10" t="s">
        <v>82</v>
      </c>
      <c r="AA4" s="10" t="s">
        <v>83</v>
      </c>
      <c r="AB4" s="10" t="s">
        <v>84</v>
      </c>
      <c r="AC4" s="10" t="s">
        <v>85</v>
      </c>
      <c r="AD4" s="10" t="s">
        <v>86</v>
      </c>
      <c r="AE4" s="10" t="s">
        <v>87</v>
      </c>
      <c r="AF4" s="10" t="s">
        <v>88</v>
      </c>
    </row>
    <row r="5" spans="1:32" ht="25" customHeight="1" x14ac:dyDescent="0.35">
      <c r="A5" s="16" t="s">
        <v>89</v>
      </c>
      <c r="B5" s="17" t="s">
        <v>90</v>
      </c>
      <c r="C5" s="17" t="s">
        <v>91</v>
      </c>
      <c r="D5" s="18">
        <v>2194624</v>
      </c>
      <c r="E5" s="18">
        <v>2211484</v>
      </c>
      <c r="F5" s="18">
        <v>2230848</v>
      </c>
      <c r="G5" s="18">
        <v>2251307</v>
      </c>
      <c r="H5" s="18">
        <v>2274324</v>
      </c>
      <c r="I5" s="18">
        <v>2295221</v>
      </c>
      <c r="J5" s="18">
        <v>2318997</v>
      </c>
      <c r="K5" s="18">
        <v>2337992</v>
      </c>
      <c r="L5" s="18">
        <v>2351800</v>
      </c>
      <c r="M5" s="18">
        <v>2364865</v>
      </c>
      <c r="N5" s="18">
        <v>2376433</v>
      </c>
      <c r="O5" s="18">
        <v>2383070</v>
      </c>
      <c r="P5" s="18">
        <v>2393456</v>
      </c>
      <c r="Q5" s="18">
        <v>2405752</v>
      </c>
      <c r="R5" s="18">
        <v>2417066</v>
      </c>
      <c r="S5" s="18">
        <v>2430583</v>
      </c>
      <c r="T5" s="18">
        <v>2445399</v>
      </c>
      <c r="U5" s="18">
        <v>2457998</v>
      </c>
      <c r="V5" s="18">
        <v>2473364</v>
      </c>
      <c r="W5" s="18">
        <v>2481692</v>
      </c>
      <c r="X5" s="18">
        <v>2498127</v>
      </c>
      <c r="Y5" s="18">
        <v>2515319</v>
      </c>
      <c r="Z5" s="18">
        <v>2535310</v>
      </c>
      <c r="AA5" s="18">
        <v>19991</v>
      </c>
      <c r="AB5" s="19">
        <v>0.8</v>
      </c>
      <c r="AC5" s="18">
        <v>141854</v>
      </c>
      <c r="AD5" s="19">
        <v>5.9</v>
      </c>
      <c r="AE5" s="18">
        <v>304462</v>
      </c>
      <c r="AF5" s="19">
        <v>13.6</v>
      </c>
    </row>
    <row r="6" spans="1:32" x14ac:dyDescent="0.35">
      <c r="A6" s="2" t="s">
        <v>302</v>
      </c>
      <c r="B6" s="11" t="s">
        <v>92</v>
      </c>
      <c r="C6" s="11" t="s">
        <v>93</v>
      </c>
      <c r="D6" s="12">
        <v>96957</v>
      </c>
      <c r="E6" s="12">
        <v>97403</v>
      </c>
      <c r="F6" s="12">
        <v>97867</v>
      </c>
      <c r="G6" s="12">
        <v>98537</v>
      </c>
      <c r="H6" s="12">
        <v>99131</v>
      </c>
      <c r="I6" s="12">
        <v>100533</v>
      </c>
      <c r="J6" s="12">
        <v>101928</v>
      </c>
      <c r="K6" s="12">
        <v>102590</v>
      </c>
      <c r="L6" s="12">
        <v>103091</v>
      </c>
      <c r="M6" s="12">
        <v>103300</v>
      </c>
      <c r="N6" s="12">
        <v>103438</v>
      </c>
      <c r="O6" s="12">
        <v>103853</v>
      </c>
      <c r="P6" s="12">
        <v>104867</v>
      </c>
      <c r="Q6" s="12">
        <v>105010</v>
      </c>
      <c r="R6" s="12">
        <v>104936</v>
      </c>
      <c r="S6" s="12">
        <v>106271</v>
      </c>
      <c r="T6" s="12">
        <v>107054</v>
      </c>
      <c r="U6" s="12">
        <v>107903</v>
      </c>
      <c r="V6" s="12">
        <v>108591</v>
      </c>
      <c r="W6" s="12">
        <v>108999</v>
      </c>
      <c r="X6" s="12">
        <v>108848</v>
      </c>
      <c r="Y6" s="12">
        <v>109720</v>
      </c>
      <c r="Z6" s="12">
        <v>111024</v>
      </c>
      <c r="AA6" s="12">
        <v>1304</v>
      </c>
      <c r="AB6" s="14">
        <v>1.2</v>
      </c>
      <c r="AC6" s="12">
        <v>6157</v>
      </c>
      <c r="AD6" s="14">
        <v>5.9</v>
      </c>
      <c r="AE6" s="12">
        <v>13157</v>
      </c>
      <c r="AF6" s="14">
        <v>13.4</v>
      </c>
    </row>
    <row r="7" spans="1:32" x14ac:dyDescent="0.35">
      <c r="A7" s="2" t="s">
        <v>94</v>
      </c>
      <c r="B7" s="11" t="s">
        <v>95</v>
      </c>
      <c r="C7" s="11" t="s">
        <v>93</v>
      </c>
      <c r="D7" s="12">
        <v>90892</v>
      </c>
      <c r="E7" s="12">
        <v>92332</v>
      </c>
      <c r="F7" s="12">
        <v>93766</v>
      </c>
      <c r="G7" s="12">
        <v>95660</v>
      </c>
      <c r="H7" s="12">
        <v>97490</v>
      </c>
      <c r="I7" s="12">
        <v>98891</v>
      </c>
      <c r="J7" s="12">
        <v>100338</v>
      </c>
      <c r="K7" s="12">
        <v>101693</v>
      </c>
      <c r="L7" s="12">
        <v>102834</v>
      </c>
      <c r="M7" s="12">
        <v>104011</v>
      </c>
      <c r="N7" s="12">
        <v>104998</v>
      </c>
      <c r="O7" s="12">
        <v>106094</v>
      </c>
      <c r="P7" s="12">
        <v>107290</v>
      </c>
      <c r="Q7" s="12">
        <v>108631</v>
      </c>
      <c r="R7" s="12">
        <v>109971</v>
      </c>
      <c r="S7" s="12">
        <v>110726</v>
      </c>
      <c r="T7" s="12">
        <v>111461</v>
      </c>
      <c r="U7" s="12">
        <v>111766</v>
      </c>
      <c r="V7" s="12">
        <v>112818</v>
      </c>
      <c r="W7" s="12">
        <v>113510</v>
      </c>
      <c r="X7" s="12">
        <v>114757</v>
      </c>
      <c r="Y7" s="12">
        <v>115892</v>
      </c>
      <c r="Z7" s="12">
        <v>116807</v>
      </c>
      <c r="AA7" s="12">
        <v>915</v>
      </c>
      <c r="AB7" s="14">
        <v>0.8</v>
      </c>
      <c r="AC7" s="12">
        <v>9517</v>
      </c>
      <c r="AD7" s="14">
        <v>8.9</v>
      </c>
      <c r="AE7" s="12">
        <v>23041</v>
      </c>
      <c r="AF7" s="14">
        <v>24.6</v>
      </c>
    </row>
    <row r="8" spans="1:32" x14ac:dyDescent="0.35">
      <c r="A8" s="2" t="s">
        <v>96</v>
      </c>
      <c r="B8" s="11" t="s">
        <v>97</v>
      </c>
      <c r="C8" s="11" t="s">
        <v>93</v>
      </c>
      <c r="D8" s="12">
        <v>46948</v>
      </c>
      <c r="E8" s="12">
        <v>47266</v>
      </c>
      <c r="F8" s="12">
        <v>47773</v>
      </c>
      <c r="G8" s="12">
        <v>48396</v>
      </c>
      <c r="H8" s="12">
        <v>48993</v>
      </c>
      <c r="I8" s="12">
        <v>49555</v>
      </c>
      <c r="J8" s="12">
        <v>50127</v>
      </c>
      <c r="K8" s="12">
        <v>50636</v>
      </c>
      <c r="L8" s="12">
        <v>51105</v>
      </c>
      <c r="M8" s="12">
        <v>51432</v>
      </c>
      <c r="N8" s="12">
        <v>51732</v>
      </c>
      <c r="O8" s="12">
        <v>52017</v>
      </c>
      <c r="P8" s="12">
        <v>52233</v>
      </c>
      <c r="Q8" s="12">
        <v>52423</v>
      </c>
      <c r="R8" s="12">
        <v>52782</v>
      </c>
      <c r="S8" s="12">
        <v>52883</v>
      </c>
      <c r="T8" s="12">
        <v>53086</v>
      </c>
      <c r="U8" s="12">
        <v>53254</v>
      </c>
      <c r="V8" s="12">
        <v>53492</v>
      </c>
      <c r="W8" s="12">
        <v>53657</v>
      </c>
      <c r="X8" s="12">
        <v>54081</v>
      </c>
      <c r="Y8" s="12">
        <v>54419</v>
      </c>
      <c r="Z8" s="12">
        <v>54804</v>
      </c>
      <c r="AA8" s="12">
        <v>385</v>
      </c>
      <c r="AB8" s="14">
        <v>0.7</v>
      </c>
      <c r="AC8" s="12">
        <v>2571</v>
      </c>
      <c r="AD8" s="14">
        <v>4.9000000000000004</v>
      </c>
      <c r="AE8" s="12">
        <v>7031</v>
      </c>
      <c r="AF8" s="14">
        <v>14.7</v>
      </c>
    </row>
    <row r="9" spans="1:32" x14ac:dyDescent="0.35">
      <c r="A9" s="2" t="s">
        <v>98</v>
      </c>
      <c r="B9" s="11" t="s">
        <v>99</v>
      </c>
      <c r="C9" s="11" t="s">
        <v>93</v>
      </c>
      <c r="D9" s="12">
        <v>39036</v>
      </c>
      <c r="E9" s="12">
        <v>39142</v>
      </c>
      <c r="F9" s="12">
        <v>39734</v>
      </c>
      <c r="G9" s="12">
        <v>39832</v>
      </c>
      <c r="H9" s="12">
        <v>40247</v>
      </c>
      <c r="I9" s="12">
        <v>40435</v>
      </c>
      <c r="J9" s="12">
        <v>40437</v>
      </c>
      <c r="K9" s="12">
        <v>40479</v>
      </c>
      <c r="L9" s="12">
        <v>40350</v>
      </c>
      <c r="M9" s="12">
        <v>40396</v>
      </c>
      <c r="N9" s="12">
        <v>40420</v>
      </c>
      <c r="O9" s="12">
        <v>40508</v>
      </c>
      <c r="P9" s="12">
        <v>40929</v>
      </c>
      <c r="Q9" s="12">
        <v>40852</v>
      </c>
      <c r="R9" s="12">
        <v>40934</v>
      </c>
      <c r="S9" s="12">
        <v>41036</v>
      </c>
      <c r="T9" s="12">
        <v>41452</v>
      </c>
      <c r="U9" s="12">
        <v>41627</v>
      </c>
      <c r="V9" s="12">
        <v>41788</v>
      </c>
      <c r="W9" s="12">
        <v>41838</v>
      </c>
      <c r="X9" s="12">
        <v>42384</v>
      </c>
      <c r="Y9" s="12">
        <v>42664</v>
      </c>
      <c r="Z9" s="12">
        <v>42610</v>
      </c>
      <c r="AA9" s="12">
        <v>-54</v>
      </c>
      <c r="AB9" s="14">
        <v>-0.1</v>
      </c>
      <c r="AC9" s="12">
        <v>1681</v>
      </c>
      <c r="AD9" s="14">
        <v>4.0999999999999996</v>
      </c>
      <c r="AE9" s="12">
        <v>2876</v>
      </c>
      <c r="AF9" s="14">
        <v>7.2</v>
      </c>
    </row>
    <row r="10" spans="1:32" x14ac:dyDescent="0.35">
      <c r="A10" s="2" t="s">
        <v>303</v>
      </c>
      <c r="B10" s="11" t="s">
        <v>100</v>
      </c>
      <c r="C10" s="11" t="s">
        <v>93</v>
      </c>
      <c r="D10" s="12">
        <v>204993</v>
      </c>
      <c r="E10" s="12">
        <v>206592</v>
      </c>
      <c r="F10" s="12">
        <v>207981</v>
      </c>
      <c r="G10" s="12">
        <v>209721</v>
      </c>
      <c r="H10" s="12">
        <v>212549</v>
      </c>
      <c r="I10" s="12">
        <v>214653</v>
      </c>
      <c r="J10" s="12">
        <v>217742</v>
      </c>
      <c r="K10" s="12">
        <v>219088</v>
      </c>
      <c r="L10" s="12">
        <v>220426</v>
      </c>
      <c r="M10" s="12">
        <v>222066</v>
      </c>
      <c r="N10" s="12">
        <v>224046</v>
      </c>
      <c r="O10" s="12">
        <v>224210</v>
      </c>
      <c r="P10" s="12">
        <v>225875</v>
      </c>
      <c r="Q10" s="12">
        <v>227746</v>
      </c>
      <c r="R10" s="12">
        <v>228089</v>
      </c>
      <c r="S10" s="12">
        <v>229425</v>
      </c>
      <c r="T10" s="12">
        <v>231156</v>
      </c>
      <c r="U10" s="12">
        <v>233137</v>
      </c>
      <c r="V10" s="12">
        <v>235317</v>
      </c>
      <c r="W10" s="12">
        <v>235495</v>
      </c>
      <c r="X10" s="12">
        <v>237024</v>
      </c>
      <c r="Y10" s="12">
        <v>239633</v>
      </c>
      <c r="Z10" s="12">
        <v>242021</v>
      </c>
      <c r="AA10" s="12">
        <v>2388</v>
      </c>
      <c r="AB10" s="14">
        <v>1</v>
      </c>
      <c r="AC10" s="12">
        <v>16146</v>
      </c>
      <c r="AD10" s="14">
        <v>7.1</v>
      </c>
      <c r="AE10" s="12">
        <v>34040</v>
      </c>
      <c r="AF10" s="14">
        <v>16.399999999999999</v>
      </c>
    </row>
    <row r="11" spans="1:32" x14ac:dyDescent="0.35">
      <c r="A11" s="2" t="s">
        <v>101</v>
      </c>
      <c r="B11" s="11" t="s">
        <v>102</v>
      </c>
      <c r="C11" s="11" t="s">
        <v>93</v>
      </c>
      <c r="D11" s="12">
        <v>20566</v>
      </c>
      <c r="E11" s="12">
        <v>20727</v>
      </c>
      <c r="F11" s="12">
        <v>20946</v>
      </c>
      <c r="G11" s="12">
        <v>21249</v>
      </c>
      <c r="H11" s="12">
        <v>21549</v>
      </c>
      <c r="I11" s="12">
        <v>21861</v>
      </c>
      <c r="J11" s="12">
        <v>22224</v>
      </c>
      <c r="K11" s="12">
        <v>22517</v>
      </c>
      <c r="L11" s="12">
        <v>22727</v>
      </c>
      <c r="M11" s="12">
        <v>22815</v>
      </c>
      <c r="N11" s="12">
        <v>22796</v>
      </c>
      <c r="O11" s="12">
        <v>22877</v>
      </c>
      <c r="P11" s="12">
        <v>22969</v>
      </c>
      <c r="Q11" s="12">
        <v>23204</v>
      </c>
      <c r="R11" s="12">
        <v>23314</v>
      </c>
      <c r="S11" s="12">
        <v>23378</v>
      </c>
      <c r="T11" s="12">
        <v>23535</v>
      </c>
      <c r="U11" s="12">
        <v>23641</v>
      </c>
      <c r="V11" s="12">
        <v>23851</v>
      </c>
      <c r="W11" s="12">
        <v>24022</v>
      </c>
      <c r="X11" s="12">
        <v>24028</v>
      </c>
      <c r="Y11" s="12">
        <v>24103</v>
      </c>
      <c r="Z11" s="12">
        <v>24305</v>
      </c>
      <c r="AA11" s="12">
        <v>202</v>
      </c>
      <c r="AB11" s="14">
        <v>0.8</v>
      </c>
      <c r="AC11" s="12">
        <v>1336</v>
      </c>
      <c r="AD11" s="14">
        <v>5.8</v>
      </c>
      <c r="AE11" s="12">
        <v>3359</v>
      </c>
      <c r="AF11" s="14">
        <v>16</v>
      </c>
    </row>
    <row r="12" spans="1:32" x14ac:dyDescent="0.35">
      <c r="A12" s="2" t="s">
        <v>103</v>
      </c>
      <c r="B12" s="11" t="s">
        <v>104</v>
      </c>
      <c r="C12" s="11" t="s">
        <v>93</v>
      </c>
      <c r="D12" s="12">
        <v>63890</v>
      </c>
      <c r="E12" s="12">
        <v>64197</v>
      </c>
      <c r="F12" s="12">
        <v>64893</v>
      </c>
      <c r="G12" s="12">
        <v>65516</v>
      </c>
      <c r="H12" s="12">
        <v>66216</v>
      </c>
      <c r="I12" s="12">
        <v>66469</v>
      </c>
      <c r="J12" s="12">
        <v>66910</v>
      </c>
      <c r="K12" s="12">
        <v>67414</v>
      </c>
      <c r="L12" s="12">
        <v>67662</v>
      </c>
      <c r="M12" s="12">
        <v>67845</v>
      </c>
      <c r="N12" s="12">
        <v>68058</v>
      </c>
      <c r="O12" s="12">
        <v>68334</v>
      </c>
      <c r="P12" s="12">
        <v>68621</v>
      </c>
      <c r="Q12" s="12">
        <v>68727</v>
      </c>
      <c r="R12" s="12">
        <v>68877</v>
      </c>
      <c r="S12" s="12">
        <v>69049</v>
      </c>
      <c r="T12" s="12">
        <v>69318</v>
      </c>
      <c r="U12" s="12">
        <v>69370</v>
      </c>
      <c r="V12" s="12">
        <v>69452</v>
      </c>
      <c r="W12" s="12">
        <v>69678</v>
      </c>
      <c r="X12" s="12">
        <v>70094</v>
      </c>
      <c r="Y12" s="12">
        <v>70638</v>
      </c>
      <c r="Z12" s="12">
        <v>70696</v>
      </c>
      <c r="AA12" s="12">
        <v>58</v>
      </c>
      <c r="AB12" s="14">
        <v>0.1</v>
      </c>
      <c r="AC12" s="12">
        <v>2075</v>
      </c>
      <c r="AD12" s="14">
        <v>3</v>
      </c>
      <c r="AE12" s="12">
        <v>5803</v>
      </c>
      <c r="AF12" s="14">
        <v>8.9</v>
      </c>
    </row>
    <row r="13" spans="1:32" x14ac:dyDescent="0.35">
      <c r="A13" s="2" t="s">
        <v>105</v>
      </c>
      <c r="B13" s="11" t="s">
        <v>106</v>
      </c>
      <c r="C13" s="11" t="s">
        <v>93</v>
      </c>
      <c r="D13" s="12">
        <v>66854</v>
      </c>
      <c r="E13" s="12">
        <v>67132</v>
      </c>
      <c r="F13" s="12">
        <v>67109</v>
      </c>
      <c r="G13" s="12">
        <v>67310</v>
      </c>
      <c r="H13" s="12">
        <v>67188</v>
      </c>
      <c r="I13" s="12">
        <v>67059</v>
      </c>
      <c r="J13" s="12">
        <v>68010</v>
      </c>
      <c r="K13" s="12">
        <v>68593</v>
      </c>
      <c r="L13" s="12">
        <v>69066</v>
      </c>
      <c r="M13" s="12">
        <v>69103</v>
      </c>
      <c r="N13" s="12">
        <v>69148</v>
      </c>
      <c r="O13" s="12">
        <v>69106</v>
      </c>
      <c r="P13" s="12">
        <v>69187</v>
      </c>
      <c r="Q13" s="12">
        <v>69141</v>
      </c>
      <c r="R13" s="12">
        <v>68909</v>
      </c>
      <c r="S13" s="12">
        <v>68853</v>
      </c>
      <c r="T13" s="12">
        <v>69106</v>
      </c>
      <c r="U13" s="12">
        <v>69233</v>
      </c>
      <c r="V13" s="12">
        <v>69417</v>
      </c>
      <c r="W13" s="12">
        <v>69263</v>
      </c>
      <c r="X13" s="12">
        <v>69627</v>
      </c>
      <c r="Y13" s="12">
        <v>69933</v>
      </c>
      <c r="Z13" s="12">
        <v>70409</v>
      </c>
      <c r="AA13" s="12">
        <v>476</v>
      </c>
      <c r="AB13" s="14">
        <v>0.7</v>
      </c>
      <c r="AC13" s="12">
        <v>1222</v>
      </c>
      <c r="AD13" s="14">
        <v>1.8</v>
      </c>
      <c r="AE13" s="12">
        <v>3300</v>
      </c>
      <c r="AF13" s="14">
        <v>4.9000000000000004</v>
      </c>
    </row>
    <row r="14" spans="1:32" x14ac:dyDescent="0.35">
      <c r="A14" s="2" t="s">
        <v>107</v>
      </c>
      <c r="B14" s="11" t="s">
        <v>108</v>
      </c>
      <c r="C14" s="11" t="s">
        <v>93</v>
      </c>
      <c r="D14" s="12">
        <v>50402</v>
      </c>
      <c r="E14" s="12">
        <v>50642</v>
      </c>
      <c r="F14" s="12">
        <v>50984</v>
      </c>
      <c r="G14" s="12">
        <v>51307</v>
      </c>
      <c r="H14" s="12">
        <v>51496</v>
      </c>
      <c r="I14" s="12">
        <v>51943</v>
      </c>
      <c r="J14" s="12">
        <v>52427</v>
      </c>
      <c r="K14" s="12">
        <v>53081</v>
      </c>
      <c r="L14" s="12">
        <v>53521</v>
      </c>
      <c r="M14" s="12">
        <v>53795</v>
      </c>
      <c r="N14" s="12">
        <v>53928</v>
      </c>
      <c r="O14" s="12">
        <v>54045</v>
      </c>
      <c r="P14" s="12">
        <v>54254</v>
      </c>
      <c r="Q14" s="12">
        <v>54102</v>
      </c>
      <c r="R14" s="12">
        <v>54171</v>
      </c>
      <c r="S14" s="12">
        <v>54247</v>
      </c>
      <c r="T14" s="12">
        <v>54270</v>
      </c>
      <c r="U14" s="12">
        <v>54400</v>
      </c>
      <c r="V14" s="12">
        <v>54575</v>
      </c>
      <c r="W14" s="12">
        <v>54648</v>
      </c>
      <c r="X14" s="12">
        <v>55120</v>
      </c>
      <c r="Y14" s="12">
        <v>55479</v>
      </c>
      <c r="Z14" s="12">
        <v>55811</v>
      </c>
      <c r="AA14" s="12">
        <v>332</v>
      </c>
      <c r="AB14" s="14">
        <v>0.6</v>
      </c>
      <c r="AC14" s="12">
        <v>1557</v>
      </c>
      <c r="AD14" s="14">
        <v>2.9</v>
      </c>
      <c r="AE14" s="12">
        <v>4827</v>
      </c>
      <c r="AF14" s="14">
        <v>9.5</v>
      </c>
    </row>
    <row r="15" spans="1:32" x14ac:dyDescent="0.35">
      <c r="A15" s="2" t="s">
        <v>109</v>
      </c>
      <c r="B15" s="11" t="s">
        <v>110</v>
      </c>
      <c r="C15" s="11" t="s">
        <v>93</v>
      </c>
      <c r="D15" s="12">
        <v>42251</v>
      </c>
      <c r="E15" s="12">
        <v>42273</v>
      </c>
      <c r="F15" s="12">
        <v>42323</v>
      </c>
      <c r="G15" s="12">
        <v>42494</v>
      </c>
      <c r="H15" s="12">
        <v>42719</v>
      </c>
      <c r="I15" s="12">
        <v>42812</v>
      </c>
      <c r="J15" s="12">
        <v>42895</v>
      </c>
      <c r="K15" s="12">
        <v>43059</v>
      </c>
      <c r="L15" s="12">
        <v>43174</v>
      </c>
      <c r="M15" s="12">
        <v>43303</v>
      </c>
      <c r="N15" s="12">
        <v>43496</v>
      </c>
      <c r="O15" s="12">
        <v>43728</v>
      </c>
      <c r="P15" s="12">
        <v>43995</v>
      </c>
      <c r="Q15" s="12">
        <v>44340</v>
      </c>
      <c r="R15" s="12">
        <v>44785</v>
      </c>
      <c r="S15" s="12">
        <v>45067</v>
      </c>
      <c r="T15" s="12">
        <v>45348</v>
      </c>
      <c r="U15" s="12">
        <v>45619</v>
      </c>
      <c r="V15" s="12">
        <v>45763</v>
      </c>
      <c r="W15" s="12">
        <v>46036</v>
      </c>
      <c r="X15" s="12">
        <v>46260</v>
      </c>
      <c r="Y15" s="12">
        <v>46479</v>
      </c>
      <c r="Z15" s="12">
        <v>46610</v>
      </c>
      <c r="AA15" s="12">
        <v>131</v>
      </c>
      <c r="AB15" s="14">
        <v>0.3</v>
      </c>
      <c r="AC15" s="12">
        <v>2615</v>
      </c>
      <c r="AD15" s="14">
        <v>5.9</v>
      </c>
      <c r="AE15" s="12">
        <v>4287</v>
      </c>
      <c r="AF15" s="14">
        <v>10.1</v>
      </c>
    </row>
    <row r="16" spans="1:32" x14ac:dyDescent="0.35">
      <c r="A16" s="2" t="s">
        <v>111</v>
      </c>
      <c r="B16" s="11" t="s">
        <v>112</v>
      </c>
      <c r="C16" s="11" t="s">
        <v>93</v>
      </c>
      <c r="D16" s="12">
        <v>38230</v>
      </c>
      <c r="E16" s="12">
        <v>38627</v>
      </c>
      <c r="F16" s="12">
        <v>38927</v>
      </c>
      <c r="G16" s="12">
        <v>39297</v>
      </c>
      <c r="H16" s="12">
        <v>39670</v>
      </c>
      <c r="I16" s="12">
        <v>40315</v>
      </c>
      <c r="J16" s="12">
        <v>41114</v>
      </c>
      <c r="K16" s="12">
        <v>41785</v>
      </c>
      <c r="L16" s="12">
        <v>42213</v>
      </c>
      <c r="M16" s="12">
        <v>42603</v>
      </c>
      <c r="N16" s="12">
        <v>42998</v>
      </c>
      <c r="O16" s="12">
        <v>43405</v>
      </c>
      <c r="P16" s="12">
        <v>43632</v>
      </c>
      <c r="Q16" s="12">
        <v>43904</v>
      </c>
      <c r="R16" s="12">
        <v>44280</v>
      </c>
      <c r="S16" s="12">
        <v>44618</v>
      </c>
      <c r="T16" s="12">
        <v>45142</v>
      </c>
      <c r="U16" s="12">
        <v>45787</v>
      </c>
      <c r="V16" s="12">
        <v>46552</v>
      </c>
      <c r="W16" s="12">
        <v>47231</v>
      </c>
      <c r="X16" s="12">
        <v>48156</v>
      </c>
      <c r="Y16" s="12">
        <v>48902</v>
      </c>
      <c r="Z16" s="12">
        <v>49686</v>
      </c>
      <c r="AA16" s="12">
        <v>784</v>
      </c>
      <c r="AB16" s="14">
        <v>1.6</v>
      </c>
      <c r="AC16" s="12">
        <v>6054</v>
      </c>
      <c r="AD16" s="14">
        <v>13.9</v>
      </c>
      <c r="AE16" s="12">
        <v>10759</v>
      </c>
      <c r="AF16" s="14">
        <v>27.6</v>
      </c>
    </row>
    <row r="17" spans="1:32" x14ac:dyDescent="0.35">
      <c r="A17" s="2" t="s">
        <v>113</v>
      </c>
      <c r="B17" s="11" t="s">
        <v>114</v>
      </c>
      <c r="C17" s="11" t="s">
        <v>93</v>
      </c>
      <c r="D17" s="12">
        <v>35023</v>
      </c>
      <c r="E17" s="12">
        <v>35273</v>
      </c>
      <c r="F17" s="12">
        <v>35549</v>
      </c>
      <c r="G17" s="12">
        <v>35763</v>
      </c>
      <c r="H17" s="12">
        <v>35956</v>
      </c>
      <c r="I17" s="12">
        <v>36089</v>
      </c>
      <c r="J17" s="12">
        <v>36306</v>
      </c>
      <c r="K17" s="12">
        <v>36419</v>
      </c>
      <c r="L17" s="12">
        <v>36697</v>
      </c>
      <c r="M17" s="12">
        <v>37010</v>
      </c>
      <c r="N17" s="12">
        <v>37299</v>
      </c>
      <c r="O17" s="12">
        <v>37504</v>
      </c>
      <c r="P17" s="12">
        <v>37661</v>
      </c>
      <c r="Q17" s="12">
        <v>37833</v>
      </c>
      <c r="R17" s="12">
        <v>37983</v>
      </c>
      <c r="S17" s="12">
        <v>38219</v>
      </c>
      <c r="T17" s="12">
        <v>38462</v>
      </c>
      <c r="U17" s="12">
        <v>38595</v>
      </c>
      <c r="V17" s="12">
        <v>38756</v>
      </c>
      <c r="W17" s="12">
        <v>38919</v>
      </c>
      <c r="X17" s="12">
        <v>39330</v>
      </c>
      <c r="Y17" s="12">
        <v>39859</v>
      </c>
      <c r="Z17" s="12">
        <v>40260</v>
      </c>
      <c r="AA17" s="12">
        <v>401</v>
      </c>
      <c r="AB17" s="14">
        <v>1</v>
      </c>
      <c r="AC17" s="12">
        <v>2599</v>
      </c>
      <c r="AD17" s="14">
        <v>6.9</v>
      </c>
      <c r="AE17" s="12">
        <v>4711</v>
      </c>
      <c r="AF17" s="14">
        <v>13.3</v>
      </c>
    </row>
    <row r="18" spans="1:32" x14ac:dyDescent="0.35">
      <c r="A18" s="2" t="s">
        <v>115</v>
      </c>
      <c r="B18" s="11" t="s">
        <v>116</v>
      </c>
      <c r="C18" s="11" t="s">
        <v>93</v>
      </c>
      <c r="D18" s="12">
        <v>62693</v>
      </c>
      <c r="E18" s="12">
        <v>63526</v>
      </c>
      <c r="F18" s="12">
        <v>64374</v>
      </c>
      <c r="G18" s="12">
        <v>65358</v>
      </c>
      <c r="H18" s="12">
        <v>65837</v>
      </c>
      <c r="I18" s="12">
        <v>66597</v>
      </c>
      <c r="J18" s="12">
        <v>67314</v>
      </c>
      <c r="K18" s="12">
        <v>67733</v>
      </c>
      <c r="L18" s="12">
        <v>68139</v>
      </c>
      <c r="M18" s="12">
        <v>68561</v>
      </c>
      <c r="N18" s="12">
        <v>68872</v>
      </c>
      <c r="O18" s="12">
        <v>69140</v>
      </c>
      <c r="P18" s="12">
        <v>69260</v>
      </c>
      <c r="Q18" s="12">
        <v>69416</v>
      </c>
      <c r="R18" s="12">
        <v>70057</v>
      </c>
      <c r="S18" s="12">
        <v>70600</v>
      </c>
      <c r="T18" s="12">
        <v>71228</v>
      </c>
      <c r="U18" s="12">
        <v>71594</v>
      </c>
      <c r="V18" s="12">
        <v>71898</v>
      </c>
      <c r="W18" s="12">
        <v>72120</v>
      </c>
      <c r="X18" s="12">
        <v>72398</v>
      </c>
      <c r="Y18" s="12">
        <v>72567</v>
      </c>
      <c r="Z18" s="12">
        <v>72907</v>
      </c>
      <c r="AA18" s="12">
        <v>340</v>
      </c>
      <c r="AB18" s="14">
        <v>0.5</v>
      </c>
      <c r="AC18" s="12">
        <v>3647</v>
      </c>
      <c r="AD18" s="14">
        <v>5.3</v>
      </c>
      <c r="AE18" s="12">
        <v>8533</v>
      </c>
      <c r="AF18" s="14">
        <v>13.3</v>
      </c>
    </row>
    <row r="19" spans="1:32" x14ac:dyDescent="0.35">
      <c r="A19" s="2" t="s">
        <v>117</v>
      </c>
      <c r="B19" s="11" t="s">
        <v>118</v>
      </c>
      <c r="C19" s="11" t="s">
        <v>93</v>
      </c>
      <c r="D19" s="12">
        <v>150521</v>
      </c>
      <c r="E19" s="12">
        <v>151683</v>
      </c>
      <c r="F19" s="12">
        <v>152743</v>
      </c>
      <c r="G19" s="12">
        <v>153857</v>
      </c>
      <c r="H19" s="12">
        <v>155603</v>
      </c>
      <c r="I19" s="12">
        <v>156560</v>
      </c>
      <c r="J19" s="12">
        <v>157743</v>
      </c>
      <c r="K19" s="12">
        <v>158968</v>
      </c>
      <c r="L19" s="12">
        <v>159791</v>
      </c>
      <c r="M19" s="12">
        <v>160618</v>
      </c>
      <c r="N19" s="12">
        <v>161089</v>
      </c>
      <c r="O19" s="12">
        <v>161626</v>
      </c>
      <c r="P19" s="12">
        <v>161761</v>
      </c>
      <c r="Q19" s="12">
        <v>163292</v>
      </c>
      <c r="R19" s="12">
        <v>163813</v>
      </c>
      <c r="S19" s="12">
        <v>164711</v>
      </c>
      <c r="T19" s="12">
        <v>165604</v>
      </c>
      <c r="U19" s="12">
        <v>166353</v>
      </c>
      <c r="V19" s="12">
        <v>167407</v>
      </c>
      <c r="W19" s="12">
        <v>167817</v>
      </c>
      <c r="X19" s="12">
        <v>168770</v>
      </c>
      <c r="Y19" s="12">
        <v>169723</v>
      </c>
      <c r="Z19" s="12">
        <v>170982</v>
      </c>
      <c r="AA19" s="12">
        <v>1259</v>
      </c>
      <c r="AB19" s="14">
        <v>0.7</v>
      </c>
      <c r="AC19" s="12">
        <v>9221</v>
      </c>
      <c r="AD19" s="14">
        <v>5.7</v>
      </c>
      <c r="AE19" s="12">
        <v>18239</v>
      </c>
      <c r="AF19" s="14">
        <v>11.9</v>
      </c>
    </row>
    <row r="20" spans="1:32" x14ac:dyDescent="0.35">
      <c r="A20" s="2" t="s">
        <v>304</v>
      </c>
      <c r="B20" s="11" t="s">
        <v>119</v>
      </c>
      <c r="C20" s="11" t="s">
        <v>93</v>
      </c>
      <c r="D20" s="12">
        <v>271955</v>
      </c>
      <c r="E20" s="12">
        <v>273047</v>
      </c>
      <c r="F20" s="12">
        <v>274776</v>
      </c>
      <c r="G20" s="12">
        <v>277274</v>
      </c>
      <c r="H20" s="12">
        <v>279460</v>
      </c>
      <c r="I20" s="12">
        <v>280536</v>
      </c>
      <c r="J20" s="12">
        <v>282406</v>
      </c>
      <c r="K20" s="12">
        <v>283520</v>
      </c>
      <c r="L20" s="12">
        <v>284431</v>
      </c>
      <c r="M20" s="12">
        <v>285242</v>
      </c>
      <c r="N20" s="12">
        <v>285928</v>
      </c>
      <c r="O20" s="12">
        <v>284812</v>
      </c>
      <c r="P20" s="12">
        <v>284137</v>
      </c>
      <c r="Q20" s="12">
        <v>284133</v>
      </c>
      <c r="R20" s="12">
        <v>285307</v>
      </c>
      <c r="S20" s="12">
        <v>286792</v>
      </c>
      <c r="T20" s="12">
        <v>288477</v>
      </c>
      <c r="U20" s="12">
        <v>290603</v>
      </c>
      <c r="V20" s="12">
        <v>292304</v>
      </c>
      <c r="W20" s="12">
        <v>293036</v>
      </c>
      <c r="X20" s="12">
        <v>294565</v>
      </c>
      <c r="Y20" s="12">
        <v>295232</v>
      </c>
      <c r="Z20" s="12">
        <v>297386</v>
      </c>
      <c r="AA20" s="12">
        <v>2154</v>
      </c>
      <c r="AB20" s="14">
        <v>0.7</v>
      </c>
      <c r="AC20" s="12">
        <v>13249</v>
      </c>
      <c r="AD20" s="14">
        <v>4.7</v>
      </c>
      <c r="AE20" s="12">
        <v>22610</v>
      </c>
      <c r="AF20" s="14">
        <v>8.1999999999999993</v>
      </c>
    </row>
    <row r="21" spans="1:32" x14ac:dyDescent="0.35">
      <c r="A21" s="2" t="s">
        <v>120</v>
      </c>
      <c r="B21" s="11" t="s">
        <v>121</v>
      </c>
      <c r="C21" s="11" t="s">
        <v>93</v>
      </c>
      <c r="D21" s="12">
        <v>89622</v>
      </c>
      <c r="E21" s="12">
        <v>90629</v>
      </c>
      <c r="F21" s="12">
        <v>91827</v>
      </c>
      <c r="G21" s="12">
        <v>93100</v>
      </c>
      <c r="H21" s="12">
        <v>94792</v>
      </c>
      <c r="I21" s="12">
        <v>96142</v>
      </c>
      <c r="J21" s="12">
        <v>97822</v>
      </c>
      <c r="K21" s="12">
        <v>99454</v>
      </c>
      <c r="L21" s="12">
        <v>100604</v>
      </c>
      <c r="M21" s="12">
        <v>101499</v>
      </c>
      <c r="N21" s="12">
        <v>102369</v>
      </c>
      <c r="O21" s="12">
        <v>103331</v>
      </c>
      <c r="P21" s="12">
        <v>104481</v>
      </c>
      <c r="Q21" s="12">
        <v>105770</v>
      </c>
      <c r="R21" s="12">
        <v>106917</v>
      </c>
      <c r="S21" s="12">
        <v>107680</v>
      </c>
      <c r="T21" s="12">
        <v>108450</v>
      </c>
      <c r="U21" s="12">
        <v>109034</v>
      </c>
      <c r="V21" s="12">
        <v>109695</v>
      </c>
      <c r="W21" s="12">
        <v>110289</v>
      </c>
      <c r="X21" s="12">
        <v>110974</v>
      </c>
      <c r="Y21" s="12">
        <v>111890</v>
      </c>
      <c r="Z21" s="12">
        <v>112857</v>
      </c>
      <c r="AA21" s="12">
        <v>967</v>
      </c>
      <c r="AB21" s="14">
        <v>0.9</v>
      </c>
      <c r="AC21" s="12">
        <v>8376</v>
      </c>
      <c r="AD21" s="14">
        <v>8</v>
      </c>
      <c r="AE21" s="12">
        <v>21030</v>
      </c>
      <c r="AF21" s="14">
        <v>22.9</v>
      </c>
    </row>
    <row r="22" spans="1:32" x14ac:dyDescent="0.35">
      <c r="A22" s="2" t="s">
        <v>122</v>
      </c>
      <c r="B22" s="11" t="s">
        <v>123</v>
      </c>
      <c r="C22" s="11" t="s">
        <v>93</v>
      </c>
      <c r="D22" s="12">
        <v>36689</v>
      </c>
      <c r="E22" s="12">
        <v>36652</v>
      </c>
      <c r="F22" s="12">
        <v>36733</v>
      </c>
      <c r="G22" s="12">
        <v>36958</v>
      </c>
      <c r="H22" s="12">
        <v>37049</v>
      </c>
      <c r="I22" s="12">
        <v>37140</v>
      </c>
      <c r="J22" s="12">
        <v>37128</v>
      </c>
      <c r="K22" s="12">
        <v>37194</v>
      </c>
      <c r="L22" s="12">
        <v>37318</v>
      </c>
      <c r="M22" s="12">
        <v>37315</v>
      </c>
      <c r="N22" s="12">
        <v>37335</v>
      </c>
      <c r="O22" s="12">
        <v>37221</v>
      </c>
      <c r="P22" s="12">
        <v>37186</v>
      </c>
      <c r="Q22" s="12">
        <v>37160</v>
      </c>
      <c r="R22" s="12">
        <v>37128</v>
      </c>
      <c r="S22" s="12">
        <v>37214</v>
      </c>
      <c r="T22" s="12">
        <v>37206</v>
      </c>
      <c r="U22" s="12">
        <v>37122</v>
      </c>
      <c r="V22" s="12">
        <v>37022</v>
      </c>
      <c r="W22" s="12">
        <v>36980</v>
      </c>
      <c r="X22" s="12">
        <v>37213</v>
      </c>
      <c r="Y22" s="12">
        <v>37394</v>
      </c>
      <c r="Z22" s="12">
        <v>37556</v>
      </c>
      <c r="AA22" s="12">
        <v>162</v>
      </c>
      <c r="AB22" s="14">
        <v>0.4</v>
      </c>
      <c r="AC22" s="12">
        <v>370</v>
      </c>
      <c r="AD22" s="14">
        <v>1</v>
      </c>
      <c r="AE22" s="12">
        <v>823</v>
      </c>
      <c r="AF22" s="14">
        <v>2.2000000000000002</v>
      </c>
    </row>
    <row r="23" spans="1:32" x14ac:dyDescent="0.35">
      <c r="A23" s="2" t="s">
        <v>124</v>
      </c>
      <c r="B23" s="11" t="s">
        <v>125</v>
      </c>
      <c r="C23" s="11" t="s">
        <v>93</v>
      </c>
      <c r="D23" s="12">
        <v>32944</v>
      </c>
      <c r="E23" s="12">
        <v>32982</v>
      </c>
      <c r="F23" s="12">
        <v>33037</v>
      </c>
      <c r="G23" s="12">
        <v>33121</v>
      </c>
      <c r="H23" s="12">
        <v>33205</v>
      </c>
      <c r="I23" s="12">
        <v>33423</v>
      </c>
      <c r="J23" s="12">
        <v>33576</v>
      </c>
      <c r="K23" s="12">
        <v>33819</v>
      </c>
      <c r="L23" s="12">
        <v>34364</v>
      </c>
      <c r="M23" s="12">
        <v>34750</v>
      </c>
      <c r="N23" s="12">
        <v>35084</v>
      </c>
      <c r="O23" s="12">
        <v>35499</v>
      </c>
      <c r="P23" s="12">
        <v>35932</v>
      </c>
      <c r="Q23" s="12">
        <v>36488</v>
      </c>
      <c r="R23" s="12">
        <v>36917</v>
      </c>
      <c r="S23" s="12">
        <v>37573</v>
      </c>
      <c r="T23" s="12">
        <v>38323</v>
      </c>
      <c r="U23" s="12">
        <v>38846</v>
      </c>
      <c r="V23" s="12">
        <v>39414</v>
      </c>
      <c r="W23" s="12">
        <v>39774</v>
      </c>
      <c r="X23" s="12">
        <v>40466</v>
      </c>
      <c r="Y23" s="12">
        <v>41217</v>
      </c>
      <c r="Z23" s="12">
        <v>41958</v>
      </c>
      <c r="AA23" s="12">
        <v>741</v>
      </c>
      <c r="AB23" s="14">
        <v>1.8</v>
      </c>
      <c r="AC23" s="12">
        <v>6026</v>
      </c>
      <c r="AD23" s="14">
        <v>16.8</v>
      </c>
      <c r="AE23" s="12">
        <v>8921</v>
      </c>
      <c r="AF23" s="14">
        <v>27</v>
      </c>
    </row>
    <row r="24" spans="1:32" x14ac:dyDescent="0.35">
      <c r="A24" s="2" t="s">
        <v>126</v>
      </c>
      <c r="B24" s="11" t="s">
        <v>127</v>
      </c>
      <c r="C24" s="11" t="s">
        <v>93</v>
      </c>
      <c r="D24" s="12">
        <v>35866</v>
      </c>
      <c r="E24" s="12">
        <v>36288</v>
      </c>
      <c r="F24" s="12">
        <v>36635</v>
      </c>
      <c r="G24" s="12">
        <v>37165</v>
      </c>
      <c r="H24" s="12">
        <v>37734</v>
      </c>
      <c r="I24" s="12">
        <v>38313</v>
      </c>
      <c r="J24" s="12">
        <v>38906</v>
      </c>
      <c r="K24" s="12">
        <v>39270</v>
      </c>
      <c r="L24" s="12">
        <v>39482</v>
      </c>
      <c r="M24" s="12">
        <v>39809</v>
      </c>
      <c r="N24" s="12">
        <v>40150</v>
      </c>
      <c r="O24" s="12">
        <v>40445</v>
      </c>
      <c r="P24" s="12">
        <v>40749</v>
      </c>
      <c r="Q24" s="12">
        <v>41153</v>
      </c>
      <c r="R24" s="12">
        <v>41461</v>
      </c>
      <c r="S24" s="12">
        <v>41735</v>
      </c>
      <c r="T24" s="12">
        <v>41996</v>
      </c>
      <c r="U24" s="12">
        <v>42236</v>
      </c>
      <c r="V24" s="12">
        <v>42565</v>
      </c>
      <c r="W24" s="12">
        <v>42761</v>
      </c>
      <c r="X24" s="12">
        <v>43125</v>
      </c>
      <c r="Y24" s="12">
        <v>43480</v>
      </c>
      <c r="Z24" s="12">
        <v>43891</v>
      </c>
      <c r="AA24" s="12">
        <v>411</v>
      </c>
      <c r="AB24" s="14">
        <v>0.9</v>
      </c>
      <c r="AC24" s="12">
        <v>3142</v>
      </c>
      <c r="AD24" s="14">
        <v>7.7</v>
      </c>
      <c r="AE24" s="12">
        <v>7256</v>
      </c>
      <c r="AF24" s="14">
        <v>19.8</v>
      </c>
    </row>
    <row r="25" spans="1:32" x14ac:dyDescent="0.35">
      <c r="A25" s="2" t="s">
        <v>128</v>
      </c>
      <c r="B25" s="11" t="s">
        <v>129</v>
      </c>
      <c r="C25" s="11" t="s">
        <v>93</v>
      </c>
      <c r="D25" s="12">
        <v>11277</v>
      </c>
      <c r="E25" s="12">
        <v>11258</v>
      </c>
      <c r="F25" s="12">
        <v>11372</v>
      </c>
      <c r="G25" s="12">
        <v>11488</v>
      </c>
      <c r="H25" s="12">
        <v>11630</v>
      </c>
      <c r="I25" s="12">
        <v>11779</v>
      </c>
      <c r="J25" s="12">
        <v>11925</v>
      </c>
      <c r="K25" s="12">
        <v>12075</v>
      </c>
      <c r="L25" s="12">
        <v>12192</v>
      </c>
      <c r="M25" s="12">
        <v>12357</v>
      </c>
      <c r="N25" s="12">
        <v>12588</v>
      </c>
      <c r="O25" s="12">
        <v>12724</v>
      </c>
      <c r="P25" s="12">
        <v>12874</v>
      </c>
      <c r="Q25" s="12">
        <v>12846</v>
      </c>
      <c r="R25" s="12">
        <v>12870</v>
      </c>
      <c r="S25" s="12">
        <v>12828</v>
      </c>
      <c r="T25" s="12">
        <v>12660</v>
      </c>
      <c r="U25" s="12">
        <v>12604</v>
      </c>
      <c r="V25" s="12">
        <v>12640</v>
      </c>
      <c r="W25" s="12">
        <v>12631</v>
      </c>
      <c r="X25" s="12">
        <v>12682</v>
      </c>
      <c r="Y25" s="12">
        <v>12717</v>
      </c>
      <c r="Z25" s="12">
        <v>12806</v>
      </c>
      <c r="AA25" s="12">
        <v>89</v>
      </c>
      <c r="AB25" s="14">
        <v>0.7</v>
      </c>
      <c r="AC25" s="12">
        <v>-68</v>
      </c>
      <c r="AD25" s="14">
        <v>-0.5</v>
      </c>
      <c r="AE25" s="12">
        <v>1434</v>
      </c>
      <c r="AF25" s="14">
        <v>12.6</v>
      </c>
    </row>
    <row r="26" spans="1:32" x14ac:dyDescent="0.35">
      <c r="A26" s="2" t="s">
        <v>130</v>
      </c>
      <c r="B26" s="11" t="s">
        <v>131</v>
      </c>
      <c r="C26" s="11" t="s">
        <v>93</v>
      </c>
      <c r="D26" s="12">
        <v>58774</v>
      </c>
      <c r="E26" s="12">
        <v>59283</v>
      </c>
      <c r="F26" s="12">
        <v>59755</v>
      </c>
      <c r="G26" s="12">
        <v>59936</v>
      </c>
      <c r="H26" s="12">
        <v>60460</v>
      </c>
      <c r="I26" s="12">
        <v>61016</v>
      </c>
      <c r="J26" s="12">
        <v>61260</v>
      </c>
      <c r="K26" s="12">
        <v>61759</v>
      </c>
      <c r="L26" s="12">
        <v>62108</v>
      </c>
      <c r="M26" s="12">
        <v>62342</v>
      </c>
      <c r="N26" s="12">
        <v>62476</v>
      </c>
      <c r="O26" s="12">
        <v>62434</v>
      </c>
      <c r="P26" s="12">
        <v>62440</v>
      </c>
      <c r="Q26" s="12">
        <v>62542</v>
      </c>
      <c r="R26" s="12">
        <v>62840</v>
      </c>
      <c r="S26" s="12">
        <v>63002</v>
      </c>
      <c r="T26" s="12">
        <v>63228</v>
      </c>
      <c r="U26" s="12">
        <v>63316</v>
      </c>
      <c r="V26" s="12">
        <v>63431</v>
      </c>
      <c r="W26" s="12">
        <v>63614</v>
      </c>
      <c r="X26" s="12">
        <v>63989</v>
      </c>
      <c r="Y26" s="12">
        <v>64245</v>
      </c>
      <c r="Z26" s="12">
        <v>64633</v>
      </c>
      <c r="AA26" s="12">
        <v>388</v>
      </c>
      <c r="AB26" s="14">
        <v>0.6</v>
      </c>
      <c r="AC26" s="12">
        <v>2193</v>
      </c>
      <c r="AD26" s="14">
        <v>3.5</v>
      </c>
      <c r="AE26" s="12">
        <v>4878</v>
      </c>
      <c r="AF26" s="14">
        <v>8.1999999999999993</v>
      </c>
    </row>
    <row r="27" spans="1:32" x14ac:dyDescent="0.35">
      <c r="A27" s="2" t="s">
        <v>132</v>
      </c>
      <c r="B27" s="11" t="s">
        <v>133</v>
      </c>
      <c r="C27" s="11" t="s">
        <v>93</v>
      </c>
      <c r="D27" s="12">
        <v>132754</v>
      </c>
      <c r="E27" s="12">
        <v>134602</v>
      </c>
      <c r="F27" s="12">
        <v>136304</v>
      </c>
      <c r="G27" s="12">
        <v>137816</v>
      </c>
      <c r="H27" s="12">
        <v>139542</v>
      </c>
      <c r="I27" s="12">
        <v>141232</v>
      </c>
      <c r="J27" s="12">
        <v>142745</v>
      </c>
      <c r="K27" s="12">
        <v>143814</v>
      </c>
      <c r="L27" s="12">
        <v>144336</v>
      </c>
      <c r="M27" s="12">
        <v>145367</v>
      </c>
      <c r="N27" s="12">
        <v>146155</v>
      </c>
      <c r="O27" s="12">
        <v>146664</v>
      </c>
      <c r="P27" s="12">
        <v>147064</v>
      </c>
      <c r="Q27" s="12">
        <v>147865</v>
      </c>
      <c r="R27" s="12">
        <v>148282</v>
      </c>
      <c r="S27" s="12">
        <v>149103</v>
      </c>
      <c r="T27" s="12">
        <v>149633</v>
      </c>
      <c r="U27" s="12">
        <v>149960</v>
      </c>
      <c r="V27" s="12">
        <v>150394</v>
      </c>
      <c r="W27" s="12">
        <v>150597</v>
      </c>
      <c r="X27" s="12">
        <v>151060</v>
      </c>
      <c r="Y27" s="12">
        <v>151526</v>
      </c>
      <c r="Z27" s="12">
        <v>152653</v>
      </c>
      <c r="AA27" s="12">
        <v>1127</v>
      </c>
      <c r="AB27" s="14">
        <v>0.7</v>
      </c>
      <c r="AC27" s="12">
        <v>5589</v>
      </c>
      <c r="AD27" s="14">
        <v>3.8</v>
      </c>
      <c r="AE27" s="12">
        <v>16349</v>
      </c>
      <c r="AF27" s="14">
        <v>12</v>
      </c>
    </row>
    <row r="28" spans="1:32" x14ac:dyDescent="0.35">
      <c r="A28" s="2" t="s">
        <v>134</v>
      </c>
      <c r="B28" s="11" t="s">
        <v>135</v>
      </c>
      <c r="C28" s="11" t="s">
        <v>93</v>
      </c>
      <c r="D28" s="12">
        <v>8336</v>
      </c>
      <c r="E28" s="12">
        <v>8455</v>
      </c>
      <c r="F28" s="12">
        <v>8580</v>
      </c>
      <c r="G28" s="12">
        <v>8742</v>
      </c>
      <c r="H28" s="12">
        <v>8932</v>
      </c>
      <c r="I28" s="12">
        <v>9050</v>
      </c>
      <c r="J28" s="12">
        <v>9204</v>
      </c>
      <c r="K28" s="12">
        <v>9336</v>
      </c>
      <c r="L28" s="12">
        <v>9512</v>
      </c>
      <c r="M28" s="12">
        <v>9657</v>
      </c>
      <c r="N28" s="12">
        <v>9760</v>
      </c>
      <c r="O28" s="12">
        <v>9846</v>
      </c>
      <c r="P28" s="12">
        <v>9921</v>
      </c>
      <c r="Q28" s="12">
        <v>10007</v>
      </c>
      <c r="R28" s="12">
        <v>10099</v>
      </c>
      <c r="S28" s="12">
        <v>10197</v>
      </c>
      <c r="T28" s="12">
        <v>10313</v>
      </c>
      <c r="U28" s="12">
        <v>10422</v>
      </c>
      <c r="V28" s="12">
        <v>10492</v>
      </c>
      <c r="W28" s="12">
        <v>10526</v>
      </c>
      <c r="X28" s="12">
        <v>10636</v>
      </c>
      <c r="Y28" s="12">
        <v>10664</v>
      </c>
      <c r="Z28" s="12">
        <v>10811</v>
      </c>
      <c r="AA28" s="12">
        <v>147</v>
      </c>
      <c r="AB28" s="14">
        <v>1.4</v>
      </c>
      <c r="AC28" s="12">
        <v>890</v>
      </c>
      <c r="AD28" s="14">
        <v>9</v>
      </c>
      <c r="AE28" s="12">
        <v>2231</v>
      </c>
      <c r="AF28" s="14">
        <v>26</v>
      </c>
    </row>
    <row r="29" spans="1:32" x14ac:dyDescent="0.35">
      <c r="A29" s="2" t="s">
        <v>136</v>
      </c>
      <c r="B29" s="11" t="s">
        <v>137</v>
      </c>
      <c r="C29" s="11" t="s">
        <v>93</v>
      </c>
      <c r="D29" s="12">
        <v>58372</v>
      </c>
      <c r="E29" s="12">
        <v>58936</v>
      </c>
      <c r="F29" s="12">
        <v>59869</v>
      </c>
      <c r="G29" s="12">
        <v>60778</v>
      </c>
      <c r="H29" s="12">
        <v>61577</v>
      </c>
      <c r="I29" s="12">
        <v>62579</v>
      </c>
      <c r="J29" s="12">
        <v>63177</v>
      </c>
      <c r="K29" s="12">
        <v>64287</v>
      </c>
      <c r="L29" s="12">
        <v>64577</v>
      </c>
      <c r="M29" s="12">
        <v>64694</v>
      </c>
      <c r="N29" s="12">
        <v>64905</v>
      </c>
      <c r="O29" s="12">
        <v>65105</v>
      </c>
      <c r="P29" s="12">
        <v>65436</v>
      </c>
      <c r="Q29" s="12">
        <v>65764</v>
      </c>
      <c r="R29" s="12">
        <v>66181</v>
      </c>
      <c r="S29" s="12">
        <v>66642</v>
      </c>
      <c r="T29" s="12">
        <v>67063</v>
      </c>
      <c r="U29" s="12">
        <v>67542</v>
      </c>
      <c r="V29" s="12">
        <v>68247</v>
      </c>
      <c r="W29" s="12">
        <v>68577</v>
      </c>
      <c r="X29" s="12">
        <v>69353</v>
      </c>
      <c r="Y29" s="12">
        <v>70033</v>
      </c>
      <c r="Z29" s="12">
        <v>70837</v>
      </c>
      <c r="AA29" s="12">
        <v>804</v>
      </c>
      <c r="AB29" s="14">
        <v>1.1000000000000001</v>
      </c>
      <c r="AC29" s="12">
        <v>5401</v>
      </c>
      <c r="AD29" s="14">
        <v>8.3000000000000007</v>
      </c>
      <c r="AE29" s="12">
        <v>10968</v>
      </c>
      <c r="AF29" s="14">
        <v>18.3</v>
      </c>
    </row>
    <row r="30" spans="1:32" x14ac:dyDescent="0.35">
      <c r="A30" s="2" t="s">
        <v>138</v>
      </c>
      <c r="B30" s="11" t="s">
        <v>139</v>
      </c>
      <c r="C30" s="11" t="s">
        <v>93</v>
      </c>
      <c r="D30" s="12">
        <v>75385</v>
      </c>
      <c r="E30" s="12">
        <v>76151</v>
      </c>
      <c r="F30" s="12">
        <v>76983</v>
      </c>
      <c r="G30" s="12">
        <v>77006</v>
      </c>
      <c r="H30" s="12">
        <v>77487</v>
      </c>
      <c r="I30" s="12">
        <v>78243</v>
      </c>
      <c r="J30" s="12">
        <v>79100</v>
      </c>
      <c r="K30" s="12">
        <v>79897</v>
      </c>
      <c r="L30" s="12">
        <v>80397</v>
      </c>
      <c r="M30" s="12">
        <v>80651</v>
      </c>
      <c r="N30" s="12">
        <v>80905</v>
      </c>
      <c r="O30" s="12">
        <v>80780</v>
      </c>
      <c r="P30" s="12">
        <v>81495</v>
      </c>
      <c r="Q30" s="12">
        <v>81942</v>
      </c>
      <c r="R30" s="12">
        <v>82648</v>
      </c>
      <c r="S30" s="12">
        <v>83272</v>
      </c>
      <c r="T30" s="12">
        <v>84024</v>
      </c>
      <c r="U30" s="12">
        <v>84669</v>
      </c>
      <c r="V30" s="12">
        <v>85439</v>
      </c>
      <c r="W30" s="12">
        <v>85832</v>
      </c>
      <c r="X30" s="12">
        <v>86332</v>
      </c>
      <c r="Y30" s="12">
        <v>86996</v>
      </c>
      <c r="Z30" s="12">
        <v>87576</v>
      </c>
      <c r="AA30" s="12">
        <v>580</v>
      </c>
      <c r="AB30" s="14">
        <v>0.7</v>
      </c>
      <c r="AC30" s="12">
        <v>6081</v>
      </c>
      <c r="AD30" s="14">
        <v>7.5</v>
      </c>
      <c r="AE30" s="12">
        <v>10593</v>
      </c>
      <c r="AF30" s="14">
        <v>13.8</v>
      </c>
    </row>
    <row r="31" spans="1:32" x14ac:dyDescent="0.35">
      <c r="A31" s="2" t="s">
        <v>140</v>
      </c>
      <c r="B31" s="11" t="s">
        <v>141</v>
      </c>
      <c r="C31" s="11" t="s">
        <v>93</v>
      </c>
      <c r="D31" s="12">
        <v>47460</v>
      </c>
      <c r="E31" s="12">
        <v>47996</v>
      </c>
      <c r="F31" s="12">
        <v>48550</v>
      </c>
      <c r="G31" s="12">
        <v>49134</v>
      </c>
      <c r="H31" s="12">
        <v>49626</v>
      </c>
      <c r="I31" s="12">
        <v>50152</v>
      </c>
      <c r="J31" s="12">
        <v>50848</v>
      </c>
      <c r="K31" s="12">
        <v>51440</v>
      </c>
      <c r="L31" s="12">
        <v>51837</v>
      </c>
      <c r="M31" s="12">
        <v>52208</v>
      </c>
      <c r="N31" s="12">
        <v>52487</v>
      </c>
      <c r="O31" s="12">
        <v>52670</v>
      </c>
      <c r="P31" s="12">
        <v>52930</v>
      </c>
      <c r="Q31" s="12">
        <v>53151</v>
      </c>
      <c r="R31" s="12">
        <v>53342</v>
      </c>
      <c r="S31" s="12">
        <v>53775</v>
      </c>
      <c r="T31" s="12">
        <v>54290</v>
      </c>
      <c r="U31" s="12">
        <v>54394</v>
      </c>
      <c r="V31" s="12">
        <v>54694</v>
      </c>
      <c r="W31" s="12">
        <v>54771</v>
      </c>
      <c r="X31" s="12">
        <v>55268</v>
      </c>
      <c r="Y31" s="12">
        <v>55629</v>
      </c>
      <c r="Z31" s="12">
        <v>55826</v>
      </c>
      <c r="AA31" s="12">
        <v>197</v>
      </c>
      <c r="AB31" s="14">
        <v>0.4</v>
      </c>
      <c r="AC31" s="12">
        <v>2896</v>
      </c>
      <c r="AD31" s="14">
        <v>5.5</v>
      </c>
      <c r="AE31" s="12">
        <v>7276</v>
      </c>
      <c r="AF31" s="14">
        <v>15</v>
      </c>
    </row>
    <row r="32" spans="1:32" x14ac:dyDescent="0.35">
      <c r="A32" s="2" t="s">
        <v>142</v>
      </c>
      <c r="B32" s="11" t="s">
        <v>143</v>
      </c>
      <c r="C32" s="11" t="s">
        <v>93</v>
      </c>
      <c r="D32" s="12">
        <v>9111</v>
      </c>
      <c r="E32" s="12">
        <v>9141</v>
      </c>
      <c r="F32" s="12">
        <v>9211</v>
      </c>
      <c r="G32" s="12">
        <v>9291</v>
      </c>
      <c r="H32" s="12">
        <v>9396</v>
      </c>
      <c r="I32" s="12">
        <v>9468</v>
      </c>
      <c r="J32" s="12">
        <v>9529</v>
      </c>
      <c r="K32" s="12">
        <v>9622</v>
      </c>
      <c r="L32" s="12">
        <v>9764</v>
      </c>
      <c r="M32" s="12">
        <v>9884</v>
      </c>
      <c r="N32" s="12">
        <v>9972</v>
      </c>
      <c r="O32" s="12">
        <v>10077</v>
      </c>
      <c r="P32" s="12">
        <v>10130</v>
      </c>
      <c r="Q32" s="12">
        <v>10159</v>
      </c>
      <c r="R32" s="12">
        <v>10226</v>
      </c>
      <c r="S32" s="12">
        <v>10272</v>
      </c>
      <c r="T32" s="12">
        <v>10327</v>
      </c>
      <c r="U32" s="12">
        <v>10367</v>
      </c>
      <c r="V32" s="12">
        <v>10421</v>
      </c>
      <c r="W32" s="12">
        <v>10440</v>
      </c>
      <c r="X32" s="12">
        <v>10531</v>
      </c>
      <c r="Y32" s="12">
        <v>10607</v>
      </c>
      <c r="Z32" s="12">
        <v>10621</v>
      </c>
      <c r="AA32" s="12">
        <v>14</v>
      </c>
      <c r="AB32" s="14">
        <v>0.1</v>
      </c>
      <c r="AC32" s="12">
        <v>491</v>
      </c>
      <c r="AD32" s="14">
        <v>4.8</v>
      </c>
      <c r="AE32" s="12">
        <v>1410</v>
      </c>
      <c r="AF32" s="14">
        <v>15.3</v>
      </c>
    </row>
    <row r="33" spans="1:32" x14ac:dyDescent="0.35">
      <c r="A33" s="2" t="s">
        <v>144</v>
      </c>
      <c r="B33" s="11" t="s">
        <v>145</v>
      </c>
      <c r="C33" s="11" t="s">
        <v>93</v>
      </c>
      <c r="D33" s="12">
        <v>48802</v>
      </c>
      <c r="E33" s="12">
        <v>49045</v>
      </c>
      <c r="F33" s="12">
        <v>49446</v>
      </c>
      <c r="G33" s="12">
        <v>49768</v>
      </c>
      <c r="H33" s="12">
        <v>50159</v>
      </c>
      <c r="I33" s="12">
        <v>50318</v>
      </c>
      <c r="J33" s="12">
        <v>50656</v>
      </c>
      <c r="K33" s="12">
        <v>50869</v>
      </c>
      <c r="L33" s="12">
        <v>50956</v>
      </c>
      <c r="M33" s="12">
        <v>51188</v>
      </c>
      <c r="N33" s="12">
        <v>51369</v>
      </c>
      <c r="O33" s="12">
        <v>51485</v>
      </c>
      <c r="P33" s="12">
        <v>51590</v>
      </c>
      <c r="Q33" s="12">
        <v>51776</v>
      </c>
      <c r="R33" s="12">
        <v>51779</v>
      </c>
      <c r="S33" s="12">
        <v>51755</v>
      </c>
      <c r="T33" s="12">
        <v>51901</v>
      </c>
      <c r="U33" s="12">
        <v>52043</v>
      </c>
      <c r="V33" s="12">
        <v>52313</v>
      </c>
      <c r="W33" s="12">
        <v>52261</v>
      </c>
      <c r="X33" s="12">
        <v>52407</v>
      </c>
      <c r="Y33" s="12">
        <v>52538</v>
      </c>
      <c r="Z33" s="12">
        <v>52851</v>
      </c>
      <c r="AA33" s="12">
        <v>313</v>
      </c>
      <c r="AB33" s="14">
        <v>0.6</v>
      </c>
      <c r="AC33" s="12">
        <v>1261</v>
      </c>
      <c r="AD33" s="14">
        <v>2.4</v>
      </c>
      <c r="AE33" s="12">
        <v>3405</v>
      </c>
      <c r="AF33" s="14">
        <v>6.9</v>
      </c>
    </row>
    <row r="34" spans="1:32" x14ac:dyDescent="0.35">
      <c r="A34" s="2" t="s">
        <v>146</v>
      </c>
      <c r="B34" s="11" t="s">
        <v>147</v>
      </c>
      <c r="C34" s="11" t="s">
        <v>93</v>
      </c>
      <c r="D34" s="12">
        <v>126637</v>
      </c>
      <c r="E34" s="12">
        <v>127690</v>
      </c>
      <c r="F34" s="12">
        <v>128634</v>
      </c>
      <c r="G34" s="12">
        <v>129947</v>
      </c>
      <c r="H34" s="12">
        <v>131495</v>
      </c>
      <c r="I34" s="12">
        <v>133505</v>
      </c>
      <c r="J34" s="12">
        <v>135192</v>
      </c>
      <c r="K34" s="12">
        <v>136300</v>
      </c>
      <c r="L34" s="12">
        <v>137262</v>
      </c>
      <c r="M34" s="12">
        <v>138223</v>
      </c>
      <c r="N34" s="12">
        <v>139312</v>
      </c>
      <c r="O34" s="12">
        <v>139938</v>
      </c>
      <c r="P34" s="12">
        <v>140546</v>
      </c>
      <c r="Q34" s="12">
        <v>141403</v>
      </c>
      <c r="R34" s="12">
        <v>142125</v>
      </c>
      <c r="S34" s="12">
        <v>142654</v>
      </c>
      <c r="T34" s="12">
        <v>143376</v>
      </c>
      <c r="U34" s="12">
        <v>144050</v>
      </c>
      <c r="V34" s="12">
        <v>144986</v>
      </c>
      <c r="W34" s="12">
        <v>145709</v>
      </c>
      <c r="X34" s="12">
        <v>146752</v>
      </c>
      <c r="Y34" s="12">
        <v>148124</v>
      </c>
      <c r="Z34" s="12">
        <v>149454</v>
      </c>
      <c r="AA34" s="12">
        <v>1330</v>
      </c>
      <c r="AB34" s="14">
        <v>0.9</v>
      </c>
      <c r="AC34" s="12">
        <v>8908</v>
      </c>
      <c r="AD34" s="14">
        <v>6.3</v>
      </c>
      <c r="AE34" s="12">
        <v>20820</v>
      </c>
      <c r="AF34" s="14">
        <v>16.2</v>
      </c>
    </row>
    <row r="35" spans="1:32" x14ac:dyDescent="0.35">
      <c r="A35" s="2" t="s">
        <v>148</v>
      </c>
      <c r="B35" s="11" t="s">
        <v>149</v>
      </c>
      <c r="C35" s="11" t="s">
        <v>93</v>
      </c>
      <c r="D35" s="12">
        <v>35548</v>
      </c>
      <c r="E35" s="12">
        <v>35906</v>
      </c>
      <c r="F35" s="12">
        <v>36341</v>
      </c>
      <c r="G35" s="12">
        <v>36483</v>
      </c>
      <c r="H35" s="12">
        <v>36720</v>
      </c>
      <c r="I35" s="12">
        <v>36862</v>
      </c>
      <c r="J35" s="12">
        <v>36960</v>
      </c>
      <c r="K35" s="12">
        <v>37122</v>
      </c>
      <c r="L35" s="12">
        <v>37289</v>
      </c>
      <c r="M35" s="12">
        <v>37482</v>
      </c>
      <c r="N35" s="12">
        <v>37645</v>
      </c>
      <c r="O35" s="12">
        <v>37861</v>
      </c>
      <c r="P35" s="12">
        <v>38025</v>
      </c>
      <c r="Q35" s="12">
        <v>38262</v>
      </c>
      <c r="R35" s="12">
        <v>38600</v>
      </c>
      <c r="S35" s="12">
        <v>38868</v>
      </c>
      <c r="T35" s="12">
        <v>39184</v>
      </c>
      <c r="U35" s="12">
        <v>39322</v>
      </c>
      <c r="V35" s="12">
        <v>39518</v>
      </c>
      <c r="W35" s="12">
        <v>39741</v>
      </c>
      <c r="X35" s="12">
        <v>40001</v>
      </c>
      <c r="Y35" s="12">
        <v>40417</v>
      </c>
      <c r="Z35" s="12">
        <v>40810</v>
      </c>
      <c r="AA35" s="12">
        <v>393</v>
      </c>
      <c r="AB35" s="14">
        <v>1</v>
      </c>
      <c r="AC35" s="12">
        <v>2785</v>
      </c>
      <c r="AD35" s="14">
        <v>7.3</v>
      </c>
      <c r="AE35" s="12">
        <v>4469</v>
      </c>
      <c r="AF35" s="14">
        <v>12.3</v>
      </c>
    </row>
    <row r="36" spans="1:32" x14ac:dyDescent="0.35">
      <c r="A36" s="2" t="s">
        <v>150</v>
      </c>
      <c r="B36" s="11" t="s">
        <v>151</v>
      </c>
      <c r="C36" s="11" t="s">
        <v>93</v>
      </c>
      <c r="D36" s="12">
        <v>40768</v>
      </c>
      <c r="E36" s="12">
        <v>40655</v>
      </c>
      <c r="F36" s="12">
        <v>40718</v>
      </c>
      <c r="G36" s="12">
        <v>40707</v>
      </c>
      <c r="H36" s="12">
        <v>41061</v>
      </c>
      <c r="I36" s="12">
        <v>41398</v>
      </c>
      <c r="J36" s="12">
        <v>41627</v>
      </c>
      <c r="K36" s="12">
        <v>41832</v>
      </c>
      <c r="L36" s="12">
        <v>41911</v>
      </c>
      <c r="M36" s="12">
        <v>42074</v>
      </c>
      <c r="N36" s="12">
        <v>42113</v>
      </c>
      <c r="O36" s="12">
        <v>42023</v>
      </c>
      <c r="P36" s="12">
        <v>41933</v>
      </c>
      <c r="Q36" s="12">
        <v>42106</v>
      </c>
      <c r="R36" s="12">
        <v>42241</v>
      </c>
      <c r="S36" s="12">
        <v>42244</v>
      </c>
      <c r="T36" s="12">
        <v>42251</v>
      </c>
      <c r="U36" s="12">
        <v>42288</v>
      </c>
      <c r="V36" s="12">
        <v>42366</v>
      </c>
      <c r="W36" s="12">
        <v>42414</v>
      </c>
      <c r="X36" s="12">
        <v>42527</v>
      </c>
      <c r="Y36" s="12">
        <v>42559</v>
      </c>
      <c r="Z36" s="12">
        <v>42822</v>
      </c>
      <c r="AA36" s="12">
        <v>263</v>
      </c>
      <c r="AB36" s="14">
        <v>0.6</v>
      </c>
      <c r="AC36" s="12">
        <v>889</v>
      </c>
      <c r="AD36" s="14">
        <v>2.1</v>
      </c>
      <c r="AE36" s="12">
        <v>2104</v>
      </c>
      <c r="AF36" s="14">
        <v>5.2</v>
      </c>
    </row>
    <row r="37" spans="1:32" x14ac:dyDescent="0.35">
      <c r="A37" s="2" t="s">
        <v>152</v>
      </c>
      <c r="B37" s="11" t="s">
        <v>153</v>
      </c>
      <c r="C37" s="11" t="s">
        <v>93</v>
      </c>
      <c r="D37" s="12">
        <v>65066</v>
      </c>
      <c r="E37" s="12">
        <v>65953</v>
      </c>
      <c r="F37" s="12">
        <v>67109</v>
      </c>
      <c r="G37" s="12">
        <v>68294</v>
      </c>
      <c r="H37" s="12">
        <v>69355</v>
      </c>
      <c r="I37" s="12">
        <v>70294</v>
      </c>
      <c r="J37" s="12">
        <v>71420</v>
      </c>
      <c r="K37" s="12">
        <v>72330</v>
      </c>
      <c r="L37" s="12">
        <v>72664</v>
      </c>
      <c r="M37" s="12">
        <v>73266</v>
      </c>
      <c r="N37" s="12">
        <v>73559</v>
      </c>
      <c r="O37" s="12">
        <v>73709</v>
      </c>
      <c r="P37" s="12">
        <v>74052</v>
      </c>
      <c r="Q37" s="12">
        <v>74604</v>
      </c>
      <c r="R37" s="12">
        <v>75200</v>
      </c>
      <c r="S37" s="12">
        <v>75893</v>
      </c>
      <c r="T37" s="12">
        <v>76475</v>
      </c>
      <c r="U37" s="12">
        <v>76901</v>
      </c>
      <c r="V37" s="12">
        <v>77747</v>
      </c>
      <c r="W37" s="12">
        <v>78504</v>
      </c>
      <c r="X37" s="12">
        <v>79370</v>
      </c>
      <c r="Y37" s="12">
        <v>80042</v>
      </c>
      <c r="Z37" s="12">
        <v>81029</v>
      </c>
      <c r="AA37" s="12">
        <v>987</v>
      </c>
      <c r="AB37" s="14">
        <v>1.2</v>
      </c>
      <c r="AC37" s="12">
        <v>6977</v>
      </c>
      <c r="AD37" s="14">
        <v>9.4</v>
      </c>
      <c r="AE37" s="12">
        <v>13920</v>
      </c>
      <c r="AF37" s="14">
        <v>20.7</v>
      </c>
    </row>
    <row r="38" spans="1:32" x14ac:dyDescent="0.3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5"/>
      <c r="AC38" s="13"/>
      <c r="AD38" s="15"/>
      <c r="AE38" s="13"/>
      <c r="AF38" s="15"/>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38"/>
  <sheetViews>
    <sheetView workbookViewId="0"/>
  </sheetViews>
  <sheetFormatPr defaultColWidth="11.07421875" defaultRowHeight="15.5" x14ac:dyDescent="0.35"/>
  <cols>
    <col min="1" max="1" width="21.69140625" customWidth="1"/>
    <col min="2" max="2" width="13.69140625" customWidth="1"/>
    <col min="3" max="3" width="12.69140625" customWidth="1"/>
    <col min="4" max="27" width="10.69140625" customWidth="1"/>
    <col min="28" max="28" width="13.69140625" customWidth="1"/>
    <col min="29" max="29" width="10.69140625" customWidth="1"/>
    <col min="30" max="30" width="13.69140625" customWidth="1"/>
    <col min="31" max="31" width="10.69140625" customWidth="1"/>
    <col min="32" max="32" width="13.69140625" customWidth="1"/>
  </cols>
  <sheetData>
    <row r="1" spans="1:32" ht="20" x14ac:dyDescent="0.4">
      <c r="A1" s="42" t="s">
        <v>221</v>
      </c>
    </row>
    <row r="2" spans="1:32" x14ac:dyDescent="0.35">
      <c r="A2" t="s">
        <v>19</v>
      </c>
    </row>
    <row r="3" spans="1:32" x14ac:dyDescent="0.35">
      <c r="A3" s="4" t="str">
        <f>HYPERLINK("#'Table of Contents'!A1", "Back to contents")</f>
        <v>Back to contents</v>
      </c>
    </row>
    <row r="4" spans="1:32" ht="46.5" x14ac:dyDescent="0.35">
      <c r="A4" s="9" t="s">
        <v>57</v>
      </c>
      <c r="B4" s="9" t="s">
        <v>58</v>
      </c>
      <c r="C4" s="9" t="s">
        <v>59</v>
      </c>
      <c r="D4" s="10" t="s">
        <v>60</v>
      </c>
      <c r="E4" s="10" t="s">
        <v>61</v>
      </c>
      <c r="F4" s="10" t="s">
        <v>62</v>
      </c>
      <c r="G4" s="10" t="s">
        <v>63</v>
      </c>
      <c r="H4" s="10" t="s">
        <v>64</v>
      </c>
      <c r="I4" s="10" t="s">
        <v>65</v>
      </c>
      <c r="J4" s="10" t="s">
        <v>66</v>
      </c>
      <c r="K4" s="10" t="s">
        <v>67</v>
      </c>
      <c r="L4" s="10" t="s">
        <v>68</v>
      </c>
      <c r="M4" s="10" t="s">
        <v>69</v>
      </c>
      <c r="N4" s="10" t="s">
        <v>70</v>
      </c>
      <c r="O4" s="10" t="s">
        <v>71</v>
      </c>
      <c r="P4" s="10" t="s">
        <v>72</v>
      </c>
      <c r="Q4" s="10" t="s">
        <v>73</v>
      </c>
      <c r="R4" s="10" t="s">
        <v>74</v>
      </c>
      <c r="S4" s="10" t="s">
        <v>75</v>
      </c>
      <c r="T4" s="10" t="s">
        <v>76</v>
      </c>
      <c r="U4" s="10" t="s">
        <v>77</v>
      </c>
      <c r="V4" s="10" t="s">
        <v>78</v>
      </c>
      <c r="W4" s="10" t="s">
        <v>79</v>
      </c>
      <c r="X4" s="10" t="s">
        <v>80</v>
      </c>
      <c r="Y4" s="10" t="s">
        <v>81</v>
      </c>
      <c r="Z4" s="10" t="s">
        <v>82</v>
      </c>
      <c r="AA4" s="10" t="s">
        <v>83</v>
      </c>
      <c r="AB4" s="10" t="s">
        <v>84</v>
      </c>
      <c r="AC4" s="10" t="s">
        <v>85</v>
      </c>
      <c r="AD4" s="10" t="s">
        <v>86</v>
      </c>
      <c r="AE4" s="10" t="s">
        <v>87</v>
      </c>
      <c r="AF4" s="10" t="s">
        <v>88</v>
      </c>
    </row>
    <row r="5" spans="1:32" ht="25" customHeight="1" x14ac:dyDescent="0.35">
      <c r="A5" s="16" t="s">
        <v>89</v>
      </c>
      <c r="B5" s="17" t="s">
        <v>90</v>
      </c>
      <c r="C5" s="17" t="s">
        <v>91</v>
      </c>
      <c r="D5" s="18">
        <v>2320642</v>
      </c>
      <c r="E5" s="18">
        <v>2338324</v>
      </c>
      <c r="F5" s="18">
        <v>2356176</v>
      </c>
      <c r="G5" s="18">
        <v>2376915</v>
      </c>
      <c r="H5" s="18">
        <v>2396782</v>
      </c>
      <c r="I5" s="18">
        <v>2416071</v>
      </c>
      <c r="J5" s="18">
        <v>2440596</v>
      </c>
      <c r="K5" s="18">
        <v>2460883</v>
      </c>
      <c r="L5" s="18">
        <v>2476157</v>
      </c>
      <c r="M5" s="18">
        <v>2488496</v>
      </c>
      <c r="N5" s="18">
        <v>2500849</v>
      </c>
      <c r="O5" s="18">
        <v>2515042</v>
      </c>
      <c r="P5" s="18">
        <v>2526870</v>
      </c>
      <c r="Q5" s="18">
        <v>2540561</v>
      </c>
      <c r="R5" s="18">
        <v>2557582</v>
      </c>
      <c r="S5" s="18">
        <v>2575667</v>
      </c>
      <c r="T5" s="18">
        <v>2595031</v>
      </c>
      <c r="U5" s="18">
        <v>2615185</v>
      </c>
      <c r="V5" s="18">
        <v>2636871</v>
      </c>
      <c r="W5" s="18">
        <v>2653725</v>
      </c>
      <c r="X5" s="18">
        <v>2674993</v>
      </c>
      <c r="Y5" s="18">
        <v>2699379</v>
      </c>
      <c r="Z5" s="18">
        <v>2721225</v>
      </c>
      <c r="AA5" s="18">
        <v>21846</v>
      </c>
      <c r="AB5" s="19">
        <v>0.8</v>
      </c>
      <c r="AC5" s="18">
        <v>194355</v>
      </c>
      <c r="AD5" s="19">
        <v>7.7</v>
      </c>
      <c r="AE5" s="18">
        <v>365049</v>
      </c>
      <c r="AF5" s="19">
        <v>15.5</v>
      </c>
    </row>
    <row r="6" spans="1:32" x14ac:dyDescent="0.35">
      <c r="A6" s="2" t="s">
        <v>154</v>
      </c>
      <c r="B6" s="11" t="s">
        <v>92</v>
      </c>
      <c r="C6" s="11" t="s">
        <v>93</v>
      </c>
      <c r="D6" s="12">
        <v>105030</v>
      </c>
      <c r="E6" s="12">
        <v>105675</v>
      </c>
      <c r="F6" s="12">
        <v>106280</v>
      </c>
      <c r="G6" s="12">
        <v>106754</v>
      </c>
      <c r="H6" s="12">
        <v>107670</v>
      </c>
      <c r="I6" s="12">
        <v>108618</v>
      </c>
      <c r="J6" s="12">
        <v>109425</v>
      </c>
      <c r="K6" s="12">
        <v>110084</v>
      </c>
      <c r="L6" s="12">
        <v>110565</v>
      </c>
      <c r="M6" s="12">
        <v>110968</v>
      </c>
      <c r="N6" s="12">
        <v>111419</v>
      </c>
      <c r="O6" s="12">
        <v>112073</v>
      </c>
      <c r="P6" s="12">
        <v>112713</v>
      </c>
      <c r="Q6" s="12">
        <v>113508</v>
      </c>
      <c r="R6" s="12">
        <v>114234</v>
      </c>
      <c r="S6" s="12">
        <v>115080</v>
      </c>
      <c r="T6" s="12">
        <v>116821</v>
      </c>
      <c r="U6" s="12">
        <v>118131</v>
      </c>
      <c r="V6" s="12">
        <v>119523</v>
      </c>
      <c r="W6" s="12">
        <v>120980</v>
      </c>
      <c r="X6" s="12">
        <v>122242</v>
      </c>
      <c r="Y6" s="12">
        <v>123363</v>
      </c>
      <c r="Z6" s="12">
        <v>124369</v>
      </c>
      <c r="AA6" s="12">
        <v>1006</v>
      </c>
      <c r="AB6" s="14">
        <v>0.8</v>
      </c>
      <c r="AC6" s="12">
        <v>11656</v>
      </c>
      <c r="AD6" s="14">
        <v>10.3</v>
      </c>
      <c r="AE6" s="12">
        <v>18089</v>
      </c>
      <c r="AF6" s="14">
        <v>17</v>
      </c>
    </row>
    <row r="7" spans="1:32" x14ac:dyDescent="0.35">
      <c r="A7" s="2" t="s">
        <v>94</v>
      </c>
      <c r="B7" s="11" t="s">
        <v>95</v>
      </c>
      <c r="C7" s="11" t="s">
        <v>93</v>
      </c>
      <c r="D7" s="12">
        <v>97014</v>
      </c>
      <c r="E7" s="12">
        <v>98380</v>
      </c>
      <c r="F7" s="12">
        <v>99654</v>
      </c>
      <c r="G7" s="12">
        <v>101357</v>
      </c>
      <c r="H7" s="12">
        <v>102864</v>
      </c>
      <c r="I7" s="12">
        <v>104226</v>
      </c>
      <c r="J7" s="12">
        <v>105503</v>
      </c>
      <c r="K7" s="12">
        <v>106850</v>
      </c>
      <c r="L7" s="12">
        <v>108051</v>
      </c>
      <c r="M7" s="12">
        <v>109552</v>
      </c>
      <c r="N7" s="12">
        <v>110649</v>
      </c>
      <c r="O7" s="12">
        <v>111773</v>
      </c>
      <c r="P7" s="12">
        <v>112867</v>
      </c>
      <c r="Q7" s="12">
        <v>114086</v>
      </c>
      <c r="R7" s="12">
        <v>115223</v>
      </c>
      <c r="S7" s="12">
        <v>116421</v>
      </c>
      <c r="T7" s="12">
        <v>117363</v>
      </c>
      <c r="U7" s="12">
        <v>118197</v>
      </c>
      <c r="V7" s="12">
        <v>119196</v>
      </c>
      <c r="W7" s="12">
        <v>119854</v>
      </c>
      <c r="X7" s="12">
        <v>120682</v>
      </c>
      <c r="Y7" s="12">
        <v>121610</v>
      </c>
      <c r="Z7" s="12">
        <v>122524</v>
      </c>
      <c r="AA7" s="12">
        <v>914</v>
      </c>
      <c r="AB7" s="14">
        <v>0.8</v>
      </c>
      <c r="AC7" s="12">
        <v>9657</v>
      </c>
      <c r="AD7" s="14">
        <v>8.6</v>
      </c>
      <c r="AE7" s="12">
        <v>22870</v>
      </c>
      <c r="AF7" s="14">
        <v>22.9</v>
      </c>
    </row>
    <row r="8" spans="1:32" x14ac:dyDescent="0.35">
      <c r="A8" s="2" t="s">
        <v>96</v>
      </c>
      <c r="B8" s="11" t="s">
        <v>97</v>
      </c>
      <c r="C8" s="11" t="s">
        <v>93</v>
      </c>
      <c r="D8" s="12">
        <v>50313</v>
      </c>
      <c r="E8" s="12">
        <v>50607</v>
      </c>
      <c r="F8" s="12">
        <v>51051</v>
      </c>
      <c r="G8" s="12">
        <v>51550</v>
      </c>
      <c r="H8" s="12">
        <v>51989</v>
      </c>
      <c r="I8" s="12">
        <v>52346</v>
      </c>
      <c r="J8" s="12">
        <v>52870</v>
      </c>
      <c r="K8" s="12">
        <v>53402</v>
      </c>
      <c r="L8" s="12">
        <v>53807</v>
      </c>
      <c r="M8" s="12">
        <v>54060</v>
      </c>
      <c r="N8" s="12">
        <v>54372</v>
      </c>
      <c r="O8" s="12">
        <v>54566</v>
      </c>
      <c r="P8" s="12">
        <v>54872</v>
      </c>
      <c r="Q8" s="12">
        <v>55267</v>
      </c>
      <c r="R8" s="12">
        <v>55619</v>
      </c>
      <c r="S8" s="12">
        <v>55872</v>
      </c>
      <c r="T8" s="12">
        <v>56135</v>
      </c>
      <c r="U8" s="12">
        <v>56485</v>
      </c>
      <c r="V8" s="12">
        <v>56928</v>
      </c>
      <c r="W8" s="12">
        <v>57206</v>
      </c>
      <c r="X8" s="12">
        <v>57711</v>
      </c>
      <c r="Y8" s="12">
        <v>58088</v>
      </c>
      <c r="Z8" s="12">
        <v>58286</v>
      </c>
      <c r="AA8" s="12">
        <v>198</v>
      </c>
      <c r="AB8" s="14">
        <v>0.3</v>
      </c>
      <c r="AC8" s="12">
        <v>3414</v>
      </c>
      <c r="AD8" s="14">
        <v>6.2</v>
      </c>
      <c r="AE8" s="12">
        <v>7235</v>
      </c>
      <c r="AF8" s="14">
        <v>14.2</v>
      </c>
    </row>
    <row r="9" spans="1:32" x14ac:dyDescent="0.35">
      <c r="A9" s="2" t="s">
        <v>98</v>
      </c>
      <c r="B9" s="11" t="s">
        <v>99</v>
      </c>
      <c r="C9" s="11" t="s">
        <v>93</v>
      </c>
      <c r="D9" s="12">
        <v>44556</v>
      </c>
      <c r="E9" s="12">
        <v>44857</v>
      </c>
      <c r="F9" s="12">
        <v>45123</v>
      </c>
      <c r="G9" s="12">
        <v>45246</v>
      </c>
      <c r="H9" s="12">
        <v>45512</v>
      </c>
      <c r="I9" s="12">
        <v>45794</v>
      </c>
      <c r="J9" s="12">
        <v>45932</v>
      </c>
      <c r="K9" s="12">
        <v>46306</v>
      </c>
      <c r="L9" s="12">
        <v>46446</v>
      </c>
      <c r="M9" s="12">
        <v>46679</v>
      </c>
      <c r="N9" s="12">
        <v>46896</v>
      </c>
      <c r="O9" s="12">
        <v>47105</v>
      </c>
      <c r="P9" s="12">
        <v>47336</v>
      </c>
      <c r="Q9" s="12">
        <v>47500</v>
      </c>
      <c r="R9" s="12">
        <v>47712</v>
      </c>
      <c r="S9" s="12">
        <v>47780</v>
      </c>
      <c r="T9" s="12">
        <v>47884</v>
      </c>
      <c r="U9" s="12">
        <v>48020</v>
      </c>
      <c r="V9" s="12">
        <v>48134</v>
      </c>
      <c r="W9" s="12">
        <v>48199</v>
      </c>
      <c r="X9" s="12">
        <v>48411</v>
      </c>
      <c r="Y9" s="12">
        <v>48786</v>
      </c>
      <c r="Z9" s="12">
        <v>49144</v>
      </c>
      <c r="AA9" s="12">
        <v>358</v>
      </c>
      <c r="AB9" s="14">
        <v>0.7</v>
      </c>
      <c r="AC9" s="12">
        <v>1808</v>
      </c>
      <c r="AD9" s="14">
        <v>3.8</v>
      </c>
      <c r="AE9" s="12">
        <v>4021</v>
      </c>
      <c r="AF9" s="14">
        <v>8.9</v>
      </c>
    </row>
    <row r="10" spans="1:32" x14ac:dyDescent="0.35">
      <c r="A10" s="2" t="s">
        <v>155</v>
      </c>
      <c r="B10" s="11" t="s">
        <v>100</v>
      </c>
      <c r="C10" s="11" t="s">
        <v>93</v>
      </c>
      <c r="D10" s="12">
        <v>216594</v>
      </c>
      <c r="E10" s="12">
        <v>218285</v>
      </c>
      <c r="F10" s="12">
        <v>219239</v>
      </c>
      <c r="G10" s="12">
        <v>221536</v>
      </c>
      <c r="H10" s="12">
        <v>223693</v>
      </c>
      <c r="I10" s="12">
        <v>226247</v>
      </c>
      <c r="J10" s="12">
        <v>228523</v>
      </c>
      <c r="K10" s="12">
        <v>230051</v>
      </c>
      <c r="L10" s="12">
        <v>231903</v>
      </c>
      <c r="M10" s="12">
        <v>233068</v>
      </c>
      <c r="N10" s="12">
        <v>234541</v>
      </c>
      <c r="O10" s="12">
        <v>235850</v>
      </c>
      <c r="P10" s="12">
        <v>237524</v>
      </c>
      <c r="Q10" s="12">
        <v>239525</v>
      </c>
      <c r="R10" s="12">
        <v>241433</v>
      </c>
      <c r="S10" s="12">
        <v>244131</v>
      </c>
      <c r="T10" s="12">
        <v>246818</v>
      </c>
      <c r="U10" s="12">
        <v>249810</v>
      </c>
      <c r="V10" s="12">
        <v>252731</v>
      </c>
      <c r="W10" s="12">
        <v>254929</v>
      </c>
      <c r="X10" s="12">
        <v>257658</v>
      </c>
      <c r="Y10" s="12">
        <v>261000</v>
      </c>
      <c r="Z10" s="12">
        <v>263670</v>
      </c>
      <c r="AA10" s="12">
        <v>2670</v>
      </c>
      <c r="AB10" s="14">
        <v>1</v>
      </c>
      <c r="AC10" s="12">
        <v>26146</v>
      </c>
      <c r="AD10" s="14">
        <v>11</v>
      </c>
      <c r="AE10" s="12">
        <v>44431</v>
      </c>
      <c r="AF10" s="14">
        <v>20.3</v>
      </c>
    </row>
    <row r="11" spans="1:32" x14ac:dyDescent="0.35">
      <c r="A11" s="2" t="s">
        <v>101</v>
      </c>
      <c r="B11" s="11" t="s">
        <v>102</v>
      </c>
      <c r="C11" s="11" t="s">
        <v>93</v>
      </c>
      <c r="D11" s="12">
        <v>21252</v>
      </c>
      <c r="E11" s="12">
        <v>21534</v>
      </c>
      <c r="F11" s="12">
        <v>21682</v>
      </c>
      <c r="G11" s="12">
        <v>22076</v>
      </c>
      <c r="H11" s="12">
        <v>22443</v>
      </c>
      <c r="I11" s="12">
        <v>22770</v>
      </c>
      <c r="J11" s="12">
        <v>23132</v>
      </c>
      <c r="K11" s="12">
        <v>23374</v>
      </c>
      <c r="L11" s="12">
        <v>23549</v>
      </c>
      <c r="M11" s="12">
        <v>23670</v>
      </c>
      <c r="N11" s="12">
        <v>23720</v>
      </c>
      <c r="O11" s="12">
        <v>23774</v>
      </c>
      <c r="P11" s="12">
        <v>23894</v>
      </c>
      <c r="Q11" s="12">
        <v>23995</v>
      </c>
      <c r="R11" s="12">
        <v>24114</v>
      </c>
      <c r="S11" s="12">
        <v>24221</v>
      </c>
      <c r="T11" s="12">
        <v>24377</v>
      </c>
      <c r="U11" s="12">
        <v>24524</v>
      </c>
      <c r="V11" s="12">
        <v>24716</v>
      </c>
      <c r="W11" s="12">
        <v>24838</v>
      </c>
      <c r="X11" s="12">
        <v>24931</v>
      </c>
      <c r="Y11" s="12">
        <v>25109</v>
      </c>
      <c r="Z11" s="12">
        <v>25277</v>
      </c>
      <c r="AA11" s="12">
        <v>168</v>
      </c>
      <c r="AB11" s="14">
        <v>0.7</v>
      </c>
      <c r="AC11" s="12">
        <v>1383</v>
      </c>
      <c r="AD11" s="14">
        <v>5.8</v>
      </c>
      <c r="AE11" s="12">
        <v>3595</v>
      </c>
      <c r="AF11" s="14">
        <v>16.600000000000001</v>
      </c>
    </row>
    <row r="12" spans="1:32" x14ac:dyDescent="0.35">
      <c r="A12" s="2" t="s">
        <v>103</v>
      </c>
      <c r="B12" s="11" t="s">
        <v>104</v>
      </c>
      <c r="C12" s="11" t="s">
        <v>93</v>
      </c>
      <c r="D12" s="12">
        <v>67607</v>
      </c>
      <c r="E12" s="12">
        <v>67967</v>
      </c>
      <c r="F12" s="12">
        <v>68497</v>
      </c>
      <c r="G12" s="12">
        <v>69242</v>
      </c>
      <c r="H12" s="12">
        <v>69880</v>
      </c>
      <c r="I12" s="12">
        <v>70501</v>
      </c>
      <c r="J12" s="12">
        <v>71115</v>
      </c>
      <c r="K12" s="12">
        <v>71778</v>
      </c>
      <c r="L12" s="12">
        <v>72106</v>
      </c>
      <c r="M12" s="12">
        <v>72421</v>
      </c>
      <c r="N12" s="12">
        <v>72871</v>
      </c>
      <c r="O12" s="12">
        <v>73224</v>
      </c>
      <c r="P12" s="12">
        <v>73555</v>
      </c>
      <c r="Q12" s="12">
        <v>73895</v>
      </c>
      <c r="R12" s="12">
        <v>74190</v>
      </c>
      <c r="S12" s="12">
        <v>74453</v>
      </c>
      <c r="T12" s="12">
        <v>74687</v>
      </c>
      <c r="U12" s="12">
        <v>74823</v>
      </c>
      <c r="V12" s="12">
        <v>75089</v>
      </c>
      <c r="W12" s="12">
        <v>75298</v>
      </c>
      <c r="X12" s="12">
        <v>75521</v>
      </c>
      <c r="Y12" s="12">
        <v>75922</v>
      </c>
      <c r="Z12" s="12">
        <v>76275</v>
      </c>
      <c r="AA12" s="12">
        <v>353</v>
      </c>
      <c r="AB12" s="14">
        <v>0.5</v>
      </c>
      <c r="AC12" s="12">
        <v>2720</v>
      </c>
      <c r="AD12" s="14">
        <v>3.7</v>
      </c>
      <c r="AE12" s="12">
        <v>7778</v>
      </c>
      <c r="AF12" s="14">
        <v>11.4</v>
      </c>
    </row>
    <row r="13" spans="1:32" x14ac:dyDescent="0.35">
      <c r="A13" s="2" t="s">
        <v>105</v>
      </c>
      <c r="B13" s="11" t="s">
        <v>106</v>
      </c>
      <c r="C13" s="11" t="s">
        <v>93</v>
      </c>
      <c r="D13" s="12">
        <v>71740</v>
      </c>
      <c r="E13" s="12">
        <v>72109</v>
      </c>
      <c r="F13" s="12">
        <v>72297</v>
      </c>
      <c r="G13" s="12">
        <v>72210</v>
      </c>
      <c r="H13" s="12">
        <v>71790</v>
      </c>
      <c r="I13" s="12">
        <v>72165</v>
      </c>
      <c r="J13" s="12">
        <v>72736</v>
      </c>
      <c r="K13" s="12">
        <v>73068</v>
      </c>
      <c r="L13" s="12">
        <v>73696</v>
      </c>
      <c r="M13" s="12">
        <v>74015</v>
      </c>
      <c r="N13" s="12">
        <v>73529</v>
      </c>
      <c r="O13" s="12">
        <v>73818</v>
      </c>
      <c r="P13" s="12">
        <v>73560</v>
      </c>
      <c r="Q13" s="12">
        <v>73575</v>
      </c>
      <c r="R13" s="12">
        <v>73689</v>
      </c>
      <c r="S13" s="12">
        <v>74026</v>
      </c>
      <c r="T13" s="12">
        <v>74354</v>
      </c>
      <c r="U13" s="12">
        <v>74531</v>
      </c>
      <c r="V13" s="12">
        <v>74891</v>
      </c>
      <c r="W13" s="12">
        <v>75027</v>
      </c>
      <c r="X13" s="12">
        <v>75453</v>
      </c>
      <c r="Y13" s="12">
        <v>75840</v>
      </c>
      <c r="Z13" s="12">
        <v>76306</v>
      </c>
      <c r="AA13" s="12">
        <v>466</v>
      </c>
      <c r="AB13" s="14">
        <v>0.6</v>
      </c>
      <c r="AC13" s="12">
        <v>2746</v>
      </c>
      <c r="AD13" s="14">
        <v>3.7</v>
      </c>
      <c r="AE13" s="12">
        <v>4009</v>
      </c>
      <c r="AF13" s="14">
        <v>5.5</v>
      </c>
    </row>
    <row r="14" spans="1:32" x14ac:dyDescent="0.35">
      <c r="A14" s="2" t="s">
        <v>107</v>
      </c>
      <c r="B14" s="11" t="s">
        <v>108</v>
      </c>
      <c r="C14" s="11" t="s">
        <v>93</v>
      </c>
      <c r="D14" s="12">
        <v>52983</v>
      </c>
      <c r="E14" s="12">
        <v>53312</v>
      </c>
      <c r="F14" s="12">
        <v>53499</v>
      </c>
      <c r="G14" s="12">
        <v>53677</v>
      </c>
      <c r="H14" s="12">
        <v>53842</v>
      </c>
      <c r="I14" s="12">
        <v>54231</v>
      </c>
      <c r="J14" s="12">
        <v>54848</v>
      </c>
      <c r="K14" s="12">
        <v>55717</v>
      </c>
      <c r="L14" s="12">
        <v>56121</v>
      </c>
      <c r="M14" s="12">
        <v>56398</v>
      </c>
      <c r="N14" s="12">
        <v>56614</v>
      </c>
      <c r="O14" s="12">
        <v>56919</v>
      </c>
      <c r="P14" s="12">
        <v>57172</v>
      </c>
      <c r="Q14" s="12">
        <v>57324</v>
      </c>
      <c r="R14" s="12">
        <v>57654</v>
      </c>
      <c r="S14" s="12">
        <v>57873</v>
      </c>
      <c r="T14" s="12">
        <v>58158</v>
      </c>
      <c r="U14" s="12">
        <v>58453</v>
      </c>
      <c r="V14" s="12">
        <v>58628</v>
      </c>
      <c r="W14" s="12">
        <v>58821</v>
      </c>
      <c r="X14" s="12">
        <v>58973</v>
      </c>
      <c r="Y14" s="12">
        <v>59305</v>
      </c>
      <c r="Z14" s="12">
        <v>59737</v>
      </c>
      <c r="AA14" s="12">
        <v>432</v>
      </c>
      <c r="AB14" s="14">
        <v>0.7</v>
      </c>
      <c r="AC14" s="12">
        <v>2565</v>
      </c>
      <c r="AD14" s="14">
        <v>4.5</v>
      </c>
      <c r="AE14" s="12">
        <v>6238</v>
      </c>
      <c r="AF14" s="14">
        <v>11.7</v>
      </c>
    </row>
    <row r="15" spans="1:32" x14ac:dyDescent="0.35">
      <c r="A15" s="2" t="s">
        <v>109</v>
      </c>
      <c r="B15" s="11" t="s">
        <v>110</v>
      </c>
      <c r="C15" s="11" t="s">
        <v>93</v>
      </c>
      <c r="D15" s="12">
        <v>42910</v>
      </c>
      <c r="E15" s="12">
        <v>42906</v>
      </c>
      <c r="F15" s="12">
        <v>42968</v>
      </c>
      <c r="G15" s="12">
        <v>43140</v>
      </c>
      <c r="H15" s="12">
        <v>43405</v>
      </c>
      <c r="I15" s="12">
        <v>43521</v>
      </c>
      <c r="J15" s="12">
        <v>43723</v>
      </c>
      <c r="K15" s="12">
        <v>43990</v>
      </c>
      <c r="L15" s="12">
        <v>44154</v>
      </c>
      <c r="M15" s="12">
        <v>44184</v>
      </c>
      <c r="N15" s="12">
        <v>44332</v>
      </c>
      <c r="O15" s="12">
        <v>44564</v>
      </c>
      <c r="P15" s="12">
        <v>44864</v>
      </c>
      <c r="Q15" s="12">
        <v>45281</v>
      </c>
      <c r="R15" s="12">
        <v>45678</v>
      </c>
      <c r="S15" s="12">
        <v>46026</v>
      </c>
      <c r="T15" s="12">
        <v>46430</v>
      </c>
      <c r="U15" s="12">
        <v>46721</v>
      </c>
      <c r="V15" s="12">
        <v>46986</v>
      </c>
      <c r="W15" s="12">
        <v>47251</v>
      </c>
      <c r="X15" s="12">
        <v>47549</v>
      </c>
      <c r="Y15" s="12">
        <v>47934</v>
      </c>
      <c r="Z15" s="12">
        <v>48165</v>
      </c>
      <c r="AA15" s="12">
        <v>231</v>
      </c>
      <c r="AB15" s="14">
        <v>0.5</v>
      </c>
      <c r="AC15" s="12">
        <v>3301</v>
      </c>
      <c r="AD15" s="14">
        <v>7.4</v>
      </c>
      <c r="AE15" s="12">
        <v>5197</v>
      </c>
      <c r="AF15" s="14">
        <v>12.1</v>
      </c>
    </row>
    <row r="16" spans="1:32" x14ac:dyDescent="0.35">
      <c r="A16" s="2" t="s">
        <v>111</v>
      </c>
      <c r="B16" s="11" t="s">
        <v>112</v>
      </c>
      <c r="C16" s="11" t="s">
        <v>93</v>
      </c>
      <c r="D16" s="12">
        <v>39712</v>
      </c>
      <c r="E16" s="12">
        <v>40105</v>
      </c>
      <c r="F16" s="12">
        <v>40561</v>
      </c>
      <c r="G16" s="12">
        <v>40957</v>
      </c>
      <c r="H16" s="12">
        <v>41441</v>
      </c>
      <c r="I16" s="12">
        <v>42145</v>
      </c>
      <c r="J16" s="12">
        <v>42949</v>
      </c>
      <c r="K16" s="12">
        <v>43749</v>
      </c>
      <c r="L16" s="12">
        <v>44175</v>
      </c>
      <c r="M16" s="12">
        <v>44544</v>
      </c>
      <c r="N16" s="12">
        <v>44967</v>
      </c>
      <c r="O16" s="12">
        <v>45364</v>
      </c>
      <c r="P16" s="12">
        <v>45613</v>
      </c>
      <c r="Q16" s="12">
        <v>45968</v>
      </c>
      <c r="R16" s="12">
        <v>46332</v>
      </c>
      <c r="S16" s="12">
        <v>46672</v>
      </c>
      <c r="T16" s="12">
        <v>47407</v>
      </c>
      <c r="U16" s="12">
        <v>48055</v>
      </c>
      <c r="V16" s="12">
        <v>48851</v>
      </c>
      <c r="W16" s="12">
        <v>49642</v>
      </c>
      <c r="X16" s="12">
        <v>50641</v>
      </c>
      <c r="Y16" s="12">
        <v>51409</v>
      </c>
      <c r="Z16" s="12">
        <v>52327</v>
      </c>
      <c r="AA16" s="12">
        <v>918</v>
      </c>
      <c r="AB16" s="14">
        <v>1.8</v>
      </c>
      <c r="AC16" s="12">
        <v>6714</v>
      </c>
      <c r="AD16" s="14">
        <v>14.7</v>
      </c>
      <c r="AE16" s="12">
        <v>11766</v>
      </c>
      <c r="AF16" s="14">
        <v>29</v>
      </c>
    </row>
    <row r="17" spans="1:32" x14ac:dyDescent="0.35">
      <c r="A17" s="2" t="s">
        <v>113</v>
      </c>
      <c r="B17" s="11" t="s">
        <v>114</v>
      </c>
      <c r="C17" s="11" t="s">
        <v>93</v>
      </c>
      <c r="D17" s="12">
        <v>36039</v>
      </c>
      <c r="E17" s="12">
        <v>36346</v>
      </c>
      <c r="F17" s="12">
        <v>36445</v>
      </c>
      <c r="G17" s="12">
        <v>36671</v>
      </c>
      <c r="H17" s="12">
        <v>36728</v>
      </c>
      <c r="I17" s="12">
        <v>36781</v>
      </c>
      <c r="J17" s="12">
        <v>36659</v>
      </c>
      <c r="K17" s="12">
        <v>36751</v>
      </c>
      <c r="L17" s="12">
        <v>36890</v>
      </c>
      <c r="M17" s="12">
        <v>37063</v>
      </c>
      <c r="N17" s="12">
        <v>37231</v>
      </c>
      <c r="O17" s="12">
        <v>37448</v>
      </c>
      <c r="P17" s="12">
        <v>37639</v>
      </c>
      <c r="Q17" s="12">
        <v>37852</v>
      </c>
      <c r="R17" s="12">
        <v>38061</v>
      </c>
      <c r="S17" s="12">
        <v>38389</v>
      </c>
      <c r="T17" s="12">
        <v>38677</v>
      </c>
      <c r="U17" s="12">
        <v>38902</v>
      </c>
      <c r="V17" s="12">
        <v>39144</v>
      </c>
      <c r="W17" s="12">
        <v>39453</v>
      </c>
      <c r="X17" s="12">
        <v>39909</v>
      </c>
      <c r="Y17" s="12">
        <v>40507</v>
      </c>
      <c r="Z17" s="12">
        <v>40849</v>
      </c>
      <c r="AA17" s="12">
        <v>342</v>
      </c>
      <c r="AB17" s="14">
        <v>0.8</v>
      </c>
      <c r="AC17" s="12">
        <v>3210</v>
      </c>
      <c r="AD17" s="14">
        <v>8.5</v>
      </c>
      <c r="AE17" s="12">
        <v>4404</v>
      </c>
      <c r="AF17" s="14">
        <v>12.1</v>
      </c>
    </row>
    <row r="18" spans="1:32" x14ac:dyDescent="0.35">
      <c r="A18" s="2" t="s">
        <v>115</v>
      </c>
      <c r="B18" s="11" t="s">
        <v>116</v>
      </c>
      <c r="C18" s="11" t="s">
        <v>93</v>
      </c>
      <c r="D18" s="12">
        <v>64625</v>
      </c>
      <c r="E18" s="12">
        <v>65433</v>
      </c>
      <c r="F18" s="12">
        <v>66478</v>
      </c>
      <c r="G18" s="12">
        <v>67444</v>
      </c>
      <c r="H18" s="12">
        <v>68295</v>
      </c>
      <c r="I18" s="12">
        <v>68911</v>
      </c>
      <c r="J18" s="12">
        <v>69543</v>
      </c>
      <c r="K18" s="12">
        <v>70040</v>
      </c>
      <c r="L18" s="12">
        <v>70533</v>
      </c>
      <c r="M18" s="12">
        <v>71010</v>
      </c>
      <c r="N18" s="12">
        <v>71303</v>
      </c>
      <c r="O18" s="12">
        <v>71742</v>
      </c>
      <c r="P18" s="12">
        <v>72128</v>
      </c>
      <c r="Q18" s="12">
        <v>72624</v>
      </c>
      <c r="R18" s="12">
        <v>73290</v>
      </c>
      <c r="S18" s="12">
        <v>73767</v>
      </c>
      <c r="T18" s="12">
        <v>74361</v>
      </c>
      <c r="U18" s="12">
        <v>74826</v>
      </c>
      <c r="V18" s="12">
        <v>75226</v>
      </c>
      <c r="W18" s="12">
        <v>75595</v>
      </c>
      <c r="X18" s="12">
        <v>75942</v>
      </c>
      <c r="Y18" s="12">
        <v>76359</v>
      </c>
      <c r="Z18" s="12">
        <v>76689</v>
      </c>
      <c r="AA18" s="12">
        <v>330</v>
      </c>
      <c r="AB18" s="14">
        <v>0.4</v>
      </c>
      <c r="AC18" s="12">
        <v>4561</v>
      </c>
      <c r="AD18" s="14">
        <v>6.3</v>
      </c>
      <c r="AE18" s="12">
        <v>10211</v>
      </c>
      <c r="AF18" s="14">
        <v>15.4</v>
      </c>
    </row>
    <row r="19" spans="1:32" x14ac:dyDescent="0.35">
      <c r="A19" s="2" t="s">
        <v>117</v>
      </c>
      <c r="B19" s="11" t="s">
        <v>118</v>
      </c>
      <c r="C19" s="11" t="s">
        <v>93</v>
      </c>
      <c r="D19" s="12">
        <v>157349</v>
      </c>
      <c r="E19" s="12">
        <v>158711</v>
      </c>
      <c r="F19" s="12">
        <v>160268</v>
      </c>
      <c r="G19" s="12">
        <v>161694</v>
      </c>
      <c r="H19" s="12">
        <v>163313</v>
      </c>
      <c r="I19" s="12">
        <v>164592</v>
      </c>
      <c r="J19" s="12">
        <v>166085</v>
      </c>
      <c r="K19" s="12">
        <v>167661</v>
      </c>
      <c r="L19" s="12">
        <v>168677</v>
      </c>
      <c r="M19" s="12">
        <v>169435</v>
      </c>
      <c r="N19" s="12">
        <v>170169</v>
      </c>
      <c r="O19" s="12">
        <v>170881</v>
      </c>
      <c r="P19" s="12">
        <v>171560</v>
      </c>
      <c r="Q19" s="12">
        <v>172425</v>
      </c>
      <c r="R19" s="12">
        <v>173366</v>
      </c>
      <c r="S19" s="12">
        <v>174528</v>
      </c>
      <c r="T19" s="12">
        <v>175915</v>
      </c>
      <c r="U19" s="12">
        <v>177084</v>
      </c>
      <c r="V19" s="12">
        <v>178183</v>
      </c>
      <c r="W19" s="12">
        <v>179232</v>
      </c>
      <c r="X19" s="12">
        <v>180234</v>
      </c>
      <c r="Y19" s="12">
        <v>181405</v>
      </c>
      <c r="Z19" s="12">
        <v>182775</v>
      </c>
      <c r="AA19" s="12">
        <v>1370</v>
      </c>
      <c r="AB19" s="14">
        <v>0.8</v>
      </c>
      <c r="AC19" s="12">
        <v>11215</v>
      </c>
      <c r="AD19" s="14">
        <v>6.5</v>
      </c>
      <c r="AE19" s="12">
        <v>22507</v>
      </c>
      <c r="AF19" s="14">
        <v>14</v>
      </c>
    </row>
    <row r="20" spans="1:32" x14ac:dyDescent="0.35">
      <c r="A20" s="2" t="s">
        <v>156</v>
      </c>
      <c r="B20" s="11" t="s">
        <v>119</v>
      </c>
      <c r="C20" s="11" t="s">
        <v>93</v>
      </c>
      <c r="D20" s="12">
        <v>288462</v>
      </c>
      <c r="E20" s="12">
        <v>289157</v>
      </c>
      <c r="F20" s="12">
        <v>290740</v>
      </c>
      <c r="G20" s="12">
        <v>293075</v>
      </c>
      <c r="H20" s="12">
        <v>294819</v>
      </c>
      <c r="I20" s="12">
        <v>295295</v>
      </c>
      <c r="J20" s="12">
        <v>298831</v>
      </c>
      <c r="K20" s="12">
        <v>299941</v>
      </c>
      <c r="L20" s="12">
        <v>299915</v>
      </c>
      <c r="M20" s="12">
        <v>299160</v>
      </c>
      <c r="N20" s="12">
        <v>299881</v>
      </c>
      <c r="O20" s="12">
        <v>301513</v>
      </c>
      <c r="P20" s="12">
        <v>301633</v>
      </c>
      <c r="Q20" s="12">
        <v>301891</v>
      </c>
      <c r="R20" s="12">
        <v>304013</v>
      </c>
      <c r="S20" s="12">
        <v>306000</v>
      </c>
      <c r="T20" s="12">
        <v>308293</v>
      </c>
      <c r="U20" s="12">
        <v>311447</v>
      </c>
      <c r="V20" s="12">
        <v>314604</v>
      </c>
      <c r="W20" s="12">
        <v>317193</v>
      </c>
      <c r="X20" s="12">
        <v>319810</v>
      </c>
      <c r="Y20" s="12">
        <v>322238</v>
      </c>
      <c r="Z20" s="12">
        <v>324431</v>
      </c>
      <c r="AA20" s="12">
        <v>2193</v>
      </c>
      <c r="AB20" s="14">
        <v>0.7</v>
      </c>
      <c r="AC20" s="12">
        <v>22798</v>
      </c>
      <c r="AD20" s="14">
        <v>7.6</v>
      </c>
      <c r="AE20" s="12">
        <v>33691</v>
      </c>
      <c r="AF20" s="14">
        <v>11.6</v>
      </c>
    </row>
    <row r="21" spans="1:32" x14ac:dyDescent="0.35">
      <c r="A21" s="2" t="s">
        <v>120</v>
      </c>
      <c r="B21" s="11" t="s">
        <v>121</v>
      </c>
      <c r="C21" s="11" t="s">
        <v>93</v>
      </c>
      <c r="D21" s="12">
        <v>98398</v>
      </c>
      <c r="E21" s="12">
        <v>99712</v>
      </c>
      <c r="F21" s="12">
        <v>101017</v>
      </c>
      <c r="G21" s="12">
        <v>102481</v>
      </c>
      <c r="H21" s="12">
        <v>103940</v>
      </c>
      <c r="I21" s="12">
        <v>105049</v>
      </c>
      <c r="J21" s="12">
        <v>106918</v>
      </c>
      <c r="K21" s="12">
        <v>108438</v>
      </c>
      <c r="L21" s="12">
        <v>109617</v>
      </c>
      <c r="M21" s="12">
        <v>110788</v>
      </c>
      <c r="N21" s="12">
        <v>111830</v>
      </c>
      <c r="O21" s="12">
        <v>112812</v>
      </c>
      <c r="P21" s="12">
        <v>113703</v>
      </c>
      <c r="Q21" s="12">
        <v>114603</v>
      </c>
      <c r="R21" s="12">
        <v>115538</v>
      </c>
      <c r="S21" s="12">
        <v>116453</v>
      </c>
      <c r="T21" s="12">
        <v>117291</v>
      </c>
      <c r="U21" s="12">
        <v>118117</v>
      </c>
      <c r="V21" s="12">
        <v>119061</v>
      </c>
      <c r="W21" s="12">
        <v>119918</v>
      </c>
      <c r="X21" s="12">
        <v>120785</v>
      </c>
      <c r="Y21" s="12">
        <v>122235</v>
      </c>
      <c r="Z21" s="12">
        <v>123568</v>
      </c>
      <c r="AA21" s="12">
        <v>1333</v>
      </c>
      <c r="AB21" s="14">
        <v>1.1000000000000001</v>
      </c>
      <c r="AC21" s="12">
        <v>9865</v>
      </c>
      <c r="AD21" s="14">
        <v>8.6999999999999993</v>
      </c>
      <c r="AE21" s="12">
        <v>22551</v>
      </c>
      <c r="AF21" s="14">
        <v>22.3</v>
      </c>
    </row>
    <row r="22" spans="1:32" x14ac:dyDescent="0.35">
      <c r="A22" s="2" t="s">
        <v>122</v>
      </c>
      <c r="B22" s="11" t="s">
        <v>123</v>
      </c>
      <c r="C22" s="11" t="s">
        <v>93</v>
      </c>
      <c r="D22" s="12">
        <v>39204</v>
      </c>
      <c r="E22" s="12">
        <v>39290</v>
      </c>
      <c r="F22" s="12">
        <v>39453</v>
      </c>
      <c r="G22" s="12">
        <v>39659</v>
      </c>
      <c r="H22" s="12">
        <v>39376</v>
      </c>
      <c r="I22" s="12">
        <v>39136</v>
      </c>
      <c r="J22" s="12">
        <v>39174</v>
      </c>
      <c r="K22" s="12">
        <v>39285</v>
      </c>
      <c r="L22" s="12">
        <v>39299</v>
      </c>
      <c r="M22" s="12">
        <v>39377</v>
      </c>
      <c r="N22" s="12">
        <v>39457</v>
      </c>
      <c r="O22" s="12">
        <v>39590</v>
      </c>
      <c r="P22" s="12">
        <v>38791</v>
      </c>
      <c r="Q22" s="12">
        <v>38699</v>
      </c>
      <c r="R22" s="12">
        <v>38787</v>
      </c>
      <c r="S22" s="12">
        <v>38835</v>
      </c>
      <c r="T22" s="12">
        <v>38848</v>
      </c>
      <c r="U22" s="12">
        <v>38985</v>
      </c>
      <c r="V22" s="12">
        <v>38977</v>
      </c>
      <c r="W22" s="12">
        <v>39107</v>
      </c>
      <c r="X22" s="12">
        <v>39446</v>
      </c>
      <c r="Y22" s="12">
        <v>39776</v>
      </c>
      <c r="Z22" s="12">
        <v>39913</v>
      </c>
      <c r="AA22" s="12">
        <v>137</v>
      </c>
      <c r="AB22" s="14">
        <v>0.3</v>
      </c>
      <c r="AC22" s="12">
        <v>1122</v>
      </c>
      <c r="AD22" s="14">
        <v>2.9</v>
      </c>
      <c r="AE22" s="12">
        <v>460</v>
      </c>
      <c r="AF22" s="14">
        <v>1.2</v>
      </c>
    </row>
    <row r="23" spans="1:32" x14ac:dyDescent="0.35">
      <c r="A23" s="2" t="s">
        <v>124</v>
      </c>
      <c r="B23" s="11" t="s">
        <v>125</v>
      </c>
      <c r="C23" s="11" t="s">
        <v>93</v>
      </c>
      <c r="D23" s="12">
        <v>33285</v>
      </c>
      <c r="E23" s="12">
        <v>33350</v>
      </c>
      <c r="F23" s="12">
        <v>33500</v>
      </c>
      <c r="G23" s="12">
        <v>33669</v>
      </c>
      <c r="H23" s="12">
        <v>33795</v>
      </c>
      <c r="I23" s="12">
        <v>34144</v>
      </c>
      <c r="J23" s="12">
        <v>34408</v>
      </c>
      <c r="K23" s="12">
        <v>34840</v>
      </c>
      <c r="L23" s="12">
        <v>35605</v>
      </c>
      <c r="M23" s="12">
        <v>35986</v>
      </c>
      <c r="N23" s="12">
        <v>36434</v>
      </c>
      <c r="O23" s="12">
        <v>37051</v>
      </c>
      <c r="P23" s="12">
        <v>37503</v>
      </c>
      <c r="Q23" s="12">
        <v>38159</v>
      </c>
      <c r="R23" s="12">
        <v>38675</v>
      </c>
      <c r="S23" s="12">
        <v>39297</v>
      </c>
      <c r="T23" s="12">
        <v>39937</v>
      </c>
      <c r="U23" s="12">
        <v>40612</v>
      </c>
      <c r="V23" s="12">
        <v>41226</v>
      </c>
      <c r="W23" s="12">
        <v>41657</v>
      </c>
      <c r="X23" s="12">
        <v>42492</v>
      </c>
      <c r="Y23" s="12">
        <v>43231</v>
      </c>
      <c r="Z23" s="12">
        <v>44052</v>
      </c>
      <c r="AA23" s="12">
        <v>821</v>
      </c>
      <c r="AB23" s="14">
        <v>1.9</v>
      </c>
      <c r="AC23" s="12">
        <v>6549</v>
      </c>
      <c r="AD23" s="14">
        <v>17.5</v>
      </c>
      <c r="AE23" s="12">
        <v>10552</v>
      </c>
      <c r="AF23" s="14">
        <v>31.5</v>
      </c>
    </row>
    <row r="24" spans="1:32" x14ac:dyDescent="0.35">
      <c r="A24" s="2" t="s">
        <v>126</v>
      </c>
      <c r="B24" s="11" t="s">
        <v>127</v>
      </c>
      <c r="C24" s="11" t="s">
        <v>93</v>
      </c>
      <c r="D24" s="12">
        <v>38861</v>
      </c>
      <c r="E24" s="12">
        <v>39123</v>
      </c>
      <c r="F24" s="12">
        <v>39416</v>
      </c>
      <c r="G24" s="12">
        <v>39774</v>
      </c>
      <c r="H24" s="12">
        <v>40179</v>
      </c>
      <c r="I24" s="12">
        <v>40607</v>
      </c>
      <c r="J24" s="12">
        <v>41172</v>
      </c>
      <c r="K24" s="12">
        <v>41544</v>
      </c>
      <c r="L24" s="12">
        <v>41981</v>
      </c>
      <c r="M24" s="12">
        <v>42241</v>
      </c>
      <c r="N24" s="12">
        <v>42699</v>
      </c>
      <c r="O24" s="12">
        <v>43139</v>
      </c>
      <c r="P24" s="12">
        <v>43495</v>
      </c>
      <c r="Q24" s="12">
        <v>43788</v>
      </c>
      <c r="R24" s="12">
        <v>44096</v>
      </c>
      <c r="S24" s="12">
        <v>44454</v>
      </c>
      <c r="T24" s="12">
        <v>44838</v>
      </c>
      <c r="U24" s="12">
        <v>45209</v>
      </c>
      <c r="V24" s="12">
        <v>45630</v>
      </c>
      <c r="W24" s="12">
        <v>45838</v>
      </c>
      <c r="X24" s="12">
        <v>46166</v>
      </c>
      <c r="Y24" s="12">
        <v>46585</v>
      </c>
      <c r="Z24" s="12">
        <v>47060</v>
      </c>
      <c r="AA24" s="12">
        <v>475</v>
      </c>
      <c r="AB24" s="14">
        <v>1</v>
      </c>
      <c r="AC24" s="12">
        <v>3565</v>
      </c>
      <c r="AD24" s="14">
        <v>8.1999999999999993</v>
      </c>
      <c r="AE24" s="12">
        <v>7644</v>
      </c>
      <c r="AF24" s="14">
        <v>19.399999999999999</v>
      </c>
    </row>
    <row r="25" spans="1:32" x14ac:dyDescent="0.35">
      <c r="A25" s="2" t="s">
        <v>128</v>
      </c>
      <c r="B25" s="11" t="s">
        <v>129</v>
      </c>
      <c r="C25" s="11" t="s">
        <v>93</v>
      </c>
      <c r="D25" s="12">
        <v>13462</v>
      </c>
      <c r="E25" s="12">
        <v>13522</v>
      </c>
      <c r="F25" s="12">
        <v>13630</v>
      </c>
      <c r="G25" s="12">
        <v>13682</v>
      </c>
      <c r="H25" s="12">
        <v>13676</v>
      </c>
      <c r="I25" s="12">
        <v>13759</v>
      </c>
      <c r="J25" s="12">
        <v>13893</v>
      </c>
      <c r="K25" s="12">
        <v>14006</v>
      </c>
      <c r="L25" s="12">
        <v>14101</v>
      </c>
      <c r="M25" s="12">
        <v>14258</v>
      </c>
      <c r="N25" s="12">
        <v>14396</v>
      </c>
      <c r="O25" s="12">
        <v>14458</v>
      </c>
      <c r="P25" s="12">
        <v>14490</v>
      </c>
      <c r="Q25" s="12">
        <v>14520</v>
      </c>
      <c r="R25" s="12">
        <v>14577</v>
      </c>
      <c r="S25" s="12">
        <v>14599</v>
      </c>
      <c r="T25" s="12">
        <v>14714</v>
      </c>
      <c r="U25" s="12">
        <v>14706</v>
      </c>
      <c r="V25" s="12">
        <v>14734</v>
      </c>
      <c r="W25" s="12">
        <v>14764</v>
      </c>
      <c r="X25" s="12">
        <v>14856</v>
      </c>
      <c r="Y25" s="12">
        <v>14975</v>
      </c>
      <c r="Z25" s="12">
        <v>15097</v>
      </c>
      <c r="AA25" s="12">
        <v>122</v>
      </c>
      <c r="AB25" s="14">
        <v>0.8</v>
      </c>
      <c r="AC25" s="12">
        <v>607</v>
      </c>
      <c r="AD25" s="14">
        <v>4.2</v>
      </c>
      <c r="AE25" s="12">
        <v>1467</v>
      </c>
      <c r="AF25" s="14">
        <v>10.8</v>
      </c>
    </row>
    <row r="26" spans="1:32" x14ac:dyDescent="0.35">
      <c r="A26" s="2" t="s">
        <v>130</v>
      </c>
      <c r="B26" s="11" t="s">
        <v>131</v>
      </c>
      <c r="C26" s="11" t="s">
        <v>93</v>
      </c>
      <c r="D26" s="12">
        <v>62321</v>
      </c>
      <c r="E26" s="12">
        <v>62809</v>
      </c>
      <c r="F26" s="12">
        <v>63195</v>
      </c>
      <c r="G26" s="12">
        <v>63697</v>
      </c>
      <c r="H26" s="12">
        <v>64130</v>
      </c>
      <c r="I26" s="12">
        <v>64609</v>
      </c>
      <c r="J26" s="12">
        <v>65270</v>
      </c>
      <c r="K26" s="12">
        <v>65913</v>
      </c>
      <c r="L26" s="12">
        <v>66204</v>
      </c>
      <c r="M26" s="12">
        <v>66461</v>
      </c>
      <c r="N26" s="12">
        <v>66648</v>
      </c>
      <c r="O26" s="12">
        <v>66888</v>
      </c>
      <c r="P26" s="12">
        <v>67082</v>
      </c>
      <c r="Q26" s="12">
        <v>67204</v>
      </c>
      <c r="R26" s="12">
        <v>67590</v>
      </c>
      <c r="S26" s="12">
        <v>67800</v>
      </c>
      <c r="T26" s="12">
        <v>67960</v>
      </c>
      <c r="U26" s="12">
        <v>68158</v>
      </c>
      <c r="V26" s="12">
        <v>68496</v>
      </c>
      <c r="W26" s="12">
        <v>68843</v>
      </c>
      <c r="X26" s="12">
        <v>69175</v>
      </c>
      <c r="Y26" s="12">
        <v>69747</v>
      </c>
      <c r="Z26" s="12">
        <v>70223</v>
      </c>
      <c r="AA26" s="12">
        <v>476</v>
      </c>
      <c r="AB26" s="14">
        <v>0.7</v>
      </c>
      <c r="AC26" s="12">
        <v>3141</v>
      </c>
      <c r="AD26" s="14">
        <v>4.7</v>
      </c>
      <c r="AE26" s="12">
        <v>7028</v>
      </c>
      <c r="AF26" s="14">
        <v>11.1</v>
      </c>
    </row>
    <row r="27" spans="1:32" x14ac:dyDescent="0.35">
      <c r="A27" s="2" t="s">
        <v>132</v>
      </c>
      <c r="B27" s="11" t="s">
        <v>133</v>
      </c>
      <c r="C27" s="11" t="s">
        <v>93</v>
      </c>
      <c r="D27" s="12">
        <v>136941</v>
      </c>
      <c r="E27" s="12">
        <v>138343</v>
      </c>
      <c r="F27" s="12">
        <v>139606</v>
      </c>
      <c r="G27" s="12">
        <v>140864</v>
      </c>
      <c r="H27" s="12">
        <v>142679</v>
      </c>
      <c r="I27" s="12">
        <v>144337</v>
      </c>
      <c r="J27" s="12">
        <v>145621</v>
      </c>
      <c r="K27" s="12">
        <v>146740</v>
      </c>
      <c r="L27" s="12">
        <v>147604</v>
      </c>
      <c r="M27" s="12">
        <v>148553</v>
      </c>
      <c r="N27" s="12">
        <v>149190</v>
      </c>
      <c r="O27" s="12">
        <v>149763</v>
      </c>
      <c r="P27" s="12">
        <v>150541</v>
      </c>
      <c r="Q27" s="12">
        <v>151424</v>
      </c>
      <c r="R27" s="12">
        <v>152293</v>
      </c>
      <c r="S27" s="12">
        <v>153388</v>
      </c>
      <c r="T27" s="12">
        <v>154286</v>
      </c>
      <c r="U27" s="12">
        <v>155364</v>
      </c>
      <c r="V27" s="12">
        <v>156694</v>
      </c>
      <c r="W27" s="12">
        <v>157625</v>
      </c>
      <c r="X27" s="12">
        <v>158456</v>
      </c>
      <c r="Y27" s="12">
        <v>159586</v>
      </c>
      <c r="Z27" s="12">
        <v>160560</v>
      </c>
      <c r="AA27" s="12">
        <v>974</v>
      </c>
      <c r="AB27" s="14">
        <v>0.6</v>
      </c>
      <c r="AC27" s="12">
        <v>10019</v>
      </c>
      <c r="AD27" s="14">
        <v>6.7</v>
      </c>
      <c r="AE27" s="12">
        <v>20954</v>
      </c>
      <c r="AF27" s="14">
        <v>15</v>
      </c>
    </row>
    <row r="28" spans="1:32" x14ac:dyDescent="0.35">
      <c r="A28" s="2" t="s">
        <v>134</v>
      </c>
      <c r="B28" s="11" t="s">
        <v>135</v>
      </c>
      <c r="C28" s="11" t="s">
        <v>93</v>
      </c>
      <c r="D28" s="12">
        <v>9237</v>
      </c>
      <c r="E28" s="12">
        <v>9354</v>
      </c>
      <c r="F28" s="12">
        <v>9423</v>
      </c>
      <c r="G28" s="12">
        <v>9548</v>
      </c>
      <c r="H28" s="12">
        <v>9642</v>
      </c>
      <c r="I28" s="12">
        <v>9726</v>
      </c>
      <c r="J28" s="12">
        <v>9880</v>
      </c>
      <c r="K28" s="12">
        <v>10039</v>
      </c>
      <c r="L28" s="12">
        <v>10190</v>
      </c>
      <c r="M28" s="12">
        <v>10265</v>
      </c>
      <c r="N28" s="12">
        <v>10438</v>
      </c>
      <c r="O28" s="12">
        <v>10613</v>
      </c>
      <c r="P28" s="12">
        <v>10717</v>
      </c>
      <c r="Q28" s="12">
        <v>10816</v>
      </c>
      <c r="R28" s="12">
        <v>10924</v>
      </c>
      <c r="S28" s="12">
        <v>11063</v>
      </c>
      <c r="T28" s="12">
        <v>11192</v>
      </c>
      <c r="U28" s="12">
        <v>11261</v>
      </c>
      <c r="V28" s="12">
        <v>11322</v>
      </c>
      <c r="W28" s="12">
        <v>11391</v>
      </c>
      <c r="X28" s="12">
        <v>11475</v>
      </c>
      <c r="Y28" s="12">
        <v>11618</v>
      </c>
      <c r="Z28" s="12">
        <v>11719</v>
      </c>
      <c r="AA28" s="12">
        <v>101</v>
      </c>
      <c r="AB28" s="14">
        <v>0.9</v>
      </c>
      <c r="AC28" s="12">
        <v>1002</v>
      </c>
      <c r="AD28" s="14">
        <v>9.3000000000000007</v>
      </c>
      <c r="AE28" s="12">
        <v>2296</v>
      </c>
      <c r="AF28" s="14">
        <v>24.4</v>
      </c>
    </row>
    <row r="29" spans="1:32" x14ac:dyDescent="0.35">
      <c r="A29" s="2" t="s">
        <v>136</v>
      </c>
      <c r="B29" s="11" t="s">
        <v>137</v>
      </c>
      <c r="C29" s="11" t="s">
        <v>93</v>
      </c>
      <c r="D29" s="12">
        <v>62573</v>
      </c>
      <c r="E29" s="12">
        <v>63270</v>
      </c>
      <c r="F29" s="12">
        <v>64139</v>
      </c>
      <c r="G29" s="12">
        <v>65021</v>
      </c>
      <c r="H29" s="12">
        <v>65608</v>
      </c>
      <c r="I29" s="12">
        <v>66252</v>
      </c>
      <c r="J29" s="12">
        <v>67010</v>
      </c>
      <c r="K29" s="12">
        <v>67896</v>
      </c>
      <c r="L29" s="12">
        <v>68349</v>
      </c>
      <c r="M29" s="12">
        <v>68788</v>
      </c>
      <c r="N29" s="12">
        <v>69236</v>
      </c>
      <c r="O29" s="12">
        <v>69618</v>
      </c>
      <c r="P29" s="12">
        <v>69923</v>
      </c>
      <c r="Q29" s="12">
        <v>70312</v>
      </c>
      <c r="R29" s="12">
        <v>70828</v>
      </c>
      <c r="S29" s="12">
        <v>71347</v>
      </c>
      <c r="T29" s="12">
        <v>71810</v>
      </c>
      <c r="U29" s="12">
        <v>72441</v>
      </c>
      <c r="V29" s="12">
        <v>73267</v>
      </c>
      <c r="W29" s="12">
        <v>73775</v>
      </c>
      <c r="X29" s="12">
        <v>74589</v>
      </c>
      <c r="Y29" s="12">
        <v>75321</v>
      </c>
      <c r="Z29" s="12">
        <v>76136</v>
      </c>
      <c r="AA29" s="12">
        <v>815</v>
      </c>
      <c r="AB29" s="14">
        <v>1.1000000000000001</v>
      </c>
      <c r="AC29" s="12">
        <v>6213</v>
      </c>
      <c r="AD29" s="14">
        <v>8.9</v>
      </c>
      <c r="AE29" s="12">
        <v>11997</v>
      </c>
      <c r="AF29" s="14">
        <v>18.7</v>
      </c>
    </row>
    <row r="30" spans="1:32" x14ac:dyDescent="0.35">
      <c r="A30" s="2" t="s">
        <v>138</v>
      </c>
      <c r="B30" s="11" t="s">
        <v>139</v>
      </c>
      <c r="C30" s="11" t="s">
        <v>93</v>
      </c>
      <c r="D30" s="12">
        <v>80747</v>
      </c>
      <c r="E30" s="12">
        <v>80781</v>
      </c>
      <c r="F30" s="12">
        <v>80580</v>
      </c>
      <c r="G30" s="12">
        <v>80579</v>
      </c>
      <c r="H30" s="12">
        <v>80632</v>
      </c>
      <c r="I30" s="12">
        <v>81020</v>
      </c>
      <c r="J30" s="12">
        <v>81749</v>
      </c>
      <c r="K30" s="12">
        <v>82059</v>
      </c>
      <c r="L30" s="12">
        <v>82663</v>
      </c>
      <c r="M30" s="12">
        <v>82760</v>
      </c>
      <c r="N30" s="12">
        <v>82944</v>
      </c>
      <c r="O30" s="12">
        <v>83166</v>
      </c>
      <c r="P30" s="12">
        <v>83933</v>
      </c>
      <c r="Q30" s="12">
        <v>84442</v>
      </c>
      <c r="R30" s="12">
        <v>84997</v>
      </c>
      <c r="S30" s="12">
        <v>85724</v>
      </c>
      <c r="T30" s="12">
        <v>86449</v>
      </c>
      <c r="U30" s="12">
        <v>87265</v>
      </c>
      <c r="V30" s="12">
        <v>88086</v>
      </c>
      <c r="W30" s="12">
        <v>88624</v>
      </c>
      <c r="X30" s="12">
        <v>89571</v>
      </c>
      <c r="Y30" s="12">
        <v>90485</v>
      </c>
      <c r="Z30" s="12">
        <v>91192</v>
      </c>
      <c r="AA30" s="12">
        <v>707</v>
      </c>
      <c r="AB30" s="14">
        <v>0.8</v>
      </c>
      <c r="AC30" s="12">
        <v>7259</v>
      </c>
      <c r="AD30" s="14">
        <v>8.6</v>
      </c>
      <c r="AE30" s="12">
        <v>10612</v>
      </c>
      <c r="AF30" s="14">
        <v>13.2</v>
      </c>
    </row>
    <row r="31" spans="1:32" x14ac:dyDescent="0.35">
      <c r="A31" s="2" t="s">
        <v>140</v>
      </c>
      <c r="B31" s="11" t="s">
        <v>141</v>
      </c>
      <c r="C31" s="11" t="s">
        <v>93</v>
      </c>
      <c r="D31" s="12">
        <v>51279</v>
      </c>
      <c r="E31" s="12">
        <v>51803</v>
      </c>
      <c r="F31" s="12">
        <v>52327</v>
      </c>
      <c r="G31" s="12">
        <v>52833</v>
      </c>
      <c r="H31" s="12">
        <v>53252</v>
      </c>
      <c r="I31" s="12">
        <v>53912</v>
      </c>
      <c r="J31" s="12">
        <v>54588</v>
      </c>
      <c r="K31" s="12">
        <v>55179</v>
      </c>
      <c r="L31" s="12">
        <v>55666</v>
      </c>
      <c r="M31" s="12">
        <v>56129</v>
      </c>
      <c r="N31" s="12">
        <v>56530</v>
      </c>
      <c r="O31" s="12">
        <v>56765</v>
      </c>
      <c r="P31" s="12">
        <v>57097</v>
      </c>
      <c r="Q31" s="12">
        <v>57274</v>
      </c>
      <c r="R31" s="12">
        <v>57628</v>
      </c>
      <c r="S31" s="12">
        <v>57940</v>
      </c>
      <c r="T31" s="12">
        <v>58167</v>
      </c>
      <c r="U31" s="12">
        <v>58425</v>
      </c>
      <c r="V31" s="12">
        <v>58671</v>
      </c>
      <c r="W31" s="12">
        <v>58814</v>
      </c>
      <c r="X31" s="12">
        <v>59126</v>
      </c>
      <c r="Y31" s="12">
        <v>59557</v>
      </c>
      <c r="Z31" s="12">
        <v>59974</v>
      </c>
      <c r="AA31" s="12">
        <v>417</v>
      </c>
      <c r="AB31" s="14">
        <v>0.7</v>
      </c>
      <c r="AC31" s="12">
        <v>2877</v>
      </c>
      <c r="AD31" s="14">
        <v>5</v>
      </c>
      <c r="AE31" s="12">
        <v>7647</v>
      </c>
      <c r="AF31" s="14">
        <v>14.6</v>
      </c>
    </row>
    <row r="32" spans="1:32" x14ac:dyDescent="0.35">
      <c r="A32" s="2" t="s">
        <v>142</v>
      </c>
      <c r="B32" s="11" t="s">
        <v>143</v>
      </c>
      <c r="C32" s="11" t="s">
        <v>93</v>
      </c>
      <c r="D32" s="12">
        <v>9959</v>
      </c>
      <c r="E32" s="12">
        <v>10014</v>
      </c>
      <c r="F32" s="12">
        <v>10052</v>
      </c>
      <c r="G32" s="12">
        <v>10120</v>
      </c>
      <c r="H32" s="12">
        <v>10157</v>
      </c>
      <c r="I32" s="12">
        <v>10219</v>
      </c>
      <c r="J32" s="12">
        <v>10313</v>
      </c>
      <c r="K32" s="12">
        <v>10403</v>
      </c>
      <c r="L32" s="12">
        <v>10522</v>
      </c>
      <c r="M32" s="12">
        <v>10621</v>
      </c>
      <c r="N32" s="12">
        <v>10707</v>
      </c>
      <c r="O32" s="12">
        <v>10789</v>
      </c>
      <c r="P32" s="12">
        <v>10852</v>
      </c>
      <c r="Q32" s="12">
        <v>10950</v>
      </c>
      <c r="R32" s="12">
        <v>11021</v>
      </c>
      <c r="S32" s="12">
        <v>11109</v>
      </c>
      <c r="T32" s="12">
        <v>11180</v>
      </c>
      <c r="U32" s="12">
        <v>11270</v>
      </c>
      <c r="V32" s="12">
        <v>11305</v>
      </c>
      <c r="W32" s="12">
        <v>11374</v>
      </c>
      <c r="X32" s="12">
        <v>11462</v>
      </c>
      <c r="Y32" s="12">
        <v>11544</v>
      </c>
      <c r="Z32" s="12">
        <v>11629</v>
      </c>
      <c r="AA32" s="12">
        <v>85</v>
      </c>
      <c r="AB32" s="14">
        <v>0.7</v>
      </c>
      <c r="AC32" s="12">
        <v>777</v>
      </c>
      <c r="AD32" s="14">
        <v>7.2</v>
      </c>
      <c r="AE32" s="12">
        <v>1577</v>
      </c>
      <c r="AF32" s="14">
        <v>15.7</v>
      </c>
    </row>
    <row r="33" spans="1:32" x14ac:dyDescent="0.35">
      <c r="A33" s="2" t="s">
        <v>144</v>
      </c>
      <c r="B33" s="11" t="s">
        <v>145</v>
      </c>
      <c r="C33" s="11" t="s">
        <v>93</v>
      </c>
      <c r="D33" s="12">
        <v>50754</v>
      </c>
      <c r="E33" s="12">
        <v>51237</v>
      </c>
      <c r="F33" s="12">
        <v>51642</v>
      </c>
      <c r="G33" s="12">
        <v>52047</v>
      </c>
      <c r="H33" s="12">
        <v>52391</v>
      </c>
      <c r="I33" s="12">
        <v>52665</v>
      </c>
      <c r="J33" s="12">
        <v>53069</v>
      </c>
      <c r="K33" s="12">
        <v>53209</v>
      </c>
      <c r="L33" s="12">
        <v>53424</v>
      </c>
      <c r="M33" s="12">
        <v>53788</v>
      </c>
      <c r="N33" s="12">
        <v>53968</v>
      </c>
      <c r="O33" s="12">
        <v>54202</v>
      </c>
      <c r="P33" s="12">
        <v>54385</v>
      </c>
      <c r="Q33" s="12">
        <v>54489</v>
      </c>
      <c r="R33" s="12">
        <v>54635</v>
      </c>
      <c r="S33" s="12">
        <v>54942</v>
      </c>
      <c r="T33" s="12">
        <v>55252</v>
      </c>
      <c r="U33" s="12">
        <v>55486</v>
      </c>
      <c r="V33" s="12">
        <v>55668</v>
      </c>
      <c r="W33" s="12">
        <v>55793</v>
      </c>
      <c r="X33" s="12">
        <v>56016</v>
      </c>
      <c r="Y33" s="12">
        <v>56453</v>
      </c>
      <c r="Z33" s="12">
        <v>56697</v>
      </c>
      <c r="AA33" s="12">
        <v>244</v>
      </c>
      <c r="AB33" s="14">
        <v>0.4</v>
      </c>
      <c r="AC33" s="12">
        <v>2312</v>
      </c>
      <c r="AD33" s="14">
        <v>4.3</v>
      </c>
      <c r="AE33" s="12">
        <v>5055</v>
      </c>
      <c r="AF33" s="14">
        <v>9.8000000000000007</v>
      </c>
    </row>
    <row r="34" spans="1:32" x14ac:dyDescent="0.35">
      <c r="A34" s="2" t="s">
        <v>146</v>
      </c>
      <c r="B34" s="11" t="s">
        <v>147</v>
      </c>
      <c r="C34" s="11" t="s">
        <v>93</v>
      </c>
      <c r="D34" s="12">
        <v>130836</v>
      </c>
      <c r="E34" s="12">
        <v>132464</v>
      </c>
      <c r="F34" s="12">
        <v>133822</v>
      </c>
      <c r="G34" s="12">
        <v>135488</v>
      </c>
      <c r="H34" s="12">
        <v>136862</v>
      </c>
      <c r="I34" s="12">
        <v>138527</v>
      </c>
      <c r="J34" s="12">
        <v>140112</v>
      </c>
      <c r="K34" s="12">
        <v>141534</v>
      </c>
      <c r="L34" s="12">
        <v>142594</v>
      </c>
      <c r="M34" s="12">
        <v>143470</v>
      </c>
      <c r="N34" s="12">
        <v>144386</v>
      </c>
      <c r="O34" s="12">
        <v>145257</v>
      </c>
      <c r="P34" s="12">
        <v>146110</v>
      </c>
      <c r="Q34" s="12">
        <v>146925</v>
      </c>
      <c r="R34" s="12">
        <v>147849</v>
      </c>
      <c r="S34" s="12">
        <v>148771</v>
      </c>
      <c r="T34" s="12">
        <v>149972</v>
      </c>
      <c r="U34" s="12">
        <v>151352</v>
      </c>
      <c r="V34" s="12">
        <v>152998</v>
      </c>
      <c r="W34" s="12">
        <v>153863</v>
      </c>
      <c r="X34" s="12">
        <v>155373</v>
      </c>
      <c r="Y34" s="12">
        <v>157277</v>
      </c>
      <c r="Z34" s="12">
        <v>158594</v>
      </c>
      <c r="AA34" s="12">
        <v>1317</v>
      </c>
      <c r="AB34" s="14">
        <v>0.8</v>
      </c>
      <c r="AC34" s="12">
        <v>12484</v>
      </c>
      <c r="AD34" s="14">
        <v>8.5</v>
      </c>
      <c r="AE34" s="12">
        <v>24772</v>
      </c>
      <c r="AF34" s="14">
        <v>18.5</v>
      </c>
    </row>
    <row r="35" spans="1:32" x14ac:dyDescent="0.35">
      <c r="A35" s="2" t="s">
        <v>148</v>
      </c>
      <c r="B35" s="11" t="s">
        <v>149</v>
      </c>
      <c r="C35" s="11" t="s">
        <v>93</v>
      </c>
      <c r="D35" s="12">
        <v>36835</v>
      </c>
      <c r="E35" s="12">
        <v>37167</v>
      </c>
      <c r="F35" s="12">
        <v>37566</v>
      </c>
      <c r="G35" s="12">
        <v>37815</v>
      </c>
      <c r="H35" s="12">
        <v>38198</v>
      </c>
      <c r="I35" s="12">
        <v>38316</v>
      </c>
      <c r="J35" s="12">
        <v>38582</v>
      </c>
      <c r="K35" s="12">
        <v>38984</v>
      </c>
      <c r="L35" s="12">
        <v>39091</v>
      </c>
      <c r="M35" s="12">
        <v>39246</v>
      </c>
      <c r="N35" s="12">
        <v>39509</v>
      </c>
      <c r="O35" s="12">
        <v>39798</v>
      </c>
      <c r="P35" s="12">
        <v>39965</v>
      </c>
      <c r="Q35" s="12">
        <v>40320</v>
      </c>
      <c r="R35" s="12">
        <v>40646</v>
      </c>
      <c r="S35" s="12">
        <v>40998</v>
      </c>
      <c r="T35" s="12">
        <v>41250</v>
      </c>
      <c r="U35" s="12">
        <v>41443</v>
      </c>
      <c r="V35" s="12">
        <v>41638</v>
      </c>
      <c r="W35" s="12">
        <v>41950</v>
      </c>
      <c r="X35" s="12">
        <v>42140</v>
      </c>
      <c r="Y35" s="12">
        <v>42644</v>
      </c>
      <c r="Z35" s="12">
        <v>42990</v>
      </c>
      <c r="AA35" s="12">
        <v>346</v>
      </c>
      <c r="AB35" s="14">
        <v>0.8</v>
      </c>
      <c r="AC35" s="12">
        <v>3025</v>
      </c>
      <c r="AD35" s="14">
        <v>7.6</v>
      </c>
      <c r="AE35" s="12">
        <v>5424</v>
      </c>
      <c r="AF35" s="14">
        <v>14.4</v>
      </c>
    </row>
    <row r="36" spans="1:32" x14ac:dyDescent="0.35">
      <c r="A36" s="2" t="s">
        <v>150</v>
      </c>
      <c r="B36" s="11" t="s">
        <v>151</v>
      </c>
      <c r="C36" s="11" t="s">
        <v>93</v>
      </c>
      <c r="D36" s="12">
        <v>43437</v>
      </c>
      <c r="E36" s="12">
        <v>43535</v>
      </c>
      <c r="F36" s="12">
        <v>43694</v>
      </c>
      <c r="G36" s="12">
        <v>43505</v>
      </c>
      <c r="H36" s="12">
        <v>43827</v>
      </c>
      <c r="I36" s="12">
        <v>43880</v>
      </c>
      <c r="J36" s="12">
        <v>43982</v>
      </c>
      <c r="K36" s="12">
        <v>44104</v>
      </c>
      <c r="L36" s="12">
        <v>44262</v>
      </c>
      <c r="M36" s="12">
        <v>44415</v>
      </c>
      <c r="N36" s="12">
        <v>44586</v>
      </c>
      <c r="O36" s="12">
        <v>44790</v>
      </c>
      <c r="P36" s="12">
        <v>44880</v>
      </c>
      <c r="Q36" s="12">
        <v>44734</v>
      </c>
      <c r="R36" s="12">
        <v>45056</v>
      </c>
      <c r="S36" s="12">
        <v>45104</v>
      </c>
      <c r="T36" s="12">
        <v>45093</v>
      </c>
      <c r="U36" s="12">
        <v>45228</v>
      </c>
      <c r="V36" s="12">
        <v>45357</v>
      </c>
      <c r="W36" s="12">
        <v>45148</v>
      </c>
      <c r="X36" s="12">
        <v>45607</v>
      </c>
      <c r="Y36" s="12">
        <v>45846</v>
      </c>
      <c r="Z36" s="12">
        <v>46068</v>
      </c>
      <c r="AA36" s="12">
        <v>222</v>
      </c>
      <c r="AB36" s="14">
        <v>0.5</v>
      </c>
      <c r="AC36" s="12">
        <v>1188</v>
      </c>
      <c r="AD36" s="14">
        <v>2.6</v>
      </c>
      <c r="AE36" s="12">
        <v>2374</v>
      </c>
      <c r="AF36" s="14">
        <v>5.4</v>
      </c>
    </row>
    <row r="37" spans="1:32" x14ac:dyDescent="0.35">
      <c r="A37" s="2" t="s">
        <v>152</v>
      </c>
      <c r="B37" s="11" t="s">
        <v>153</v>
      </c>
      <c r="C37" s="11" t="s">
        <v>93</v>
      </c>
      <c r="D37" s="12">
        <v>66327</v>
      </c>
      <c r="E37" s="12">
        <v>67166</v>
      </c>
      <c r="F37" s="12">
        <v>68332</v>
      </c>
      <c r="G37" s="12">
        <v>69504</v>
      </c>
      <c r="H37" s="12">
        <v>70754</v>
      </c>
      <c r="I37" s="12">
        <v>71770</v>
      </c>
      <c r="J37" s="12">
        <v>72981</v>
      </c>
      <c r="K37" s="12">
        <v>73948</v>
      </c>
      <c r="L37" s="12">
        <v>74397</v>
      </c>
      <c r="M37" s="12">
        <v>75123</v>
      </c>
      <c r="N37" s="12">
        <v>75397</v>
      </c>
      <c r="O37" s="12">
        <v>75729</v>
      </c>
      <c r="P37" s="12">
        <v>76473</v>
      </c>
      <c r="Q37" s="12">
        <v>77186</v>
      </c>
      <c r="R37" s="12">
        <v>77834</v>
      </c>
      <c r="S37" s="12">
        <v>78604</v>
      </c>
      <c r="T37" s="12">
        <v>79112</v>
      </c>
      <c r="U37" s="12">
        <v>79854</v>
      </c>
      <c r="V37" s="12">
        <v>80911</v>
      </c>
      <c r="W37" s="12">
        <v>81723</v>
      </c>
      <c r="X37" s="12">
        <v>82591</v>
      </c>
      <c r="Y37" s="12">
        <v>83624</v>
      </c>
      <c r="Z37" s="12">
        <v>84929</v>
      </c>
      <c r="AA37" s="12">
        <v>1305</v>
      </c>
      <c r="AB37" s="14">
        <v>1.6</v>
      </c>
      <c r="AC37" s="12">
        <v>8456</v>
      </c>
      <c r="AD37" s="14">
        <v>11.1</v>
      </c>
      <c r="AE37" s="12">
        <v>16597</v>
      </c>
      <c r="AF37" s="14">
        <v>24.3</v>
      </c>
    </row>
    <row r="38" spans="1:32" x14ac:dyDescent="0.3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5"/>
      <c r="AC38" s="13"/>
      <c r="AD38" s="15"/>
      <c r="AE38" s="13"/>
      <c r="AF38" s="15"/>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83F28-08DD-46D4-AA66-C450FAFEBD69}">
  <dimension ref="A1:G39"/>
  <sheetViews>
    <sheetView workbookViewId="0"/>
  </sheetViews>
  <sheetFormatPr defaultColWidth="11.07421875" defaultRowHeight="15.5" x14ac:dyDescent="0.35"/>
  <cols>
    <col min="1" max="1" width="26.69140625" customWidth="1"/>
    <col min="2" max="2" width="10.69140625" customWidth="1"/>
    <col min="3" max="3" width="12.69140625" customWidth="1"/>
    <col min="4" max="6" width="10.69140625" customWidth="1"/>
  </cols>
  <sheetData>
    <row r="1" spans="1:7" ht="20" x14ac:dyDescent="0.4">
      <c r="A1" s="42" t="s">
        <v>306</v>
      </c>
    </row>
    <row r="2" spans="1:7" x14ac:dyDescent="0.35">
      <c r="A2" t="s">
        <v>56</v>
      </c>
    </row>
    <row r="3" spans="1:7" x14ac:dyDescent="0.35">
      <c r="A3" t="s">
        <v>338</v>
      </c>
    </row>
    <row r="4" spans="1:7" x14ac:dyDescent="0.35">
      <c r="A4" s="4" t="str">
        <f>HYPERLINK("#'Table of Contents'!A1", "Back to contents")</f>
        <v>Back to contents</v>
      </c>
    </row>
    <row r="5" spans="1:7" x14ac:dyDescent="0.35">
      <c r="A5" s="9" t="s">
        <v>57</v>
      </c>
      <c r="B5" s="9" t="s">
        <v>58</v>
      </c>
      <c r="C5" s="9" t="s">
        <v>59</v>
      </c>
      <c r="D5" s="10" t="s">
        <v>60</v>
      </c>
      <c r="E5" s="10" t="s">
        <v>70</v>
      </c>
      <c r="F5" s="10" t="s">
        <v>81</v>
      </c>
    </row>
    <row r="6" spans="1:7" ht="25" customHeight="1" x14ac:dyDescent="0.35">
      <c r="A6" s="16" t="s">
        <v>89</v>
      </c>
      <c r="B6" s="17" t="s">
        <v>90</v>
      </c>
      <c r="C6" s="17" t="s">
        <v>91</v>
      </c>
      <c r="D6" s="22">
        <v>2.2698205402130966</v>
      </c>
      <c r="E6" s="22">
        <v>2.1900018417238534</v>
      </c>
      <c r="F6" s="22">
        <v>2.1248260951868567</v>
      </c>
      <c r="G6" s="21"/>
    </row>
    <row r="7" spans="1:7" x14ac:dyDescent="0.35">
      <c r="A7" s="2" t="s">
        <v>302</v>
      </c>
      <c r="B7" s="11" t="s">
        <v>92</v>
      </c>
      <c r="C7" s="11" t="s">
        <v>93</v>
      </c>
      <c r="D7" s="20">
        <v>2.1287456320286973</v>
      </c>
      <c r="E7" s="20">
        <v>2.0725638718789603</v>
      </c>
      <c r="F7" s="20">
        <v>1.9710918227501142</v>
      </c>
      <c r="G7" s="21"/>
    </row>
    <row r="8" spans="1:7" x14ac:dyDescent="0.35">
      <c r="A8" s="2" t="s">
        <v>94</v>
      </c>
      <c r="B8" s="11" t="s">
        <v>95</v>
      </c>
      <c r="C8" s="11" t="s">
        <v>93</v>
      </c>
      <c r="D8" s="20">
        <v>2.4684579439252334</v>
      </c>
      <c r="E8" s="20">
        <v>2.3919533204729073</v>
      </c>
      <c r="F8" s="20">
        <v>2.2606829116602891</v>
      </c>
      <c r="G8" s="21"/>
    </row>
    <row r="9" spans="1:7" x14ac:dyDescent="0.35">
      <c r="A9" s="2" t="s">
        <v>96</v>
      </c>
      <c r="B9" s="11" t="s">
        <v>97</v>
      </c>
      <c r="C9" s="11" t="s">
        <v>93</v>
      </c>
      <c r="D9" s="20">
        <v>2.2674406220044734</v>
      </c>
      <c r="E9" s="20">
        <v>2.2172388406695598</v>
      </c>
      <c r="F9" s="20">
        <v>2.0911202034722991</v>
      </c>
      <c r="G9" s="21"/>
    </row>
    <row r="10" spans="1:7" x14ac:dyDescent="0.35">
      <c r="A10" s="2" t="s">
        <v>98</v>
      </c>
      <c r="B10" s="11" t="s">
        <v>99</v>
      </c>
      <c r="C10" s="11" t="s">
        <v>93</v>
      </c>
      <c r="D10" s="20">
        <v>2.2428853704226435</v>
      </c>
      <c r="E10" s="20">
        <v>2.135676012461059</v>
      </c>
      <c r="F10" s="20">
        <v>2.0266625292404639</v>
      </c>
      <c r="G10" s="21"/>
    </row>
    <row r="11" spans="1:7" x14ac:dyDescent="0.35">
      <c r="A11" s="2" t="s">
        <v>303</v>
      </c>
      <c r="B11" s="11" t="s">
        <v>100</v>
      </c>
      <c r="C11" s="11" t="s">
        <v>93</v>
      </c>
      <c r="D11" s="20">
        <v>2.1388830533068206</v>
      </c>
      <c r="E11" s="20">
        <v>2.0727725946084079</v>
      </c>
      <c r="F11" s="20">
        <v>2.0549584839962503</v>
      </c>
      <c r="G11" s="21"/>
    </row>
    <row r="12" spans="1:7" x14ac:dyDescent="0.35">
      <c r="A12" s="2" t="s">
        <v>101</v>
      </c>
      <c r="B12" s="11" t="s">
        <v>102</v>
      </c>
      <c r="C12" s="11" t="s">
        <v>93</v>
      </c>
      <c r="D12" s="20">
        <v>2.292246327463761</v>
      </c>
      <c r="E12" s="20">
        <v>2.2186592768540514</v>
      </c>
      <c r="F12" s="20">
        <v>2.1061814556331009</v>
      </c>
      <c r="G12" s="21"/>
    </row>
    <row r="13" spans="1:7" x14ac:dyDescent="0.35">
      <c r="A13" s="2" t="s">
        <v>103</v>
      </c>
      <c r="B13" s="11" t="s">
        <v>104</v>
      </c>
      <c r="C13" s="11" t="s">
        <v>93</v>
      </c>
      <c r="D13" s="20">
        <v>2.2847336499130191</v>
      </c>
      <c r="E13" s="20">
        <v>2.1968373050897321</v>
      </c>
      <c r="F13" s="20">
        <v>2.0451205527161527</v>
      </c>
      <c r="G13" s="21"/>
    </row>
    <row r="14" spans="1:7" x14ac:dyDescent="0.35">
      <c r="A14" s="2" t="s">
        <v>105</v>
      </c>
      <c r="B14" s="11" t="s">
        <v>106</v>
      </c>
      <c r="C14" s="11" t="s">
        <v>93</v>
      </c>
      <c r="D14" s="20">
        <v>2.1298051055180247</v>
      </c>
      <c r="E14" s="20">
        <v>2.053690402208316</v>
      </c>
      <c r="F14" s="20">
        <v>2.0574745551626896</v>
      </c>
      <c r="G14" s="21"/>
    </row>
    <row r="15" spans="1:7" x14ac:dyDescent="0.35">
      <c r="A15" s="2" t="s">
        <v>107</v>
      </c>
      <c r="B15" s="11" t="s">
        <v>108</v>
      </c>
      <c r="C15" s="11" t="s">
        <v>93</v>
      </c>
      <c r="D15" s="20">
        <v>2.3556985659238072</v>
      </c>
      <c r="E15" s="20">
        <v>2.2497820805281998</v>
      </c>
      <c r="F15" s="20">
        <v>2.1485316400894727</v>
      </c>
      <c r="G15" s="21"/>
    </row>
    <row r="16" spans="1:7" x14ac:dyDescent="0.35">
      <c r="A16" s="2" t="s">
        <v>109</v>
      </c>
      <c r="B16" s="11" t="s">
        <v>110</v>
      </c>
      <c r="C16" s="11" t="s">
        <v>93</v>
      </c>
      <c r="D16" s="20">
        <v>2.5343553049329479</v>
      </c>
      <c r="E16" s="20">
        <v>2.4022036666436639</v>
      </c>
      <c r="F16" s="20">
        <v>2.3155119347409654</v>
      </c>
      <c r="G16" s="21"/>
    </row>
    <row r="17" spans="1:7" x14ac:dyDescent="0.35">
      <c r="A17" s="2" t="s">
        <v>111</v>
      </c>
      <c r="B17" s="11" t="s">
        <v>112</v>
      </c>
      <c r="C17" s="11" t="s">
        <v>93</v>
      </c>
      <c r="D17" s="20">
        <v>2.3313153549807373</v>
      </c>
      <c r="E17" s="20">
        <v>2.2798974478499008</v>
      </c>
      <c r="F17" s="20">
        <v>2.2666215773077552</v>
      </c>
      <c r="G17" s="21"/>
    </row>
    <row r="18" spans="1:7" x14ac:dyDescent="0.35">
      <c r="A18" s="2" t="s">
        <v>113</v>
      </c>
      <c r="B18" s="11" t="s">
        <v>114</v>
      </c>
      <c r="C18" s="11" t="s">
        <v>93</v>
      </c>
      <c r="D18" s="20">
        <v>2.5363948497854079</v>
      </c>
      <c r="E18" s="20">
        <v>2.4174076561450639</v>
      </c>
      <c r="F18" s="20">
        <v>2.4256518675123324</v>
      </c>
      <c r="G18" s="21"/>
    </row>
    <row r="19" spans="1:7" x14ac:dyDescent="0.35">
      <c r="A19" s="2" t="s">
        <v>115</v>
      </c>
      <c r="B19" s="11" t="s">
        <v>116</v>
      </c>
      <c r="C19" s="11" t="s">
        <v>93</v>
      </c>
      <c r="D19" s="20">
        <v>2.2917185852583151</v>
      </c>
      <c r="E19" s="20">
        <v>2.2433800849677006</v>
      </c>
      <c r="F19" s="20">
        <v>2.1686991309146091</v>
      </c>
      <c r="G19" s="21"/>
    </row>
    <row r="20" spans="1:7" x14ac:dyDescent="0.35">
      <c r="A20" s="2" t="s">
        <v>117</v>
      </c>
      <c r="B20" s="11" t="s">
        <v>118</v>
      </c>
      <c r="C20" s="11" t="s">
        <v>93</v>
      </c>
      <c r="D20" s="20">
        <v>2.2824107962787976</v>
      </c>
      <c r="E20" s="20">
        <v>2.220786321387743</v>
      </c>
      <c r="F20" s="20">
        <v>2.1476709145913557</v>
      </c>
      <c r="G20" s="21"/>
    </row>
    <row r="21" spans="1:7" x14ac:dyDescent="0.35">
      <c r="A21" s="2" t="s">
        <v>304</v>
      </c>
      <c r="B21" s="11" t="s">
        <v>119</v>
      </c>
      <c r="C21" s="11" t="s">
        <v>93</v>
      </c>
      <c r="D21" s="20">
        <v>2.0838819422966464</v>
      </c>
      <c r="E21" s="20">
        <v>2.0240292901821184</v>
      </c>
      <c r="F21" s="20">
        <v>2.0280392917679255</v>
      </c>
      <c r="G21" s="21"/>
    </row>
    <row r="22" spans="1:7" x14ac:dyDescent="0.35">
      <c r="A22" s="2" t="s">
        <v>120</v>
      </c>
      <c r="B22" s="11" t="s">
        <v>121</v>
      </c>
      <c r="C22" s="11" t="s">
        <v>93</v>
      </c>
      <c r="D22" s="20">
        <v>2.2935789038678478</v>
      </c>
      <c r="E22" s="20">
        <v>2.2368671087559138</v>
      </c>
      <c r="F22" s="20">
        <v>2.0755323243262596</v>
      </c>
      <c r="G22" s="21"/>
    </row>
    <row r="23" spans="1:7" x14ac:dyDescent="0.35">
      <c r="A23" s="2" t="s">
        <v>122</v>
      </c>
      <c r="B23" s="11" t="s">
        <v>123</v>
      </c>
      <c r="C23" s="11" t="s">
        <v>93</v>
      </c>
      <c r="D23" s="20">
        <v>2.2636341337112644</v>
      </c>
      <c r="E23" s="20">
        <v>2.1440668910616019</v>
      </c>
      <c r="F23" s="20">
        <v>2.0731185670364924</v>
      </c>
      <c r="G23" s="21"/>
    </row>
    <row r="24" spans="1:7" x14ac:dyDescent="0.35">
      <c r="A24" s="2" t="s">
        <v>124</v>
      </c>
      <c r="B24" s="11" t="s">
        <v>125</v>
      </c>
      <c r="C24" s="11" t="s">
        <v>93</v>
      </c>
      <c r="D24" s="20">
        <v>2.4312010205941315</v>
      </c>
      <c r="E24" s="20">
        <v>2.3516781977242838</v>
      </c>
      <c r="F24" s="20">
        <v>2.335316637811212</v>
      </c>
      <c r="G24" s="21"/>
    </row>
    <row r="25" spans="1:7" x14ac:dyDescent="0.35">
      <c r="A25" s="2" t="s">
        <v>126</v>
      </c>
      <c r="B25" s="11" t="s">
        <v>127</v>
      </c>
      <c r="C25" s="11" t="s">
        <v>93</v>
      </c>
      <c r="D25" s="20">
        <v>2.370499678797866</v>
      </c>
      <c r="E25" s="20">
        <v>2.2765463531526136</v>
      </c>
      <c r="F25" s="20">
        <v>2.1186798404304668</v>
      </c>
      <c r="G25" s="21"/>
    </row>
    <row r="26" spans="1:7" x14ac:dyDescent="0.35">
      <c r="A26" s="2" t="s">
        <v>128</v>
      </c>
      <c r="B26" s="11" t="s">
        <v>129</v>
      </c>
      <c r="C26" s="11" t="s">
        <v>93</v>
      </c>
      <c r="D26" s="20">
        <v>2.3206208425720622</v>
      </c>
      <c r="E26" s="20">
        <v>2.1722328244274811</v>
      </c>
      <c r="F26" s="20">
        <v>2.0331052921286465</v>
      </c>
      <c r="G26" s="21"/>
    </row>
    <row r="27" spans="1:7" x14ac:dyDescent="0.35">
      <c r="A27" s="2" t="s">
        <v>130</v>
      </c>
      <c r="B27" s="11" t="s">
        <v>131</v>
      </c>
      <c r="C27" s="11" t="s">
        <v>93</v>
      </c>
      <c r="D27" s="20">
        <v>2.2890542519497328</v>
      </c>
      <c r="E27" s="20">
        <v>2.1858139460462733</v>
      </c>
      <c r="F27" s="20">
        <v>2.0641582924359274</v>
      </c>
      <c r="G27" s="21"/>
    </row>
    <row r="28" spans="1:7" x14ac:dyDescent="0.35">
      <c r="A28" s="2" t="s">
        <v>132</v>
      </c>
      <c r="B28" s="11" t="s">
        <v>133</v>
      </c>
      <c r="C28" s="11" t="s">
        <v>93</v>
      </c>
      <c r="D28" s="20">
        <v>2.3987739313371388</v>
      </c>
      <c r="E28" s="20">
        <v>2.2967232427841475</v>
      </c>
      <c r="F28" s="20">
        <v>2.2387577541272767</v>
      </c>
      <c r="G28" s="21"/>
    </row>
    <row r="29" spans="1:7" x14ac:dyDescent="0.35">
      <c r="A29" s="2" t="s">
        <v>134</v>
      </c>
      <c r="B29" s="11" t="s">
        <v>135</v>
      </c>
      <c r="C29" s="11" t="s">
        <v>93</v>
      </c>
      <c r="D29" s="20">
        <v>2.2817070246943181</v>
      </c>
      <c r="E29" s="20">
        <v>2.1749100257069407</v>
      </c>
      <c r="F29" s="20">
        <v>2.054181168281441</v>
      </c>
      <c r="G29" s="21"/>
    </row>
    <row r="30" spans="1:7" x14ac:dyDescent="0.35">
      <c r="A30" s="2" t="s">
        <v>136</v>
      </c>
      <c r="B30" s="11" t="s">
        <v>137</v>
      </c>
      <c r="C30" s="11" t="s">
        <v>93</v>
      </c>
      <c r="D30" s="20">
        <v>2.2436603055398385</v>
      </c>
      <c r="E30" s="20">
        <v>2.1942819210522253</v>
      </c>
      <c r="F30" s="20">
        <v>2.1190472788581061</v>
      </c>
      <c r="G30" s="21"/>
    </row>
    <row r="31" spans="1:7" x14ac:dyDescent="0.35">
      <c r="A31" s="2" t="s">
        <v>138</v>
      </c>
      <c r="B31" s="11" t="s">
        <v>139</v>
      </c>
      <c r="C31" s="11" t="s">
        <v>93</v>
      </c>
      <c r="D31" s="20">
        <v>2.2653705792581778</v>
      </c>
      <c r="E31" s="20">
        <v>2.1348915972411064</v>
      </c>
      <c r="F31" s="20">
        <v>2.0958014783039864</v>
      </c>
      <c r="G31" s="21"/>
    </row>
    <row r="32" spans="1:7" x14ac:dyDescent="0.35">
      <c r="A32" s="2" t="s">
        <v>140</v>
      </c>
      <c r="B32" s="11" t="s">
        <v>141</v>
      </c>
      <c r="C32" s="11" t="s">
        <v>93</v>
      </c>
      <c r="D32" s="20">
        <v>2.2246099934559118</v>
      </c>
      <c r="E32" s="20">
        <v>2.1446340812983351</v>
      </c>
      <c r="F32" s="20">
        <v>2.0840364859759277</v>
      </c>
      <c r="G32" s="21"/>
    </row>
    <row r="33" spans="1:7" x14ac:dyDescent="0.35">
      <c r="A33" s="2" t="s">
        <v>142</v>
      </c>
      <c r="B33" s="11" t="s">
        <v>143</v>
      </c>
      <c r="C33" s="11" t="s">
        <v>93</v>
      </c>
      <c r="D33" s="20">
        <v>2.3793216990451103</v>
      </c>
      <c r="E33" s="20">
        <v>2.30964824120603</v>
      </c>
      <c r="F33" s="20">
        <v>2.1505295007564298</v>
      </c>
      <c r="G33" s="21"/>
    </row>
    <row r="34" spans="1:7" x14ac:dyDescent="0.35">
      <c r="A34" s="2" t="s">
        <v>144</v>
      </c>
      <c r="B34" s="11" t="s">
        <v>145</v>
      </c>
      <c r="C34" s="11" t="s">
        <v>93</v>
      </c>
      <c r="D34" s="20">
        <v>2.2654878148847133</v>
      </c>
      <c r="E34" s="20">
        <v>2.1695979409585462</v>
      </c>
      <c r="F34" s="20">
        <v>2.0979977519955804</v>
      </c>
      <c r="G34" s="21"/>
    </row>
    <row r="35" spans="1:7" x14ac:dyDescent="0.35">
      <c r="A35" s="2" t="s">
        <v>146</v>
      </c>
      <c r="B35" s="11" t="s">
        <v>147</v>
      </c>
      <c r="C35" s="11" t="s">
        <v>93</v>
      </c>
      <c r="D35" s="20">
        <v>2.3622248924867191</v>
      </c>
      <c r="E35" s="20">
        <v>2.2308029427824239</v>
      </c>
      <c r="F35" s="20">
        <v>2.1960016237061093</v>
      </c>
      <c r="G35" s="21"/>
    </row>
    <row r="36" spans="1:7" x14ac:dyDescent="0.35">
      <c r="A36" s="2" t="s">
        <v>148</v>
      </c>
      <c r="B36" s="11" t="s">
        <v>149</v>
      </c>
      <c r="C36" s="11" t="s">
        <v>93</v>
      </c>
      <c r="D36" s="20">
        <v>2.3580601554579248</v>
      </c>
      <c r="E36" s="20">
        <v>2.2859500612255763</v>
      </c>
      <c r="F36" s="20">
        <v>2.2002527943691295</v>
      </c>
      <c r="G36" s="21"/>
    </row>
    <row r="37" spans="1:7" x14ac:dyDescent="0.35">
      <c r="A37" s="2" t="s">
        <v>150</v>
      </c>
      <c r="B37" s="11" t="s">
        <v>151</v>
      </c>
      <c r="C37" s="11" t="s">
        <v>93</v>
      </c>
      <c r="D37" s="20">
        <v>2.2712782913611731</v>
      </c>
      <c r="E37" s="20">
        <v>2.1350345056560815</v>
      </c>
      <c r="F37" s="20">
        <v>2.0601699690111746</v>
      </c>
      <c r="G37" s="21"/>
    </row>
    <row r="38" spans="1:7" x14ac:dyDescent="0.35">
      <c r="A38" s="2" t="s">
        <v>152</v>
      </c>
      <c r="B38" s="11" t="s">
        <v>153</v>
      </c>
      <c r="C38" s="11" t="s">
        <v>93</v>
      </c>
      <c r="D38" s="20">
        <v>2.4282236193293887</v>
      </c>
      <c r="E38" s="20">
        <v>2.3612632496798276</v>
      </c>
      <c r="F38" s="20">
        <v>2.2502129365198655</v>
      </c>
      <c r="G38" s="21"/>
    </row>
    <row r="39" spans="1:7" x14ac:dyDescent="0.35">
      <c r="B39" s="13"/>
      <c r="C39" s="13"/>
      <c r="D39" s="21"/>
      <c r="E39" s="21"/>
      <c r="F39" s="21"/>
      <c r="G39" s="21"/>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8"/>
  <sheetViews>
    <sheetView workbookViewId="0"/>
  </sheetViews>
  <sheetFormatPr defaultColWidth="11.07421875" defaultRowHeight="15.5" x14ac:dyDescent="0.35"/>
  <cols>
    <col min="1" max="1" width="21.69140625" customWidth="1"/>
    <col min="2" max="2" width="13.69140625" customWidth="1"/>
    <col min="3" max="3" width="12.69140625" customWidth="1"/>
    <col min="4" max="6" width="10.69140625" customWidth="1"/>
    <col min="7" max="7" width="13.69140625" customWidth="1"/>
    <col min="8" max="9" width="10.69140625" customWidth="1"/>
    <col min="10" max="18" width="13.69140625" customWidth="1"/>
  </cols>
  <sheetData>
    <row r="1" spans="1:18" ht="20" x14ac:dyDescent="0.4">
      <c r="A1" s="42" t="s">
        <v>222</v>
      </c>
    </row>
    <row r="2" spans="1:18" x14ac:dyDescent="0.35">
      <c r="A2" t="s">
        <v>19</v>
      </c>
    </row>
    <row r="3" spans="1:18" x14ac:dyDescent="0.35">
      <c r="A3" s="4" t="str">
        <f>HYPERLINK("#'Table of Contents'!A1", "Back to contents")</f>
        <v>Back to contents</v>
      </c>
    </row>
    <row r="4" spans="1:18" ht="77.5" x14ac:dyDescent="0.35">
      <c r="A4" s="9" t="s">
        <v>57</v>
      </c>
      <c r="B4" s="9" t="s">
        <v>58</v>
      </c>
      <c r="C4" s="9" t="s">
        <v>59</v>
      </c>
      <c r="D4" s="10" t="s">
        <v>157</v>
      </c>
      <c r="E4" s="10" t="s">
        <v>158</v>
      </c>
      <c r="F4" s="10" t="s">
        <v>159</v>
      </c>
      <c r="G4" s="10" t="s">
        <v>160</v>
      </c>
      <c r="H4" s="10" t="s">
        <v>161</v>
      </c>
      <c r="I4" s="10" t="s">
        <v>162</v>
      </c>
      <c r="J4" s="10" t="s">
        <v>163</v>
      </c>
      <c r="K4" s="10" t="s">
        <v>164</v>
      </c>
      <c r="L4" s="10" t="s">
        <v>165</v>
      </c>
      <c r="M4" s="10" t="s">
        <v>166</v>
      </c>
      <c r="N4" s="10" t="s">
        <v>167</v>
      </c>
      <c r="O4" s="10" t="s">
        <v>168</v>
      </c>
      <c r="P4" s="10" t="s">
        <v>169</v>
      </c>
      <c r="Q4" s="10" t="s">
        <v>170</v>
      </c>
      <c r="R4" s="10" t="s">
        <v>171</v>
      </c>
    </row>
    <row r="5" spans="1:18" ht="25" customHeight="1" x14ac:dyDescent="0.35">
      <c r="A5" s="16" t="s">
        <v>89</v>
      </c>
      <c r="B5" s="17" t="s">
        <v>90</v>
      </c>
      <c r="C5" s="17" t="s">
        <v>91</v>
      </c>
      <c r="D5" s="18">
        <v>2721225</v>
      </c>
      <c r="E5" s="18">
        <v>2604628</v>
      </c>
      <c r="F5" s="18">
        <v>92536</v>
      </c>
      <c r="G5" s="18">
        <v>46319</v>
      </c>
      <c r="H5" s="18">
        <v>46217</v>
      </c>
      <c r="I5" s="18">
        <v>24061</v>
      </c>
      <c r="J5" s="18">
        <v>1048691</v>
      </c>
      <c r="K5" s="18">
        <v>91899</v>
      </c>
      <c r="L5" s="19">
        <v>95.7</v>
      </c>
      <c r="M5" s="19">
        <v>3.4</v>
      </c>
      <c r="N5" s="19">
        <v>1.7</v>
      </c>
      <c r="O5" s="19">
        <v>1.7</v>
      </c>
      <c r="P5" s="19">
        <v>0.9</v>
      </c>
      <c r="Q5" s="19">
        <v>38.5</v>
      </c>
      <c r="R5" s="19">
        <v>3.4</v>
      </c>
    </row>
    <row r="6" spans="1:18" x14ac:dyDescent="0.35">
      <c r="A6" s="2" t="s">
        <v>154</v>
      </c>
      <c r="B6" s="11" t="s">
        <v>92</v>
      </c>
      <c r="C6" s="11" t="s">
        <v>93</v>
      </c>
      <c r="D6" s="12">
        <v>124369</v>
      </c>
      <c r="E6" s="12">
        <v>115893</v>
      </c>
      <c r="F6" s="12">
        <v>7790</v>
      </c>
      <c r="G6" s="12">
        <v>2196</v>
      </c>
      <c r="H6" s="12">
        <v>5594</v>
      </c>
      <c r="I6" s="12">
        <v>686</v>
      </c>
      <c r="J6" s="12">
        <v>50368</v>
      </c>
      <c r="K6" s="12">
        <v>8529</v>
      </c>
      <c r="L6" s="14">
        <v>93.2</v>
      </c>
      <c r="M6" s="14">
        <v>6.3</v>
      </c>
      <c r="N6" s="14">
        <v>1.8</v>
      </c>
      <c r="O6" s="14">
        <v>4.5</v>
      </c>
      <c r="P6" s="14">
        <v>0.6</v>
      </c>
      <c r="Q6" s="14">
        <v>40.5</v>
      </c>
      <c r="R6" s="14">
        <v>6.9</v>
      </c>
    </row>
    <row r="7" spans="1:18" x14ac:dyDescent="0.35">
      <c r="A7" s="2" t="s">
        <v>94</v>
      </c>
      <c r="B7" s="11" t="s">
        <v>95</v>
      </c>
      <c r="C7" s="11" t="s">
        <v>93</v>
      </c>
      <c r="D7" s="12">
        <v>122524</v>
      </c>
      <c r="E7" s="12">
        <v>116215</v>
      </c>
      <c r="F7" s="12">
        <v>5143</v>
      </c>
      <c r="G7" s="12">
        <v>2439</v>
      </c>
      <c r="H7" s="12">
        <v>2704</v>
      </c>
      <c r="I7" s="12">
        <v>1166</v>
      </c>
      <c r="J7" s="12">
        <v>40387</v>
      </c>
      <c r="K7" s="12">
        <v>1478</v>
      </c>
      <c r="L7" s="14">
        <v>94.9</v>
      </c>
      <c r="M7" s="14">
        <v>4.2</v>
      </c>
      <c r="N7" s="14">
        <v>2</v>
      </c>
      <c r="O7" s="14">
        <v>2.2000000000000002</v>
      </c>
      <c r="P7" s="14">
        <v>1</v>
      </c>
      <c r="Q7" s="14">
        <v>33</v>
      </c>
      <c r="R7" s="14">
        <v>1.2</v>
      </c>
    </row>
    <row r="8" spans="1:18" x14ac:dyDescent="0.35">
      <c r="A8" s="2" t="s">
        <v>96</v>
      </c>
      <c r="B8" s="11" t="s">
        <v>97</v>
      </c>
      <c r="C8" s="11" t="s">
        <v>93</v>
      </c>
      <c r="D8" s="12">
        <v>58286</v>
      </c>
      <c r="E8" s="12">
        <v>55432</v>
      </c>
      <c r="F8" s="12">
        <v>2465</v>
      </c>
      <c r="G8" s="12">
        <v>1229</v>
      </c>
      <c r="H8" s="12">
        <v>1236</v>
      </c>
      <c r="I8" s="12">
        <v>389</v>
      </c>
      <c r="J8" s="12">
        <v>22363</v>
      </c>
      <c r="K8" s="12">
        <v>763</v>
      </c>
      <c r="L8" s="14">
        <v>95.1</v>
      </c>
      <c r="M8" s="14">
        <v>4.2</v>
      </c>
      <c r="N8" s="14">
        <v>2.1</v>
      </c>
      <c r="O8" s="14">
        <v>2.1</v>
      </c>
      <c r="P8" s="14">
        <v>0.7</v>
      </c>
      <c r="Q8" s="14">
        <v>38.4</v>
      </c>
      <c r="R8" s="14">
        <v>1.3</v>
      </c>
    </row>
    <row r="9" spans="1:18" x14ac:dyDescent="0.35">
      <c r="A9" s="2" t="s">
        <v>98</v>
      </c>
      <c r="B9" s="11" t="s">
        <v>99</v>
      </c>
      <c r="C9" s="11" t="s">
        <v>93</v>
      </c>
      <c r="D9" s="12">
        <v>49144</v>
      </c>
      <c r="E9" s="12">
        <v>43577</v>
      </c>
      <c r="F9" s="12">
        <v>2332</v>
      </c>
      <c r="G9" s="12">
        <v>1003</v>
      </c>
      <c r="H9" s="12">
        <v>1329</v>
      </c>
      <c r="I9" s="12">
        <v>3235</v>
      </c>
      <c r="J9" s="12">
        <v>16882</v>
      </c>
      <c r="K9" s="12">
        <v>1180</v>
      </c>
      <c r="L9" s="14">
        <v>88.7</v>
      </c>
      <c r="M9" s="14">
        <v>4.7</v>
      </c>
      <c r="N9" s="14">
        <v>2</v>
      </c>
      <c r="O9" s="14">
        <v>2.7</v>
      </c>
      <c r="P9" s="14">
        <v>6.6</v>
      </c>
      <c r="Q9" s="14">
        <v>34.4</v>
      </c>
      <c r="R9" s="14">
        <v>2.4</v>
      </c>
    </row>
    <row r="10" spans="1:18" x14ac:dyDescent="0.35">
      <c r="A10" s="2" t="s">
        <v>155</v>
      </c>
      <c r="B10" s="11" t="s">
        <v>100</v>
      </c>
      <c r="C10" s="11" t="s">
        <v>93</v>
      </c>
      <c r="D10" s="12">
        <v>263670</v>
      </c>
      <c r="E10" s="12">
        <v>251482</v>
      </c>
      <c r="F10" s="12">
        <v>10490</v>
      </c>
      <c r="G10" s="12">
        <v>3290</v>
      </c>
      <c r="H10" s="12">
        <v>7200</v>
      </c>
      <c r="I10" s="12">
        <v>1698</v>
      </c>
      <c r="J10" s="12">
        <v>99197</v>
      </c>
      <c r="K10" s="12">
        <v>16543</v>
      </c>
      <c r="L10" s="14">
        <v>95.4</v>
      </c>
      <c r="M10" s="14">
        <v>4</v>
      </c>
      <c r="N10" s="14">
        <v>1.2</v>
      </c>
      <c r="O10" s="14">
        <v>2.7</v>
      </c>
      <c r="P10" s="14">
        <v>0.6</v>
      </c>
      <c r="Q10" s="14">
        <v>37.6</v>
      </c>
      <c r="R10" s="14">
        <v>6.3</v>
      </c>
    </row>
    <row r="11" spans="1:18" x14ac:dyDescent="0.35">
      <c r="A11" s="2" t="s">
        <v>101</v>
      </c>
      <c r="B11" s="11" t="s">
        <v>102</v>
      </c>
      <c r="C11" s="11" t="s">
        <v>93</v>
      </c>
      <c r="D11" s="12">
        <v>25277</v>
      </c>
      <c r="E11" s="12">
        <v>24558</v>
      </c>
      <c r="F11" s="12">
        <v>678</v>
      </c>
      <c r="G11" s="12">
        <v>456</v>
      </c>
      <c r="H11" s="12">
        <v>222</v>
      </c>
      <c r="I11" s="12">
        <v>41</v>
      </c>
      <c r="J11" s="12">
        <v>10459</v>
      </c>
      <c r="K11" s="12">
        <v>364</v>
      </c>
      <c r="L11" s="14">
        <v>97.2</v>
      </c>
      <c r="M11" s="14">
        <v>2.7</v>
      </c>
      <c r="N11" s="14">
        <v>1.8</v>
      </c>
      <c r="O11" s="14">
        <v>0.9</v>
      </c>
      <c r="P11" s="14">
        <v>0.2</v>
      </c>
      <c r="Q11" s="14">
        <v>41.4</v>
      </c>
      <c r="R11" s="14">
        <v>1.4</v>
      </c>
    </row>
    <row r="12" spans="1:18" x14ac:dyDescent="0.35">
      <c r="A12" s="2" t="s">
        <v>103</v>
      </c>
      <c r="B12" s="11" t="s">
        <v>104</v>
      </c>
      <c r="C12" s="11" t="s">
        <v>93</v>
      </c>
      <c r="D12" s="12">
        <v>76275</v>
      </c>
      <c r="E12" s="12">
        <v>71658</v>
      </c>
      <c r="F12" s="12">
        <v>3221</v>
      </c>
      <c r="G12" s="12">
        <v>1377</v>
      </c>
      <c r="H12" s="12">
        <v>1844</v>
      </c>
      <c r="I12" s="12">
        <v>1396</v>
      </c>
      <c r="J12" s="12">
        <v>29215</v>
      </c>
      <c r="K12" s="12">
        <v>1032</v>
      </c>
      <c r="L12" s="14">
        <v>93.9</v>
      </c>
      <c r="M12" s="14">
        <v>4.2</v>
      </c>
      <c r="N12" s="14">
        <v>1.8</v>
      </c>
      <c r="O12" s="14">
        <v>2.4</v>
      </c>
      <c r="P12" s="14">
        <v>1.8</v>
      </c>
      <c r="Q12" s="14">
        <v>38.299999999999997</v>
      </c>
      <c r="R12" s="14">
        <v>1.4</v>
      </c>
    </row>
    <row r="13" spans="1:18" x14ac:dyDescent="0.35">
      <c r="A13" s="2" t="s">
        <v>105</v>
      </c>
      <c r="B13" s="11" t="s">
        <v>106</v>
      </c>
      <c r="C13" s="11" t="s">
        <v>93</v>
      </c>
      <c r="D13" s="12">
        <v>76306</v>
      </c>
      <c r="E13" s="12">
        <v>73041</v>
      </c>
      <c r="F13" s="12">
        <v>2738</v>
      </c>
      <c r="G13" s="12">
        <v>1671</v>
      </c>
      <c r="H13" s="12">
        <v>1067</v>
      </c>
      <c r="I13" s="12">
        <v>527</v>
      </c>
      <c r="J13" s="12">
        <v>34091</v>
      </c>
      <c r="K13" s="12">
        <v>5695</v>
      </c>
      <c r="L13" s="14">
        <v>95.7</v>
      </c>
      <c r="M13" s="14">
        <v>3.6</v>
      </c>
      <c r="N13" s="14">
        <v>2.2000000000000002</v>
      </c>
      <c r="O13" s="14">
        <v>1.4</v>
      </c>
      <c r="P13" s="14">
        <v>0.7</v>
      </c>
      <c r="Q13" s="14">
        <v>44.7</v>
      </c>
      <c r="R13" s="14">
        <v>7.5</v>
      </c>
    </row>
    <row r="14" spans="1:18" x14ac:dyDescent="0.35">
      <c r="A14" s="2" t="s">
        <v>107</v>
      </c>
      <c r="B14" s="11" t="s">
        <v>108</v>
      </c>
      <c r="C14" s="11" t="s">
        <v>93</v>
      </c>
      <c r="D14" s="12">
        <v>59737</v>
      </c>
      <c r="E14" s="12">
        <v>58085</v>
      </c>
      <c r="F14" s="12">
        <v>1547</v>
      </c>
      <c r="G14" s="12">
        <v>1023</v>
      </c>
      <c r="H14" s="12">
        <v>524</v>
      </c>
      <c r="I14" s="12">
        <v>105</v>
      </c>
      <c r="J14" s="12">
        <v>23492</v>
      </c>
      <c r="K14" s="12">
        <v>679</v>
      </c>
      <c r="L14" s="14">
        <v>97.2</v>
      </c>
      <c r="M14" s="14">
        <v>2.6</v>
      </c>
      <c r="N14" s="14">
        <v>1.7</v>
      </c>
      <c r="O14" s="14">
        <v>0.9</v>
      </c>
      <c r="P14" s="14">
        <v>0.2</v>
      </c>
      <c r="Q14" s="14">
        <v>39.299999999999997</v>
      </c>
      <c r="R14" s="14">
        <v>1.1000000000000001</v>
      </c>
    </row>
    <row r="15" spans="1:18" x14ac:dyDescent="0.35">
      <c r="A15" s="2" t="s">
        <v>109</v>
      </c>
      <c r="B15" s="11" t="s">
        <v>110</v>
      </c>
      <c r="C15" s="11" t="s">
        <v>93</v>
      </c>
      <c r="D15" s="12">
        <v>48165</v>
      </c>
      <c r="E15" s="12">
        <v>47211</v>
      </c>
      <c r="F15" s="12">
        <v>893</v>
      </c>
      <c r="G15" s="12">
        <v>576</v>
      </c>
      <c r="H15" s="12">
        <v>317</v>
      </c>
      <c r="I15" s="12">
        <v>61</v>
      </c>
      <c r="J15" s="12">
        <v>15600</v>
      </c>
      <c r="K15" s="12">
        <v>544</v>
      </c>
      <c r="L15" s="14">
        <v>98</v>
      </c>
      <c r="M15" s="14">
        <v>1.9</v>
      </c>
      <c r="N15" s="14">
        <v>1.2</v>
      </c>
      <c r="O15" s="14">
        <v>0.7</v>
      </c>
      <c r="P15" s="14">
        <v>0.1</v>
      </c>
      <c r="Q15" s="14">
        <v>32.4</v>
      </c>
      <c r="R15" s="14">
        <v>1.1000000000000001</v>
      </c>
    </row>
    <row r="16" spans="1:18" x14ac:dyDescent="0.35">
      <c r="A16" s="2" t="s">
        <v>111</v>
      </c>
      <c r="B16" s="11" t="s">
        <v>112</v>
      </c>
      <c r="C16" s="11" t="s">
        <v>93</v>
      </c>
      <c r="D16" s="12">
        <v>52327</v>
      </c>
      <c r="E16" s="12">
        <v>50681</v>
      </c>
      <c r="F16" s="12">
        <v>1175</v>
      </c>
      <c r="G16" s="12">
        <v>677</v>
      </c>
      <c r="H16" s="12">
        <v>498</v>
      </c>
      <c r="I16" s="12">
        <v>471</v>
      </c>
      <c r="J16" s="12">
        <v>18108</v>
      </c>
      <c r="K16" s="12">
        <v>768</v>
      </c>
      <c r="L16" s="14">
        <v>96.9</v>
      </c>
      <c r="M16" s="14">
        <v>2.2000000000000002</v>
      </c>
      <c r="N16" s="14">
        <v>1.3</v>
      </c>
      <c r="O16" s="14">
        <v>1</v>
      </c>
      <c r="P16" s="14">
        <v>0.9</v>
      </c>
      <c r="Q16" s="14">
        <v>34.6</v>
      </c>
      <c r="R16" s="14">
        <v>1.5</v>
      </c>
    </row>
    <row r="17" spans="1:18" x14ac:dyDescent="0.35">
      <c r="A17" s="2" t="s">
        <v>113</v>
      </c>
      <c r="B17" s="11" t="s">
        <v>114</v>
      </c>
      <c r="C17" s="11" t="s">
        <v>93</v>
      </c>
      <c r="D17" s="12">
        <v>40849</v>
      </c>
      <c r="E17" s="12">
        <v>40301</v>
      </c>
      <c r="F17" s="12">
        <v>484</v>
      </c>
      <c r="G17" s="12">
        <v>360</v>
      </c>
      <c r="H17" s="12">
        <v>124</v>
      </c>
      <c r="I17" s="12">
        <v>64</v>
      </c>
      <c r="J17" s="12">
        <v>12609</v>
      </c>
      <c r="K17" s="12">
        <v>630</v>
      </c>
      <c r="L17" s="14">
        <v>98.7</v>
      </c>
      <c r="M17" s="14">
        <v>1.2</v>
      </c>
      <c r="N17" s="14">
        <v>0.9</v>
      </c>
      <c r="O17" s="14">
        <v>0.3</v>
      </c>
      <c r="P17" s="14">
        <v>0.2</v>
      </c>
      <c r="Q17" s="14">
        <v>30.9</v>
      </c>
      <c r="R17" s="14">
        <v>1.5</v>
      </c>
    </row>
    <row r="18" spans="1:18" x14ac:dyDescent="0.35">
      <c r="A18" s="2" t="s">
        <v>115</v>
      </c>
      <c r="B18" s="11" t="s">
        <v>116</v>
      </c>
      <c r="C18" s="11" t="s">
        <v>93</v>
      </c>
      <c r="D18" s="12">
        <v>76689</v>
      </c>
      <c r="E18" s="12">
        <v>74678</v>
      </c>
      <c r="F18" s="12">
        <v>1902</v>
      </c>
      <c r="G18" s="12">
        <v>1085</v>
      </c>
      <c r="H18" s="12">
        <v>817</v>
      </c>
      <c r="I18" s="12">
        <v>109</v>
      </c>
      <c r="J18" s="12">
        <v>30873</v>
      </c>
      <c r="K18" s="12">
        <v>998</v>
      </c>
      <c r="L18" s="14">
        <v>97.4</v>
      </c>
      <c r="M18" s="14">
        <v>2.5</v>
      </c>
      <c r="N18" s="14">
        <v>1.4</v>
      </c>
      <c r="O18" s="14">
        <v>1.1000000000000001</v>
      </c>
      <c r="P18" s="14">
        <v>0.1</v>
      </c>
      <c r="Q18" s="14">
        <v>40.299999999999997</v>
      </c>
      <c r="R18" s="14">
        <v>1.3</v>
      </c>
    </row>
    <row r="19" spans="1:18" x14ac:dyDescent="0.35">
      <c r="A19" s="2" t="s">
        <v>117</v>
      </c>
      <c r="B19" s="11" t="s">
        <v>118</v>
      </c>
      <c r="C19" s="11" t="s">
        <v>93</v>
      </c>
      <c r="D19" s="12">
        <v>182775</v>
      </c>
      <c r="E19" s="12">
        <v>174568</v>
      </c>
      <c r="F19" s="12">
        <v>5848</v>
      </c>
      <c r="G19" s="12">
        <v>3377</v>
      </c>
      <c r="H19" s="12">
        <v>2471</v>
      </c>
      <c r="I19" s="12">
        <v>2359</v>
      </c>
      <c r="J19" s="12">
        <v>71917</v>
      </c>
      <c r="K19" s="12">
        <v>3898</v>
      </c>
      <c r="L19" s="14">
        <v>95.5</v>
      </c>
      <c r="M19" s="14">
        <v>3.2</v>
      </c>
      <c r="N19" s="14">
        <v>1.8</v>
      </c>
      <c r="O19" s="14">
        <v>1.4</v>
      </c>
      <c r="P19" s="14">
        <v>1.3</v>
      </c>
      <c r="Q19" s="14">
        <v>39.299999999999997</v>
      </c>
      <c r="R19" s="14">
        <v>2.1</v>
      </c>
    </row>
    <row r="20" spans="1:18" x14ac:dyDescent="0.35">
      <c r="A20" s="2" t="s">
        <v>156</v>
      </c>
      <c r="B20" s="11" t="s">
        <v>119</v>
      </c>
      <c r="C20" s="11" t="s">
        <v>93</v>
      </c>
      <c r="D20" s="12">
        <v>324431</v>
      </c>
      <c r="E20" s="12">
        <v>316915</v>
      </c>
      <c r="F20" s="12">
        <v>7026</v>
      </c>
      <c r="G20" s="12">
        <v>4330</v>
      </c>
      <c r="H20" s="12">
        <v>2696</v>
      </c>
      <c r="I20" s="12">
        <v>490</v>
      </c>
      <c r="J20" s="12">
        <v>141263</v>
      </c>
      <c r="K20" s="12">
        <v>28972</v>
      </c>
      <c r="L20" s="14">
        <v>97.7</v>
      </c>
      <c r="M20" s="14">
        <v>2.2000000000000002</v>
      </c>
      <c r="N20" s="14">
        <v>1.3</v>
      </c>
      <c r="O20" s="14">
        <v>0.8</v>
      </c>
      <c r="P20" s="14">
        <v>0.2</v>
      </c>
      <c r="Q20" s="14">
        <v>43.5</v>
      </c>
      <c r="R20" s="14">
        <v>8.9</v>
      </c>
    </row>
    <row r="21" spans="1:18" x14ac:dyDescent="0.35">
      <c r="A21" s="2" t="s">
        <v>120</v>
      </c>
      <c r="B21" s="11" t="s">
        <v>121</v>
      </c>
      <c r="C21" s="11" t="s">
        <v>93</v>
      </c>
      <c r="D21" s="12">
        <v>123568</v>
      </c>
      <c r="E21" s="12">
        <v>114230</v>
      </c>
      <c r="F21" s="12">
        <v>5585</v>
      </c>
      <c r="G21" s="12">
        <v>2195</v>
      </c>
      <c r="H21" s="12">
        <v>3390</v>
      </c>
      <c r="I21" s="12">
        <v>3753</v>
      </c>
      <c r="J21" s="12">
        <v>44324</v>
      </c>
      <c r="K21" s="12">
        <v>1847</v>
      </c>
      <c r="L21" s="14">
        <v>92.4</v>
      </c>
      <c r="M21" s="14">
        <v>4.5</v>
      </c>
      <c r="N21" s="14">
        <v>1.8</v>
      </c>
      <c r="O21" s="14">
        <v>2.7</v>
      </c>
      <c r="P21" s="14">
        <v>3</v>
      </c>
      <c r="Q21" s="14">
        <v>35.9</v>
      </c>
      <c r="R21" s="14">
        <v>1.5</v>
      </c>
    </row>
    <row r="22" spans="1:18" x14ac:dyDescent="0.35">
      <c r="A22" s="2" t="s">
        <v>122</v>
      </c>
      <c r="B22" s="11" t="s">
        <v>123</v>
      </c>
      <c r="C22" s="11" t="s">
        <v>93</v>
      </c>
      <c r="D22" s="12">
        <v>39913</v>
      </c>
      <c r="E22" s="12">
        <v>37827</v>
      </c>
      <c r="F22" s="12">
        <v>1981</v>
      </c>
      <c r="G22" s="12">
        <v>1406</v>
      </c>
      <c r="H22" s="12">
        <v>575</v>
      </c>
      <c r="I22" s="12">
        <v>105</v>
      </c>
      <c r="J22" s="12">
        <v>16186</v>
      </c>
      <c r="K22" s="12">
        <v>855</v>
      </c>
      <c r="L22" s="14">
        <v>94.8</v>
      </c>
      <c r="M22" s="14">
        <v>5</v>
      </c>
      <c r="N22" s="14">
        <v>3.5</v>
      </c>
      <c r="O22" s="14">
        <v>1.4</v>
      </c>
      <c r="P22" s="14">
        <v>0.3</v>
      </c>
      <c r="Q22" s="14">
        <v>40.6</v>
      </c>
      <c r="R22" s="14">
        <v>2.1</v>
      </c>
    </row>
    <row r="23" spans="1:18" x14ac:dyDescent="0.35">
      <c r="A23" s="2" t="s">
        <v>124</v>
      </c>
      <c r="B23" s="11" t="s">
        <v>125</v>
      </c>
      <c r="C23" s="11" t="s">
        <v>93</v>
      </c>
      <c r="D23" s="12">
        <v>44052</v>
      </c>
      <c r="E23" s="12">
        <v>43173</v>
      </c>
      <c r="F23" s="12">
        <v>825</v>
      </c>
      <c r="G23" s="12">
        <v>402</v>
      </c>
      <c r="H23" s="12">
        <v>423</v>
      </c>
      <c r="I23" s="12">
        <v>54</v>
      </c>
      <c r="J23" s="12">
        <v>15026</v>
      </c>
      <c r="K23" s="12">
        <v>699</v>
      </c>
      <c r="L23" s="14">
        <v>98</v>
      </c>
      <c r="M23" s="14">
        <v>1.9</v>
      </c>
      <c r="N23" s="14">
        <v>0.9</v>
      </c>
      <c r="O23" s="14">
        <v>1</v>
      </c>
      <c r="P23" s="14">
        <v>0.1</v>
      </c>
      <c r="Q23" s="14">
        <v>34.1</v>
      </c>
      <c r="R23" s="14">
        <v>1.6</v>
      </c>
    </row>
    <row r="24" spans="1:18" x14ac:dyDescent="0.35">
      <c r="A24" s="2" t="s">
        <v>126</v>
      </c>
      <c r="B24" s="11" t="s">
        <v>127</v>
      </c>
      <c r="C24" s="11" t="s">
        <v>93</v>
      </c>
      <c r="D24" s="12">
        <v>47060</v>
      </c>
      <c r="E24" s="12">
        <v>44466</v>
      </c>
      <c r="F24" s="12">
        <v>1803</v>
      </c>
      <c r="G24" s="12">
        <v>875</v>
      </c>
      <c r="H24" s="12">
        <v>928</v>
      </c>
      <c r="I24" s="12">
        <v>791</v>
      </c>
      <c r="J24" s="12">
        <v>17034</v>
      </c>
      <c r="K24" s="12">
        <v>1774</v>
      </c>
      <c r="L24" s="14">
        <v>94.5</v>
      </c>
      <c r="M24" s="14">
        <v>3.8</v>
      </c>
      <c r="N24" s="14">
        <v>1.9</v>
      </c>
      <c r="O24" s="14">
        <v>2</v>
      </c>
      <c r="P24" s="14">
        <v>1.7</v>
      </c>
      <c r="Q24" s="14">
        <v>36.200000000000003</v>
      </c>
      <c r="R24" s="14">
        <v>3.8</v>
      </c>
    </row>
    <row r="25" spans="1:18" x14ac:dyDescent="0.35">
      <c r="A25" s="2" t="s">
        <v>128</v>
      </c>
      <c r="B25" s="11" t="s">
        <v>129</v>
      </c>
      <c r="C25" s="11" t="s">
        <v>93</v>
      </c>
      <c r="D25" s="12">
        <v>15097</v>
      </c>
      <c r="E25" s="12">
        <v>13030</v>
      </c>
      <c r="F25" s="12">
        <v>1210</v>
      </c>
      <c r="G25" s="12">
        <v>522</v>
      </c>
      <c r="H25" s="12">
        <v>688</v>
      </c>
      <c r="I25" s="12">
        <v>857</v>
      </c>
      <c r="J25" s="12">
        <v>5243</v>
      </c>
      <c r="K25" s="12">
        <v>130</v>
      </c>
      <c r="L25" s="14">
        <v>86.3</v>
      </c>
      <c r="M25" s="14">
        <v>8</v>
      </c>
      <c r="N25" s="14">
        <v>3.5</v>
      </c>
      <c r="O25" s="14">
        <v>4.5999999999999996</v>
      </c>
      <c r="P25" s="14">
        <v>5.7</v>
      </c>
      <c r="Q25" s="14">
        <v>34.700000000000003</v>
      </c>
      <c r="R25" s="14">
        <v>0.9</v>
      </c>
    </row>
    <row r="26" spans="1:18" x14ac:dyDescent="0.35">
      <c r="A26" s="2" t="s">
        <v>130</v>
      </c>
      <c r="B26" s="11" t="s">
        <v>131</v>
      </c>
      <c r="C26" s="11" t="s">
        <v>93</v>
      </c>
      <c r="D26" s="12">
        <v>70223</v>
      </c>
      <c r="E26" s="12">
        <v>66211</v>
      </c>
      <c r="F26" s="12">
        <v>2535</v>
      </c>
      <c r="G26" s="12">
        <v>1495</v>
      </c>
      <c r="H26" s="12">
        <v>1040</v>
      </c>
      <c r="I26" s="12">
        <v>1477</v>
      </c>
      <c r="J26" s="12">
        <v>28648</v>
      </c>
      <c r="K26" s="12">
        <v>1082</v>
      </c>
      <c r="L26" s="14">
        <v>94.3</v>
      </c>
      <c r="M26" s="14">
        <v>3.6</v>
      </c>
      <c r="N26" s="14">
        <v>2.1</v>
      </c>
      <c r="O26" s="14">
        <v>1.5</v>
      </c>
      <c r="P26" s="14">
        <v>2.1</v>
      </c>
      <c r="Q26" s="14">
        <v>40.799999999999997</v>
      </c>
      <c r="R26" s="14">
        <v>1.5</v>
      </c>
    </row>
    <row r="27" spans="1:18" x14ac:dyDescent="0.35">
      <c r="A27" s="2" t="s">
        <v>132</v>
      </c>
      <c r="B27" s="11" t="s">
        <v>133</v>
      </c>
      <c r="C27" s="11" t="s">
        <v>93</v>
      </c>
      <c r="D27" s="12">
        <v>160560</v>
      </c>
      <c r="E27" s="12">
        <v>156069</v>
      </c>
      <c r="F27" s="12">
        <v>4417</v>
      </c>
      <c r="G27" s="12">
        <v>2532</v>
      </c>
      <c r="H27" s="12">
        <v>1885</v>
      </c>
      <c r="I27" s="12">
        <v>74</v>
      </c>
      <c r="J27" s="12">
        <v>63942</v>
      </c>
      <c r="K27" s="12">
        <v>1899</v>
      </c>
      <c r="L27" s="14">
        <v>97.2</v>
      </c>
      <c r="M27" s="14">
        <v>2.8</v>
      </c>
      <c r="N27" s="14">
        <v>1.6</v>
      </c>
      <c r="O27" s="14">
        <v>1.2</v>
      </c>
      <c r="P27" s="14">
        <v>0</v>
      </c>
      <c r="Q27" s="14">
        <v>39.799999999999997</v>
      </c>
      <c r="R27" s="14">
        <v>1.2</v>
      </c>
    </row>
    <row r="28" spans="1:18" x14ac:dyDescent="0.35">
      <c r="A28" s="2" t="s">
        <v>134</v>
      </c>
      <c r="B28" s="11" t="s">
        <v>135</v>
      </c>
      <c r="C28" s="11" t="s">
        <v>93</v>
      </c>
      <c r="D28" s="12">
        <v>11719</v>
      </c>
      <c r="E28" s="12">
        <v>10594</v>
      </c>
      <c r="F28" s="12">
        <v>651</v>
      </c>
      <c r="G28" s="12">
        <v>399</v>
      </c>
      <c r="H28" s="12">
        <v>252</v>
      </c>
      <c r="I28" s="12">
        <v>474</v>
      </c>
      <c r="J28" s="12">
        <v>4130</v>
      </c>
      <c r="K28" s="12">
        <v>174</v>
      </c>
      <c r="L28" s="14">
        <v>90.4</v>
      </c>
      <c r="M28" s="14">
        <v>5.6</v>
      </c>
      <c r="N28" s="14">
        <v>3.4</v>
      </c>
      <c r="O28" s="14">
        <v>2.2000000000000002</v>
      </c>
      <c r="P28" s="14">
        <v>4</v>
      </c>
      <c r="Q28" s="14">
        <v>35.200000000000003</v>
      </c>
      <c r="R28" s="14">
        <v>1.5</v>
      </c>
    </row>
    <row r="29" spans="1:18" x14ac:dyDescent="0.35">
      <c r="A29" s="2" t="s">
        <v>136</v>
      </c>
      <c r="B29" s="11" t="s">
        <v>137</v>
      </c>
      <c r="C29" s="11" t="s">
        <v>93</v>
      </c>
      <c r="D29" s="12">
        <v>76136</v>
      </c>
      <c r="E29" s="12">
        <v>72257</v>
      </c>
      <c r="F29" s="12">
        <v>2677</v>
      </c>
      <c r="G29" s="12">
        <v>1402</v>
      </c>
      <c r="H29" s="12">
        <v>1275</v>
      </c>
      <c r="I29" s="12">
        <v>1202</v>
      </c>
      <c r="J29" s="12">
        <v>27998</v>
      </c>
      <c r="K29" s="12">
        <v>1158</v>
      </c>
      <c r="L29" s="14">
        <v>94.9</v>
      </c>
      <c r="M29" s="14">
        <v>3.5</v>
      </c>
      <c r="N29" s="14">
        <v>1.8</v>
      </c>
      <c r="O29" s="14">
        <v>1.7</v>
      </c>
      <c r="P29" s="14">
        <v>1.6</v>
      </c>
      <c r="Q29" s="14">
        <v>36.799999999999997</v>
      </c>
      <c r="R29" s="14">
        <v>1.5</v>
      </c>
    </row>
    <row r="30" spans="1:18" x14ac:dyDescent="0.35">
      <c r="A30" s="2" t="s">
        <v>138</v>
      </c>
      <c r="B30" s="11" t="s">
        <v>139</v>
      </c>
      <c r="C30" s="11" t="s">
        <v>93</v>
      </c>
      <c r="D30" s="12">
        <v>91192</v>
      </c>
      <c r="E30" s="12">
        <v>88194</v>
      </c>
      <c r="F30" s="12">
        <v>2844</v>
      </c>
      <c r="G30" s="12">
        <v>2048</v>
      </c>
      <c r="H30" s="12">
        <v>796</v>
      </c>
      <c r="I30" s="12">
        <v>154</v>
      </c>
      <c r="J30" s="12">
        <v>35199</v>
      </c>
      <c r="K30" s="12">
        <v>2809</v>
      </c>
      <c r="L30" s="14">
        <v>96.7</v>
      </c>
      <c r="M30" s="14">
        <v>3.1</v>
      </c>
      <c r="N30" s="14">
        <v>2.2000000000000002</v>
      </c>
      <c r="O30" s="14">
        <v>0.9</v>
      </c>
      <c r="P30" s="14">
        <v>0.2</v>
      </c>
      <c r="Q30" s="14">
        <v>38.6</v>
      </c>
      <c r="R30" s="14">
        <v>3.1</v>
      </c>
    </row>
    <row r="31" spans="1:18" x14ac:dyDescent="0.35">
      <c r="A31" s="2" t="s">
        <v>140</v>
      </c>
      <c r="B31" s="11" t="s">
        <v>141</v>
      </c>
      <c r="C31" s="11" t="s">
        <v>93</v>
      </c>
      <c r="D31" s="12">
        <v>59974</v>
      </c>
      <c r="E31" s="12">
        <v>56030</v>
      </c>
      <c r="F31" s="12">
        <v>2907</v>
      </c>
      <c r="G31" s="12">
        <v>1327</v>
      </c>
      <c r="H31" s="12">
        <v>1580</v>
      </c>
      <c r="I31" s="12">
        <v>1037</v>
      </c>
      <c r="J31" s="12">
        <v>21922</v>
      </c>
      <c r="K31" s="12">
        <v>800</v>
      </c>
      <c r="L31" s="14">
        <v>93.4</v>
      </c>
      <c r="M31" s="14">
        <v>4.8</v>
      </c>
      <c r="N31" s="14">
        <v>2.2000000000000002</v>
      </c>
      <c r="O31" s="14">
        <v>2.6</v>
      </c>
      <c r="P31" s="14">
        <v>1.7</v>
      </c>
      <c r="Q31" s="14">
        <v>36.6</v>
      </c>
      <c r="R31" s="14">
        <v>1.3</v>
      </c>
    </row>
    <row r="32" spans="1:18" x14ac:dyDescent="0.35">
      <c r="A32" s="2" t="s">
        <v>142</v>
      </c>
      <c r="B32" s="11" t="s">
        <v>143</v>
      </c>
      <c r="C32" s="11" t="s">
        <v>93</v>
      </c>
      <c r="D32" s="12">
        <v>11629</v>
      </c>
      <c r="E32" s="12">
        <v>10583</v>
      </c>
      <c r="F32" s="12">
        <v>868</v>
      </c>
      <c r="G32" s="12">
        <v>239</v>
      </c>
      <c r="H32" s="12">
        <v>629</v>
      </c>
      <c r="I32" s="12">
        <v>178</v>
      </c>
      <c r="J32" s="12">
        <v>4062</v>
      </c>
      <c r="K32" s="12">
        <v>159</v>
      </c>
      <c r="L32" s="14">
        <v>91</v>
      </c>
      <c r="M32" s="14">
        <v>7.5</v>
      </c>
      <c r="N32" s="14">
        <v>2.1</v>
      </c>
      <c r="O32" s="14">
        <v>5.4</v>
      </c>
      <c r="P32" s="14">
        <v>1.5</v>
      </c>
      <c r="Q32" s="14">
        <v>34.9</v>
      </c>
      <c r="R32" s="14">
        <v>1.4</v>
      </c>
    </row>
    <row r="33" spans="1:18" x14ac:dyDescent="0.35">
      <c r="A33" s="2" t="s">
        <v>144</v>
      </c>
      <c r="B33" s="11" t="s">
        <v>145</v>
      </c>
      <c r="C33" s="11" t="s">
        <v>93</v>
      </c>
      <c r="D33" s="12">
        <v>56697</v>
      </c>
      <c r="E33" s="12">
        <v>54252</v>
      </c>
      <c r="F33" s="12">
        <v>1936</v>
      </c>
      <c r="G33" s="12">
        <v>1120</v>
      </c>
      <c r="H33" s="12">
        <v>816</v>
      </c>
      <c r="I33" s="12">
        <v>509</v>
      </c>
      <c r="J33" s="12">
        <v>21155</v>
      </c>
      <c r="K33" s="12">
        <v>684</v>
      </c>
      <c r="L33" s="14">
        <v>95.7</v>
      </c>
      <c r="M33" s="14">
        <v>3.4</v>
      </c>
      <c r="N33" s="14">
        <v>2</v>
      </c>
      <c r="O33" s="14">
        <v>1.4</v>
      </c>
      <c r="P33" s="14">
        <v>0.9</v>
      </c>
      <c r="Q33" s="14">
        <v>37.299999999999997</v>
      </c>
      <c r="R33" s="14">
        <v>1.2</v>
      </c>
    </row>
    <row r="34" spans="1:18" x14ac:dyDescent="0.35">
      <c r="A34" s="2" t="s">
        <v>146</v>
      </c>
      <c r="B34" s="11" t="s">
        <v>147</v>
      </c>
      <c r="C34" s="11" t="s">
        <v>93</v>
      </c>
      <c r="D34" s="12">
        <v>158594</v>
      </c>
      <c r="E34" s="12">
        <v>154355</v>
      </c>
      <c r="F34" s="12">
        <v>4064</v>
      </c>
      <c r="G34" s="12">
        <v>2434</v>
      </c>
      <c r="H34" s="12">
        <v>1630</v>
      </c>
      <c r="I34" s="12">
        <v>175</v>
      </c>
      <c r="J34" s="12">
        <v>61675</v>
      </c>
      <c r="K34" s="12">
        <v>2273</v>
      </c>
      <c r="L34" s="14">
        <v>97.3</v>
      </c>
      <c r="M34" s="14">
        <v>2.6</v>
      </c>
      <c r="N34" s="14">
        <v>1.5</v>
      </c>
      <c r="O34" s="14">
        <v>1</v>
      </c>
      <c r="P34" s="14">
        <v>0.1</v>
      </c>
      <c r="Q34" s="14">
        <v>38.9</v>
      </c>
      <c r="R34" s="14">
        <v>1.4</v>
      </c>
    </row>
    <row r="35" spans="1:18" x14ac:dyDescent="0.35">
      <c r="A35" s="2" t="s">
        <v>148</v>
      </c>
      <c r="B35" s="11" t="s">
        <v>149</v>
      </c>
      <c r="C35" s="11" t="s">
        <v>93</v>
      </c>
      <c r="D35" s="12">
        <v>42990</v>
      </c>
      <c r="E35" s="12">
        <v>41360</v>
      </c>
      <c r="F35" s="12">
        <v>1314</v>
      </c>
      <c r="G35" s="12">
        <v>708</v>
      </c>
      <c r="H35" s="12">
        <v>606</v>
      </c>
      <c r="I35" s="12">
        <v>316</v>
      </c>
      <c r="J35" s="12">
        <v>14907</v>
      </c>
      <c r="K35" s="12">
        <v>1788</v>
      </c>
      <c r="L35" s="14">
        <v>96.2</v>
      </c>
      <c r="M35" s="14">
        <v>3.1</v>
      </c>
      <c r="N35" s="14">
        <v>1.6</v>
      </c>
      <c r="O35" s="14">
        <v>1.4</v>
      </c>
      <c r="P35" s="14">
        <v>0.7</v>
      </c>
      <c r="Q35" s="14">
        <v>34.700000000000003</v>
      </c>
      <c r="R35" s="14">
        <v>4.2</v>
      </c>
    </row>
    <row r="36" spans="1:18" x14ac:dyDescent="0.35">
      <c r="A36" s="2" t="s">
        <v>150</v>
      </c>
      <c r="B36" s="11" t="s">
        <v>151</v>
      </c>
      <c r="C36" s="11" t="s">
        <v>93</v>
      </c>
      <c r="D36" s="12">
        <v>46068</v>
      </c>
      <c r="E36" s="12">
        <v>44707</v>
      </c>
      <c r="F36" s="12">
        <v>1342</v>
      </c>
      <c r="G36" s="12">
        <v>848</v>
      </c>
      <c r="H36" s="12">
        <v>494</v>
      </c>
      <c r="I36" s="12">
        <v>19</v>
      </c>
      <c r="J36" s="12">
        <v>19213</v>
      </c>
      <c r="K36" s="12">
        <v>521</v>
      </c>
      <c r="L36" s="14">
        <v>97</v>
      </c>
      <c r="M36" s="14">
        <v>2.9</v>
      </c>
      <c r="N36" s="14">
        <v>1.8</v>
      </c>
      <c r="O36" s="14">
        <v>1.1000000000000001</v>
      </c>
      <c r="P36" s="14">
        <v>0</v>
      </c>
      <c r="Q36" s="14">
        <v>41.7</v>
      </c>
      <c r="R36" s="14">
        <v>1.1000000000000001</v>
      </c>
    </row>
    <row r="37" spans="1:18" x14ac:dyDescent="0.35">
      <c r="A37" s="2" t="s">
        <v>152</v>
      </c>
      <c r="B37" s="11" t="s">
        <v>153</v>
      </c>
      <c r="C37" s="11" t="s">
        <v>93</v>
      </c>
      <c r="D37" s="12">
        <v>84929</v>
      </c>
      <c r="E37" s="12">
        <v>82995</v>
      </c>
      <c r="F37" s="12">
        <v>1845</v>
      </c>
      <c r="G37" s="12">
        <v>1278</v>
      </c>
      <c r="H37" s="12">
        <v>567</v>
      </c>
      <c r="I37" s="12">
        <v>89</v>
      </c>
      <c r="J37" s="12">
        <v>31203</v>
      </c>
      <c r="K37" s="12">
        <v>1174</v>
      </c>
      <c r="L37" s="14">
        <v>97.7</v>
      </c>
      <c r="M37" s="14">
        <v>2.2000000000000002</v>
      </c>
      <c r="N37" s="14">
        <v>1.5</v>
      </c>
      <c r="O37" s="14">
        <v>0.7</v>
      </c>
      <c r="P37" s="14">
        <v>0.1</v>
      </c>
      <c r="Q37" s="14">
        <v>36.700000000000003</v>
      </c>
      <c r="R37" s="14">
        <v>1.4</v>
      </c>
    </row>
    <row r="38" spans="1:18" x14ac:dyDescent="0.35">
      <c r="B38" s="13"/>
      <c r="C38" s="13"/>
      <c r="D38" s="13"/>
      <c r="E38" s="13"/>
      <c r="F38" s="13"/>
      <c r="G38" s="13"/>
      <c r="H38" s="13"/>
      <c r="I38" s="13"/>
      <c r="J38" s="13"/>
      <c r="K38" s="13"/>
      <c r="L38" s="15"/>
      <c r="M38" s="15"/>
      <c r="N38" s="15"/>
      <c r="O38" s="15"/>
      <c r="P38" s="15"/>
      <c r="Q38" s="15"/>
      <c r="R38" s="15"/>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8"/>
  <sheetViews>
    <sheetView workbookViewId="0"/>
  </sheetViews>
  <sheetFormatPr defaultColWidth="11.07421875" defaultRowHeight="15.5" x14ac:dyDescent="0.35"/>
  <cols>
    <col min="1" max="1" width="28.69140625" customWidth="1"/>
    <col min="2" max="2" width="13.69140625" customWidth="1"/>
    <col min="3" max="3" width="12.69140625" customWidth="1"/>
    <col min="4" max="14" width="10.69140625" customWidth="1"/>
    <col min="15" max="15" width="13.69140625" customWidth="1"/>
  </cols>
  <sheetData>
    <row r="1" spans="1:15" ht="20" x14ac:dyDescent="0.4">
      <c r="A1" s="42" t="s">
        <v>322</v>
      </c>
    </row>
    <row r="2" spans="1:15" x14ac:dyDescent="0.35">
      <c r="A2" t="s">
        <v>56</v>
      </c>
    </row>
    <row r="3" spans="1:15" x14ac:dyDescent="0.35">
      <c r="A3" s="4" t="str">
        <f>HYPERLINK("#'Table of Contents'!A1", "Back to contents")</f>
        <v>Back to contents</v>
      </c>
    </row>
    <row r="4" spans="1:15" ht="77.5" x14ac:dyDescent="0.35">
      <c r="A4" s="9" t="s">
        <v>57</v>
      </c>
      <c r="B4" s="9" t="s">
        <v>58</v>
      </c>
      <c r="C4" s="9" t="s">
        <v>59</v>
      </c>
      <c r="D4" s="10" t="s">
        <v>72</v>
      </c>
      <c r="E4" s="10" t="s">
        <v>73</v>
      </c>
      <c r="F4" s="10" t="s">
        <v>74</v>
      </c>
      <c r="G4" s="10" t="s">
        <v>75</v>
      </c>
      <c r="H4" s="10" t="s">
        <v>76</v>
      </c>
      <c r="I4" s="10" t="s">
        <v>77</v>
      </c>
      <c r="J4" s="10" t="s">
        <v>78</v>
      </c>
      <c r="K4" s="10" t="s">
        <v>79</v>
      </c>
      <c r="L4" s="10" t="s">
        <v>80</v>
      </c>
      <c r="M4" s="10" t="s">
        <v>81</v>
      </c>
      <c r="N4" s="10" t="s">
        <v>82</v>
      </c>
      <c r="O4" s="10" t="s">
        <v>172</v>
      </c>
    </row>
    <row r="5" spans="1:15" ht="25" customHeight="1" x14ac:dyDescent="0.35">
      <c r="A5" s="16" t="s">
        <v>89</v>
      </c>
      <c r="B5" s="17" t="s">
        <v>90</v>
      </c>
      <c r="C5" s="17" t="s">
        <v>91</v>
      </c>
      <c r="D5" s="18">
        <v>35404</v>
      </c>
      <c r="E5" s="18">
        <v>28469</v>
      </c>
      <c r="F5" s="18">
        <v>27317</v>
      </c>
      <c r="G5" s="18">
        <v>26140</v>
      </c>
      <c r="H5" s="18">
        <v>25713</v>
      </c>
      <c r="I5" s="18">
        <v>24983</v>
      </c>
      <c r="J5" s="18">
        <v>24478</v>
      </c>
      <c r="K5" s="18">
        <v>24471</v>
      </c>
      <c r="L5" s="18">
        <v>23990</v>
      </c>
      <c r="M5" s="18">
        <v>24287</v>
      </c>
      <c r="N5" s="18">
        <v>24061</v>
      </c>
      <c r="O5" s="19">
        <v>0.9</v>
      </c>
    </row>
    <row r="6" spans="1:15" x14ac:dyDescent="0.35">
      <c r="A6" s="29" t="s">
        <v>319</v>
      </c>
      <c r="B6" s="11" t="s">
        <v>92</v>
      </c>
      <c r="C6" s="11" t="s">
        <v>93</v>
      </c>
      <c r="D6" s="12">
        <v>2411</v>
      </c>
      <c r="E6" s="12">
        <v>1238</v>
      </c>
      <c r="F6" s="12">
        <v>1151</v>
      </c>
      <c r="G6" s="12">
        <v>1175</v>
      </c>
      <c r="H6" s="12">
        <v>1175</v>
      </c>
      <c r="I6" s="12">
        <v>884</v>
      </c>
      <c r="J6" s="12">
        <v>905</v>
      </c>
      <c r="K6" s="12">
        <v>848</v>
      </c>
      <c r="L6" s="12">
        <v>847</v>
      </c>
      <c r="M6" s="12">
        <v>737</v>
      </c>
      <c r="N6" s="12">
        <v>686</v>
      </c>
      <c r="O6" s="14">
        <v>0.6</v>
      </c>
    </row>
    <row r="7" spans="1:15" x14ac:dyDescent="0.35">
      <c r="A7" s="2" t="s">
        <v>94</v>
      </c>
      <c r="B7" s="11" t="s">
        <v>95</v>
      </c>
      <c r="C7" s="11" t="s">
        <v>93</v>
      </c>
      <c r="D7" s="12">
        <v>1166</v>
      </c>
      <c r="E7" s="12">
        <v>1162</v>
      </c>
      <c r="F7" s="12">
        <v>1314</v>
      </c>
      <c r="G7" s="12">
        <v>1201</v>
      </c>
      <c r="H7" s="12">
        <v>1268</v>
      </c>
      <c r="I7" s="12">
        <v>1223</v>
      </c>
      <c r="J7" s="12">
        <v>1244</v>
      </c>
      <c r="K7" s="12">
        <v>1193</v>
      </c>
      <c r="L7" s="12">
        <v>1208</v>
      </c>
      <c r="M7" s="12">
        <v>1214</v>
      </c>
      <c r="N7" s="12">
        <v>1166</v>
      </c>
      <c r="O7" s="14">
        <v>1</v>
      </c>
    </row>
    <row r="8" spans="1:15" x14ac:dyDescent="0.35">
      <c r="A8" s="2" t="s">
        <v>96</v>
      </c>
      <c r="B8" s="11" t="s">
        <v>97</v>
      </c>
      <c r="C8" s="11" t="s">
        <v>93</v>
      </c>
      <c r="D8" s="12">
        <v>808</v>
      </c>
      <c r="E8" s="12">
        <v>772</v>
      </c>
      <c r="F8" s="12">
        <v>543</v>
      </c>
      <c r="G8" s="12">
        <v>534</v>
      </c>
      <c r="H8" s="12">
        <v>462</v>
      </c>
      <c r="I8" s="12">
        <v>444</v>
      </c>
      <c r="J8" s="12">
        <v>439</v>
      </c>
      <c r="K8" s="12">
        <v>427</v>
      </c>
      <c r="L8" s="12">
        <v>411</v>
      </c>
      <c r="M8" s="12">
        <v>398</v>
      </c>
      <c r="N8" s="12">
        <v>389</v>
      </c>
      <c r="O8" s="14">
        <v>0.7</v>
      </c>
    </row>
    <row r="9" spans="1:15" x14ac:dyDescent="0.35">
      <c r="A9" s="2" t="s">
        <v>98</v>
      </c>
      <c r="B9" s="11" t="s">
        <v>99</v>
      </c>
      <c r="C9" s="11" t="s">
        <v>93</v>
      </c>
      <c r="D9" s="12">
        <v>2961</v>
      </c>
      <c r="E9" s="12">
        <v>3379</v>
      </c>
      <c r="F9" s="12">
        <v>3431</v>
      </c>
      <c r="G9" s="12">
        <v>3394</v>
      </c>
      <c r="H9" s="12">
        <v>3256</v>
      </c>
      <c r="I9" s="12">
        <v>3221</v>
      </c>
      <c r="J9" s="12">
        <v>3131</v>
      </c>
      <c r="K9" s="12">
        <v>3129</v>
      </c>
      <c r="L9" s="12">
        <v>2952</v>
      </c>
      <c r="M9" s="12">
        <v>3045</v>
      </c>
      <c r="N9" s="12">
        <v>3235</v>
      </c>
      <c r="O9" s="14">
        <v>6.6</v>
      </c>
    </row>
    <row r="10" spans="1:15" x14ac:dyDescent="0.35">
      <c r="A10" s="29" t="s">
        <v>320</v>
      </c>
      <c r="B10" s="11" t="s">
        <v>100</v>
      </c>
      <c r="C10" s="11" t="s">
        <v>93</v>
      </c>
      <c r="D10" s="12">
        <v>4310</v>
      </c>
      <c r="E10" s="12">
        <v>2317</v>
      </c>
      <c r="F10" s="12">
        <v>2279</v>
      </c>
      <c r="G10" s="12">
        <v>2320</v>
      </c>
      <c r="H10" s="12">
        <v>2320</v>
      </c>
      <c r="I10" s="12">
        <v>2016</v>
      </c>
      <c r="J10" s="12">
        <v>1809</v>
      </c>
      <c r="K10" s="12">
        <v>1747</v>
      </c>
      <c r="L10" s="12">
        <v>1659</v>
      </c>
      <c r="M10" s="12">
        <v>1660</v>
      </c>
      <c r="N10" s="12">
        <v>1698</v>
      </c>
      <c r="O10" s="14">
        <v>0.6</v>
      </c>
    </row>
    <row r="11" spans="1:15" x14ac:dyDescent="0.35">
      <c r="A11" s="29" t="s">
        <v>309</v>
      </c>
      <c r="B11" s="11" t="s">
        <v>102</v>
      </c>
      <c r="C11" s="11" t="s">
        <v>93</v>
      </c>
      <c r="D11" s="12">
        <v>0</v>
      </c>
      <c r="E11" s="12">
        <v>32</v>
      </c>
      <c r="F11" s="12">
        <v>62</v>
      </c>
      <c r="G11" s="12">
        <v>58</v>
      </c>
      <c r="H11" s="12">
        <v>56</v>
      </c>
      <c r="I11" s="12">
        <v>55</v>
      </c>
      <c r="J11" s="12">
        <v>50</v>
      </c>
      <c r="K11" s="12">
        <v>44</v>
      </c>
      <c r="L11" s="12">
        <v>85</v>
      </c>
      <c r="M11" s="12">
        <v>85</v>
      </c>
      <c r="N11" s="12">
        <v>41</v>
      </c>
      <c r="O11" s="14">
        <v>0.2</v>
      </c>
    </row>
    <row r="12" spans="1:15" x14ac:dyDescent="0.35">
      <c r="A12" s="2" t="s">
        <v>103</v>
      </c>
      <c r="B12" s="11" t="s">
        <v>104</v>
      </c>
      <c r="C12" s="11" t="s">
        <v>93</v>
      </c>
      <c r="D12" s="12">
        <v>1778</v>
      </c>
      <c r="E12" s="12">
        <v>1868</v>
      </c>
      <c r="F12" s="12">
        <v>2190</v>
      </c>
      <c r="G12" s="12">
        <v>1484</v>
      </c>
      <c r="H12" s="12">
        <v>1487</v>
      </c>
      <c r="I12" s="12">
        <v>1457</v>
      </c>
      <c r="J12" s="12">
        <v>1437</v>
      </c>
      <c r="K12" s="12">
        <v>1394</v>
      </c>
      <c r="L12" s="12">
        <v>1371</v>
      </c>
      <c r="M12" s="12">
        <v>1390</v>
      </c>
      <c r="N12" s="12">
        <v>1396</v>
      </c>
      <c r="O12" s="14">
        <v>1.8</v>
      </c>
    </row>
    <row r="13" spans="1:15" x14ac:dyDescent="0.35">
      <c r="A13" s="2" t="s">
        <v>105</v>
      </c>
      <c r="B13" s="11" t="s">
        <v>106</v>
      </c>
      <c r="C13" s="11" t="s">
        <v>93</v>
      </c>
      <c r="D13" s="12">
        <v>1005</v>
      </c>
      <c r="E13" s="12">
        <v>976</v>
      </c>
      <c r="F13" s="12">
        <v>264</v>
      </c>
      <c r="G13" s="12">
        <v>321</v>
      </c>
      <c r="H13" s="12">
        <v>342</v>
      </c>
      <c r="I13" s="12">
        <v>346</v>
      </c>
      <c r="J13" s="12">
        <v>365</v>
      </c>
      <c r="K13" s="12">
        <v>525</v>
      </c>
      <c r="L13" s="12">
        <v>564</v>
      </c>
      <c r="M13" s="12">
        <v>526</v>
      </c>
      <c r="N13" s="12">
        <v>527</v>
      </c>
      <c r="O13" s="14">
        <v>0.7</v>
      </c>
    </row>
    <row r="14" spans="1:15" x14ac:dyDescent="0.35">
      <c r="A14" s="2" t="s">
        <v>107</v>
      </c>
      <c r="B14" s="11" t="s">
        <v>108</v>
      </c>
      <c r="C14" s="11" t="s">
        <v>93</v>
      </c>
      <c r="D14" s="12">
        <v>158</v>
      </c>
      <c r="E14" s="12">
        <v>136</v>
      </c>
      <c r="F14" s="12">
        <v>126</v>
      </c>
      <c r="G14" s="12">
        <v>129</v>
      </c>
      <c r="H14" s="12">
        <v>144</v>
      </c>
      <c r="I14" s="12">
        <v>127</v>
      </c>
      <c r="J14" s="12">
        <v>132</v>
      </c>
      <c r="K14" s="12">
        <v>136</v>
      </c>
      <c r="L14" s="12">
        <v>119</v>
      </c>
      <c r="M14" s="12">
        <v>110</v>
      </c>
      <c r="N14" s="12">
        <v>105</v>
      </c>
      <c r="O14" s="14">
        <v>0.2</v>
      </c>
    </row>
    <row r="15" spans="1:15" x14ac:dyDescent="0.35">
      <c r="A15" s="2" t="s">
        <v>109</v>
      </c>
      <c r="B15" s="11" t="s">
        <v>110</v>
      </c>
      <c r="C15" s="11" t="s">
        <v>93</v>
      </c>
      <c r="D15" s="12">
        <v>202</v>
      </c>
      <c r="E15" s="12">
        <v>198</v>
      </c>
      <c r="F15" s="12">
        <v>120</v>
      </c>
      <c r="G15" s="12">
        <v>139</v>
      </c>
      <c r="H15" s="12">
        <v>145</v>
      </c>
      <c r="I15" s="12">
        <v>71</v>
      </c>
      <c r="J15" s="12">
        <v>72</v>
      </c>
      <c r="K15" s="12">
        <v>70</v>
      </c>
      <c r="L15" s="12">
        <v>65</v>
      </c>
      <c r="M15" s="12">
        <v>64</v>
      </c>
      <c r="N15" s="12">
        <v>61</v>
      </c>
      <c r="O15" s="14">
        <v>0.1</v>
      </c>
    </row>
    <row r="16" spans="1:15" x14ac:dyDescent="0.35">
      <c r="A16" s="2" t="s">
        <v>111</v>
      </c>
      <c r="B16" s="11" t="s">
        <v>112</v>
      </c>
      <c r="C16" s="11" t="s">
        <v>93</v>
      </c>
      <c r="D16" s="12">
        <v>541</v>
      </c>
      <c r="E16" s="12">
        <v>550</v>
      </c>
      <c r="F16" s="12">
        <v>543</v>
      </c>
      <c r="G16" s="12">
        <v>527</v>
      </c>
      <c r="H16" s="12">
        <v>522</v>
      </c>
      <c r="I16" s="12">
        <v>511</v>
      </c>
      <c r="J16" s="12">
        <v>513</v>
      </c>
      <c r="K16" s="12">
        <v>500</v>
      </c>
      <c r="L16" s="12">
        <v>498</v>
      </c>
      <c r="M16" s="12">
        <v>480</v>
      </c>
      <c r="N16" s="12">
        <v>471</v>
      </c>
      <c r="O16" s="14">
        <v>0.9</v>
      </c>
    </row>
    <row r="17" spans="1:15" x14ac:dyDescent="0.35">
      <c r="A17" s="29" t="s">
        <v>113</v>
      </c>
      <c r="B17" s="11" t="s">
        <v>114</v>
      </c>
      <c r="C17" s="11" t="s">
        <v>93</v>
      </c>
      <c r="D17" s="12">
        <v>181</v>
      </c>
      <c r="E17" s="12">
        <v>159</v>
      </c>
      <c r="F17" s="12">
        <v>126</v>
      </c>
      <c r="G17" s="12">
        <v>108</v>
      </c>
      <c r="H17" s="12">
        <v>72</v>
      </c>
      <c r="I17" s="12">
        <v>70</v>
      </c>
      <c r="J17" s="12">
        <v>67</v>
      </c>
      <c r="K17" s="12">
        <v>72</v>
      </c>
      <c r="L17" s="12">
        <v>58</v>
      </c>
      <c r="M17" s="12">
        <v>48</v>
      </c>
      <c r="N17" s="12">
        <v>64</v>
      </c>
      <c r="O17" s="14">
        <v>0.2</v>
      </c>
    </row>
    <row r="18" spans="1:15" x14ac:dyDescent="0.35">
      <c r="A18" s="2" t="s">
        <v>115</v>
      </c>
      <c r="B18" s="11" t="s">
        <v>116</v>
      </c>
      <c r="C18" s="11" t="s">
        <v>93</v>
      </c>
      <c r="D18" s="12">
        <v>549</v>
      </c>
      <c r="E18" s="12">
        <v>449</v>
      </c>
      <c r="F18" s="12">
        <v>440</v>
      </c>
      <c r="G18" s="12">
        <v>234</v>
      </c>
      <c r="H18" s="12">
        <v>78</v>
      </c>
      <c r="I18" s="12">
        <v>82</v>
      </c>
      <c r="J18" s="12">
        <v>87</v>
      </c>
      <c r="K18" s="12">
        <v>91</v>
      </c>
      <c r="L18" s="12">
        <v>101</v>
      </c>
      <c r="M18" s="12">
        <v>105</v>
      </c>
      <c r="N18" s="12">
        <v>109</v>
      </c>
      <c r="O18" s="14">
        <v>0.1</v>
      </c>
    </row>
    <row r="19" spans="1:15" x14ac:dyDescent="0.35">
      <c r="A19" s="2" t="s">
        <v>117</v>
      </c>
      <c r="B19" s="11" t="s">
        <v>118</v>
      </c>
      <c r="C19" s="11" t="s">
        <v>93</v>
      </c>
      <c r="D19" s="12">
        <v>4101</v>
      </c>
      <c r="E19" s="12">
        <v>2098</v>
      </c>
      <c r="F19" s="12">
        <v>2201</v>
      </c>
      <c r="G19" s="12">
        <v>2236</v>
      </c>
      <c r="H19" s="12">
        <v>2290</v>
      </c>
      <c r="I19" s="12">
        <v>2367</v>
      </c>
      <c r="J19" s="12">
        <v>2392</v>
      </c>
      <c r="K19" s="12">
        <v>2421</v>
      </c>
      <c r="L19" s="12">
        <v>2306</v>
      </c>
      <c r="M19" s="12">
        <v>2374</v>
      </c>
      <c r="N19" s="12">
        <v>2359</v>
      </c>
      <c r="O19" s="14">
        <v>1.3</v>
      </c>
    </row>
    <row r="20" spans="1:15" x14ac:dyDescent="0.35">
      <c r="A20" s="2" t="s">
        <v>156</v>
      </c>
      <c r="B20" s="11" t="s">
        <v>119</v>
      </c>
      <c r="C20" s="11" t="s">
        <v>93</v>
      </c>
      <c r="D20" s="12">
        <v>905</v>
      </c>
      <c r="E20" s="12">
        <v>823</v>
      </c>
      <c r="F20" s="12">
        <v>474</v>
      </c>
      <c r="G20" s="12">
        <v>479</v>
      </c>
      <c r="H20" s="12">
        <v>473</v>
      </c>
      <c r="I20" s="12">
        <v>597</v>
      </c>
      <c r="J20" s="12">
        <v>615</v>
      </c>
      <c r="K20" s="12">
        <v>570</v>
      </c>
      <c r="L20" s="12">
        <v>516</v>
      </c>
      <c r="M20" s="12">
        <v>530</v>
      </c>
      <c r="N20" s="12">
        <v>490</v>
      </c>
      <c r="O20" s="14">
        <v>0.2</v>
      </c>
    </row>
    <row r="21" spans="1:15" x14ac:dyDescent="0.35">
      <c r="A21" s="2" t="s">
        <v>120</v>
      </c>
      <c r="B21" s="11" t="s">
        <v>121</v>
      </c>
      <c r="C21" s="11" t="s">
        <v>93</v>
      </c>
      <c r="D21" s="12">
        <v>4427</v>
      </c>
      <c r="E21" s="12">
        <v>4280</v>
      </c>
      <c r="F21" s="12">
        <v>4189</v>
      </c>
      <c r="G21" s="12">
        <v>4132</v>
      </c>
      <c r="H21" s="12">
        <v>3989</v>
      </c>
      <c r="I21" s="12">
        <v>3891</v>
      </c>
      <c r="J21" s="12">
        <v>3829</v>
      </c>
      <c r="K21" s="12">
        <v>3789</v>
      </c>
      <c r="L21" s="12">
        <v>3736</v>
      </c>
      <c r="M21" s="12">
        <v>3720</v>
      </c>
      <c r="N21" s="12">
        <v>3753</v>
      </c>
      <c r="O21" s="14">
        <v>3</v>
      </c>
    </row>
    <row r="22" spans="1:15" x14ac:dyDescent="0.35">
      <c r="A22" s="2" t="s">
        <v>122</v>
      </c>
      <c r="B22" s="11" t="s">
        <v>123</v>
      </c>
      <c r="C22" s="11" t="s">
        <v>93</v>
      </c>
      <c r="D22" s="12">
        <v>197</v>
      </c>
      <c r="E22" s="12">
        <v>204</v>
      </c>
      <c r="F22" s="12">
        <v>210</v>
      </c>
      <c r="G22" s="12">
        <v>110</v>
      </c>
      <c r="H22" s="12">
        <v>115</v>
      </c>
      <c r="I22" s="12">
        <v>113</v>
      </c>
      <c r="J22" s="12">
        <v>121</v>
      </c>
      <c r="K22" s="12">
        <v>133</v>
      </c>
      <c r="L22" s="12">
        <v>127</v>
      </c>
      <c r="M22" s="12">
        <v>120</v>
      </c>
      <c r="N22" s="12">
        <v>105</v>
      </c>
      <c r="O22" s="14">
        <v>0.3</v>
      </c>
    </row>
    <row r="23" spans="1:15" x14ac:dyDescent="0.35">
      <c r="A23" s="2" t="s">
        <v>124</v>
      </c>
      <c r="B23" s="11" t="s">
        <v>125</v>
      </c>
      <c r="C23" s="11" t="s">
        <v>93</v>
      </c>
      <c r="D23" s="12">
        <v>34</v>
      </c>
      <c r="E23" s="12">
        <v>36</v>
      </c>
      <c r="F23" s="12">
        <v>33</v>
      </c>
      <c r="G23" s="12">
        <v>34</v>
      </c>
      <c r="H23" s="12">
        <v>49</v>
      </c>
      <c r="I23" s="12">
        <v>50</v>
      </c>
      <c r="J23" s="12">
        <v>55</v>
      </c>
      <c r="K23" s="12">
        <v>50</v>
      </c>
      <c r="L23" s="12">
        <v>48</v>
      </c>
      <c r="M23" s="12">
        <v>57</v>
      </c>
      <c r="N23" s="12">
        <v>54</v>
      </c>
      <c r="O23" s="14">
        <v>0.1</v>
      </c>
    </row>
    <row r="24" spans="1:15" x14ac:dyDescent="0.35">
      <c r="A24" s="2" t="s">
        <v>126</v>
      </c>
      <c r="B24" s="11" t="s">
        <v>127</v>
      </c>
      <c r="C24" s="11" t="s">
        <v>93</v>
      </c>
      <c r="D24" s="12">
        <v>618</v>
      </c>
      <c r="E24" s="12">
        <v>660</v>
      </c>
      <c r="F24" s="12">
        <v>715</v>
      </c>
      <c r="G24" s="12">
        <v>758</v>
      </c>
      <c r="H24" s="12">
        <v>786</v>
      </c>
      <c r="I24" s="12">
        <v>776</v>
      </c>
      <c r="J24" s="12">
        <v>810</v>
      </c>
      <c r="K24" s="12">
        <v>787</v>
      </c>
      <c r="L24" s="12">
        <v>768</v>
      </c>
      <c r="M24" s="12">
        <v>799</v>
      </c>
      <c r="N24" s="12">
        <v>791</v>
      </c>
      <c r="O24" s="14">
        <v>1.7</v>
      </c>
    </row>
    <row r="25" spans="1:15" x14ac:dyDescent="0.35">
      <c r="A25" s="2" t="s">
        <v>128</v>
      </c>
      <c r="B25" s="11" t="s">
        <v>129</v>
      </c>
      <c r="C25" s="11" t="s">
        <v>93</v>
      </c>
      <c r="D25" s="12">
        <v>908</v>
      </c>
      <c r="E25" s="12">
        <v>776</v>
      </c>
      <c r="F25" s="12">
        <v>743</v>
      </c>
      <c r="G25" s="12">
        <v>768</v>
      </c>
      <c r="H25" s="12">
        <v>790</v>
      </c>
      <c r="I25" s="12">
        <v>827</v>
      </c>
      <c r="J25" s="12">
        <v>829</v>
      </c>
      <c r="K25" s="12">
        <v>788</v>
      </c>
      <c r="L25" s="12">
        <v>840</v>
      </c>
      <c r="M25" s="12">
        <v>885</v>
      </c>
      <c r="N25" s="12">
        <v>857</v>
      </c>
      <c r="O25" s="14">
        <v>5.7</v>
      </c>
    </row>
    <row r="26" spans="1:15" x14ac:dyDescent="0.35">
      <c r="A26" s="2" t="s">
        <v>130</v>
      </c>
      <c r="B26" s="11" t="s">
        <v>131</v>
      </c>
      <c r="C26" s="11" t="s">
        <v>93</v>
      </c>
      <c r="D26" s="12">
        <v>1493</v>
      </c>
      <c r="E26" s="12">
        <v>1492</v>
      </c>
      <c r="F26" s="12">
        <v>1535</v>
      </c>
      <c r="G26" s="12">
        <v>1683</v>
      </c>
      <c r="H26" s="12">
        <v>1610</v>
      </c>
      <c r="I26" s="12">
        <v>1569</v>
      </c>
      <c r="J26" s="12">
        <v>1538</v>
      </c>
      <c r="K26" s="12">
        <v>1539</v>
      </c>
      <c r="L26" s="12">
        <v>1510</v>
      </c>
      <c r="M26" s="12">
        <v>1527</v>
      </c>
      <c r="N26" s="12">
        <v>1477</v>
      </c>
      <c r="O26" s="14">
        <v>2.1</v>
      </c>
    </row>
    <row r="27" spans="1:15" x14ac:dyDescent="0.35">
      <c r="A27" s="2" t="s">
        <v>132</v>
      </c>
      <c r="B27" s="11" t="s">
        <v>133</v>
      </c>
      <c r="C27" s="11" t="s">
        <v>93</v>
      </c>
      <c r="D27" s="12">
        <v>45</v>
      </c>
      <c r="E27" s="12">
        <v>80</v>
      </c>
      <c r="F27" s="12">
        <v>89</v>
      </c>
      <c r="G27" s="12">
        <v>75</v>
      </c>
      <c r="H27" s="12">
        <v>80</v>
      </c>
      <c r="I27" s="12">
        <v>83</v>
      </c>
      <c r="J27" s="12">
        <v>84</v>
      </c>
      <c r="K27" s="12">
        <v>78</v>
      </c>
      <c r="L27" s="12">
        <v>80</v>
      </c>
      <c r="M27" s="12">
        <v>79</v>
      </c>
      <c r="N27" s="12">
        <v>74</v>
      </c>
      <c r="O27" s="14">
        <v>0</v>
      </c>
    </row>
    <row r="28" spans="1:15" x14ac:dyDescent="0.35">
      <c r="A28" s="2" t="s">
        <v>134</v>
      </c>
      <c r="B28" s="11" t="s">
        <v>135</v>
      </c>
      <c r="C28" s="11" t="s">
        <v>93</v>
      </c>
      <c r="D28" s="12">
        <v>503</v>
      </c>
      <c r="E28" s="12">
        <v>380</v>
      </c>
      <c r="F28" s="12">
        <v>394</v>
      </c>
      <c r="G28" s="12">
        <v>392</v>
      </c>
      <c r="H28" s="12">
        <v>406</v>
      </c>
      <c r="I28" s="12">
        <v>408</v>
      </c>
      <c r="J28" s="12">
        <v>395</v>
      </c>
      <c r="K28" s="12">
        <v>487</v>
      </c>
      <c r="L28" s="12">
        <v>426</v>
      </c>
      <c r="M28" s="12">
        <v>563</v>
      </c>
      <c r="N28" s="12">
        <v>474</v>
      </c>
      <c r="O28" s="14">
        <v>4</v>
      </c>
    </row>
    <row r="29" spans="1:15" x14ac:dyDescent="0.35">
      <c r="A29" s="2" t="s">
        <v>136</v>
      </c>
      <c r="B29" s="11" t="s">
        <v>137</v>
      </c>
      <c r="C29" s="11" t="s">
        <v>93</v>
      </c>
      <c r="D29" s="12">
        <v>1985</v>
      </c>
      <c r="E29" s="12">
        <v>1224</v>
      </c>
      <c r="F29" s="12">
        <v>1218</v>
      </c>
      <c r="G29" s="12">
        <v>1217</v>
      </c>
      <c r="H29" s="12">
        <v>1247</v>
      </c>
      <c r="I29" s="12">
        <v>1195</v>
      </c>
      <c r="J29" s="12">
        <v>1081</v>
      </c>
      <c r="K29" s="12">
        <v>1170</v>
      </c>
      <c r="L29" s="12">
        <v>1202</v>
      </c>
      <c r="M29" s="12">
        <v>1223</v>
      </c>
      <c r="N29" s="12">
        <v>1202</v>
      </c>
      <c r="O29" s="14">
        <v>1.6</v>
      </c>
    </row>
    <row r="30" spans="1:15" x14ac:dyDescent="0.35">
      <c r="A30" s="29" t="s">
        <v>138</v>
      </c>
      <c r="B30" s="11" t="s">
        <v>139</v>
      </c>
      <c r="C30" s="11" t="s">
        <v>93</v>
      </c>
      <c r="D30" s="12">
        <v>385</v>
      </c>
      <c r="E30" s="12">
        <v>484</v>
      </c>
      <c r="F30" s="12">
        <v>253</v>
      </c>
      <c r="G30" s="12">
        <v>182</v>
      </c>
      <c r="H30" s="12">
        <v>172</v>
      </c>
      <c r="I30" s="12">
        <v>166</v>
      </c>
      <c r="J30" s="12">
        <v>164</v>
      </c>
      <c r="K30" s="12">
        <v>164</v>
      </c>
      <c r="L30" s="12">
        <v>159</v>
      </c>
      <c r="M30" s="12">
        <v>153</v>
      </c>
      <c r="N30" s="12">
        <v>154</v>
      </c>
      <c r="O30" s="14">
        <v>0.2</v>
      </c>
    </row>
    <row r="31" spans="1:15" x14ac:dyDescent="0.35">
      <c r="A31" s="2" t="s">
        <v>140</v>
      </c>
      <c r="B31" s="11" t="s">
        <v>141</v>
      </c>
      <c r="C31" s="11" t="s">
        <v>93</v>
      </c>
      <c r="D31" s="12">
        <v>1149</v>
      </c>
      <c r="E31" s="12">
        <v>1186</v>
      </c>
      <c r="F31" s="12">
        <v>1275</v>
      </c>
      <c r="G31" s="12">
        <v>1036</v>
      </c>
      <c r="H31" s="12">
        <v>960</v>
      </c>
      <c r="I31" s="12">
        <v>945</v>
      </c>
      <c r="J31" s="12">
        <v>968</v>
      </c>
      <c r="K31" s="12">
        <v>981</v>
      </c>
      <c r="L31" s="12">
        <v>999</v>
      </c>
      <c r="M31" s="12">
        <v>1031</v>
      </c>
      <c r="N31" s="12">
        <v>1037</v>
      </c>
      <c r="O31" s="14">
        <v>1.7</v>
      </c>
    </row>
    <row r="32" spans="1:15" x14ac:dyDescent="0.35">
      <c r="A32" s="2" t="s">
        <v>142</v>
      </c>
      <c r="B32" s="11" t="s">
        <v>143</v>
      </c>
      <c r="C32" s="11" t="s">
        <v>93</v>
      </c>
      <c r="D32" s="12">
        <v>153</v>
      </c>
      <c r="E32" s="12">
        <v>164</v>
      </c>
      <c r="F32" s="12">
        <v>157</v>
      </c>
      <c r="G32" s="12">
        <v>163</v>
      </c>
      <c r="H32" s="12">
        <v>168</v>
      </c>
      <c r="I32" s="12">
        <v>169</v>
      </c>
      <c r="J32" s="12">
        <v>165</v>
      </c>
      <c r="K32" s="12">
        <v>173</v>
      </c>
      <c r="L32" s="12">
        <v>178</v>
      </c>
      <c r="M32" s="12">
        <v>171</v>
      </c>
      <c r="N32" s="12">
        <v>178</v>
      </c>
      <c r="O32" s="14">
        <v>1.5</v>
      </c>
    </row>
    <row r="33" spans="1:15" x14ac:dyDescent="0.35">
      <c r="A33" s="2" t="s">
        <v>144</v>
      </c>
      <c r="B33" s="11" t="s">
        <v>145</v>
      </c>
      <c r="C33" s="11" t="s">
        <v>93</v>
      </c>
      <c r="D33" s="12">
        <v>469</v>
      </c>
      <c r="E33" s="12">
        <v>459</v>
      </c>
      <c r="F33" s="12">
        <v>467</v>
      </c>
      <c r="G33" s="12">
        <v>478</v>
      </c>
      <c r="H33" s="12">
        <v>478</v>
      </c>
      <c r="I33" s="12">
        <v>514</v>
      </c>
      <c r="J33" s="12">
        <v>473</v>
      </c>
      <c r="K33" s="12">
        <v>490</v>
      </c>
      <c r="L33" s="12">
        <v>505</v>
      </c>
      <c r="M33" s="12">
        <v>530</v>
      </c>
      <c r="N33" s="12">
        <v>509</v>
      </c>
      <c r="O33" s="14">
        <v>0.9</v>
      </c>
    </row>
    <row r="34" spans="1:15" x14ac:dyDescent="0.35">
      <c r="A34" s="2" t="s">
        <v>146</v>
      </c>
      <c r="B34" s="11" t="s">
        <v>147</v>
      </c>
      <c r="C34" s="11" t="s">
        <v>93</v>
      </c>
      <c r="D34" s="12">
        <v>489</v>
      </c>
      <c r="E34" s="12">
        <v>120</v>
      </c>
      <c r="F34" s="12">
        <v>160</v>
      </c>
      <c r="G34" s="12">
        <v>189</v>
      </c>
      <c r="H34" s="12">
        <v>230</v>
      </c>
      <c r="I34" s="12">
        <v>246</v>
      </c>
      <c r="J34" s="12">
        <v>203</v>
      </c>
      <c r="K34" s="12">
        <v>204</v>
      </c>
      <c r="L34" s="12">
        <v>202</v>
      </c>
      <c r="M34" s="12">
        <v>178</v>
      </c>
      <c r="N34" s="12">
        <v>175</v>
      </c>
      <c r="O34" s="14">
        <v>0.1</v>
      </c>
    </row>
    <row r="35" spans="1:15" x14ac:dyDescent="0.35">
      <c r="A35" s="2" t="s">
        <v>148</v>
      </c>
      <c r="B35" s="11" t="s">
        <v>149</v>
      </c>
      <c r="C35" s="11" t="s">
        <v>93</v>
      </c>
      <c r="D35" s="12">
        <v>524</v>
      </c>
      <c r="E35" s="12">
        <v>412</v>
      </c>
      <c r="F35" s="12">
        <v>416</v>
      </c>
      <c r="G35" s="12">
        <v>415</v>
      </c>
      <c r="H35" s="12">
        <v>379</v>
      </c>
      <c r="I35" s="12">
        <v>402</v>
      </c>
      <c r="J35" s="12">
        <v>342</v>
      </c>
      <c r="K35" s="12">
        <v>337</v>
      </c>
      <c r="L35" s="12">
        <v>329</v>
      </c>
      <c r="M35" s="12">
        <v>325</v>
      </c>
      <c r="N35" s="12">
        <v>316</v>
      </c>
      <c r="O35" s="14">
        <v>0.7</v>
      </c>
    </row>
    <row r="36" spans="1:15" x14ac:dyDescent="0.35">
      <c r="A36" s="29" t="s">
        <v>321</v>
      </c>
      <c r="B36" s="11" t="s">
        <v>151</v>
      </c>
      <c r="C36" s="11" t="s">
        <v>93</v>
      </c>
      <c r="D36" s="12">
        <v>330</v>
      </c>
      <c r="E36" s="12">
        <v>84</v>
      </c>
      <c r="F36" s="12">
        <v>99</v>
      </c>
      <c r="G36" s="12">
        <v>81</v>
      </c>
      <c r="H36" s="12">
        <v>81</v>
      </c>
      <c r="I36" s="12">
        <v>81</v>
      </c>
      <c r="J36" s="12">
        <v>81</v>
      </c>
      <c r="K36" s="12">
        <v>48</v>
      </c>
      <c r="L36" s="12">
        <v>39</v>
      </c>
      <c r="M36" s="12">
        <v>81</v>
      </c>
      <c r="N36" s="12">
        <v>19</v>
      </c>
      <c r="O36" s="14">
        <v>0</v>
      </c>
    </row>
    <row r="37" spans="1:15" x14ac:dyDescent="0.35">
      <c r="A37" s="2" t="s">
        <v>152</v>
      </c>
      <c r="B37" s="11" t="s">
        <v>153</v>
      </c>
      <c r="C37" s="11" t="s">
        <v>93</v>
      </c>
      <c r="D37" s="12">
        <v>619</v>
      </c>
      <c r="E37" s="12">
        <v>271</v>
      </c>
      <c r="F37" s="12">
        <v>100</v>
      </c>
      <c r="G37" s="12">
        <v>88</v>
      </c>
      <c r="H37" s="12">
        <v>83</v>
      </c>
      <c r="I37" s="12">
        <v>77</v>
      </c>
      <c r="J37" s="12">
        <v>82</v>
      </c>
      <c r="K37" s="12">
        <v>86</v>
      </c>
      <c r="L37" s="12">
        <v>82</v>
      </c>
      <c r="M37" s="12">
        <v>79</v>
      </c>
      <c r="N37" s="12">
        <v>89</v>
      </c>
      <c r="O37" s="14">
        <v>0.1</v>
      </c>
    </row>
    <row r="38" spans="1:15" x14ac:dyDescent="0.35">
      <c r="B38" s="13"/>
      <c r="C38" s="13"/>
      <c r="D38" s="13"/>
      <c r="E38" s="13"/>
      <c r="F38" s="13"/>
      <c r="G38" s="13"/>
      <c r="H38" s="13"/>
      <c r="I38" s="13"/>
      <c r="J38" s="13"/>
      <c r="K38" s="13"/>
      <c r="L38" s="13"/>
      <c r="M38" s="13"/>
      <c r="N38" s="13"/>
      <c r="O38" s="15"/>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9"/>
  <sheetViews>
    <sheetView workbookViewId="0"/>
  </sheetViews>
  <sheetFormatPr defaultColWidth="11.07421875" defaultRowHeight="15.5" x14ac:dyDescent="0.35"/>
  <cols>
    <col min="1" max="1" width="26.69140625" customWidth="1"/>
    <col min="2" max="2" width="13.69140625" customWidth="1"/>
    <col min="3" max="3" width="12.69140625" customWidth="1"/>
    <col min="4" max="14" width="10.69140625" customWidth="1"/>
    <col min="15" max="15" width="13.69140625" customWidth="1"/>
  </cols>
  <sheetData>
    <row r="1" spans="1:15" ht="20" x14ac:dyDescent="0.4">
      <c r="A1" s="42" t="s">
        <v>307</v>
      </c>
    </row>
    <row r="2" spans="1:15" x14ac:dyDescent="0.35">
      <c r="A2" t="s">
        <v>56</v>
      </c>
    </row>
    <row r="3" spans="1:15" x14ac:dyDescent="0.35">
      <c r="A3" s="30" t="s">
        <v>230</v>
      </c>
    </row>
    <row r="4" spans="1:15" x14ac:dyDescent="0.35">
      <c r="A4" s="4" t="str">
        <f>HYPERLINK("#'Table of Contents'!A1", "Back to contents")</f>
        <v>Back to contents</v>
      </c>
    </row>
    <row r="5" spans="1:15" ht="77.5" x14ac:dyDescent="0.35">
      <c r="A5" s="9" t="s">
        <v>57</v>
      </c>
      <c r="B5" s="9" t="s">
        <v>58</v>
      </c>
      <c r="C5" s="9" t="s">
        <v>59</v>
      </c>
      <c r="D5" s="10" t="s">
        <v>72</v>
      </c>
      <c r="E5" s="10" t="s">
        <v>73</v>
      </c>
      <c r="F5" s="10" t="s">
        <v>74</v>
      </c>
      <c r="G5" s="10" t="s">
        <v>75</v>
      </c>
      <c r="H5" s="10" t="s">
        <v>76</v>
      </c>
      <c r="I5" s="10" t="s">
        <v>77</v>
      </c>
      <c r="J5" s="10" t="s">
        <v>78</v>
      </c>
      <c r="K5" s="10" t="s">
        <v>79</v>
      </c>
      <c r="L5" s="10" t="s">
        <v>80</v>
      </c>
      <c r="M5" s="10" t="s">
        <v>81</v>
      </c>
      <c r="N5" s="10" t="s">
        <v>82</v>
      </c>
      <c r="O5" s="10" t="s">
        <v>172</v>
      </c>
    </row>
    <row r="6" spans="1:15" ht="25" customHeight="1" x14ac:dyDescent="0.35">
      <c r="A6" s="16" t="s">
        <v>89</v>
      </c>
      <c r="B6" s="17" t="s">
        <v>90</v>
      </c>
      <c r="C6" s="17" t="s">
        <v>91</v>
      </c>
      <c r="D6" s="18">
        <v>71946</v>
      </c>
      <c r="E6" s="18">
        <v>75692</v>
      </c>
      <c r="F6" s="18">
        <v>78475</v>
      </c>
      <c r="G6" s="18">
        <v>79052</v>
      </c>
      <c r="H6" s="18">
        <v>79246</v>
      </c>
      <c r="I6" s="18">
        <v>83435</v>
      </c>
      <c r="J6" s="18">
        <v>84632</v>
      </c>
      <c r="K6" s="18">
        <v>90499</v>
      </c>
      <c r="L6" s="18">
        <v>88335</v>
      </c>
      <c r="M6" s="18">
        <v>90673</v>
      </c>
      <c r="N6" s="18">
        <v>92536</v>
      </c>
      <c r="O6" s="19">
        <v>3.4</v>
      </c>
    </row>
    <row r="7" spans="1:15" x14ac:dyDescent="0.35">
      <c r="A7" s="2" t="s">
        <v>154</v>
      </c>
      <c r="B7" s="11" t="s">
        <v>92</v>
      </c>
      <c r="C7" s="11" t="s">
        <v>93</v>
      </c>
      <c r="D7" s="12">
        <v>1749</v>
      </c>
      <c r="E7" s="12">
        <v>3727</v>
      </c>
      <c r="F7" s="12">
        <v>4507</v>
      </c>
      <c r="G7" s="12">
        <v>3484</v>
      </c>
      <c r="H7" s="12">
        <v>4544</v>
      </c>
      <c r="I7" s="12">
        <v>5085</v>
      </c>
      <c r="J7" s="12">
        <v>5697</v>
      </c>
      <c r="K7" s="12">
        <v>6740</v>
      </c>
      <c r="L7" s="12">
        <v>8185</v>
      </c>
      <c r="M7" s="12">
        <v>8103</v>
      </c>
      <c r="N7" s="12">
        <v>7790</v>
      </c>
      <c r="O7" s="14">
        <v>6.3</v>
      </c>
    </row>
    <row r="8" spans="1:15" x14ac:dyDescent="0.35">
      <c r="A8" s="2" t="s">
        <v>94</v>
      </c>
      <c r="B8" s="11" t="s">
        <v>95</v>
      </c>
      <c r="C8" s="11" t="s">
        <v>93</v>
      </c>
      <c r="D8" s="12">
        <v>4132</v>
      </c>
      <c r="E8" s="12">
        <v>4068</v>
      </c>
      <c r="F8" s="12">
        <v>3809</v>
      </c>
      <c r="G8" s="12">
        <v>4598</v>
      </c>
      <c r="H8" s="12">
        <v>4796</v>
      </c>
      <c r="I8" s="12">
        <v>5574</v>
      </c>
      <c r="J8" s="12">
        <v>5378</v>
      </c>
      <c r="K8" s="12">
        <v>5630</v>
      </c>
      <c r="L8" s="12">
        <v>5119</v>
      </c>
      <c r="M8" s="12">
        <v>5075</v>
      </c>
      <c r="N8" s="12">
        <v>5143</v>
      </c>
      <c r="O8" s="14">
        <v>4.2</v>
      </c>
    </row>
    <row r="9" spans="1:15" x14ac:dyDescent="0.35">
      <c r="A9" s="2" t="s">
        <v>96</v>
      </c>
      <c r="B9" s="11" t="s">
        <v>97</v>
      </c>
      <c r="C9" s="11" t="s">
        <v>93</v>
      </c>
      <c r="D9" s="12">
        <v>2045</v>
      </c>
      <c r="E9" s="12">
        <v>2200</v>
      </c>
      <c r="F9" s="12">
        <v>2292</v>
      </c>
      <c r="G9" s="12">
        <v>2440</v>
      </c>
      <c r="H9" s="12">
        <v>2438</v>
      </c>
      <c r="I9" s="12">
        <v>2567</v>
      </c>
      <c r="J9" s="12">
        <v>2663</v>
      </c>
      <c r="K9" s="12">
        <v>2720</v>
      </c>
      <c r="L9" s="12">
        <v>2650</v>
      </c>
      <c r="M9" s="12">
        <v>2645</v>
      </c>
      <c r="N9" s="12">
        <v>2465</v>
      </c>
      <c r="O9" s="14">
        <v>4.2</v>
      </c>
    </row>
    <row r="10" spans="1:15" x14ac:dyDescent="0.35">
      <c r="A10" s="2" t="s">
        <v>98</v>
      </c>
      <c r="B10" s="11" t="s">
        <v>99</v>
      </c>
      <c r="C10" s="11" t="s">
        <v>93</v>
      </c>
      <c r="D10" s="12">
        <v>2385</v>
      </c>
      <c r="E10" s="12">
        <v>2360</v>
      </c>
      <c r="F10" s="12">
        <v>2359</v>
      </c>
      <c r="G10" s="12">
        <v>2374</v>
      </c>
      <c r="H10" s="12">
        <v>2108</v>
      </c>
      <c r="I10" s="12">
        <v>2182</v>
      </c>
      <c r="J10" s="12">
        <v>2206</v>
      </c>
      <c r="K10" s="12">
        <v>2255</v>
      </c>
      <c r="L10" s="12">
        <v>1951</v>
      </c>
      <c r="M10" s="12">
        <v>2048</v>
      </c>
      <c r="N10" s="12">
        <v>2332</v>
      </c>
      <c r="O10" s="14">
        <v>4.7</v>
      </c>
    </row>
    <row r="11" spans="1:15" x14ac:dyDescent="0.35">
      <c r="A11" s="2" t="s">
        <v>155</v>
      </c>
      <c r="B11" s="11" t="s">
        <v>100</v>
      </c>
      <c r="C11" s="11" t="s">
        <v>93</v>
      </c>
      <c r="D11" s="12">
        <v>4669</v>
      </c>
      <c r="E11" s="12">
        <v>6139</v>
      </c>
      <c r="F11" s="12">
        <v>7413</v>
      </c>
      <c r="G11" s="12">
        <v>7662</v>
      </c>
      <c r="H11" s="12">
        <v>7856</v>
      </c>
      <c r="I11" s="12">
        <v>8341</v>
      </c>
      <c r="J11" s="12">
        <v>8462</v>
      </c>
      <c r="K11" s="12">
        <v>10320</v>
      </c>
      <c r="L11" s="12">
        <v>10330</v>
      </c>
      <c r="M11" s="12">
        <v>10048</v>
      </c>
      <c r="N11" s="12">
        <v>10490</v>
      </c>
      <c r="O11" s="14">
        <v>4</v>
      </c>
    </row>
    <row r="12" spans="1:15" x14ac:dyDescent="0.35">
      <c r="A12" s="29" t="s">
        <v>309</v>
      </c>
      <c r="B12" s="11" t="s">
        <v>102</v>
      </c>
      <c r="C12" s="11" t="s">
        <v>93</v>
      </c>
      <c r="D12" s="12">
        <v>753</v>
      </c>
      <c r="E12" s="12">
        <v>544</v>
      </c>
      <c r="F12" s="12">
        <v>557</v>
      </c>
      <c r="G12" s="12">
        <v>601</v>
      </c>
      <c r="H12" s="12">
        <v>572</v>
      </c>
      <c r="I12" s="12">
        <v>627</v>
      </c>
      <c r="J12" s="12">
        <v>576</v>
      </c>
      <c r="K12" s="12">
        <v>545</v>
      </c>
      <c r="L12" s="12">
        <v>623</v>
      </c>
      <c r="M12" s="12">
        <v>693</v>
      </c>
      <c r="N12" s="12">
        <v>678</v>
      </c>
      <c r="O12" s="14">
        <v>2.7</v>
      </c>
    </row>
    <row r="13" spans="1:15" x14ac:dyDescent="0.35">
      <c r="A13" s="2" t="s">
        <v>103</v>
      </c>
      <c r="B13" s="11" t="s">
        <v>104</v>
      </c>
      <c r="C13" s="11" t="s">
        <v>93</v>
      </c>
      <c r="D13" s="12">
        <v>2420</v>
      </c>
      <c r="E13" s="12">
        <v>2579</v>
      </c>
      <c r="F13" s="12">
        <v>2346</v>
      </c>
      <c r="G13" s="12">
        <v>3111</v>
      </c>
      <c r="H13" s="12">
        <v>3014</v>
      </c>
      <c r="I13" s="12">
        <v>3157</v>
      </c>
      <c r="J13" s="12">
        <v>3306</v>
      </c>
      <c r="K13" s="12">
        <v>3267</v>
      </c>
      <c r="L13" s="12">
        <v>3020</v>
      </c>
      <c r="M13" s="12">
        <v>2796</v>
      </c>
      <c r="N13" s="12">
        <v>3221</v>
      </c>
      <c r="O13" s="14">
        <v>4.2</v>
      </c>
    </row>
    <row r="14" spans="1:15" x14ac:dyDescent="0.35">
      <c r="A14" s="2" t="s">
        <v>105</v>
      </c>
      <c r="B14" s="11" t="s">
        <v>106</v>
      </c>
      <c r="C14" s="11" t="s">
        <v>93</v>
      </c>
      <c r="D14" s="12">
        <v>2278</v>
      </c>
      <c r="E14" s="12">
        <v>2252</v>
      </c>
      <c r="F14" s="12">
        <v>3192</v>
      </c>
      <c r="G14" s="12">
        <v>3316</v>
      </c>
      <c r="H14" s="12">
        <v>3139</v>
      </c>
      <c r="I14" s="12">
        <v>3069</v>
      </c>
      <c r="J14" s="12">
        <v>3031</v>
      </c>
      <c r="K14" s="12">
        <v>3097</v>
      </c>
      <c r="L14" s="12">
        <v>2786</v>
      </c>
      <c r="M14" s="12">
        <v>2783</v>
      </c>
      <c r="N14" s="12">
        <v>2738</v>
      </c>
      <c r="O14" s="14">
        <v>3.6</v>
      </c>
    </row>
    <row r="15" spans="1:15" x14ac:dyDescent="0.35">
      <c r="A15" s="2" t="s">
        <v>107</v>
      </c>
      <c r="B15" s="11" t="s">
        <v>108</v>
      </c>
      <c r="C15" s="11" t="s">
        <v>93</v>
      </c>
      <c r="D15" s="12">
        <v>1482</v>
      </c>
      <c r="E15" s="12">
        <v>1805</v>
      </c>
      <c r="F15" s="12">
        <v>1892</v>
      </c>
      <c r="G15" s="12">
        <v>1945</v>
      </c>
      <c r="H15" s="12">
        <v>2096</v>
      </c>
      <c r="I15" s="12">
        <v>2140</v>
      </c>
      <c r="J15" s="12">
        <v>2021</v>
      </c>
      <c r="K15" s="12">
        <v>2056</v>
      </c>
      <c r="L15" s="12">
        <v>1519</v>
      </c>
      <c r="M15" s="12">
        <v>1436</v>
      </c>
      <c r="N15" s="12">
        <v>1547</v>
      </c>
      <c r="O15" s="14">
        <v>2.6</v>
      </c>
    </row>
    <row r="16" spans="1:15" x14ac:dyDescent="0.35">
      <c r="A16" s="2" t="s">
        <v>109</v>
      </c>
      <c r="B16" s="11" t="s">
        <v>110</v>
      </c>
      <c r="C16" s="11" t="s">
        <v>93</v>
      </c>
      <c r="D16" s="12">
        <v>563</v>
      </c>
      <c r="E16" s="12">
        <v>564</v>
      </c>
      <c r="F16" s="12">
        <v>514</v>
      </c>
      <c r="G16" s="12">
        <v>548</v>
      </c>
      <c r="H16" s="12">
        <v>595</v>
      </c>
      <c r="I16" s="12">
        <v>633</v>
      </c>
      <c r="J16" s="12">
        <v>723</v>
      </c>
      <c r="K16" s="12">
        <v>615</v>
      </c>
      <c r="L16" s="12">
        <v>654</v>
      </c>
      <c r="M16" s="12">
        <v>754</v>
      </c>
      <c r="N16" s="12">
        <v>893</v>
      </c>
      <c r="O16" s="14">
        <v>1.9</v>
      </c>
    </row>
    <row r="17" spans="1:15" x14ac:dyDescent="0.35">
      <c r="A17" s="2" t="s">
        <v>111</v>
      </c>
      <c r="B17" s="11" t="s">
        <v>112</v>
      </c>
      <c r="C17" s="11" t="s">
        <v>93</v>
      </c>
      <c r="D17" s="12">
        <v>903</v>
      </c>
      <c r="E17" s="12">
        <v>925</v>
      </c>
      <c r="F17" s="12">
        <v>868</v>
      </c>
      <c r="G17" s="12">
        <v>870</v>
      </c>
      <c r="H17" s="12">
        <v>1001</v>
      </c>
      <c r="I17" s="12">
        <v>961</v>
      </c>
      <c r="J17" s="12">
        <v>925</v>
      </c>
      <c r="K17" s="12">
        <v>1039</v>
      </c>
      <c r="L17" s="12">
        <v>1002</v>
      </c>
      <c r="M17" s="12">
        <v>1063</v>
      </c>
      <c r="N17" s="12">
        <v>1175</v>
      </c>
      <c r="O17" s="14">
        <v>2.2000000000000002</v>
      </c>
    </row>
    <row r="18" spans="1:15" x14ac:dyDescent="0.35">
      <c r="A18" s="29" t="s">
        <v>113</v>
      </c>
      <c r="B18" s="11" t="s">
        <v>114</v>
      </c>
      <c r="C18" s="11" t="s">
        <v>93</v>
      </c>
      <c r="D18" s="12">
        <v>418</v>
      </c>
      <c r="E18" s="12">
        <v>406</v>
      </c>
      <c r="F18" s="12">
        <v>437</v>
      </c>
      <c r="G18" s="12">
        <v>456</v>
      </c>
      <c r="H18" s="12">
        <v>472</v>
      </c>
      <c r="I18" s="12">
        <v>521</v>
      </c>
      <c r="J18" s="12">
        <v>520</v>
      </c>
      <c r="K18" s="12">
        <v>591</v>
      </c>
      <c r="L18" s="12">
        <v>514</v>
      </c>
      <c r="M18" s="12">
        <v>505</v>
      </c>
      <c r="N18" s="12">
        <v>484</v>
      </c>
      <c r="O18" s="14">
        <v>1.2</v>
      </c>
    </row>
    <row r="19" spans="1:15" x14ac:dyDescent="0.35">
      <c r="A19" s="2" t="s">
        <v>115</v>
      </c>
      <c r="B19" s="11" t="s">
        <v>116</v>
      </c>
      <c r="C19" s="11" t="s">
        <v>93</v>
      </c>
      <c r="D19" s="12">
        <v>1526</v>
      </c>
      <c r="E19" s="12">
        <v>1850</v>
      </c>
      <c r="F19" s="12">
        <v>1664</v>
      </c>
      <c r="G19" s="12">
        <v>1754</v>
      </c>
      <c r="H19" s="12">
        <v>1734</v>
      </c>
      <c r="I19" s="12">
        <v>1800</v>
      </c>
      <c r="J19" s="12">
        <v>1783</v>
      </c>
      <c r="K19" s="12">
        <v>1845</v>
      </c>
      <c r="L19" s="12">
        <v>1778</v>
      </c>
      <c r="M19" s="12">
        <v>1950</v>
      </c>
      <c r="N19" s="12">
        <v>1902</v>
      </c>
      <c r="O19" s="14">
        <v>2.5</v>
      </c>
    </row>
    <row r="20" spans="1:15" x14ac:dyDescent="0.35">
      <c r="A20" s="2" t="s">
        <v>117</v>
      </c>
      <c r="B20" s="11" t="s">
        <v>118</v>
      </c>
      <c r="C20" s="11" t="s">
        <v>93</v>
      </c>
      <c r="D20" s="12">
        <v>4520</v>
      </c>
      <c r="E20" s="12">
        <v>5240</v>
      </c>
      <c r="F20" s="12">
        <v>5678</v>
      </c>
      <c r="G20" s="12">
        <v>5488</v>
      </c>
      <c r="H20" s="12">
        <v>5736</v>
      </c>
      <c r="I20" s="12">
        <v>5864</v>
      </c>
      <c r="J20" s="12">
        <v>5553</v>
      </c>
      <c r="K20" s="12">
        <v>6107</v>
      </c>
      <c r="L20" s="12">
        <v>5835</v>
      </c>
      <c r="M20" s="12">
        <v>5777</v>
      </c>
      <c r="N20" s="12">
        <v>5848</v>
      </c>
      <c r="O20" s="14">
        <v>3.2</v>
      </c>
    </row>
    <row r="21" spans="1:15" x14ac:dyDescent="0.35">
      <c r="A21" s="2" t="s">
        <v>156</v>
      </c>
      <c r="B21" s="11" t="s">
        <v>119</v>
      </c>
      <c r="C21" s="11" t="s">
        <v>93</v>
      </c>
      <c r="D21" s="12">
        <v>10966</v>
      </c>
      <c r="E21" s="12">
        <v>9804</v>
      </c>
      <c r="F21" s="12">
        <v>9423</v>
      </c>
      <c r="G21" s="12">
        <v>8457</v>
      </c>
      <c r="H21" s="12">
        <v>7538</v>
      </c>
      <c r="I21" s="12">
        <v>6803</v>
      </c>
      <c r="J21" s="12">
        <v>6828</v>
      </c>
      <c r="K21" s="12">
        <v>7423</v>
      </c>
      <c r="L21" s="12">
        <v>6702</v>
      </c>
      <c r="M21" s="12">
        <v>7172</v>
      </c>
      <c r="N21" s="12">
        <v>7026</v>
      </c>
      <c r="O21" s="14">
        <v>2.2000000000000002</v>
      </c>
    </row>
    <row r="22" spans="1:15" x14ac:dyDescent="0.35">
      <c r="A22" s="2" t="s">
        <v>120</v>
      </c>
      <c r="B22" s="11" t="s">
        <v>121</v>
      </c>
      <c r="C22" s="11" t="s">
        <v>93</v>
      </c>
      <c r="D22" s="12">
        <v>3262</v>
      </c>
      <c r="E22" s="12">
        <v>3004</v>
      </c>
      <c r="F22" s="12">
        <v>2934</v>
      </c>
      <c r="G22" s="12">
        <v>3245</v>
      </c>
      <c r="H22" s="12">
        <v>3447</v>
      </c>
      <c r="I22" s="12">
        <v>3858</v>
      </c>
      <c r="J22" s="12">
        <v>4186</v>
      </c>
      <c r="K22" s="12">
        <v>4532</v>
      </c>
      <c r="L22" s="12">
        <v>4755</v>
      </c>
      <c r="M22" s="12">
        <v>5269</v>
      </c>
      <c r="N22" s="12">
        <v>5585</v>
      </c>
      <c r="O22" s="14">
        <v>4.5</v>
      </c>
    </row>
    <row r="23" spans="1:15" x14ac:dyDescent="0.35">
      <c r="A23" s="2" t="s">
        <v>122</v>
      </c>
      <c r="B23" s="11" t="s">
        <v>123</v>
      </c>
      <c r="C23" s="11" t="s">
        <v>93</v>
      </c>
      <c r="D23" s="12">
        <v>1816</v>
      </c>
      <c r="E23" s="12">
        <v>1673</v>
      </c>
      <c r="F23" s="12">
        <v>1715</v>
      </c>
      <c r="G23" s="12">
        <v>1676</v>
      </c>
      <c r="H23" s="12">
        <v>1650</v>
      </c>
      <c r="I23" s="12">
        <v>1811</v>
      </c>
      <c r="J23" s="12">
        <v>1822</v>
      </c>
      <c r="K23" s="12">
        <v>1894</v>
      </c>
      <c r="L23" s="12">
        <v>1866</v>
      </c>
      <c r="M23" s="12">
        <v>1976</v>
      </c>
      <c r="N23" s="12">
        <v>1981</v>
      </c>
      <c r="O23" s="14">
        <v>5</v>
      </c>
    </row>
    <row r="24" spans="1:15" x14ac:dyDescent="0.35">
      <c r="A24" s="2" t="s">
        <v>124</v>
      </c>
      <c r="B24" s="11" t="s">
        <v>125</v>
      </c>
      <c r="C24" s="11" t="s">
        <v>93</v>
      </c>
      <c r="D24" s="12">
        <v>857</v>
      </c>
      <c r="E24" s="12">
        <v>878</v>
      </c>
      <c r="F24" s="12">
        <v>963</v>
      </c>
      <c r="G24" s="12">
        <v>810</v>
      </c>
      <c r="H24" s="12">
        <v>625</v>
      </c>
      <c r="I24" s="12">
        <v>785</v>
      </c>
      <c r="J24" s="12">
        <v>748</v>
      </c>
      <c r="K24" s="12">
        <v>834</v>
      </c>
      <c r="L24" s="12">
        <v>822</v>
      </c>
      <c r="M24" s="12">
        <v>750</v>
      </c>
      <c r="N24" s="12">
        <v>825</v>
      </c>
      <c r="O24" s="14">
        <v>1.9</v>
      </c>
    </row>
    <row r="25" spans="1:15" x14ac:dyDescent="0.35">
      <c r="A25" s="2" t="s">
        <v>126</v>
      </c>
      <c r="B25" s="11" t="s">
        <v>127</v>
      </c>
      <c r="C25" s="11" t="s">
        <v>93</v>
      </c>
      <c r="D25" s="12">
        <v>1996</v>
      </c>
      <c r="E25" s="12">
        <v>1773</v>
      </c>
      <c r="F25" s="12">
        <v>1703</v>
      </c>
      <c r="G25" s="12">
        <v>1699</v>
      </c>
      <c r="H25" s="12">
        <v>1751</v>
      </c>
      <c r="I25" s="12">
        <v>1851</v>
      </c>
      <c r="J25" s="12">
        <v>1837</v>
      </c>
      <c r="K25" s="12">
        <v>1864</v>
      </c>
      <c r="L25" s="12">
        <v>1744</v>
      </c>
      <c r="M25" s="12">
        <v>1743</v>
      </c>
      <c r="N25" s="12">
        <v>1803</v>
      </c>
      <c r="O25" s="14">
        <v>3.8</v>
      </c>
    </row>
    <row r="26" spans="1:15" x14ac:dyDescent="0.35">
      <c r="A26" s="2" t="s">
        <v>128</v>
      </c>
      <c r="B26" s="11" t="s">
        <v>129</v>
      </c>
      <c r="C26" s="11" t="s">
        <v>93</v>
      </c>
      <c r="D26" s="12">
        <v>688</v>
      </c>
      <c r="E26" s="12">
        <v>900</v>
      </c>
      <c r="F26" s="12">
        <v>917</v>
      </c>
      <c r="G26" s="12">
        <v>954</v>
      </c>
      <c r="H26" s="12">
        <v>1218</v>
      </c>
      <c r="I26" s="12">
        <v>1171</v>
      </c>
      <c r="J26" s="12">
        <v>1122</v>
      </c>
      <c r="K26" s="12">
        <v>1192</v>
      </c>
      <c r="L26" s="12">
        <v>1138</v>
      </c>
      <c r="M26" s="12">
        <v>1160</v>
      </c>
      <c r="N26" s="12">
        <v>1210</v>
      </c>
      <c r="O26" s="14">
        <v>8</v>
      </c>
    </row>
    <row r="27" spans="1:15" x14ac:dyDescent="0.35">
      <c r="A27" s="2" t="s">
        <v>130</v>
      </c>
      <c r="B27" s="11" t="s">
        <v>131</v>
      </c>
      <c r="C27" s="11" t="s">
        <v>93</v>
      </c>
      <c r="D27" s="12">
        <v>2482</v>
      </c>
      <c r="E27" s="12">
        <v>2394</v>
      </c>
      <c r="F27" s="12">
        <v>2302</v>
      </c>
      <c r="G27" s="12">
        <v>2157</v>
      </c>
      <c r="H27" s="12">
        <v>2043</v>
      </c>
      <c r="I27" s="12">
        <v>2144</v>
      </c>
      <c r="J27" s="12">
        <v>2289</v>
      </c>
      <c r="K27" s="12">
        <v>2344</v>
      </c>
      <c r="L27" s="12">
        <v>2185</v>
      </c>
      <c r="M27" s="12">
        <v>2428</v>
      </c>
      <c r="N27" s="12">
        <v>2535</v>
      </c>
      <c r="O27" s="14">
        <v>3.6</v>
      </c>
    </row>
    <row r="28" spans="1:15" x14ac:dyDescent="0.35">
      <c r="A28" s="2" t="s">
        <v>132</v>
      </c>
      <c r="B28" s="11" t="s">
        <v>133</v>
      </c>
      <c r="C28" s="11" t="s">
        <v>93</v>
      </c>
      <c r="D28" s="12">
        <v>2546</v>
      </c>
      <c r="E28" s="12">
        <v>2226</v>
      </c>
      <c r="F28" s="12">
        <v>2536</v>
      </c>
      <c r="G28" s="12">
        <v>2428</v>
      </c>
      <c r="H28" s="12">
        <v>2634</v>
      </c>
      <c r="I28" s="12">
        <v>3144</v>
      </c>
      <c r="J28" s="12">
        <v>3738</v>
      </c>
      <c r="K28" s="12">
        <v>4274</v>
      </c>
      <c r="L28" s="12">
        <v>4286</v>
      </c>
      <c r="M28" s="12">
        <v>4696</v>
      </c>
      <c r="N28" s="12">
        <v>4417</v>
      </c>
      <c r="O28" s="14">
        <v>2.8</v>
      </c>
    </row>
    <row r="29" spans="1:15" x14ac:dyDescent="0.35">
      <c r="A29" s="2" t="s">
        <v>134</v>
      </c>
      <c r="B29" s="11" t="s">
        <v>135</v>
      </c>
      <c r="C29" s="11" t="s">
        <v>93</v>
      </c>
      <c r="D29" s="12">
        <v>608</v>
      </c>
      <c r="E29" s="12">
        <v>732</v>
      </c>
      <c r="F29" s="12">
        <v>725</v>
      </c>
      <c r="G29" s="12">
        <v>759</v>
      </c>
      <c r="H29" s="12">
        <v>745</v>
      </c>
      <c r="I29" s="12">
        <v>698</v>
      </c>
      <c r="J29" s="12">
        <v>701</v>
      </c>
      <c r="K29" s="12">
        <v>640</v>
      </c>
      <c r="L29" s="12">
        <v>646</v>
      </c>
      <c r="M29" s="12">
        <v>638</v>
      </c>
      <c r="N29" s="12">
        <v>651</v>
      </c>
      <c r="O29" s="14">
        <v>5.6</v>
      </c>
    </row>
    <row r="30" spans="1:15" x14ac:dyDescent="0.35">
      <c r="A30" s="2" t="s">
        <v>136</v>
      </c>
      <c r="B30" s="11" t="s">
        <v>137</v>
      </c>
      <c r="C30" s="11" t="s">
        <v>93</v>
      </c>
      <c r="D30" s="12">
        <v>2078</v>
      </c>
      <c r="E30" s="12">
        <v>2816</v>
      </c>
      <c r="F30" s="12">
        <v>2801</v>
      </c>
      <c r="G30" s="12">
        <v>2759</v>
      </c>
      <c r="H30" s="12">
        <v>2685</v>
      </c>
      <c r="I30" s="12">
        <v>2771</v>
      </c>
      <c r="J30" s="12">
        <v>2849</v>
      </c>
      <c r="K30" s="12">
        <v>2945</v>
      </c>
      <c r="L30" s="12">
        <v>2702</v>
      </c>
      <c r="M30" s="12">
        <v>2682</v>
      </c>
      <c r="N30" s="12">
        <v>2677</v>
      </c>
      <c r="O30" s="14">
        <v>3.5</v>
      </c>
    </row>
    <row r="31" spans="1:15" x14ac:dyDescent="0.35">
      <c r="A31" s="29" t="s">
        <v>138</v>
      </c>
      <c r="B31" s="11" t="s">
        <v>139</v>
      </c>
      <c r="C31" s="11" t="s">
        <v>93</v>
      </c>
      <c r="D31" s="12">
        <v>2693</v>
      </c>
      <c r="E31" s="12">
        <v>2631</v>
      </c>
      <c r="F31" s="12">
        <v>2475</v>
      </c>
      <c r="G31" s="12">
        <v>2547</v>
      </c>
      <c r="H31" s="12">
        <v>2338</v>
      </c>
      <c r="I31" s="12">
        <v>2401</v>
      </c>
      <c r="J31" s="12">
        <v>2258</v>
      </c>
      <c r="K31" s="12">
        <v>2349</v>
      </c>
      <c r="L31" s="12">
        <v>2589</v>
      </c>
      <c r="M31" s="12">
        <v>2653</v>
      </c>
      <c r="N31" s="12">
        <v>2844</v>
      </c>
      <c r="O31" s="14">
        <v>3.1</v>
      </c>
    </row>
    <row r="32" spans="1:15" x14ac:dyDescent="0.35">
      <c r="A32" s="2" t="s">
        <v>140</v>
      </c>
      <c r="B32" s="11" t="s">
        <v>141</v>
      </c>
      <c r="C32" s="11" t="s">
        <v>93</v>
      </c>
      <c r="D32" s="12">
        <v>2826</v>
      </c>
      <c r="E32" s="12">
        <v>2758</v>
      </c>
      <c r="F32" s="12">
        <v>2832</v>
      </c>
      <c r="G32" s="12">
        <v>2884</v>
      </c>
      <c r="H32" s="12">
        <v>2662</v>
      </c>
      <c r="I32" s="12">
        <v>2932</v>
      </c>
      <c r="J32" s="12">
        <v>2777</v>
      </c>
      <c r="K32" s="12">
        <v>2900</v>
      </c>
      <c r="L32" s="12">
        <v>2570</v>
      </c>
      <c r="M32" s="12">
        <v>2668</v>
      </c>
      <c r="N32" s="12">
        <v>2907</v>
      </c>
      <c r="O32" s="14">
        <v>4.8</v>
      </c>
    </row>
    <row r="33" spans="1:15" x14ac:dyDescent="0.35">
      <c r="A33" s="2" t="s">
        <v>142</v>
      </c>
      <c r="B33" s="11" t="s">
        <v>143</v>
      </c>
      <c r="C33" s="11" t="s">
        <v>93</v>
      </c>
      <c r="D33" s="12">
        <v>617</v>
      </c>
      <c r="E33" s="12">
        <v>675</v>
      </c>
      <c r="F33" s="12">
        <v>674</v>
      </c>
      <c r="G33" s="12">
        <v>716</v>
      </c>
      <c r="H33" s="12">
        <v>720</v>
      </c>
      <c r="I33" s="12">
        <v>772</v>
      </c>
      <c r="J33" s="12">
        <v>751</v>
      </c>
      <c r="K33" s="12">
        <v>800</v>
      </c>
      <c r="L33" s="12">
        <v>770</v>
      </c>
      <c r="M33" s="12">
        <v>790</v>
      </c>
      <c r="N33" s="12">
        <v>868</v>
      </c>
      <c r="O33" s="14">
        <v>7.5</v>
      </c>
    </row>
    <row r="34" spans="1:15" x14ac:dyDescent="0.35">
      <c r="A34" s="2" t="s">
        <v>144</v>
      </c>
      <c r="B34" s="11" t="s">
        <v>145</v>
      </c>
      <c r="C34" s="11" t="s">
        <v>93</v>
      </c>
      <c r="D34" s="12">
        <v>1318</v>
      </c>
      <c r="E34" s="12">
        <v>1187</v>
      </c>
      <c r="F34" s="12">
        <v>1338</v>
      </c>
      <c r="G34" s="12">
        <v>1617</v>
      </c>
      <c r="H34" s="12">
        <v>1701</v>
      </c>
      <c r="I34" s="12">
        <v>1730</v>
      </c>
      <c r="J34" s="12">
        <v>1605</v>
      </c>
      <c r="K34" s="12">
        <v>1822</v>
      </c>
      <c r="L34" s="12">
        <v>1771</v>
      </c>
      <c r="M34" s="12">
        <v>2035</v>
      </c>
      <c r="N34" s="12">
        <v>1936</v>
      </c>
      <c r="O34" s="14">
        <v>3.4</v>
      </c>
    </row>
    <row r="35" spans="1:15" x14ac:dyDescent="0.35">
      <c r="A35" s="2" t="s">
        <v>146</v>
      </c>
      <c r="B35" s="11" t="s">
        <v>147</v>
      </c>
      <c r="C35" s="11" t="s">
        <v>93</v>
      </c>
      <c r="D35" s="12">
        <v>3244</v>
      </c>
      <c r="E35" s="12">
        <v>3198</v>
      </c>
      <c r="F35" s="12">
        <v>3097</v>
      </c>
      <c r="G35" s="12">
        <v>3184</v>
      </c>
      <c r="H35" s="12">
        <v>3243</v>
      </c>
      <c r="I35" s="12">
        <v>3635</v>
      </c>
      <c r="J35" s="12">
        <v>3979</v>
      </c>
      <c r="K35" s="12">
        <v>3857</v>
      </c>
      <c r="L35" s="12">
        <v>3877</v>
      </c>
      <c r="M35" s="12">
        <v>4008</v>
      </c>
      <c r="N35" s="12">
        <v>4064</v>
      </c>
      <c r="O35" s="14">
        <v>2.6</v>
      </c>
    </row>
    <row r="36" spans="1:15" x14ac:dyDescent="0.35">
      <c r="A36" s="2" t="s">
        <v>148</v>
      </c>
      <c r="B36" s="11" t="s">
        <v>149</v>
      </c>
      <c r="C36" s="11" t="s">
        <v>93</v>
      </c>
      <c r="D36" s="12">
        <v>1091</v>
      </c>
      <c r="E36" s="12">
        <v>1280</v>
      </c>
      <c r="F36" s="12">
        <v>1225</v>
      </c>
      <c r="G36" s="12">
        <v>1312</v>
      </c>
      <c r="H36" s="12">
        <v>1247</v>
      </c>
      <c r="I36" s="12">
        <v>1310</v>
      </c>
      <c r="J36" s="12">
        <v>1322</v>
      </c>
      <c r="K36" s="12">
        <v>1396</v>
      </c>
      <c r="L36" s="12">
        <v>1305</v>
      </c>
      <c r="M36" s="12">
        <v>1337</v>
      </c>
      <c r="N36" s="12">
        <v>1314</v>
      </c>
      <c r="O36" s="14">
        <v>3.1</v>
      </c>
    </row>
    <row r="37" spans="1:15" x14ac:dyDescent="0.35">
      <c r="A37" s="2" t="s">
        <v>150</v>
      </c>
      <c r="B37" s="11" t="s">
        <v>151</v>
      </c>
      <c r="C37" s="11" t="s">
        <v>93</v>
      </c>
      <c r="D37" s="12">
        <v>1597</v>
      </c>
      <c r="E37" s="12">
        <v>1367</v>
      </c>
      <c r="F37" s="12">
        <v>1479</v>
      </c>
      <c r="G37" s="12">
        <v>1484</v>
      </c>
      <c r="H37" s="12">
        <v>1374</v>
      </c>
      <c r="I37" s="12">
        <v>1379</v>
      </c>
      <c r="J37" s="12">
        <v>1333</v>
      </c>
      <c r="K37" s="12">
        <v>1030</v>
      </c>
      <c r="L37" s="12">
        <v>1275</v>
      </c>
      <c r="M37" s="12">
        <v>1378</v>
      </c>
      <c r="N37" s="12">
        <v>1342</v>
      </c>
      <c r="O37" s="14">
        <v>2.9</v>
      </c>
    </row>
    <row r="38" spans="1:15" x14ac:dyDescent="0.35">
      <c r="A38" s="2" t="s">
        <v>152</v>
      </c>
      <c r="B38" s="11" t="s">
        <v>153</v>
      </c>
      <c r="C38" s="11" t="s">
        <v>93</v>
      </c>
      <c r="D38" s="12">
        <v>1418</v>
      </c>
      <c r="E38" s="12">
        <v>1737</v>
      </c>
      <c r="F38" s="12">
        <v>1808</v>
      </c>
      <c r="G38" s="12">
        <v>1717</v>
      </c>
      <c r="H38" s="12">
        <v>1524</v>
      </c>
      <c r="I38" s="12">
        <v>1719</v>
      </c>
      <c r="J38" s="12">
        <v>1643</v>
      </c>
      <c r="K38" s="12">
        <v>1576</v>
      </c>
      <c r="L38" s="12">
        <v>1366</v>
      </c>
      <c r="M38" s="12">
        <v>1614</v>
      </c>
      <c r="N38" s="12">
        <v>1845</v>
      </c>
      <c r="O38" s="14">
        <v>2.2000000000000002</v>
      </c>
    </row>
    <row r="39" spans="1:15" x14ac:dyDescent="0.35">
      <c r="B39" s="13"/>
      <c r="C39" s="13"/>
      <c r="D39" s="13"/>
      <c r="E39" s="13"/>
      <c r="F39" s="13"/>
      <c r="G39" s="13"/>
      <c r="H39" s="13"/>
      <c r="I39" s="13"/>
      <c r="J39" s="13"/>
      <c r="K39" s="13"/>
      <c r="L39" s="13"/>
      <c r="M39" s="13"/>
      <c r="N39" s="13"/>
      <c r="O39" s="15"/>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A48893099</value>
    </field>
    <field name="Objective-Title">
      <value order="0">NRS - Household Estimates 2023 - house-est-23-data- FINAL</value>
    </field>
    <field name="Objective-Description">
      <value order="0"/>
    </field>
    <field name="Objective-CreationStamp">
      <value order="0">2024-06-13T14:54:32Z</value>
    </field>
    <field name="Objective-IsApproved">
      <value order="0">false</value>
    </field>
    <field name="Objective-IsPublished">
      <value order="0">false</value>
    </field>
    <field name="Objective-DatePublished">
      <value order="0"/>
    </field>
    <field name="Objective-ModificationStamp">
      <value order="0">2024-06-17T08:44:18Z</value>
    </field>
    <field name="Objective-Owner">
      <value order="0">Leadbetter, Clare C (U417137)</value>
    </field>
    <field name="Objective-Path">
      <value order="0">Objective Global Folder:SG File Plan:People, communities and living:Population and migration:Demography:Research and analysis: Demography:National Records of Scotland (NRS): Household Statistics: Household estimates 2023: Pre-publication: 2023-2028</value>
    </field>
    <field name="Objective-Parent">
      <value order="0">National Records of Scotland (NRS): Household Statistics: Household estimates 2023: Pre-publication: 2023-2028</value>
    </field>
    <field name="Objective-State">
      <value order="0">Being Drafted</value>
    </field>
    <field name="Objective-VersionId">
      <value order="0">vA73529113</value>
    </field>
    <field name="Objective-Version">
      <value order="0">0.8</value>
    </field>
    <field name="Objective-VersionNumber">
      <value order="0">8</value>
    </field>
    <field name="Objective-VersionComment">
      <value order="0"/>
    </field>
    <field name="Objective-FileNumber">
      <value order="0">STAT/608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vt:i4>
      </vt:variant>
    </vt:vector>
  </HeadingPairs>
  <TitlesOfParts>
    <vt:vector size="39" baseType="lpstr">
      <vt:lpstr>Cover Sheet</vt:lpstr>
      <vt:lpstr>Table of Contents</vt:lpstr>
      <vt:lpstr>Notes</vt:lpstr>
      <vt:lpstr>Table1</vt:lpstr>
      <vt:lpstr>Table2</vt:lpstr>
      <vt:lpstr>Table3</vt:lpstr>
      <vt:lpstr>Table4</vt:lpstr>
      <vt:lpstr>Table5</vt:lpstr>
      <vt:lpstr>Table6a</vt:lpstr>
      <vt:lpstr>Table6b</vt:lpstr>
      <vt:lpstr>Table6c</vt:lpstr>
      <vt:lpstr>Table7</vt:lpstr>
      <vt:lpstr>Table8</vt:lpstr>
      <vt:lpstr>Table9</vt:lpstr>
      <vt:lpstr>Table10</vt:lpstr>
      <vt:lpstr>Table11</vt:lpstr>
      <vt:lpstr>Table12</vt:lpstr>
      <vt:lpstr>Figure 1a</vt:lpstr>
      <vt:lpstr>Figure 1a data</vt:lpstr>
      <vt:lpstr>Figure 1b</vt:lpstr>
      <vt:lpstr>Figure 1b data</vt:lpstr>
      <vt:lpstr>Figure 2</vt:lpstr>
      <vt:lpstr>Figure 2 data</vt:lpstr>
      <vt:lpstr>Figure 3</vt:lpstr>
      <vt:lpstr>Figure 3 data</vt:lpstr>
      <vt:lpstr>Figure 4</vt:lpstr>
      <vt:lpstr>Figure 4 data</vt:lpstr>
      <vt:lpstr>Figure 5</vt:lpstr>
      <vt:lpstr>Figure 5 data</vt:lpstr>
      <vt:lpstr>Figure 6</vt:lpstr>
      <vt:lpstr>Figure 6 data</vt:lpstr>
      <vt:lpstr>Figure 7</vt:lpstr>
      <vt:lpstr>Figure 8</vt:lpstr>
      <vt:lpstr>Figure 8 data</vt:lpstr>
      <vt:lpstr>Figure 9</vt:lpstr>
      <vt:lpstr>Figure 9 data</vt:lpstr>
      <vt:lpstr>Figure 10</vt:lpstr>
      <vt:lpstr>Figure 10 data</vt:lpstr>
      <vt:lpstr>'Figure 7'!_Ref105773369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2024-06-07T11:04:10Z</dcterms:created>
  <dcterms:modified xsi:type="dcterms:W3CDTF">2024-06-19T14:06:36Z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A48893099</vt:lpwstr>
  </property>
  <property fmtid="{D5CDD505-2E9C-101B-9397-08002B2CF9AE}" pid="4" name="Objective-Title">
    <vt:lpwstr>NRS - Household Estimates 2023 - house-est-23-data- FINAL</vt:lpwstr>
  </property>
  <property fmtid="{D5CDD505-2E9C-101B-9397-08002B2CF9AE}" pid="5" name="Objective-Description">
    <vt:lpwstr/>
  </property>
  <property fmtid="{D5CDD505-2E9C-101B-9397-08002B2CF9AE}" pid="6" name="Objective-CreationStamp">
    <vt:filetime>2024-06-13T14:54:32Z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2024-06-17T08:44:18Z</vt:filetime>
  </property>
  <property fmtid="{D5CDD505-2E9C-101B-9397-08002B2CF9AE}" pid="11" name="Objective-Owner">
    <vt:lpwstr>Leadbetter, Clare C (U417137)</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2023: Pre-publication: 2023-2028:</vt:lpwstr>
  </property>
  <property fmtid="{D5CDD505-2E9C-101B-9397-08002B2CF9AE}" pid="13" name="Objective-Parent">
    <vt:lpwstr>National Records of Scotland (NRS): Household Statistics: Household estimates 2023: Pre-publication: 2023-2028</vt:lpwstr>
  </property>
  <property fmtid="{D5CDD505-2E9C-101B-9397-08002B2CF9AE}" pid="14" name="Objective-State">
    <vt:lpwstr>Being Drafted</vt:lpwstr>
  </property>
  <property fmtid="{D5CDD505-2E9C-101B-9397-08002B2CF9AE}" pid="15" name="Objective-VersionId">
    <vt:lpwstr>vA73529113</vt:lpwstr>
  </property>
  <property fmtid="{D5CDD505-2E9C-101B-9397-08002B2CF9AE}" pid="16" name="Objective-Version">
    <vt:lpwstr>0.8</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