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6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eb Team\Current work\Publications\3. To archive\Life Expectancy in Scottish Areas, 2016-18\Figures\"/>
    </mc:Choice>
  </mc:AlternateContent>
  <bookViews>
    <workbookView xWindow="0" yWindow="0" windowWidth="24525" windowHeight="12300"/>
  </bookViews>
  <sheets>
    <sheet name="Contents" sheetId="26" r:id="rId1"/>
    <sheet name="Fig.1" sheetId="25" r:id="rId2"/>
    <sheet name="Fig.1 data" sheetId="24" r:id="rId3"/>
    <sheet name="Fig.2a" sheetId="22" r:id="rId4"/>
    <sheet name="Fig.2b" sheetId="23" r:id="rId5"/>
    <sheet name="Fig.2 data" sheetId="16" r:id="rId6"/>
    <sheet name="Fig. 3a" sheetId="27" r:id="rId7"/>
    <sheet name="Fig.3b" sheetId="28" r:id="rId8"/>
    <sheet name="Fig.3 data" sheetId="29" r:id="rId9"/>
    <sheet name="Fig.4a" sheetId="17" r:id="rId10"/>
    <sheet name="Fig.4b" sheetId="18" r:id="rId11"/>
    <sheet name="Fig.4 data" sheetId="13" r:id="rId12"/>
    <sheet name="Fig.5a" sheetId="5" r:id="rId13"/>
    <sheet name="Fig.5b" sheetId="6" r:id="rId14"/>
    <sheet name="Fig.5 data" sheetId="2" r:id="rId15"/>
    <sheet name="Fig.6a" sheetId="9" r:id="rId16"/>
    <sheet name="Fig.6b" sheetId="10" r:id="rId17"/>
    <sheet name="Fig.6 data" sheetId="7" r:id="rId18"/>
    <sheet name="Fig.7a" sheetId="11" r:id="rId19"/>
    <sheet name="Fig.7b" sheetId="12" r:id="rId20"/>
    <sheet name="Fig.7 data" sheetId="8" r:id="rId21"/>
    <sheet name="Fig.8a" sheetId="20" r:id="rId22"/>
    <sheet name="Fig.8b" sheetId="21" r:id="rId23"/>
    <sheet name="Fig.8 data" sheetId="19" r:id="rId24"/>
  </sheets>
  <externalReferences>
    <externalReference r:id="rId2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29" l="1"/>
  <c r="L56" i="29" s="1"/>
  <c r="N56" i="29" s="1"/>
  <c r="R38" i="29"/>
  <c r="B59" i="29" s="1"/>
  <c r="R37" i="29"/>
  <c r="J44" i="29" s="1"/>
  <c r="R36" i="29"/>
  <c r="J70" i="29" s="1"/>
  <c r="R35" i="29"/>
  <c r="B51" i="29" s="1"/>
  <c r="R34" i="29"/>
  <c r="J57" i="29" s="1"/>
  <c r="R33" i="29"/>
  <c r="J72" i="29" s="1"/>
  <c r="L72" i="29" s="1"/>
  <c r="N72" i="29" s="1"/>
  <c r="R32" i="29"/>
  <c r="B67" i="29" s="1"/>
  <c r="R31" i="29"/>
  <c r="J51" i="29" s="1"/>
  <c r="R30" i="29"/>
  <c r="J69" i="29" s="1"/>
  <c r="R29" i="29"/>
  <c r="B69" i="29" s="1"/>
  <c r="R28" i="29"/>
  <c r="B47" i="29" s="1"/>
  <c r="R27" i="29"/>
  <c r="B50" i="29" s="1"/>
  <c r="R26" i="29"/>
  <c r="J68" i="29" s="1"/>
  <c r="R25" i="29"/>
  <c r="B68" i="29" s="1"/>
  <c r="R24" i="29"/>
  <c r="B61" i="29" s="1"/>
  <c r="R23" i="29"/>
  <c r="J46" i="29" s="1"/>
  <c r="R22" i="29"/>
  <c r="J66" i="29" s="1"/>
  <c r="R21" i="29"/>
  <c r="J43" i="29" s="1"/>
  <c r="R20" i="29"/>
  <c r="B55" i="29" s="1"/>
  <c r="R19" i="29"/>
  <c r="B54" i="29" s="1"/>
  <c r="R18" i="29"/>
  <c r="J74" i="29" s="1"/>
  <c r="R17" i="29"/>
  <c r="J67" i="29" s="1"/>
  <c r="L67" i="29" s="1"/>
  <c r="N67" i="29" s="1"/>
  <c r="R16" i="29"/>
  <c r="J73" i="29" s="1"/>
  <c r="L73" i="29" s="1"/>
  <c r="N73" i="29" s="1"/>
  <c r="R15" i="29"/>
  <c r="B49" i="29" s="1"/>
  <c r="R14" i="29"/>
  <c r="J45" i="29" s="1"/>
  <c r="R13" i="29"/>
  <c r="J61" i="29" s="1"/>
  <c r="R12" i="29"/>
  <c r="B53" i="29" s="1"/>
  <c r="R11" i="29"/>
  <c r="B63" i="29" s="1"/>
  <c r="R10" i="29"/>
  <c r="B60" i="29" s="1"/>
  <c r="R9" i="29"/>
  <c r="J60" i="29" s="1"/>
  <c r="R8" i="29"/>
  <c r="J71" i="29" s="1"/>
  <c r="R7" i="29"/>
  <c r="B52" i="29" s="1"/>
  <c r="J48" i="29" l="1"/>
  <c r="L48" i="29" s="1"/>
  <c r="N48" i="29" s="1"/>
  <c r="J64" i="29"/>
  <c r="L64" i="29" s="1"/>
  <c r="N64" i="29" s="1"/>
  <c r="J50" i="29"/>
  <c r="K50" i="29" s="1"/>
  <c r="B71" i="29"/>
  <c r="G71" i="29" s="1"/>
  <c r="J52" i="29"/>
  <c r="L52" i="29" s="1"/>
  <c r="N52" i="29" s="1"/>
  <c r="G60" i="29"/>
  <c r="C60" i="29"/>
  <c r="D60" i="29"/>
  <c r="F60" i="29" s="1"/>
  <c r="O57" i="29"/>
  <c r="K57" i="29"/>
  <c r="L57" i="29"/>
  <c r="N57" i="29" s="1"/>
  <c r="G59" i="29"/>
  <c r="C59" i="29"/>
  <c r="D59" i="29"/>
  <c r="F59" i="29" s="1"/>
  <c r="G63" i="29"/>
  <c r="C63" i="29"/>
  <c r="D63" i="29"/>
  <c r="F63" i="29" s="1"/>
  <c r="O46" i="29"/>
  <c r="L46" i="29"/>
  <c r="N46" i="29" s="1"/>
  <c r="K46" i="29"/>
  <c r="G52" i="29"/>
  <c r="C52" i="29"/>
  <c r="D52" i="29"/>
  <c r="F52" i="29" s="1"/>
  <c r="G49" i="29"/>
  <c r="C49" i="29"/>
  <c r="D49" i="29"/>
  <c r="F49" i="29" s="1"/>
  <c r="G54" i="29"/>
  <c r="C54" i="29"/>
  <c r="D54" i="29"/>
  <c r="F54" i="29" s="1"/>
  <c r="G50" i="29"/>
  <c r="C50" i="29"/>
  <c r="D50" i="29"/>
  <c r="F50" i="29" s="1"/>
  <c r="O51" i="29"/>
  <c r="K51" i="29"/>
  <c r="L51" i="29"/>
  <c r="N51" i="29" s="1"/>
  <c r="G51" i="29"/>
  <c r="C51" i="29"/>
  <c r="D51" i="29"/>
  <c r="F51" i="29" s="1"/>
  <c r="G53" i="29"/>
  <c r="C53" i="29"/>
  <c r="D53" i="29"/>
  <c r="F53" i="29" s="1"/>
  <c r="G55" i="29"/>
  <c r="C55" i="29"/>
  <c r="D55" i="29"/>
  <c r="F55" i="29" s="1"/>
  <c r="G61" i="29"/>
  <c r="C61" i="29"/>
  <c r="D61" i="29"/>
  <c r="F61" i="29" s="1"/>
  <c r="G47" i="29"/>
  <c r="C47" i="29"/>
  <c r="D47" i="29"/>
  <c r="F47" i="29" s="1"/>
  <c r="G67" i="29"/>
  <c r="C67" i="29"/>
  <c r="D67" i="29"/>
  <c r="F67" i="29" s="1"/>
  <c r="K45" i="29"/>
  <c r="L45" i="29"/>
  <c r="N45" i="29" s="1"/>
  <c r="O45" i="29"/>
  <c r="O66" i="29"/>
  <c r="K66" i="29"/>
  <c r="L66" i="29"/>
  <c r="N66" i="29" s="1"/>
  <c r="O60" i="29"/>
  <c r="K60" i="29"/>
  <c r="L60" i="29"/>
  <c r="N60" i="29" s="1"/>
  <c r="O61" i="29"/>
  <c r="K61" i="29"/>
  <c r="L61" i="29"/>
  <c r="N61" i="29" s="1"/>
  <c r="K43" i="29"/>
  <c r="L43" i="29"/>
  <c r="N43" i="29" s="1"/>
  <c r="O43" i="29"/>
  <c r="D68" i="29"/>
  <c r="F68" i="29" s="1"/>
  <c r="G68" i="29"/>
  <c r="C68" i="29"/>
  <c r="D69" i="29"/>
  <c r="F69" i="29" s="1"/>
  <c r="G69" i="29"/>
  <c r="C69" i="29"/>
  <c r="O44" i="29"/>
  <c r="L44" i="29"/>
  <c r="N44" i="29" s="1"/>
  <c r="K44" i="29"/>
  <c r="O68" i="29"/>
  <c r="K68" i="29"/>
  <c r="O50" i="29"/>
  <c r="J54" i="29"/>
  <c r="J58" i="29"/>
  <c r="J62" i="29"/>
  <c r="B43" i="29"/>
  <c r="B44" i="29"/>
  <c r="B45" i="29"/>
  <c r="B46" i="29"/>
  <c r="B48" i="29"/>
  <c r="B56" i="29"/>
  <c r="B58" i="29"/>
  <c r="B62" i="29"/>
  <c r="B64" i="29"/>
  <c r="B66" i="29"/>
  <c r="L68" i="29"/>
  <c r="N68" i="29" s="1"/>
  <c r="B70" i="29"/>
  <c r="B74" i="29"/>
  <c r="O74" i="29"/>
  <c r="K74" i="29"/>
  <c r="O69" i="29"/>
  <c r="K69" i="29"/>
  <c r="O48" i="29"/>
  <c r="K48" i="29"/>
  <c r="M48" i="29" s="1"/>
  <c r="O52" i="29"/>
  <c r="K52" i="29"/>
  <c r="O56" i="29"/>
  <c r="K56" i="29"/>
  <c r="M56" i="29" s="1"/>
  <c r="O64" i="29"/>
  <c r="K64" i="29"/>
  <c r="L69" i="29"/>
  <c r="N69" i="29" s="1"/>
  <c r="D71" i="29"/>
  <c r="F71" i="29" s="1"/>
  <c r="O71" i="29"/>
  <c r="K71" i="29"/>
  <c r="O73" i="29"/>
  <c r="K73" i="29"/>
  <c r="M73" i="29" s="1"/>
  <c r="O70" i="29"/>
  <c r="K70" i="29"/>
  <c r="J47" i="29"/>
  <c r="J49" i="29"/>
  <c r="J53" i="29"/>
  <c r="J55" i="29"/>
  <c r="J59" i="29"/>
  <c r="J63" i="29"/>
  <c r="J65" i="29"/>
  <c r="L71" i="29"/>
  <c r="N71" i="29" s="1"/>
  <c r="B73" i="29"/>
  <c r="O67" i="29"/>
  <c r="K67" i="29"/>
  <c r="M67" i="29" s="1"/>
  <c r="O72" i="29"/>
  <c r="K72" i="29"/>
  <c r="M72" i="29" s="1"/>
  <c r="B57" i="29"/>
  <c r="B65" i="29"/>
  <c r="L70" i="29"/>
  <c r="N70" i="29" s="1"/>
  <c r="B72" i="29"/>
  <c r="L74" i="29"/>
  <c r="N74" i="29" s="1"/>
  <c r="M14" i="13"/>
  <c r="N40" i="13"/>
  <c r="N34" i="13"/>
  <c r="O30" i="13"/>
  <c r="N28" i="13"/>
  <c r="O27" i="13"/>
  <c r="N24" i="13"/>
  <c r="N20" i="13"/>
  <c r="O18" i="13"/>
  <c r="N14" i="13"/>
  <c r="N10" i="13"/>
  <c r="O37" i="13"/>
  <c r="L9" i="13"/>
  <c r="N12" i="13"/>
  <c r="N26" i="13"/>
  <c r="O38" i="13"/>
  <c r="M64" i="29" l="1"/>
  <c r="M52" i="29"/>
  <c r="E49" i="29"/>
  <c r="E59" i="29"/>
  <c r="M46" i="29"/>
  <c r="M60" i="29"/>
  <c r="E51" i="29"/>
  <c r="M68" i="29"/>
  <c r="E55" i="29"/>
  <c r="E50" i="29"/>
  <c r="C71" i="29"/>
  <c r="E71" i="29" s="1"/>
  <c r="L50" i="29"/>
  <c r="N50" i="29" s="1"/>
  <c r="E69" i="29"/>
  <c r="E52" i="29"/>
  <c r="M57" i="29"/>
  <c r="M44" i="29"/>
  <c r="E47" i="29"/>
  <c r="D72" i="29"/>
  <c r="F72" i="29" s="1"/>
  <c r="G72" i="29"/>
  <c r="C72" i="29"/>
  <c r="O59" i="29"/>
  <c r="K59" i="29"/>
  <c r="L59" i="29"/>
  <c r="N59" i="29" s="1"/>
  <c r="D70" i="29"/>
  <c r="F70" i="29" s="1"/>
  <c r="G70" i="29"/>
  <c r="C70" i="29"/>
  <c r="D43" i="29"/>
  <c r="F43" i="29" s="1"/>
  <c r="G43" i="29"/>
  <c r="C43" i="29"/>
  <c r="O55" i="29"/>
  <c r="K55" i="29"/>
  <c r="L55" i="29"/>
  <c r="N55" i="29" s="1"/>
  <c r="M70" i="29"/>
  <c r="M71" i="29"/>
  <c r="M74" i="29"/>
  <c r="G58" i="29"/>
  <c r="C58" i="29"/>
  <c r="D58" i="29"/>
  <c r="F58" i="29" s="1"/>
  <c r="D46" i="29"/>
  <c r="F46" i="29" s="1"/>
  <c r="G46" i="29"/>
  <c r="C46" i="29"/>
  <c r="O62" i="29"/>
  <c r="K62" i="29"/>
  <c r="L62" i="29"/>
  <c r="N62" i="29" s="1"/>
  <c r="M61" i="29"/>
  <c r="E67" i="29"/>
  <c r="E53" i="29"/>
  <c r="E54" i="29"/>
  <c r="E63" i="29"/>
  <c r="O47" i="29"/>
  <c r="K47" i="29"/>
  <c r="L47" i="29"/>
  <c r="N47" i="29" s="1"/>
  <c r="G48" i="29"/>
  <c r="C48" i="29"/>
  <c r="D48" i="29"/>
  <c r="F48" i="29" s="1"/>
  <c r="O53" i="29"/>
  <c r="K53" i="29"/>
  <c r="L53" i="29"/>
  <c r="N53" i="29" s="1"/>
  <c r="G66" i="29"/>
  <c r="C66" i="29"/>
  <c r="D66" i="29"/>
  <c r="F66" i="29" s="1"/>
  <c r="G56" i="29"/>
  <c r="C56" i="29"/>
  <c r="D56" i="29"/>
  <c r="F56" i="29" s="1"/>
  <c r="D45" i="29"/>
  <c r="F45" i="29" s="1"/>
  <c r="G45" i="29"/>
  <c r="C45" i="29"/>
  <c r="O58" i="29"/>
  <c r="K58" i="29"/>
  <c r="L58" i="29"/>
  <c r="N58" i="29" s="1"/>
  <c r="E68" i="29"/>
  <c r="E60" i="29"/>
  <c r="D73" i="29"/>
  <c r="F73" i="29" s="1"/>
  <c r="G73" i="29"/>
  <c r="C73" i="29"/>
  <c r="G62" i="29"/>
  <c r="C62" i="29"/>
  <c r="D62" i="29"/>
  <c r="F62" i="29" s="1"/>
  <c r="G65" i="29"/>
  <c r="C65" i="29"/>
  <c r="D65" i="29"/>
  <c r="F65" i="29" s="1"/>
  <c r="O65" i="29"/>
  <c r="K65" i="29"/>
  <c r="L65" i="29"/>
  <c r="N65" i="29" s="1"/>
  <c r="G57" i="29"/>
  <c r="C57" i="29"/>
  <c r="D57" i="29"/>
  <c r="F57" i="29" s="1"/>
  <c r="O63" i="29"/>
  <c r="K63" i="29"/>
  <c r="L63" i="29"/>
  <c r="N63" i="29" s="1"/>
  <c r="O49" i="29"/>
  <c r="K49" i="29"/>
  <c r="L49" i="29"/>
  <c r="N49" i="29" s="1"/>
  <c r="M69" i="29"/>
  <c r="D74" i="29"/>
  <c r="F74" i="29" s="1"/>
  <c r="G74" i="29"/>
  <c r="C74" i="29"/>
  <c r="G64" i="29"/>
  <c r="C64" i="29"/>
  <c r="D64" i="29"/>
  <c r="F64" i="29" s="1"/>
  <c r="D44" i="29"/>
  <c r="F44" i="29" s="1"/>
  <c r="G44" i="29"/>
  <c r="C44" i="29"/>
  <c r="O54" i="29"/>
  <c r="K54" i="29"/>
  <c r="L54" i="29"/>
  <c r="N54" i="29" s="1"/>
  <c r="M43" i="29"/>
  <c r="M66" i="29"/>
  <c r="M45" i="29"/>
  <c r="E61" i="29"/>
  <c r="M51" i="29"/>
  <c r="N8" i="13"/>
  <c r="O34" i="13"/>
  <c r="N18" i="13"/>
  <c r="O10" i="13"/>
  <c r="O12" i="13"/>
  <c r="O14" i="13"/>
  <c r="O16" i="13"/>
  <c r="O20" i="13"/>
  <c r="N22" i="13"/>
  <c r="O24" i="13"/>
  <c r="O26" i="13"/>
  <c r="O28" i="13"/>
  <c r="N30" i="13"/>
  <c r="O32" i="13"/>
  <c r="O36" i="13"/>
  <c r="N38" i="13"/>
  <c r="O40" i="13"/>
  <c r="O9" i="13"/>
  <c r="O11" i="13"/>
  <c r="N13" i="13"/>
  <c r="N15" i="13"/>
  <c r="N17" i="13"/>
  <c r="O19" i="13"/>
  <c r="O21" i="13"/>
  <c r="N23" i="13"/>
  <c r="N25" i="13"/>
  <c r="O29" i="13"/>
  <c r="N31" i="13"/>
  <c r="O33" i="13"/>
  <c r="O35" i="13"/>
  <c r="N37" i="13"/>
  <c r="N39" i="13"/>
  <c r="O8" i="13"/>
  <c r="N36" i="13"/>
  <c r="O22" i="13"/>
  <c r="N21" i="13"/>
  <c r="N32" i="13"/>
  <c r="N16" i="13"/>
  <c r="N9" i="13"/>
  <c r="N29" i="13"/>
  <c r="O13" i="13"/>
  <c r="N33" i="13"/>
  <c r="O17" i="13"/>
  <c r="O25" i="13"/>
  <c r="N11" i="13"/>
  <c r="O23" i="13"/>
  <c r="O31" i="13"/>
  <c r="O39" i="13"/>
  <c r="N35" i="13"/>
  <c r="N27" i="13"/>
  <c r="N19" i="13"/>
  <c r="O15" i="13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32" i="16"/>
  <c r="M59" i="29" l="1"/>
  <c r="E57" i="29"/>
  <c r="E74" i="29"/>
  <c r="E46" i="29"/>
  <c r="E43" i="29"/>
  <c r="M54" i="29"/>
  <c r="M63" i="29"/>
  <c r="E62" i="29"/>
  <c r="M58" i="29"/>
  <c r="M53" i="29"/>
  <c r="E58" i="29"/>
  <c r="E72" i="29"/>
  <c r="M50" i="29"/>
  <c r="E66" i="29"/>
  <c r="M49" i="29"/>
  <c r="E65" i="29"/>
  <c r="E44" i="29"/>
  <c r="E64" i="29"/>
  <c r="M65" i="29"/>
  <c r="E73" i="29"/>
  <c r="E45" i="29"/>
  <c r="E56" i="29"/>
  <c r="M47" i="29"/>
  <c r="M62" i="29"/>
  <c r="M55" i="29"/>
  <c r="E48" i="29"/>
  <c r="E70" i="29"/>
  <c r="AL20" i="24"/>
  <c r="AK20" i="24"/>
  <c r="AJ20" i="24"/>
  <c r="AI20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L11" i="24"/>
  <c r="AK11" i="24"/>
  <c r="AJ11" i="24"/>
  <c r="AI11" i="24"/>
  <c r="AH11" i="24"/>
  <c r="AG11" i="24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C33" i="16" l="1"/>
  <c r="F33" i="16"/>
  <c r="G33" i="16"/>
  <c r="C34" i="16"/>
  <c r="F34" i="16"/>
  <c r="G34" i="16"/>
  <c r="C35" i="16"/>
  <c r="F35" i="16"/>
  <c r="G35" i="16"/>
  <c r="C36" i="16"/>
  <c r="F36" i="16"/>
  <c r="G36" i="16"/>
  <c r="C37" i="16"/>
  <c r="F37" i="16"/>
  <c r="G37" i="16"/>
  <c r="C38" i="16"/>
  <c r="F38" i="16"/>
  <c r="G38" i="16"/>
  <c r="C39" i="16"/>
  <c r="F39" i="16"/>
  <c r="G39" i="16"/>
  <c r="C40" i="16"/>
  <c r="F40" i="16"/>
  <c r="G40" i="16"/>
  <c r="C41" i="16"/>
  <c r="F41" i="16"/>
  <c r="G41" i="16"/>
  <c r="C42" i="16"/>
  <c r="F42" i="16"/>
  <c r="G42" i="16"/>
  <c r="C43" i="16"/>
  <c r="F43" i="16"/>
  <c r="G43" i="16"/>
  <c r="C44" i="16"/>
  <c r="F44" i="16"/>
  <c r="G44" i="16"/>
  <c r="C45" i="16"/>
  <c r="F45" i="16"/>
  <c r="G45" i="16"/>
  <c r="C46" i="16"/>
  <c r="F46" i="16"/>
  <c r="G46" i="16"/>
  <c r="C47" i="16"/>
  <c r="F47" i="16"/>
  <c r="G47" i="16"/>
  <c r="C48" i="16"/>
  <c r="F48" i="16"/>
  <c r="G48" i="16"/>
  <c r="C49" i="16"/>
  <c r="F49" i="16"/>
  <c r="G49" i="16"/>
  <c r="C50" i="16"/>
  <c r="F50" i="16"/>
  <c r="G50" i="16"/>
  <c r="C51" i="16"/>
  <c r="F51" i="16"/>
  <c r="G51" i="16"/>
  <c r="G32" i="16"/>
  <c r="F32" i="16"/>
  <c r="C32" i="16"/>
  <c r="R12" i="19" l="1"/>
  <c r="R11" i="19"/>
  <c r="R10" i="19"/>
  <c r="R9" i="19"/>
  <c r="R8" i="19"/>
  <c r="R7" i="19"/>
  <c r="C28" i="19" l="1"/>
  <c r="O27" i="19"/>
  <c r="H28" i="19"/>
  <c r="D28" i="19"/>
  <c r="Q27" i="19"/>
  <c r="L27" i="19"/>
  <c r="M35" i="13" l="1"/>
  <c r="L35" i="13"/>
  <c r="L27" i="13"/>
  <c r="M27" i="13"/>
  <c r="L11" i="13"/>
  <c r="M11" i="13"/>
  <c r="L38" i="13"/>
  <c r="M38" i="13"/>
  <c r="L18" i="13"/>
  <c r="M18" i="13"/>
  <c r="L39" i="13"/>
  <c r="M39" i="13"/>
  <c r="L31" i="13"/>
  <c r="M31" i="13"/>
  <c r="L23" i="13"/>
  <c r="M23" i="13"/>
  <c r="L19" i="13"/>
  <c r="M19" i="13"/>
  <c r="L30" i="13"/>
  <c r="M30" i="13"/>
  <c r="L22" i="13"/>
  <c r="M22" i="13"/>
  <c r="L14" i="13"/>
  <c r="L8" i="13"/>
  <c r="M8" i="13"/>
  <c r="L37" i="13"/>
  <c r="M37" i="13"/>
  <c r="L33" i="13"/>
  <c r="M33" i="13"/>
  <c r="L29" i="13"/>
  <c r="M29" i="13"/>
  <c r="L25" i="13"/>
  <c r="M25" i="13"/>
  <c r="L21" i="13"/>
  <c r="M21" i="13"/>
  <c r="L17" i="13"/>
  <c r="M17" i="13"/>
  <c r="L13" i="13"/>
  <c r="M13" i="13"/>
  <c r="M9" i="13"/>
  <c r="L15" i="13"/>
  <c r="M15" i="13"/>
  <c r="L34" i="13"/>
  <c r="M34" i="13"/>
  <c r="L26" i="13"/>
  <c r="M26" i="13"/>
  <c r="L10" i="13"/>
  <c r="M10" i="13"/>
  <c r="M40" i="13"/>
  <c r="L40" i="13"/>
  <c r="M36" i="13"/>
  <c r="L36" i="13"/>
  <c r="M32" i="13"/>
  <c r="L32" i="13"/>
  <c r="M28" i="13"/>
  <c r="L28" i="13"/>
  <c r="M24" i="13"/>
  <c r="L24" i="13"/>
  <c r="M20" i="13"/>
  <c r="L20" i="13"/>
  <c r="M16" i="13"/>
  <c r="L16" i="13"/>
  <c r="M12" i="13"/>
  <c r="L12" i="13"/>
  <c r="M27" i="19"/>
  <c r="P27" i="19" s="1"/>
  <c r="F28" i="19"/>
  <c r="G28" i="19" s="1"/>
  <c r="C26" i="19"/>
  <c r="F26" i="19"/>
  <c r="H26" i="19"/>
  <c r="D26" i="19"/>
  <c r="C24" i="19"/>
  <c r="F24" i="19"/>
  <c r="H24" i="19"/>
  <c r="D24" i="19"/>
  <c r="H27" i="19"/>
  <c r="D27" i="19"/>
  <c r="C27" i="19"/>
  <c r="F27" i="19"/>
  <c r="O25" i="19"/>
  <c r="Q25" i="19"/>
  <c r="M25" i="19"/>
  <c r="L25" i="19"/>
  <c r="Q28" i="19"/>
  <c r="M28" i="19"/>
  <c r="L28" i="19"/>
  <c r="O28" i="19"/>
  <c r="H25" i="19"/>
  <c r="D25" i="19"/>
  <c r="C25" i="19"/>
  <c r="F25" i="19"/>
  <c r="Q24" i="19"/>
  <c r="M24" i="19"/>
  <c r="L24" i="19"/>
  <c r="O24" i="19"/>
  <c r="O23" i="19"/>
  <c r="Q23" i="19"/>
  <c r="M23" i="19"/>
  <c r="L23" i="19"/>
  <c r="Q26" i="19"/>
  <c r="M26" i="19"/>
  <c r="L26" i="19"/>
  <c r="O26" i="19"/>
  <c r="H23" i="19"/>
  <c r="D23" i="19"/>
  <c r="C23" i="19"/>
  <c r="F23" i="19"/>
  <c r="E28" i="19"/>
  <c r="N27" i="19" l="1"/>
  <c r="N23" i="19"/>
  <c r="N25" i="19"/>
  <c r="G24" i="19"/>
  <c r="G26" i="19"/>
  <c r="E23" i="19"/>
  <c r="N26" i="19"/>
  <c r="N24" i="19"/>
  <c r="E25" i="19"/>
  <c r="N28" i="19"/>
  <c r="E27" i="19"/>
  <c r="P23" i="19"/>
  <c r="P25" i="19"/>
  <c r="G23" i="19"/>
  <c r="P26" i="19"/>
  <c r="P24" i="19"/>
  <c r="G25" i="19"/>
  <c r="P28" i="19"/>
  <c r="G27" i="19"/>
  <c r="E24" i="19"/>
  <c r="E26" i="19"/>
  <c r="L23" i="8" l="1"/>
  <c r="I23" i="8"/>
  <c r="E23" i="8"/>
  <c r="K38" i="2" l="1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B39" i="2" l="1"/>
  <c r="C39" i="2" s="1"/>
  <c r="O38" i="2"/>
  <c r="Q38" i="2"/>
  <c r="M38" i="2"/>
  <c r="L38" i="2"/>
  <c r="B26" i="2"/>
  <c r="B28" i="2"/>
  <c r="B30" i="2"/>
  <c r="B32" i="2"/>
  <c r="B34" i="2"/>
  <c r="B36" i="2"/>
  <c r="B38" i="2"/>
  <c r="K27" i="2"/>
  <c r="K29" i="2"/>
  <c r="K31" i="2"/>
  <c r="K33" i="2"/>
  <c r="K35" i="2"/>
  <c r="K37" i="2"/>
  <c r="K39" i="2"/>
  <c r="B27" i="2"/>
  <c r="B29" i="2"/>
  <c r="B31" i="2"/>
  <c r="B33" i="2"/>
  <c r="B35" i="2"/>
  <c r="B37" i="2"/>
  <c r="K26" i="2"/>
  <c r="K28" i="2"/>
  <c r="K30" i="2"/>
  <c r="K32" i="2"/>
  <c r="K34" i="2"/>
  <c r="K36" i="2"/>
  <c r="D39" i="2" l="1"/>
  <c r="H39" i="2"/>
  <c r="F39" i="2"/>
  <c r="P38" i="2"/>
  <c r="E39" i="2"/>
  <c r="O32" i="2"/>
  <c r="Q32" i="2"/>
  <c r="M32" i="2"/>
  <c r="L32" i="2"/>
  <c r="C37" i="2"/>
  <c r="F37" i="2"/>
  <c r="H37" i="2"/>
  <c r="D37" i="2"/>
  <c r="C29" i="2"/>
  <c r="F29" i="2"/>
  <c r="H29" i="2"/>
  <c r="D29" i="2"/>
  <c r="Q35" i="2"/>
  <c r="M35" i="2"/>
  <c r="L35" i="2"/>
  <c r="O35" i="2"/>
  <c r="Q27" i="2"/>
  <c r="M27" i="2"/>
  <c r="L27" i="2"/>
  <c r="O27" i="2"/>
  <c r="H32" i="2"/>
  <c r="D32" i="2"/>
  <c r="C32" i="2"/>
  <c r="F32" i="2"/>
  <c r="N38" i="2"/>
  <c r="O30" i="2"/>
  <c r="Q30" i="2"/>
  <c r="M30" i="2"/>
  <c r="L30" i="2"/>
  <c r="C35" i="2"/>
  <c r="F35" i="2"/>
  <c r="H35" i="2"/>
  <c r="D35" i="2"/>
  <c r="C27" i="2"/>
  <c r="F27" i="2"/>
  <c r="H27" i="2"/>
  <c r="D27" i="2"/>
  <c r="Q33" i="2"/>
  <c r="M33" i="2"/>
  <c r="L33" i="2"/>
  <c r="O33" i="2"/>
  <c r="H38" i="2"/>
  <c r="D38" i="2"/>
  <c r="C38" i="2"/>
  <c r="F38" i="2"/>
  <c r="H30" i="2"/>
  <c r="D30" i="2"/>
  <c r="C30" i="2"/>
  <c r="F30" i="2"/>
  <c r="O36" i="2"/>
  <c r="Q36" i="2"/>
  <c r="M36" i="2"/>
  <c r="L36" i="2"/>
  <c r="O28" i="2"/>
  <c r="Q28" i="2"/>
  <c r="M28" i="2"/>
  <c r="L28" i="2"/>
  <c r="C33" i="2"/>
  <c r="F33" i="2"/>
  <c r="H33" i="2"/>
  <c r="D33" i="2"/>
  <c r="Q39" i="2"/>
  <c r="M39" i="2"/>
  <c r="L39" i="2"/>
  <c r="O39" i="2"/>
  <c r="Q31" i="2"/>
  <c r="M31" i="2"/>
  <c r="L31" i="2"/>
  <c r="O31" i="2"/>
  <c r="H36" i="2"/>
  <c r="D36" i="2"/>
  <c r="C36" i="2"/>
  <c r="F36" i="2"/>
  <c r="H28" i="2"/>
  <c r="D28" i="2"/>
  <c r="C28" i="2"/>
  <c r="F28" i="2"/>
  <c r="O34" i="2"/>
  <c r="Q34" i="2"/>
  <c r="M34" i="2"/>
  <c r="L34" i="2"/>
  <c r="O26" i="2"/>
  <c r="Q26" i="2"/>
  <c r="M26" i="2"/>
  <c r="L26" i="2"/>
  <c r="C31" i="2"/>
  <c r="F31" i="2"/>
  <c r="H31" i="2"/>
  <c r="D31" i="2"/>
  <c r="Q37" i="2"/>
  <c r="M37" i="2"/>
  <c r="L37" i="2"/>
  <c r="O37" i="2"/>
  <c r="Q29" i="2"/>
  <c r="M29" i="2"/>
  <c r="L29" i="2"/>
  <c r="O29" i="2"/>
  <c r="H34" i="2"/>
  <c r="D34" i="2"/>
  <c r="C34" i="2"/>
  <c r="F34" i="2"/>
  <c r="H26" i="2"/>
  <c r="D26" i="2"/>
  <c r="C26" i="2"/>
  <c r="F26" i="2"/>
  <c r="G39" i="2" l="1"/>
  <c r="G27" i="2"/>
  <c r="E26" i="2"/>
  <c r="E34" i="2"/>
  <c r="N29" i="2"/>
  <c r="N37" i="2"/>
  <c r="E28" i="2"/>
  <c r="E36" i="2"/>
  <c r="N31" i="2"/>
  <c r="N39" i="2"/>
  <c r="E30" i="2"/>
  <c r="E38" i="2"/>
  <c r="N33" i="2"/>
  <c r="N32" i="2"/>
  <c r="E31" i="2"/>
  <c r="E33" i="2"/>
  <c r="E27" i="2"/>
  <c r="E35" i="2"/>
  <c r="G35" i="2"/>
  <c r="P26" i="2"/>
  <c r="P34" i="2"/>
  <c r="P28" i="2"/>
  <c r="P36" i="2"/>
  <c r="P30" i="2"/>
  <c r="G29" i="2"/>
  <c r="G26" i="2"/>
  <c r="G34" i="2"/>
  <c r="P29" i="2"/>
  <c r="P37" i="2"/>
  <c r="G28" i="2"/>
  <c r="G36" i="2"/>
  <c r="P31" i="2"/>
  <c r="G31" i="2"/>
  <c r="G37" i="2"/>
  <c r="P39" i="2"/>
  <c r="G30" i="2"/>
  <c r="G38" i="2"/>
  <c r="N35" i="2"/>
  <c r="P32" i="2"/>
  <c r="P33" i="2"/>
  <c r="E32" i="2"/>
  <c r="N27" i="2"/>
  <c r="G32" i="2"/>
  <c r="P27" i="2"/>
  <c r="P35" i="2"/>
  <c r="N26" i="2"/>
  <c r="N34" i="2"/>
  <c r="G33" i="2"/>
  <c r="N28" i="2"/>
  <c r="N36" i="2"/>
  <c r="N30" i="2"/>
  <c r="E29" i="2"/>
  <c r="E37" i="2"/>
</calcChain>
</file>

<file path=xl/sharedStrings.xml><?xml version="1.0" encoding="utf-8"?>
<sst xmlns="http://schemas.openxmlformats.org/spreadsheetml/2006/main" count="435" uniqueCount="183">
  <si>
    <t>Council area</t>
  </si>
  <si>
    <t>Males</t>
  </si>
  <si>
    <t>Females</t>
  </si>
  <si>
    <t>Life expectancy (LE)</t>
  </si>
  <si>
    <t>LE Lower confidence interval</t>
  </si>
  <si>
    <t>LE Upper confidence interval</t>
  </si>
  <si>
    <t>Healthy life expectancy (HLE)</t>
  </si>
  <si>
    <t>HLE Lower confidence interval</t>
  </si>
  <si>
    <t>HLE Upper confidence interval</t>
  </si>
  <si>
    <t>Proportion of life in good health</t>
  </si>
  <si>
    <t>Aberdeen City</t>
  </si>
  <si>
    <t>Aberdeenshire</t>
  </si>
  <si>
    <t>Angus</t>
  </si>
  <si>
    <t>Argyll and Bute</t>
  </si>
  <si>
    <t>City of Edinburgh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</si>
  <si>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</si>
  <si>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</si>
  <si>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</si>
  <si>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</si>
  <si>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</si>
  <si>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</si>
  <si>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</si>
  <si>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</si>
  <si>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</si>
  <si>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</si>
  <si>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</si>
  <si>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</si>
  <si>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</si>
  <si>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</si>
  <si>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Na h-Eileanan Siar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</si>
  <si>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</si>
  <si>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</si>
  <si>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</si>
  <si>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</si>
  <si>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</si>
  <si>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</si>
  <si>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</si>
  <si>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</si>
  <si>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</si>
  <si>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</si>
  <si>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</si>
  <si>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</si>
  <si>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Ayrshire and Arran</t>
  </si>
  <si>
    <t>Borders</t>
  </si>
  <si>
    <t>Forth Valley</t>
  </si>
  <si>
    <t>Grampian</t>
  </si>
  <si>
    <t>Greater Glasgow and Clyde</t>
  </si>
  <si>
    <t>Lanarkshire</t>
  </si>
  <si>
    <t>Lothian</t>
  </si>
  <si>
    <t>Orkney</t>
  </si>
  <si>
    <t>Shetland</t>
  </si>
  <si>
    <t>Tayside</t>
  </si>
  <si>
    <t>Western Isles</t>
  </si>
  <si>
    <t>Life expectancy</t>
  </si>
  <si>
    <t>Healthy life expectancy</t>
  </si>
  <si>
    <t>SIMD Decile</t>
  </si>
  <si>
    <t>decile 1 (most deprived)</t>
  </si>
  <si>
    <t>decile 2</t>
  </si>
  <si>
    <t>decile 3</t>
  </si>
  <si>
    <t>decile 4</t>
  </si>
  <si>
    <t>decile 5</t>
  </si>
  <si>
    <t>decile 6</t>
  </si>
  <si>
    <t>decile 7</t>
  </si>
  <si>
    <t>decile 8</t>
  </si>
  <si>
    <t>decile 9</t>
  </si>
  <si>
    <t>decile 10 (least deprived)</t>
  </si>
  <si>
    <t>Council Area</t>
  </si>
  <si>
    <t>SCOTLAND</t>
  </si>
  <si>
    <t>between 2001-2003 and 2012-2014</t>
  </si>
  <si>
    <t>between 2012-2014 and 2016-2018</t>
  </si>
  <si>
    <t>LE change in weeks/year 2001-2003 to 2012-2014</t>
  </si>
  <si>
    <t>LE change in weeks/year 2012-2014 to 2016-2018</t>
  </si>
  <si>
    <t>Large Urban Areas</t>
  </si>
  <si>
    <t>Other Urban Areas</t>
  </si>
  <si>
    <t>Accessible Small Towns</t>
  </si>
  <si>
    <t>Remote Small Towns</t>
  </si>
  <si>
    <t>Accessible Rural</t>
  </si>
  <si>
    <t>Remote Rural</t>
  </si>
  <si>
    <t>Age band</t>
  </si>
  <si>
    <t>less than 1</t>
  </si>
  <si>
    <t>1 to 4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</si>
  <si>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</si>
  <si>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</si>
  <si>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</si>
  <si>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</si>
  <si>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</si>
  <si>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</si>
  <si>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</si>
  <si>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</si>
  <si>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</si>
  <si>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</si>
  <si>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</si>
  <si>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</si>
  <si>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</si>
  <si>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</si>
  <si>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</si>
  <si>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</si>
  <si>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t>85 to 89</t>
  </si>
  <si>
    <t>90+</t>
  </si>
  <si>
    <t>1980-1982</t>
  </si>
  <si>
    <t>1981-1983</t>
  </si>
  <si>
    <t>1982-1984</t>
  </si>
  <si>
    <t>1983-1985</t>
  </si>
  <si>
    <t>1984-1986</t>
  </si>
  <si>
    <t>1985-1987</t>
  </si>
  <si>
    <t>1986-1988</t>
  </si>
  <si>
    <t>1987-1989</t>
  </si>
  <si>
    <t>1988-1990</t>
  </si>
  <si>
    <t>1989-1991</t>
  </si>
  <si>
    <t>1990-1992</t>
  </si>
  <si>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</si>
  <si>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</si>
  <si>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</si>
  <si>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</si>
  <si>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</si>
  <si>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</si>
  <si>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</si>
  <si>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</si>
  <si>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</si>
  <si>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</si>
  <si>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</si>
  <si>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</si>
  <si>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</si>
  <si>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</si>
  <si>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</si>
  <si>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</si>
  <si>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</si>
  <si>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</si>
  <si>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2009-2011</t>
  </si>
  <si>
    <t>2010-2012</t>
  </si>
  <si>
    <t>2011-2013</t>
  </si>
  <si>
    <t>2012-2014</t>
  </si>
  <si>
    <t>2013-2015</t>
  </si>
  <si>
    <t>2014-2016</t>
  </si>
  <si>
    <t>2015-2017</t>
  </si>
  <si>
    <t>2016-2018</t>
  </si>
  <si>
    <t>Scotland</t>
  </si>
  <si>
    <t>England</t>
  </si>
  <si>
    <t>Northern Ireland</t>
  </si>
  <si>
    <t>Wales</t>
  </si>
  <si>
    <t>United Kingdom</t>
  </si>
  <si>
    <t>Source: Office for National Statistics (National Life Tables for UK and constituent countries)</t>
  </si>
  <si>
    <t>© Crown Copyright 2019</t>
  </si>
  <si>
    <t>Figure 1. Life expectancy  at birth in UK constituent countries. 1980-1982 to 2016-2018</t>
  </si>
  <si>
    <t>Life expectancy in Scottish areas, 2016-2018</t>
  </si>
  <si>
    <t>Figure 2. Life expectancy and healthy life expectancy at all ages in Scotland, males and females, 2016-2018</t>
  </si>
  <si>
    <t>Source: Life expectancy in Scottish areas 2016-2018 (NRS)</t>
  </si>
  <si>
    <t xml:space="preserve">Figure 4. Almost all council areas of Scotland experienced a slow in 
life expectancy growth after 2012-2014. </t>
  </si>
  <si>
    <t>Figure 6. Life expectancy, healthy life expectancy and proportion of life in good health at birth in Scotland's council areas, 2016-2018, males and females</t>
  </si>
  <si>
    <t>Figure 1.</t>
  </si>
  <si>
    <t>Life expectancy  at birth in UK constituent countries. 1980-1982 to 2016-2018</t>
  </si>
  <si>
    <t>Figure 2.</t>
  </si>
  <si>
    <t>Life expectancy and healthy life expectancy at all ages in Scotland, males and females, 2016-2018</t>
  </si>
  <si>
    <t>Figure 3.</t>
  </si>
  <si>
    <t>Figure 4.</t>
  </si>
  <si>
    <t>Figure 5.</t>
  </si>
  <si>
    <t>Figure 6.</t>
  </si>
  <si>
    <t>Life expectancy, healthy life expectancy and proportion of life in good health at birth in Scotland's council areas, 2016-2018, males and females</t>
  </si>
  <si>
    <t>Figure 7.</t>
  </si>
  <si>
    <t>Life expectancy and healthy life expectancy at birth by SIMD deciles, 2016-2018, males and females</t>
  </si>
  <si>
    <t>Figure 8.</t>
  </si>
  <si>
    <t>Life expectancy and healthy life expectancy at birth in urban rural areas, 2016-2018</t>
  </si>
  <si>
    <t>back to contents</t>
  </si>
  <si>
    <t>1. Urban rural 6 fold classification (2016)</t>
  </si>
  <si>
    <t>1. Scottish Index of Multiple Deprivation (2016 based)</t>
  </si>
  <si>
    <t>Contents:</t>
  </si>
  <si>
    <t>life in good health</t>
  </si>
  <si>
    <t>life in not good health</t>
  </si>
  <si>
    <t>Figure 5.  Life expectancy and healthy life expectancy at birth in NHS health boards, 2016-2018, males and females</t>
  </si>
  <si>
    <t>Life expectancy and healthy life expectancy at birth in Scotland's council areas, 2016-2018, males and females</t>
  </si>
  <si>
    <t>© Crown copyright 2019</t>
  </si>
  <si>
    <t>Life expectancy and healthy life expectancy at birth in NHS health boards, 2016-2018, males and females</t>
  </si>
  <si>
    <t>Health Board</t>
  </si>
  <si>
    <r>
      <t>Figure 7. Life expectancy and healthy life expectancy at birth by SIMD deciles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2016-2018, males and females</t>
    </r>
  </si>
  <si>
    <t>Footnote:</t>
  </si>
  <si>
    <r>
      <t>Figure 8. Life expectancy and healthy life expectancy at birth in urban rural areas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2016-2018</t>
    </r>
  </si>
  <si>
    <t>Almost all council areas of Scotland experienced a slow in life expectancy growth after 2012-2014.</t>
  </si>
  <si>
    <t>Percentage of life expectancy in good health</t>
  </si>
  <si>
    <t>Rank order (LE)</t>
  </si>
  <si>
    <t>Figure 3. Life expectancy and healthy life expectancy at birth in Scotland's council areas, 2016-2018, males and females</t>
  </si>
  <si>
    <t>Life expectancy (LE) 2001-2003</t>
  </si>
  <si>
    <t>Life expectancy (LE) 2012-2014</t>
  </si>
  <si>
    <t>Life expectancy (LE) 2016-2018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</si>
</sst>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vertAlign val="superscript"/>
      <sz val="12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u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205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6" fillId="2" borderId="0" xfId="3" applyFont="1" applyFill="1" applyBorder="1" applyAlignment="1"/>
    <xf numFmtId="0" fontId="6" fillId="2" borderId="0" xfId="3" applyFont="1" applyFill="1" applyBorder="1" applyAlignment="1">
      <alignment vertical="center"/>
    </xf>
    <xf numFmtId="0" fontId="7" fillId="2" borderId="0" xfId="0" applyFont="1" applyFill="1"/>
    <xf numFmtId="0" fontId="7" fillId="0" borderId="0" xfId="0" applyFont="1"/>
    <xf numFmtId="0" fontId="8" fillId="2" borderId="0" xfId="0" applyFont="1" applyFill="1"/>
    <xf numFmtId="0" fontId="10" fillId="2" borderId="0" xfId="3" applyFont="1" applyFill="1" applyBorder="1" applyAlignment="1">
      <alignment vertical="center"/>
    </xf>
    <xf numFmtId="0" fontId="11" fillId="2" borderId="0" xfId="3" applyFont="1" applyFill="1"/>
    <xf numFmtId="0" fontId="4" fillId="2" borderId="0" xfId="3" applyFont="1" applyFill="1"/>
    <xf numFmtId="0" fontId="12" fillId="2" borderId="0" xfId="0" applyFont="1" applyFill="1"/>
    <xf numFmtId="0" fontId="6" fillId="2" borderId="0" xfId="3" applyFont="1" applyFill="1" applyAlignment="1">
      <alignment wrapText="1"/>
    </xf>
    <xf numFmtId="164" fontId="12" fillId="2" borderId="0" xfId="0" applyNumberFormat="1" applyFont="1" applyFill="1"/>
    <xf numFmtId="0" fontId="13" fillId="2" borderId="12" xfId="3" applyFont="1" applyFill="1" applyBorder="1" applyAlignment="1">
      <alignment vertical="center"/>
    </xf>
    <xf numFmtId="0" fontId="13" fillId="2" borderId="12" xfId="3" applyFont="1" applyFill="1" applyBorder="1" applyAlignment="1">
      <alignment horizontal="right" vertical="center" wrapText="1"/>
    </xf>
    <xf numFmtId="164" fontId="14" fillId="2" borderId="0" xfId="0" applyNumberFormat="1" applyFont="1" applyFill="1"/>
    <xf numFmtId="0" fontId="14" fillId="2" borderId="0" xfId="0" applyFont="1" applyFill="1"/>
    <xf numFmtId="0" fontId="4" fillId="2" borderId="0" xfId="3" applyFont="1" applyFill="1" applyAlignment="1"/>
    <xf numFmtId="0" fontId="13" fillId="2" borderId="0" xfId="3" applyFont="1" applyFill="1"/>
    <xf numFmtId="0" fontId="15" fillId="2" borderId="0" xfId="3" applyFont="1" applyFill="1" applyAlignment="1"/>
    <xf numFmtId="164" fontId="4" fillId="2" borderId="0" xfId="3" applyNumberFormat="1" applyFont="1" applyFill="1"/>
    <xf numFmtId="0" fontId="12" fillId="2" borderId="0" xfId="0" applyFont="1" applyFill="1" applyBorder="1"/>
    <xf numFmtId="0" fontId="3" fillId="2" borderId="0" xfId="0" applyFont="1" applyFill="1" applyBorder="1" applyAlignment="1">
      <alignment horizontal="center" vertical="center" readingOrder="1"/>
    </xf>
    <xf numFmtId="0" fontId="4" fillId="2" borderId="0" xfId="3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6" fillId="0" borderId="0" xfId="0" applyFont="1" applyAlignment="1">
      <alignment horizontal="left" readingOrder="1"/>
    </xf>
    <xf numFmtId="0" fontId="10" fillId="2" borderId="0" xfId="0" applyFont="1" applyFill="1" applyAlignment="1">
      <alignment horizontal="center" readingOrder="1"/>
    </xf>
    <xf numFmtId="164" fontId="4" fillId="2" borderId="0" xfId="0" applyNumberFormat="1" applyFont="1" applyFill="1"/>
    <xf numFmtId="0" fontId="4" fillId="2" borderId="0" xfId="0" applyFont="1" applyFill="1"/>
    <xf numFmtId="0" fontId="4" fillId="2" borderId="8" xfId="0" applyFont="1" applyFill="1" applyBorder="1" applyAlignment="1">
      <alignment horizontal="right"/>
    </xf>
    <xf numFmtId="2" fontId="4" fillId="2" borderId="0" xfId="3" applyNumberFormat="1" applyFont="1" applyFill="1" applyBorder="1" applyAlignment="1">
      <alignment horizontal="right"/>
    </xf>
    <xf numFmtId="2" fontId="4" fillId="2" borderId="0" xfId="3" applyNumberFormat="1" applyFont="1" applyFill="1" applyBorder="1"/>
    <xf numFmtId="2" fontId="4" fillId="2" borderId="0" xfId="0" applyNumberFormat="1" applyFont="1" applyFill="1"/>
    <xf numFmtId="2" fontId="4" fillId="2" borderId="0" xfId="3" applyNumberFormat="1" applyFont="1" applyFill="1"/>
    <xf numFmtId="0" fontId="4" fillId="2" borderId="10" xfId="0" applyFont="1" applyFill="1" applyBorder="1" applyAlignment="1">
      <alignment horizontal="right"/>
    </xf>
    <xf numFmtId="164" fontId="13" fillId="2" borderId="0" xfId="0" applyNumberFormat="1" applyFont="1" applyFill="1"/>
    <xf numFmtId="0" fontId="13" fillId="2" borderId="0" xfId="0" applyFont="1" applyFill="1"/>
    <xf numFmtId="2" fontId="4" fillId="2" borderId="0" xfId="0" applyNumberFormat="1" applyFont="1" applyFill="1" applyBorder="1"/>
    <xf numFmtId="2" fontId="4" fillId="2" borderId="9" xfId="3" applyNumberFormat="1" applyFont="1" applyFill="1" applyBorder="1" applyAlignment="1">
      <alignment horizontal="right"/>
    </xf>
    <xf numFmtId="2" fontId="4" fillId="2" borderId="9" xfId="0" applyNumberFormat="1" applyFont="1" applyFill="1" applyBorder="1"/>
    <xf numFmtId="2" fontId="4" fillId="2" borderId="9" xfId="3" applyNumberFormat="1" applyFont="1" applyFill="1" applyBorder="1"/>
    <xf numFmtId="164" fontId="12" fillId="2" borderId="0" xfId="0" applyNumberFormat="1" applyFont="1" applyFill="1" applyAlignment="1"/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horizontal="center" wrapText="1"/>
    </xf>
    <xf numFmtId="164" fontId="12" fillId="2" borderId="0" xfId="0" applyNumberFormat="1" applyFont="1" applyFill="1" applyBorder="1" applyAlignment="1">
      <alignment horizontal="center"/>
    </xf>
    <xf numFmtId="164" fontId="14" fillId="2" borderId="0" xfId="1" applyNumberFormat="1" applyFont="1" applyFill="1"/>
    <xf numFmtId="9" fontId="12" fillId="2" borderId="0" xfId="1" applyFont="1" applyFill="1"/>
    <xf numFmtId="0" fontId="17" fillId="2" borderId="0" xfId="0" applyFont="1" applyFill="1"/>
    <xf numFmtId="0" fontId="9" fillId="2" borderId="0" xfId="0" applyFont="1" applyFill="1"/>
    <xf numFmtId="0" fontId="10" fillId="2" borderId="0" xfId="3" applyFont="1" applyFill="1"/>
    <xf numFmtId="0" fontId="6" fillId="2" borderId="0" xfId="3" applyFont="1" applyFill="1"/>
    <xf numFmtId="0" fontId="4" fillId="2" borderId="7" xfId="0" applyFont="1" applyFill="1" applyBorder="1"/>
    <xf numFmtId="2" fontId="4" fillId="2" borderId="1" xfId="0" applyNumberFormat="1" applyFont="1" applyFill="1" applyBorder="1" applyAlignment="1">
      <alignment horizontal="center"/>
    </xf>
    <xf numFmtId="2" fontId="4" fillId="2" borderId="12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4" fillId="2" borderId="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0" fontId="4" fillId="2" borderId="0" xfId="0" applyFont="1" applyFill="1" applyBorder="1"/>
    <xf numFmtId="164" fontId="4" fillId="2" borderId="0" xfId="0" applyNumberFormat="1" applyFont="1" applyFill="1" applyBorder="1" applyAlignment="1">
      <alignment horizontal="center"/>
    </xf>
    <xf numFmtId="0" fontId="15" fillId="2" borderId="0" xfId="0" applyFont="1" applyFill="1"/>
    <xf numFmtId="0" fontId="4" fillId="2" borderId="0" xfId="0" applyFont="1" applyFill="1"/>
    <xf numFmtId="1" fontId="12" fillId="2" borderId="0" xfId="0" applyNumberFormat="1" applyFont="1" applyFill="1" applyBorder="1" applyAlignment="1">
      <alignment horizontal="center"/>
    </xf>
    <xf numFmtId="165" fontId="14" fillId="2" borderId="0" xfId="1" applyNumberFormat="1" applyFont="1" applyFill="1"/>
    <xf numFmtId="0" fontId="10" fillId="2" borderId="0" xfId="3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165" fontId="13" fillId="2" borderId="0" xfId="1" applyNumberFormat="1" applyFont="1" applyFill="1"/>
    <xf numFmtId="1" fontId="13" fillId="2" borderId="0" xfId="0" applyNumberFormat="1" applyFont="1" applyFill="1"/>
    <xf numFmtId="0" fontId="18" fillId="2" borderId="0" xfId="0" applyFont="1" applyFill="1"/>
    <xf numFmtId="165" fontId="7" fillId="2" borderId="0" xfId="0" applyNumberFormat="1" applyFont="1" applyFill="1"/>
    <xf numFmtId="1" fontId="7" fillId="2" borderId="0" xfId="0" applyNumberFormat="1" applyFont="1" applyFill="1"/>
    <xf numFmtId="0" fontId="10" fillId="2" borderId="0" xfId="0" applyFont="1" applyFill="1"/>
    <xf numFmtId="0" fontId="10" fillId="2" borderId="0" xfId="3" applyFont="1" applyFill="1" applyAlignment="1"/>
    <xf numFmtId="0" fontId="7" fillId="2" borderId="0" xfId="0" applyFont="1" applyFill="1" applyBorder="1"/>
    <xf numFmtId="0" fontId="13" fillId="2" borderId="0" xfId="0" applyFont="1" applyFill="1" applyBorder="1"/>
    <xf numFmtId="164" fontId="10" fillId="2" borderId="7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 horizontal="right"/>
    </xf>
    <xf numFmtId="164" fontId="4" fillId="2" borderId="7" xfId="0" applyNumberFormat="1" applyFont="1" applyFill="1" applyBorder="1"/>
    <xf numFmtId="164" fontId="4" fillId="2" borderId="7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164" fontId="10" fillId="2" borderId="0" xfId="0" applyNumberFormat="1" applyFont="1" applyFill="1" applyBorder="1"/>
    <xf numFmtId="2" fontId="4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/>
    <xf numFmtId="0" fontId="14" fillId="2" borderId="7" xfId="0" applyFont="1" applyFill="1" applyBorder="1"/>
    <xf numFmtId="0" fontId="14" fillId="2" borderId="0" xfId="0" applyFont="1" applyFill="1" applyBorder="1"/>
    <xf numFmtId="0" fontId="4" fillId="2" borderId="1" xfId="0" applyFont="1" applyFill="1" applyBorder="1" applyAlignment="1">
      <alignment horizontal="center" wrapText="1"/>
    </xf>
    <xf numFmtId="0" fontId="13" fillId="2" borderId="7" xfId="0" applyFont="1" applyFill="1" applyBorder="1"/>
    <xf numFmtId="0" fontId="4" fillId="2" borderId="1" xfId="0" applyFont="1" applyFill="1" applyBorder="1"/>
    <xf numFmtId="165" fontId="4" fillId="2" borderId="12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5" fontId="4" fillId="2" borderId="9" xfId="1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7" fillId="2" borderId="7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9" fontId="13" fillId="2" borderId="0" xfId="1" applyFont="1" applyFill="1"/>
    <xf numFmtId="0" fontId="20" fillId="2" borderId="0" xfId="0" applyFont="1" applyFill="1"/>
    <xf numFmtId="0" fontId="21" fillId="2" borderId="0" xfId="0" applyFont="1" applyFill="1"/>
    <xf numFmtId="0" fontId="15" fillId="2" borderId="0" xfId="3" applyFont="1" applyFill="1" applyAlignment="1">
      <alignment horizontal="left"/>
    </xf>
    <xf numFmtId="1" fontId="14" fillId="2" borderId="0" xfId="0" applyNumberFormat="1" applyFont="1" applyFill="1" applyBorder="1"/>
    <xf numFmtId="164" fontId="14" fillId="2" borderId="0" xfId="0" applyNumberFormat="1" applyFont="1" applyFill="1" applyBorder="1"/>
    <xf numFmtId="165" fontId="14" fillId="2" borderId="0" xfId="1" applyNumberFormat="1" applyFont="1" applyFill="1" applyBorder="1"/>
    <xf numFmtId="0" fontId="9" fillId="2" borderId="0" xfId="0" applyFont="1" applyFill="1" applyAlignment="1"/>
    <xf numFmtId="0" fontId="22" fillId="2" borderId="0" xfId="3" applyFont="1" applyFill="1" applyAlignment="1"/>
    <xf numFmtId="0" fontId="6" fillId="2" borderId="0" xfId="3" applyFont="1" applyFill="1" applyAlignment="1"/>
    <xf numFmtId="0" fontId="15" fillId="2" borderId="0" xfId="0" applyFont="1" applyFill="1" applyBorder="1"/>
    <xf numFmtId="164" fontId="15" fillId="2" borderId="0" xfId="0" applyNumberFormat="1" applyFont="1" applyFill="1" applyBorder="1" applyAlignment="1">
      <alignment horizontal="center"/>
    </xf>
    <xf numFmtId="0" fontId="23" fillId="2" borderId="0" xfId="0" applyFont="1" applyFill="1" applyBorder="1"/>
    <xf numFmtId="2" fontId="4" fillId="2" borderId="8" xfId="0" applyNumberFormat="1" applyFont="1" applyFill="1" applyBorder="1"/>
    <xf numFmtId="2" fontId="4" fillId="2" borderId="10" xfId="0" applyNumberFormat="1" applyFont="1" applyFill="1" applyBorder="1"/>
    <xf numFmtId="0" fontId="4" fillId="2" borderId="8" xfId="3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readingOrder="1"/>
    </xf>
    <xf numFmtId="0" fontId="8" fillId="2" borderId="0" xfId="0" applyFont="1" applyFill="1"/>
    <xf numFmtId="0" fontId="4" fillId="2" borderId="0" xfId="0" applyFont="1" applyFill="1"/>
    <xf numFmtId="164" fontId="4" fillId="2" borderId="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8" fillId="2" borderId="0" xfId="0" applyFont="1" applyFill="1"/>
    <xf numFmtId="0" fontId="24" fillId="2" borderId="0" xfId="2" applyFont="1" applyFill="1"/>
    <xf numFmtId="0" fontId="6" fillId="2" borderId="0" xfId="3" applyFont="1" applyFill="1" applyBorder="1" applyAlignment="1"/>
    <xf numFmtId="0" fontId="24" fillId="2" borderId="0" xfId="2" applyFont="1" applyFill="1" applyAlignment="1"/>
    <xf numFmtId="0" fontId="15" fillId="2" borderId="0" xfId="3" applyFont="1" applyFill="1" applyAlignment="1">
      <alignment horizontal="left"/>
    </xf>
    <xf numFmtId="0" fontId="6" fillId="0" borderId="0" xfId="0" applyFont="1" applyAlignment="1">
      <alignment horizontal="left" readingOrder="1"/>
    </xf>
    <xf numFmtId="0" fontId="4" fillId="2" borderId="0" xfId="3" applyFont="1" applyFill="1" applyAlignment="1"/>
    <xf numFmtId="0" fontId="16" fillId="2" borderId="0" xfId="2" applyFont="1" applyFill="1"/>
    <xf numFmtId="0" fontId="4" fillId="2" borderId="12" xfId="3" applyFont="1" applyFill="1" applyBorder="1" applyAlignment="1">
      <alignment horizontal="right" vertical="center" wrapText="1"/>
    </xf>
    <xf numFmtId="0" fontId="4" fillId="2" borderId="9" xfId="3" applyFont="1" applyFill="1" applyBorder="1" applyAlignment="1">
      <alignment horizontal="right" vertical="center" wrapText="1"/>
    </xf>
    <xf numFmtId="0" fontId="4" fillId="2" borderId="11" xfId="3" applyFont="1" applyFill="1" applyBorder="1" applyAlignment="1">
      <alignment horizontal="right" vertical="center" wrapText="1"/>
    </xf>
    <xf numFmtId="0" fontId="4" fillId="2" borderId="10" xfId="3" applyFont="1" applyFill="1" applyBorder="1" applyAlignment="1">
      <alignment horizontal="right" vertical="center" wrapText="1"/>
    </xf>
    <xf numFmtId="0" fontId="1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6" fillId="2" borderId="0" xfId="2" applyFont="1" applyFill="1" applyAlignment="1">
      <alignment wrapText="1"/>
    </xf>
    <xf numFmtId="164" fontId="4" fillId="2" borderId="13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6" fillId="2" borderId="0" xfId="0" applyFont="1" applyFill="1" applyBorder="1"/>
    <xf numFmtId="164" fontId="4" fillId="2" borderId="1" xfId="0" applyNumberFormat="1" applyFont="1" applyFill="1" applyBorder="1" applyAlignment="1">
      <alignment horizontal="center" wrapText="1"/>
    </xf>
    <xf numFmtId="164" fontId="4" fillId="2" borderId="7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wrapText="1"/>
    </xf>
    <xf numFmtId="164" fontId="4" fillId="2" borderId="12" xfId="0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164" fontId="4" fillId="2" borderId="9" xfId="0" applyNumberFormat="1" applyFont="1" applyFill="1" applyBorder="1" applyAlignment="1">
      <alignment horizontal="center" wrapText="1"/>
    </xf>
    <xf numFmtId="164" fontId="4" fillId="2" borderId="11" xfId="0" applyNumberFormat="1" applyFont="1" applyFill="1" applyBorder="1" applyAlignment="1">
      <alignment horizontal="center" wrapText="1"/>
    </xf>
    <xf numFmtId="164" fontId="4" fillId="2" borderId="8" xfId="0" applyNumberFormat="1" applyFont="1" applyFill="1" applyBorder="1" applyAlignment="1">
      <alignment horizontal="center" wrapText="1"/>
    </xf>
    <xf numFmtId="164" fontId="4" fillId="2" borderId="10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6" fillId="0" borderId="0" xfId="0" applyFont="1" applyAlignment="1">
      <alignment horizontal="left" wrapText="1" readingOrder="1"/>
    </xf>
    <xf numFmtId="1" fontId="4" fillId="2" borderId="11" xfId="0" applyNumberFormat="1" applyFont="1" applyFill="1" applyBorder="1" applyAlignment="1">
      <alignment horizontal="center" wrapText="1"/>
    </xf>
    <xf numFmtId="1" fontId="4" fillId="2" borderId="8" xfId="0" applyNumberFormat="1" applyFont="1" applyFill="1" applyBorder="1" applyAlignment="1">
      <alignment horizontal="center" wrapText="1"/>
    </xf>
    <xf numFmtId="1" fontId="4" fillId="2" borderId="10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8" fillId="2" borderId="0" xfId="0" applyNumberFormat="1" applyFont="1" applyFill="1" applyBorder="1" applyAlignment="1">
      <alignment horizontal="left"/>
    </xf>
    <xf numFmtId="0" fontId="15" fillId="2" borderId="0" xfId="0" applyFont="1" applyFill="1" applyBorder="1"/>
  </cellXfs>
  <cellStyles count="4">
    <cellStyle name="Hyperlink" xfId="2" builtinId="8"/>
    <cellStyle name="Normal" xfId="0" builtinId="0"/>
    <cellStyle name="Normal 2 2 2 2" xfId="3"/>
    <cellStyle name="Percent" xfId="1" builtinId="5"/>
  </cellStyles>
  <dxfs count="0"/>
  <tableStyles count="0" defaultTableStyle="TableStyleMedium2" defaultPivotStyle="PivotStyleLight16"/>
  <colors>
    <mruColors>
      <color rgb="FF0000FF"/>
      <color rgb="FF50518B"/>
      <color rgb="FF6466AE"/>
      <color rgb="FFB2B2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7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8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5.xml"/><Relationship Id="rId17" Type="http://schemas.openxmlformats.org/officeDocument/2006/relationships/chartsheet" Target="chartsheets/sheet11.xml"/><Relationship Id="rId25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0.xml"/><Relationship Id="rId20" Type="http://schemas.openxmlformats.org/officeDocument/2006/relationships/chartsheet" Target="chartsheets/sheet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7.xml"/><Relationship Id="rId24" Type="http://schemas.openxmlformats.org/officeDocument/2006/relationships/worksheet" Target="worksheets/sheet9.xml"/><Relationship Id="rId5" Type="http://schemas.openxmlformats.org/officeDocument/2006/relationships/chartsheet" Target="chartsheets/sheet3.xml"/><Relationship Id="rId15" Type="http://schemas.openxmlformats.org/officeDocument/2006/relationships/worksheet" Target="worksheets/sheet6.xml"/><Relationship Id="rId23" Type="http://schemas.openxmlformats.org/officeDocument/2006/relationships/chartsheet" Target="chartsheets/sheet15.xml"/><Relationship Id="rId28" Type="http://schemas.openxmlformats.org/officeDocument/2006/relationships/sharedStrings" Target="sharedStrings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2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4.xml"/><Relationship Id="rId14" Type="http://schemas.openxmlformats.org/officeDocument/2006/relationships/chartsheet" Target="chartsheets/sheet9.xml"/><Relationship Id="rId22" Type="http://schemas.openxmlformats.org/officeDocument/2006/relationships/chartsheet" Target="chartsheets/sheet14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sz="1200"/>
              <a:t>Figure 1. Life expectancy at birth in the UK and constituent countries 1980-1982 to 2016-2018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96630973011991E-2"/>
          <c:y val="7.7993243107432483E-2"/>
          <c:w val="0.91216883533806337"/>
          <c:h val="0.5519004872435892"/>
        </c:manualLayout>
      </c:layout>
      <c:lineChart>
        <c:grouping val="standard"/>
        <c:varyColors val="0"/>
        <c:ser>
          <c:idx val="0"/>
          <c:order val="0"/>
          <c:tx>
            <c:strRef>
              <c:f>'Fig.1 data'!$A$6</c:f>
              <c:strCache>
                <c:ptCount val="1"/>
                <c:pt idx="0">
                  <c:v>Scotland</c:v>
                </c:pt>
              </c:strCache>
            </c:strRef>
          </c:tx>
          <c:spPr>
            <a:ln w="38100" cap="rnd">
              <a:solidFill>
                <a:srgbClr val="50518B"/>
              </a:solidFill>
              <a:round/>
            </a:ln>
            <a:effectLst/>
          </c:spPr>
          <c:marker>
            <c:symbol val="none"/>
          </c:marker>
          <c:cat>
            <c:numRef>
              <c:f>'Fig.1 data'!$B$5:$AL$5</c:f>
              <c:numCache>
                <c:formatCode>General</c:formatCode>
                <c:ptCount val="37"/>
              </c:numCache>
            </c:numRef>
          </c:cat>
          <c:val>
            <c:numRef>
              <c:f>'Fig.1 data'!$B$6:$AL$6</c:f>
              <c:numCache>
                <c:formatCode>0.00</c:formatCode>
                <c:ptCount val="37"/>
                <c:pt idx="0">
                  <c:v>75.31</c:v>
                </c:pt>
                <c:pt idx="1">
                  <c:v>75.47</c:v>
                </c:pt>
                <c:pt idx="2">
                  <c:v>75.62</c:v>
                </c:pt>
                <c:pt idx="3">
                  <c:v>75.819999999999993</c:v>
                </c:pt>
                <c:pt idx="4">
                  <c:v>76</c:v>
                </c:pt>
                <c:pt idx="5">
                  <c:v>76.209999999999994</c:v>
                </c:pt>
                <c:pt idx="6">
                  <c:v>76.5</c:v>
                </c:pt>
                <c:pt idx="7">
                  <c:v>76.47</c:v>
                </c:pt>
                <c:pt idx="8">
                  <c:v>76.599999999999994</c:v>
                </c:pt>
                <c:pt idx="9">
                  <c:v>76.739999999999995</c:v>
                </c:pt>
                <c:pt idx="10">
                  <c:v>77.11</c:v>
                </c:pt>
                <c:pt idx="11">
                  <c:v>77.12</c:v>
                </c:pt>
                <c:pt idx="12">
                  <c:v>77.31</c:v>
                </c:pt>
                <c:pt idx="13">
                  <c:v>77.44</c:v>
                </c:pt>
                <c:pt idx="14">
                  <c:v>77.73</c:v>
                </c:pt>
                <c:pt idx="15">
                  <c:v>77.849999999999994</c:v>
                </c:pt>
                <c:pt idx="16">
                  <c:v>78.040000000000006</c:v>
                </c:pt>
                <c:pt idx="17">
                  <c:v>78.180000000000007</c:v>
                </c:pt>
                <c:pt idx="18">
                  <c:v>78.349999999999994</c:v>
                </c:pt>
                <c:pt idx="19">
                  <c:v>78.56</c:v>
                </c:pt>
                <c:pt idx="20">
                  <c:v>78.78</c:v>
                </c:pt>
                <c:pt idx="21">
                  <c:v>78.86</c:v>
                </c:pt>
                <c:pt idx="22">
                  <c:v>79.05</c:v>
                </c:pt>
                <c:pt idx="23">
                  <c:v>79.239999999999995</c:v>
                </c:pt>
                <c:pt idx="24">
                  <c:v>79.540000000000006</c:v>
                </c:pt>
                <c:pt idx="25">
                  <c:v>79.680000000000007</c:v>
                </c:pt>
                <c:pt idx="26">
                  <c:v>79.83</c:v>
                </c:pt>
                <c:pt idx="27">
                  <c:v>80.06</c:v>
                </c:pt>
                <c:pt idx="28">
                  <c:v>80.319999999999993</c:v>
                </c:pt>
                <c:pt idx="29">
                  <c:v>80.62</c:v>
                </c:pt>
                <c:pt idx="30">
                  <c:v>80.75</c:v>
                </c:pt>
                <c:pt idx="31">
                  <c:v>80.89</c:v>
                </c:pt>
                <c:pt idx="32">
                  <c:v>81.06</c:v>
                </c:pt>
                <c:pt idx="33">
                  <c:v>81.13</c:v>
                </c:pt>
                <c:pt idx="34">
                  <c:v>81.150000000000006</c:v>
                </c:pt>
                <c:pt idx="35">
                  <c:v>81.09</c:v>
                </c:pt>
                <c:pt idx="36">
                  <c:v>81.08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E7-4CB8-B1CD-9D77F0BE7A2B}"/>
            </c:ext>
          </c:extLst>
        </c:ser>
        <c:ser>
          <c:idx val="1"/>
          <c:order val="1"/>
          <c:tx>
            <c:strRef>
              <c:f>'Fig.1 data'!$A$7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'Fig.1 data'!$B$5:$AL$5</c:f>
              <c:numCache>
                <c:formatCode>General</c:formatCode>
                <c:ptCount val="37"/>
              </c:numCache>
            </c:numRef>
          </c:cat>
          <c:val>
            <c:numRef>
              <c:f>'Fig.1 data'!$B$7:$AL$7</c:f>
              <c:numCache>
                <c:formatCode>0.00</c:formatCode>
                <c:ptCount val="37"/>
                <c:pt idx="0">
                  <c:v>77.040000000000006</c:v>
                </c:pt>
                <c:pt idx="1">
                  <c:v>77.260000000000005</c:v>
                </c:pt>
                <c:pt idx="2">
                  <c:v>77.48</c:v>
                </c:pt>
                <c:pt idx="3">
                  <c:v>77.48</c:v>
                </c:pt>
                <c:pt idx="4">
                  <c:v>77.75</c:v>
                </c:pt>
                <c:pt idx="5">
                  <c:v>77.88</c:v>
                </c:pt>
                <c:pt idx="6">
                  <c:v>78.099999999999994</c:v>
                </c:pt>
                <c:pt idx="7">
                  <c:v>78.260000000000005</c:v>
                </c:pt>
                <c:pt idx="8">
                  <c:v>78.260000000000005</c:v>
                </c:pt>
                <c:pt idx="9">
                  <c:v>78.61</c:v>
                </c:pt>
                <c:pt idx="10">
                  <c:v>78.88</c:v>
                </c:pt>
                <c:pt idx="11">
                  <c:v>78.98</c:v>
                </c:pt>
                <c:pt idx="12">
                  <c:v>79.23</c:v>
                </c:pt>
                <c:pt idx="13">
                  <c:v>79.33</c:v>
                </c:pt>
                <c:pt idx="14">
                  <c:v>79.52</c:v>
                </c:pt>
                <c:pt idx="15">
                  <c:v>79.58</c:v>
                </c:pt>
                <c:pt idx="16">
                  <c:v>79.739999999999995</c:v>
                </c:pt>
                <c:pt idx="17">
                  <c:v>79.900000000000006</c:v>
                </c:pt>
                <c:pt idx="18">
                  <c:v>80.12</c:v>
                </c:pt>
                <c:pt idx="19">
                  <c:v>80.34</c:v>
                </c:pt>
                <c:pt idx="20">
                  <c:v>80.569999999999993</c:v>
                </c:pt>
                <c:pt idx="21">
                  <c:v>80.680000000000007</c:v>
                </c:pt>
                <c:pt idx="22">
                  <c:v>80.89</c:v>
                </c:pt>
                <c:pt idx="23">
                  <c:v>81.12</c:v>
                </c:pt>
                <c:pt idx="24">
                  <c:v>81.47</c:v>
                </c:pt>
                <c:pt idx="25">
                  <c:v>81.680000000000007</c:v>
                </c:pt>
                <c:pt idx="26">
                  <c:v>81.849999999999994</c:v>
                </c:pt>
                <c:pt idx="27">
                  <c:v>82.09</c:v>
                </c:pt>
                <c:pt idx="28">
                  <c:v>82.33</c:v>
                </c:pt>
                <c:pt idx="29">
                  <c:v>82.67</c:v>
                </c:pt>
                <c:pt idx="30">
                  <c:v>82.83</c:v>
                </c:pt>
                <c:pt idx="31">
                  <c:v>82.96</c:v>
                </c:pt>
                <c:pt idx="32">
                  <c:v>83.05</c:v>
                </c:pt>
                <c:pt idx="33">
                  <c:v>83.06</c:v>
                </c:pt>
                <c:pt idx="34">
                  <c:v>83.1</c:v>
                </c:pt>
                <c:pt idx="35">
                  <c:v>83.1</c:v>
                </c:pt>
                <c:pt idx="36">
                  <c:v>83.18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E7-4CB8-B1CD-9D77F0BE7A2B}"/>
            </c:ext>
          </c:extLst>
        </c:ser>
        <c:ser>
          <c:idx val="2"/>
          <c:order val="2"/>
          <c:tx>
            <c:strRef>
              <c:f>'Fig.1 data'!$A$8</c:f>
              <c:strCache>
                <c:ptCount val="1"/>
                <c:pt idx="0">
                  <c:v>Northern Ireland</c:v>
                </c:pt>
              </c:strCache>
            </c:strRef>
          </c:tx>
          <c:spPr>
            <a:ln w="25400" cap="rnd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'Fig.1 data'!$B$5:$AL$5</c:f>
              <c:numCache>
                <c:formatCode>General</c:formatCode>
                <c:ptCount val="37"/>
              </c:numCache>
            </c:numRef>
          </c:cat>
          <c:val>
            <c:numRef>
              <c:f>'Fig.1 data'!$B$8:$AL$8</c:f>
              <c:numCache>
                <c:formatCode>0.00</c:formatCode>
                <c:ptCount val="37"/>
                <c:pt idx="0">
                  <c:v>75.540000000000006</c:v>
                </c:pt>
                <c:pt idx="1">
                  <c:v>76</c:v>
                </c:pt>
                <c:pt idx="2">
                  <c:v>76.319999999999993</c:v>
                </c:pt>
                <c:pt idx="3">
                  <c:v>76.680000000000007</c:v>
                </c:pt>
                <c:pt idx="4">
                  <c:v>76.89</c:v>
                </c:pt>
                <c:pt idx="5">
                  <c:v>77.11</c:v>
                </c:pt>
                <c:pt idx="6">
                  <c:v>77.28</c:v>
                </c:pt>
                <c:pt idx="7">
                  <c:v>77.510000000000005</c:v>
                </c:pt>
                <c:pt idx="8">
                  <c:v>77.63</c:v>
                </c:pt>
                <c:pt idx="9">
                  <c:v>78.010000000000005</c:v>
                </c:pt>
                <c:pt idx="10">
                  <c:v>78.39</c:v>
                </c:pt>
                <c:pt idx="11">
                  <c:v>78.56</c:v>
                </c:pt>
                <c:pt idx="12">
                  <c:v>78.69</c:v>
                </c:pt>
                <c:pt idx="13">
                  <c:v>78.650000000000006</c:v>
                </c:pt>
                <c:pt idx="14">
                  <c:v>78.94</c:v>
                </c:pt>
                <c:pt idx="15">
                  <c:v>79.16</c:v>
                </c:pt>
                <c:pt idx="16">
                  <c:v>79.489999999999995</c:v>
                </c:pt>
                <c:pt idx="17">
                  <c:v>79.459999999999994</c:v>
                </c:pt>
                <c:pt idx="18">
                  <c:v>79.55</c:v>
                </c:pt>
                <c:pt idx="19">
                  <c:v>79.75</c:v>
                </c:pt>
                <c:pt idx="20">
                  <c:v>80.13</c:v>
                </c:pt>
                <c:pt idx="21">
                  <c:v>80.42</c:v>
                </c:pt>
                <c:pt idx="22">
                  <c:v>80.55</c:v>
                </c:pt>
                <c:pt idx="23">
                  <c:v>80.819999999999993</c:v>
                </c:pt>
                <c:pt idx="24">
                  <c:v>80.959999999999994</c:v>
                </c:pt>
                <c:pt idx="25">
                  <c:v>81.180000000000007</c:v>
                </c:pt>
                <c:pt idx="26">
                  <c:v>81.2</c:v>
                </c:pt>
                <c:pt idx="27">
                  <c:v>81.319999999999993</c:v>
                </c:pt>
                <c:pt idx="28">
                  <c:v>81.430000000000007</c:v>
                </c:pt>
                <c:pt idx="29">
                  <c:v>81.84</c:v>
                </c:pt>
                <c:pt idx="30">
                  <c:v>82.12</c:v>
                </c:pt>
                <c:pt idx="31">
                  <c:v>82.29</c:v>
                </c:pt>
                <c:pt idx="32">
                  <c:v>82.29</c:v>
                </c:pt>
                <c:pt idx="33">
                  <c:v>82.28</c:v>
                </c:pt>
                <c:pt idx="34">
                  <c:v>82.29</c:v>
                </c:pt>
                <c:pt idx="35">
                  <c:v>82.31</c:v>
                </c:pt>
                <c:pt idx="36">
                  <c:v>82.38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E7-4CB8-B1CD-9D77F0BE7A2B}"/>
            </c:ext>
          </c:extLst>
        </c:ser>
        <c:ser>
          <c:idx val="3"/>
          <c:order val="3"/>
          <c:tx>
            <c:strRef>
              <c:f>'Fig.1 data'!$A$9</c:f>
              <c:strCache>
                <c:ptCount val="1"/>
                <c:pt idx="0">
                  <c:v>Wales</c:v>
                </c:pt>
              </c:strCache>
            </c:strRef>
          </c:tx>
          <c:spPr>
            <a:ln w="2540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'Fig.1 data'!$B$5:$AL$5</c:f>
              <c:numCache>
                <c:formatCode>General</c:formatCode>
                <c:ptCount val="37"/>
              </c:numCache>
            </c:numRef>
          </c:cat>
          <c:val>
            <c:numRef>
              <c:f>'Fig.1 data'!$B$9:$AL$9</c:f>
              <c:numCache>
                <c:formatCode>0.00</c:formatCode>
                <c:ptCount val="37"/>
                <c:pt idx="0">
                  <c:v>76.36</c:v>
                </c:pt>
                <c:pt idx="1">
                  <c:v>76.56</c:v>
                </c:pt>
                <c:pt idx="2">
                  <c:v>76.95</c:v>
                </c:pt>
                <c:pt idx="3">
                  <c:v>76.95</c:v>
                </c:pt>
                <c:pt idx="4">
                  <c:v>77.41</c:v>
                </c:pt>
                <c:pt idx="5">
                  <c:v>77.53</c:v>
                </c:pt>
                <c:pt idx="6">
                  <c:v>77.88</c:v>
                </c:pt>
                <c:pt idx="7">
                  <c:v>78.010000000000005</c:v>
                </c:pt>
                <c:pt idx="8">
                  <c:v>78.27</c:v>
                </c:pt>
                <c:pt idx="9">
                  <c:v>78.459999999999994</c:v>
                </c:pt>
                <c:pt idx="10">
                  <c:v>78.78</c:v>
                </c:pt>
                <c:pt idx="11">
                  <c:v>78.78</c:v>
                </c:pt>
                <c:pt idx="12">
                  <c:v>78.94</c:v>
                </c:pt>
                <c:pt idx="13">
                  <c:v>78.94</c:v>
                </c:pt>
                <c:pt idx="14">
                  <c:v>79.069999999999993</c:v>
                </c:pt>
                <c:pt idx="15">
                  <c:v>79.05</c:v>
                </c:pt>
                <c:pt idx="16">
                  <c:v>79.25</c:v>
                </c:pt>
                <c:pt idx="17">
                  <c:v>79.34</c:v>
                </c:pt>
                <c:pt idx="18">
                  <c:v>79.58</c:v>
                </c:pt>
                <c:pt idx="19">
                  <c:v>79.73</c:v>
                </c:pt>
                <c:pt idx="20">
                  <c:v>80.010000000000005</c:v>
                </c:pt>
                <c:pt idx="21">
                  <c:v>80.11</c:v>
                </c:pt>
                <c:pt idx="22">
                  <c:v>80.33</c:v>
                </c:pt>
                <c:pt idx="23">
                  <c:v>80.56</c:v>
                </c:pt>
                <c:pt idx="24">
                  <c:v>80.930000000000007</c:v>
                </c:pt>
                <c:pt idx="25">
                  <c:v>81.09</c:v>
                </c:pt>
                <c:pt idx="26">
                  <c:v>81.23</c:v>
                </c:pt>
                <c:pt idx="27">
                  <c:v>81.400000000000006</c:v>
                </c:pt>
                <c:pt idx="28">
                  <c:v>81.66</c:v>
                </c:pt>
                <c:pt idx="29">
                  <c:v>82.01</c:v>
                </c:pt>
                <c:pt idx="30">
                  <c:v>82.09</c:v>
                </c:pt>
                <c:pt idx="31">
                  <c:v>82.19</c:v>
                </c:pt>
                <c:pt idx="32">
                  <c:v>82.29</c:v>
                </c:pt>
                <c:pt idx="33">
                  <c:v>82.26</c:v>
                </c:pt>
                <c:pt idx="34">
                  <c:v>82.36</c:v>
                </c:pt>
                <c:pt idx="35">
                  <c:v>82.28</c:v>
                </c:pt>
                <c:pt idx="36">
                  <c:v>82.33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E7-4CB8-B1CD-9D77F0BE7A2B}"/>
            </c:ext>
          </c:extLst>
        </c:ser>
        <c:ser>
          <c:idx val="4"/>
          <c:order val="4"/>
          <c:tx>
            <c:strRef>
              <c:f>'Fig.1 data'!$A$10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38100" cap="rnd">
              <a:solidFill>
                <a:srgbClr val="50518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'Fig.1 data'!$B$5:$AL$5</c:f>
              <c:numCache>
                <c:formatCode>General</c:formatCode>
                <c:ptCount val="37"/>
              </c:numCache>
            </c:numRef>
          </c:cat>
          <c:val>
            <c:numRef>
              <c:f>'Fig.1 data'!$B$10:$AL$10</c:f>
              <c:numCache>
                <c:formatCode>0.00</c:formatCode>
                <c:ptCount val="37"/>
                <c:pt idx="0">
                  <c:v>76.8</c:v>
                </c:pt>
                <c:pt idx="1">
                  <c:v>77.02</c:v>
                </c:pt>
                <c:pt idx="2">
                  <c:v>77.25</c:v>
                </c:pt>
                <c:pt idx="3">
                  <c:v>77.39</c:v>
                </c:pt>
                <c:pt idx="4">
                  <c:v>77.55</c:v>
                </c:pt>
                <c:pt idx="5">
                  <c:v>77.680000000000007</c:v>
                </c:pt>
                <c:pt idx="6">
                  <c:v>77.92</c:v>
                </c:pt>
                <c:pt idx="7">
                  <c:v>78.05</c:v>
                </c:pt>
                <c:pt idx="8">
                  <c:v>78.23</c:v>
                </c:pt>
                <c:pt idx="9">
                  <c:v>78.41</c:v>
                </c:pt>
                <c:pt idx="10">
                  <c:v>78.7</c:v>
                </c:pt>
                <c:pt idx="11">
                  <c:v>78.78</c:v>
                </c:pt>
                <c:pt idx="12">
                  <c:v>79.02</c:v>
                </c:pt>
                <c:pt idx="13">
                  <c:v>79.11</c:v>
                </c:pt>
                <c:pt idx="14">
                  <c:v>79.31</c:v>
                </c:pt>
                <c:pt idx="15">
                  <c:v>79.38</c:v>
                </c:pt>
                <c:pt idx="16">
                  <c:v>79.55</c:v>
                </c:pt>
                <c:pt idx="17">
                  <c:v>79.7</c:v>
                </c:pt>
                <c:pt idx="18">
                  <c:v>79.91</c:v>
                </c:pt>
                <c:pt idx="19">
                  <c:v>80.12</c:v>
                </c:pt>
                <c:pt idx="20">
                  <c:v>80.36</c:v>
                </c:pt>
                <c:pt idx="21">
                  <c:v>80.47</c:v>
                </c:pt>
                <c:pt idx="22">
                  <c:v>80.680000000000007</c:v>
                </c:pt>
                <c:pt idx="23">
                  <c:v>80.91</c:v>
                </c:pt>
                <c:pt idx="24">
                  <c:v>81.239999999999995</c:v>
                </c:pt>
                <c:pt idx="25">
                  <c:v>81.44</c:v>
                </c:pt>
                <c:pt idx="26">
                  <c:v>81.61</c:v>
                </c:pt>
                <c:pt idx="27">
                  <c:v>81.84</c:v>
                </c:pt>
                <c:pt idx="28">
                  <c:v>82.08</c:v>
                </c:pt>
                <c:pt idx="29">
                  <c:v>82.42</c:v>
                </c:pt>
                <c:pt idx="30">
                  <c:v>82.57</c:v>
                </c:pt>
                <c:pt idx="31">
                  <c:v>82.71</c:v>
                </c:pt>
                <c:pt idx="32">
                  <c:v>82.8</c:v>
                </c:pt>
                <c:pt idx="33">
                  <c:v>82.82</c:v>
                </c:pt>
                <c:pt idx="34">
                  <c:v>82.86</c:v>
                </c:pt>
                <c:pt idx="35">
                  <c:v>82.85</c:v>
                </c:pt>
                <c:pt idx="36">
                  <c:v>82.93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E7-4CB8-B1CD-9D77F0BE7A2B}"/>
            </c:ext>
          </c:extLst>
        </c:ser>
        <c:ser>
          <c:idx val="5"/>
          <c:order val="5"/>
          <c:tx>
            <c:strRef>
              <c:f>'Fig.1 data'!$A$15</c:f>
              <c:strCache>
                <c:ptCount val="1"/>
                <c:pt idx="0">
                  <c:v>Scotland</c:v>
                </c:pt>
              </c:strCache>
            </c:strRef>
          </c:tx>
          <c:spPr>
            <a:ln w="38100" cap="rnd">
              <a:solidFill>
                <a:srgbClr val="50518B"/>
              </a:solidFill>
              <a:round/>
            </a:ln>
            <a:effectLst/>
          </c:spPr>
          <c:marker>
            <c:symbol val="none"/>
          </c:marker>
          <c:cat>
            <c:numRef>
              <c:f>'Fig.1 data'!$B$5:$AL$5</c:f>
              <c:numCache>
                <c:formatCode>General</c:formatCode>
                <c:ptCount val="37"/>
              </c:numCache>
            </c:numRef>
          </c:cat>
          <c:val>
            <c:numRef>
              <c:f>'Fig.1 data'!$B$15:$AL$15</c:f>
              <c:numCache>
                <c:formatCode>0.00</c:formatCode>
                <c:ptCount val="37"/>
                <c:pt idx="0">
                  <c:v>69.11</c:v>
                </c:pt>
                <c:pt idx="1">
                  <c:v>69.34</c:v>
                </c:pt>
                <c:pt idx="2">
                  <c:v>69.599999999999994</c:v>
                </c:pt>
                <c:pt idx="3">
                  <c:v>69.87</c:v>
                </c:pt>
                <c:pt idx="4">
                  <c:v>70.010000000000005</c:v>
                </c:pt>
                <c:pt idx="5">
                  <c:v>70.209999999999994</c:v>
                </c:pt>
                <c:pt idx="6">
                  <c:v>70.349999999999994</c:v>
                </c:pt>
                <c:pt idx="7">
                  <c:v>70.55</c:v>
                </c:pt>
                <c:pt idx="8">
                  <c:v>70.760000000000005</c:v>
                </c:pt>
                <c:pt idx="9">
                  <c:v>71.06</c:v>
                </c:pt>
                <c:pt idx="10">
                  <c:v>71.38</c:v>
                </c:pt>
                <c:pt idx="11">
                  <c:v>71.47</c:v>
                </c:pt>
                <c:pt idx="12">
                  <c:v>71.7</c:v>
                </c:pt>
                <c:pt idx="13">
                  <c:v>71.88</c:v>
                </c:pt>
                <c:pt idx="14">
                  <c:v>72.08</c:v>
                </c:pt>
                <c:pt idx="15">
                  <c:v>72.23</c:v>
                </c:pt>
                <c:pt idx="16">
                  <c:v>72.400000000000006</c:v>
                </c:pt>
                <c:pt idx="17">
                  <c:v>72.64</c:v>
                </c:pt>
                <c:pt idx="18">
                  <c:v>72.84</c:v>
                </c:pt>
                <c:pt idx="19">
                  <c:v>73.099999999999994</c:v>
                </c:pt>
                <c:pt idx="20">
                  <c:v>73.31</c:v>
                </c:pt>
                <c:pt idx="21">
                  <c:v>73.5</c:v>
                </c:pt>
                <c:pt idx="22">
                  <c:v>73.78</c:v>
                </c:pt>
                <c:pt idx="23">
                  <c:v>74.22</c:v>
                </c:pt>
                <c:pt idx="24">
                  <c:v>74.59</c:v>
                </c:pt>
                <c:pt idx="25">
                  <c:v>74.790000000000006</c:v>
                </c:pt>
                <c:pt idx="26">
                  <c:v>74.989999999999995</c:v>
                </c:pt>
                <c:pt idx="27">
                  <c:v>75.349999999999994</c:v>
                </c:pt>
                <c:pt idx="28">
                  <c:v>75.8</c:v>
                </c:pt>
                <c:pt idx="29">
                  <c:v>76.209999999999994</c:v>
                </c:pt>
                <c:pt idx="30">
                  <c:v>76.510000000000005</c:v>
                </c:pt>
                <c:pt idx="31">
                  <c:v>76.77</c:v>
                </c:pt>
                <c:pt idx="32">
                  <c:v>77.05</c:v>
                </c:pt>
                <c:pt idx="33">
                  <c:v>77.099999999999994</c:v>
                </c:pt>
                <c:pt idx="34">
                  <c:v>77.08</c:v>
                </c:pt>
                <c:pt idx="35">
                  <c:v>77.02</c:v>
                </c:pt>
                <c:pt idx="36">
                  <c:v>77.05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E7-4CB8-B1CD-9D77F0BE7A2B}"/>
            </c:ext>
          </c:extLst>
        </c:ser>
        <c:ser>
          <c:idx val="6"/>
          <c:order val="6"/>
          <c:tx>
            <c:strRef>
              <c:f>'Fig.1 data'!$A$16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'Fig.1 data'!$B$5:$AL$5</c:f>
              <c:numCache>
                <c:formatCode>General</c:formatCode>
                <c:ptCount val="37"/>
              </c:numCache>
            </c:numRef>
          </c:cat>
          <c:val>
            <c:numRef>
              <c:f>'Fig.1 data'!$B$16:$AL$16</c:f>
              <c:numCache>
                <c:formatCode>0.00</c:formatCode>
                <c:ptCount val="37"/>
                <c:pt idx="0">
                  <c:v>71.08</c:v>
                </c:pt>
                <c:pt idx="1">
                  <c:v>71.319999999999993</c:v>
                </c:pt>
                <c:pt idx="2">
                  <c:v>71.59</c:v>
                </c:pt>
                <c:pt idx="3">
                  <c:v>71.59</c:v>
                </c:pt>
                <c:pt idx="4">
                  <c:v>71.97</c:v>
                </c:pt>
                <c:pt idx="5">
                  <c:v>72.150000000000006</c:v>
                </c:pt>
                <c:pt idx="6">
                  <c:v>72.39</c:v>
                </c:pt>
                <c:pt idx="7">
                  <c:v>72.650000000000006</c:v>
                </c:pt>
                <c:pt idx="8">
                  <c:v>72.650000000000006</c:v>
                </c:pt>
                <c:pt idx="9">
                  <c:v>73.08</c:v>
                </c:pt>
                <c:pt idx="10">
                  <c:v>73.37</c:v>
                </c:pt>
                <c:pt idx="11">
                  <c:v>73.59</c:v>
                </c:pt>
                <c:pt idx="12">
                  <c:v>73.930000000000007</c:v>
                </c:pt>
                <c:pt idx="13">
                  <c:v>74.099999999999994</c:v>
                </c:pt>
                <c:pt idx="14">
                  <c:v>74.349999999999994</c:v>
                </c:pt>
                <c:pt idx="15">
                  <c:v>74.510000000000005</c:v>
                </c:pt>
                <c:pt idx="16">
                  <c:v>74.75</c:v>
                </c:pt>
                <c:pt idx="17">
                  <c:v>75</c:v>
                </c:pt>
                <c:pt idx="18">
                  <c:v>75.290000000000006</c:v>
                </c:pt>
                <c:pt idx="19">
                  <c:v>75.61</c:v>
                </c:pt>
                <c:pt idx="20">
                  <c:v>75.900000000000006</c:v>
                </c:pt>
                <c:pt idx="21">
                  <c:v>76.13</c:v>
                </c:pt>
                <c:pt idx="22">
                  <c:v>76.44</c:v>
                </c:pt>
                <c:pt idx="23">
                  <c:v>76.790000000000006</c:v>
                </c:pt>
                <c:pt idx="24">
                  <c:v>77.16</c:v>
                </c:pt>
                <c:pt idx="25">
                  <c:v>77.459999999999994</c:v>
                </c:pt>
                <c:pt idx="26">
                  <c:v>77.7</c:v>
                </c:pt>
                <c:pt idx="27">
                  <c:v>78</c:v>
                </c:pt>
                <c:pt idx="28">
                  <c:v>78.31</c:v>
                </c:pt>
                <c:pt idx="29">
                  <c:v>78.709999999999994</c:v>
                </c:pt>
                <c:pt idx="30">
                  <c:v>79.010000000000005</c:v>
                </c:pt>
                <c:pt idx="31">
                  <c:v>79.209999999999994</c:v>
                </c:pt>
                <c:pt idx="32">
                  <c:v>79.349999999999994</c:v>
                </c:pt>
                <c:pt idx="33">
                  <c:v>79.37</c:v>
                </c:pt>
                <c:pt idx="34">
                  <c:v>79.459999999999994</c:v>
                </c:pt>
                <c:pt idx="35">
                  <c:v>79.489999999999995</c:v>
                </c:pt>
                <c:pt idx="36">
                  <c:v>79.56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2E7-4CB8-B1CD-9D77F0BE7A2B}"/>
            </c:ext>
          </c:extLst>
        </c:ser>
        <c:ser>
          <c:idx val="7"/>
          <c:order val="7"/>
          <c:tx>
            <c:strRef>
              <c:f>'Fig.1 data'!$A$17</c:f>
              <c:strCache>
                <c:ptCount val="1"/>
                <c:pt idx="0">
                  <c:v>Northern Ireland</c:v>
                </c:pt>
              </c:strCache>
            </c:strRef>
          </c:tx>
          <c:spPr>
            <a:ln w="25400" cap="rnd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'Fig.1 data'!$B$5:$AL$5</c:f>
              <c:numCache>
                <c:formatCode>General</c:formatCode>
                <c:ptCount val="37"/>
              </c:numCache>
            </c:numRef>
          </c:cat>
          <c:val>
            <c:numRef>
              <c:f>'Fig.1 data'!$B$17:$AL$17</c:f>
              <c:numCache>
                <c:formatCode>0.00</c:formatCode>
                <c:ptCount val="37"/>
                <c:pt idx="0">
                  <c:v>69.17</c:v>
                </c:pt>
                <c:pt idx="1">
                  <c:v>69.75</c:v>
                </c:pt>
                <c:pt idx="2">
                  <c:v>70.14</c:v>
                </c:pt>
                <c:pt idx="3">
                  <c:v>70.33</c:v>
                </c:pt>
                <c:pt idx="4">
                  <c:v>70.569999999999993</c:v>
                </c:pt>
                <c:pt idx="5">
                  <c:v>70.900000000000006</c:v>
                </c:pt>
                <c:pt idx="6">
                  <c:v>71.13</c:v>
                </c:pt>
                <c:pt idx="7">
                  <c:v>71.48</c:v>
                </c:pt>
                <c:pt idx="8">
                  <c:v>71.72</c:v>
                </c:pt>
                <c:pt idx="9">
                  <c:v>72.14</c:v>
                </c:pt>
                <c:pt idx="10">
                  <c:v>72.55</c:v>
                </c:pt>
                <c:pt idx="11">
                  <c:v>72.73</c:v>
                </c:pt>
                <c:pt idx="12">
                  <c:v>73</c:v>
                </c:pt>
                <c:pt idx="13">
                  <c:v>73.11</c:v>
                </c:pt>
                <c:pt idx="14">
                  <c:v>73.510000000000005</c:v>
                </c:pt>
                <c:pt idx="15">
                  <c:v>73.83</c:v>
                </c:pt>
                <c:pt idx="16">
                  <c:v>74.16</c:v>
                </c:pt>
                <c:pt idx="17">
                  <c:v>74.27</c:v>
                </c:pt>
                <c:pt idx="18">
                  <c:v>74.48</c:v>
                </c:pt>
                <c:pt idx="19">
                  <c:v>74.790000000000006</c:v>
                </c:pt>
                <c:pt idx="20">
                  <c:v>75.19</c:v>
                </c:pt>
                <c:pt idx="21">
                  <c:v>75.55</c:v>
                </c:pt>
                <c:pt idx="22">
                  <c:v>75.81</c:v>
                </c:pt>
                <c:pt idx="23">
                  <c:v>75.989999999999995</c:v>
                </c:pt>
                <c:pt idx="24">
                  <c:v>76.069999999999993</c:v>
                </c:pt>
                <c:pt idx="25">
                  <c:v>76.150000000000006</c:v>
                </c:pt>
                <c:pt idx="26">
                  <c:v>76.33</c:v>
                </c:pt>
                <c:pt idx="27">
                  <c:v>76.67</c:v>
                </c:pt>
                <c:pt idx="28">
                  <c:v>76.959999999999994</c:v>
                </c:pt>
                <c:pt idx="29">
                  <c:v>77.400000000000006</c:v>
                </c:pt>
                <c:pt idx="30">
                  <c:v>77.69</c:v>
                </c:pt>
                <c:pt idx="31">
                  <c:v>77.989999999999995</c:v>
                </c:pt>
                <c:pt idx="32">
                  <c:v>78.25</c:v>
                </c:pt>
                <c:pt idx="33">
                  <c:v>78.28</c:v>
                </c:pt>
                <c:pt idx="34">
                  <c:v>78.510000000000005</c:v>
                </c:pt>
                <c:pt idx="35">
                  <c:v>78.430000000000007</c:v>
                </c:pt>
                <c:pt idx="36">
                  <c:v>78.66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E7-4CB8-B1CD-9D77F0BE7A2B}"/>
            </c:ext>
          </c:extLst>
        </c:ser>
        <c:ser>
          <c:idx val="8"/>
          <c:order val="8"/>
          <c:tx>
            <c:strRef>
              <c:f>'Fig.1 data'!$A$18</c:f>
              <c:strCache>
                <c:ptCount val="1"/>
                <c:pt idx="0">
                  <c:v>Wales</c:v>
                </c:pt>
              </c:strCache>
            </c:strRef>
          </c:tx>
          <c:spPr>
            <a:ln w="25400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'Fig.1 data'!$B$5:$AL$5</c:f>
              <c:numCache>
                <c:formatCode>General</c:formatCode>
                <c:ptCount val="37"/>
              </c:numCache>
            </c:numRef>
          </c:cat>
          <c:val>
            <c:numRef>
              <c:f>'Fig.1 data'!$B$18:$AL$18</c:f>
              <c:numCache>
                <c:formatCode>0.00</c:formatCode>
                <c:ptCount val="37"/>
                <c:pt idx="0">
                  <c:v>70.430000000000007</c:v>
                </c:pt>
                <c:pt idx="1">
                  <c:v>70.69</c:v>
                </c:pt>
                <c:pt idx="2">
                  <c:v>71.05</c:v>
                </c:pt>
                <c:pt idx="3">
                  <c:v>71.05</c:v>
                </c:pt>
                <c:pt idx="4">
                  <c:v>71.41</c:v>
                </c:pt>
                <c:pt idx="5">
                  <c:v>71.55</c:v>
                </c:pt>
                <c:pt idx="6">
                  <c:v>71.98</c:v>
                </c:pt>
                <c:pt idx="7">
                  <c:v>72.33</c:v>
                </c:pt>
                <c:pt idx="8">
                  <c:v>72.58</c:v>
                </c:pt>
                <c:pt idx="9">
                  <c:v>72.8</c:v>
                </c:pt>
                <c:pt idx="10">
                  <c:v>73.12</c:v>
                </c:pt>
                <c:pt idx="11">
                  <c:v>73.239999999999995</c:v>
                </c:pt>
                <c:pt idx="12">
                  <c:v>73.430000000000007</c:v>
                </c:pt>
                <c:pt idx="13">
                  <c:v>73.42</c:v>
                </c:pt>
                <c:pt idx="14">
                  <c:v>73.7</c:v>
                </c:pt>
                <c:pt idx="15">
                  <c:v>73.81</c:v>
                </c:pt>
                <c:pt idx="16">
                  <c:v>74.19</c:v>
                </c:pt>
                <c:pt idx="17">
                  <c:v>74.3</c:v>
                </c:pt>
                <c:pt idx="18">
                  <c:v>74.58</c:v>
                </c:pt>
                <c:pt idx="19">
                  <c:v>74.819999999999993</c:v>
                </c:pt>
                <c:pt idx="20">
                  <c:v>75.260000000000005</c:v>
                </c:pt>
                <c:pt idx="21">
                  <c:v>75.47</c:v>
                </c:pt>
                <c:pt idx="22">
                  <c:v>75.78</c:v>
                </c:pt>
                <c:pt idx="23">
                  <c:v>76.11</c:v>
                </c:pt>
                <c:pt idx="24">
                  <c:v>76.56</c:v>
                </c:pt>
                <c:pt idx="25">
                  <c:v>76.680000000000007</c:v>
                </c:pt>
                <c:pt idx="26">
                  <c:v>76.87</c:v>
                </c:pt>
                <c:pt idx="27">
                  <c:v>77.08</c:v>
                </c:pt>
                <c:pt idx="28">
                  <c:v>77.510000000000005</c:v>
                </c:pt>
                <c:pt idx="29">
                  <c:v>77.83</c:v>
                </c:pt>
                <c:pt idx="30">
                  <c:v>78.069999999999993</c:v>
                </c:pt>
                <c:pt idx="31">
                  <c:v>78.17</c:v>
                </c:pt>
                <c:pt idx="32">
                  <c:v>78.400000000000006</c:v>
                </c:pt>
                <c:pt idx="33">
                  <c:v>78.41</c:v>
                </c:pt>
                <c:pt idx="34">
                  <c:v>78.430000000000007</c:v>
                </c:pt>
                <c:pt idx="35">
                  <c:v>78.319999999999993</c:v>
                </c:pt>
                <c:pt idx="36">
                  <c:v>78.31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2E7-4CB8-B1CD-9D77F0BE7A2B}"/>
            </c:ext>
          </c:extLst>
        </c:ser>
        <c:ser>
          <c:idx val="9"/>
          <c:order val="9"/>
          <c:tx>
            <c:strRef>
              <c:f>'Fig.1 data'!$A$19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38100" cap="rnd">
              <a:solidFill>
                <a:srgbClr val="50518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'Fig.1 data'!$B$5:$AL$5</c:f>
              <c:numCache>
                <c:formatCode>General</c:formatCode>
                <c:ptCount val="37"/>
              </c:numCache>
            </c:numRef>
          </c:cat>
          <c:val>
            <c:numRef>
              <c:f>'Fig.1 data'!$B$19:$AL$19</c:f>
              <c:numCache>
                <c:formatCode>0.00</c:formatCode>
                <c:ptCount val="37"/>
                <c:pt idx="0">
                  <c:v>70.81</c:v>
                </c:pt>
                <c:pt idx="1">
                  <c:v>71.06</c:v>
                </c:pt>
                <c:pt idx="2">
                  <c:v>71.34</c:v>
                </c:pt>
                <c:pt idx="3">
                  <c:v>71.540000000000006</c:v>
                </c:pt>
                <c:pt idx="4">
                  <c:v>71.73</c:v>
                </c:pt>
                <c:pt idx="5">
                  <c:v>71.91</c:v>
                </c:pt>
                <c:pt idx="6">
                  <c:v>72.150000000000006</c:v>
                </c:pt>
                <c:pt idx="7">
                  <c:v>72.41</c:v>
                </c:pt>
                <c:pt idx="8">
                  <c:v>72.61</c:v>
                </c:pt>
                <c:pt idx="9">
                  <c:v>72.86</c:v>
                </c:pt>
                <c:pt idx="10">
                  <c:v>73.16</c:v>
                </c:pt>
                <c:pt idx="11">
                  <c:v>73.36</c:v>
                </c:pt>
                <c:pt idx="12">
                  <c:v>73.67</c:v>
                </c:pt>
                <c:pt idx="13">
                  <c:v>73.83</c:v>
                </c:pt>
                <c:pt idx="14">
                  <c:v>74.08</c:v>
                </c:pt>
                <c:pt idx="15">
                  <c:v>74.239999999999995</c:v>
                </c:pt>
                <c:pt idx="16">
                  <c:v>74.489999999999995</c:v>
                </c:pt>
                <c:pt idx="17">
                  <c:v>74.73</c:v>
                </c:pt>
                <c:pt idx="18">
                  <c:v>75.010000000000005</c:v>
                </c:pt>
                <c:pt idx="19">
                  <c:v>75.319999999999993</c:v>
                </c:pt>
                <c:pt idx="20">
                  <c:v>75.61</c:v>
                </c:pt>
                <c:pt idx="21">
                  <c:v>75.849999999999994</c:v>
                </c:pt>
                <c:pt idx="22">
                  <c:v>76.150000000000006</c:v>
                </c:pt>
                <c:pt idx="23">
                  <c:v>76.5</c:v>
                </c:pt>
                <c:pt idx="24">
                  <c:v>76.87</c:v>
                </c:pt>
                <c:pt idx="25">
                  <c:v>77.14</c:v>
                </c:pt>
                <c:pt idx="26">
                  <c:v>77.38</c:v>
                </c:pt>
                <c:pt idx="27">
                  <c:v>77.680000000000007</c:v>
                </c:pt>
                <c:pt idx="28">
                  <c:v>78.010000000000005</c:v>
                </c:pt>
                <c:pt idx="29">
                  <c:v>78.41</c:v>
                </c:pt>
                <c:pt idx="30">
                  <c:v>78.709999999999994</c:v>
                </c:pt>
                <c:pt idx="31">
                  <c:v>78.91</c:v>
                </c:pt>
                <c:pt idx="32">
                  <c:v>79.069999999999993</c:v>
                </c:pt>
                <c:pt idx="33">
                  <c:v>79.09</c:v>
                </c:pt>
                <c:pt idx="34">
                  <c:v>79.17</c:v>
                </c:pt>
                <c:pt idx="35">
                  <c:v>79.180000000000007</c:v>
                </c:pt>
                <c:pt idx="36">
                  <c:v>79.25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2E7-4CB8-B1CD-9D77F0BE7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763696"/>
        <c:axId val="551771568"/>
      </c:lineChart>
      <c:catAx>
        <c:axId val="551763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51771568"/>
        <c:crosses val="autoZero"/>
        <c:auto val="1"/>
        <c:lblAlgn val="ctr"/>
        <c:lblOffset val="100"/>
        <c:noMultiLvlLbl val="0"/>
      </c:catAx>
      <c:valAx>
        <c:axId val="551771568"/>
        <c:scaling>
          <c:orientation val="minMax"/>
          <c:max val="86"/>
          <c:min val="6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Life expectancy in 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5176369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5623370832853976"/>
          <c:y val="0.35225681727492208"/>
          <c:w val="0.21738816464719263"/>
          <c:h val="0.2138640800388428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sz="1200"/>
              <a:t>Figure 6a. Councils areas with higher life expectancy at birth in 2016-2018 </a:t>
            </a:r>
          </a:p>
          <a:p>
            <a:pPr>
              <a:defRPr sz="1200"/>
            </a:pPr>
            <a:r>
              <a:rPr lang="en-US" sz="1200"/>
              <a:t>also had higher healthy life expectancy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'Fig.6 data'!$B$4</c:f>
              <c:strCache>
                <c:ptCount val="1"/>
                <c:pt idx="0">
                  <c:v>Males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50518B"/>
              </a:solidFill>
              <a:ln w="9525">
                <a:solidFill>
                  <a:srgbClr val="50518B"/>
                </a:solidFill>
              </a:ln>
              <a:effectLst/>
            </c:spPr>
          </c:marker>
          <c:dLbls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50518B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FC-4F66-889D-1CC18A0EA2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 cap="rnd">
                <a:solidFill>
                  <a:srgbClr val="50518B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'Fig.6 data'!$B$8:$B$39</c:f>
              <c:numCache>
                <c:formatCode>0.0</c:formatCode>
                <c:ptCount val="32"/>
                <c:pt idx="0">
                  <c:v>76.898899999999998</c:v>
                </c:pt>
                <c:pt idx="1">
                  <c:v>79.225530000000006</c:v>
                </c:pt>
                <c:pt idx="2">
                  <c:v>78.353859999999997</c:v>
                </c:pt>
                <c:pt idx="3">
                  <c:v>77.884950000000003</c:v>
                </c:pt>
                <c:pt idx="4">
                  <c:v>78.080280000000002</c:v>
                </c:pt>
                <c:pt idx="5">
                  <c:v>76.902109999999993</c:v>
                </c:pt>
                <c:pt idx="6">
                  <c:v>77.923100000000005</c:v>
                </c:pt>
                <c:pt idx="7">
                  <c:v>73.954660000000004</c:v>
                </c:pt>
                <c:pt idx="8">
                  <c:v>76.007080000000002</c:v>
                </c:pt>
                <c:pt idx="9">
                  <c:v>80.370810000000006</c:v>
                </c:pt>
                <c:pt idx="10">
                  <c:v>78.641909999999996</c:v>
                </c:pt>
                <c:pt idx="11">
                  <c:v>80.681010000000001</c:v>
                </c:pt>
                <c:pt idx="12">
                  <c:v>77.101470000000006</c:v>
                </c:pt>
                <c:pt idx="13">
                  <c:v>77.232830000000007</c:v>
                </c:pt>
                <c:pt idx="14">
                  <c:v>73.362830000000002</c:v>
                </c:pt>
                <c:pt idx="15">
                  <c:v>77.754059999999996</c:v>
                </c:pt>
                <c:pt idx="16">
                  <c:v>75.164060000000006</c:v>
                </c:pt>
                <c:pt idx="17">
                  <c:v>77.921099999999996</c:v>
                </c:pt>
                <c:pt idx="18">
                  <c:v>78.969210000000004</c:v>
                </c:pt>
                <c:pt idx="19">
                  <c:v>77.441569999999999</c:v>
                </c:pt>
                <c:pt idx="20">
                  <c:v>76.339659999999995</c:v>
                </c:pt>
                <c:pt idx="21">
                  <c:v>75.230440000000002</c:v>
                </c:pt>
                <c:pt idx="22">
                  <c:v>79.086510000000004</c:v>
                </c:pt>
                <c:pt idx="23">
                  <c:v>79.126499999999993</c:v>
                </c:pt>
                <c:pt idx="24">
                  <c:v>75.818550000000002</c:v>
                </c:pt>
                <c:pt idx="25">
                  <c:v>78.833569999999995</c:v>
                </c:pt>
                <c:pt idx="26">
                  <c:v>79.481650000000002</c:v>
                </c:pt>
                <c:pt idx="27">
                  <c:v>77.30095</c:v>
                </c:pt>
                <c:pt idx="28">
                  <c:v>76.828389999999999</c:v>
                </c:pt>
                <c:pt idx="29">
                  <c:v>78.677589999999995</c:v>
                </c:pt>
                <c:pt idx="30">
                  <c:v>74.989490000000004</c:v>
                </c:pt>
                <c:pt idx="31">
                  <c:v>77.791529999999995</c:v>
                </c:pt>
              </c:numCache>
            </c:numRef>
          </c:xVal>
          <c:yVal>
            <c:numRef>
              <c:f>'Fig.6 data'!$C$8:$C$39</c:f>
              <c:numCache>
                <c:formatCode>0.0</c:formatCode>
                <c:ptCount val="32"/>
                <c:pt idx="0">
                  <c:v>60.956635205975083</c:v>
                </c:pt>
                <c:pt idx="1">
                  <c:v>68.922100497433874</c:v>
                </c:pt>
                <c:pt idx="2">
                  <c:v>61.154928229761254</c:v>
                </c:pt>
                <c:pt idx="3">
                  <c:v>65.210927748585163</c:v>
                </c:pt>
                <c:pt idx="4">
                  <c:v>65.396534481997946</c:v>
                </c:pt>
                <c:pt idx="5">
                  <c:v>62.208905649315867</c:v>
                </c:pt>
                <c:pt idx="6">
                  <c:v>64.16616775165221</c:v>
                </c:pt>
                <c:pt idx="7">
                  <c:v>56.458655541589913</c:v>
                </c:pt>
                <c:pt idx="8">
                  <c:v>57.785439628044202</c:v>
                </c:pt>
                <c:pt idx="9">
                  <c:v>69.68756047202244</c:v>
                </c:pt>
                <c:pt idx="10">
                  <c:v>65.451291476109304</c:v>
                </c:pt>
                <c:pt idx="11">
                  <c:v>68.767378386065857</c:v>
                </c:pt>
                <c:pt idx="12">
                  <c:v>62.103214978145559</c:v>
                </c:pt>
                <c:pt idx="13">
                  <c:v>60.972461768636592</c:v>
                </c:pt>
                <c:pt idx="14">
                  <c:v>56.084609373507917</c:v>
                </c:pt>
                <c:pt idx="15">
                  <c:v>64.213587101333587</c:v>
                </c:pt>
                <c:pt idx="16">
                  <c:v>59.580852723303138</c:v>
                </c:pt>
                <c:pt idx="17">
                  <c:v>61.016905658499802</c:v>
                </c:pt>
                <c:pt idx="18">
                  <c:v>62.123699381072328</c:v>
                </c:pt>
                <c:pt idx="19">
                  <c:v>66.065012383402774</c:v>
                </c:pt>
                <c:pt idx="20">
                  <c:v>57.326551524809972</c:v>
                </c:pt>
                <c:pt idx="21">
                  <c:v>57.958290798938343</c:v>
                </c:pt>
                <c:pt idx="22">
                  <c:v>66.679452823270154</c:v>
                </c:pt>
                <c:pt idx="23">
                  <c:v>66.637149841342747</c:v>
                </c:pt>
                <c:pt idx="24">
                  <c:v>60.174244041878019</c:v>
                </c:pt>
                <c:pt idx="25">
                  <c:v>63.498356269288877</c:v>
                </c:pt>
                <c:pt idx="26">
                  <c:v>67.494124780928459</c:v>
                </c:pt>
                <c:pt idx="27">
                  <c:v>61.683186261263529</c:v>
                </c:pt>
                <c:pt idx="28">
                  <c:v>59.267278676274977</c:v>
                </c:pt>
                <c:pt idx="29">
                  <c:v>63.275900700254262</c:v>
                </c:pt>
                <c:pt idx="30">
                  <c:v>58.345977757494332</c:v>
                </c:pt>
                <c:pt idx="31">
                  <c:v>63.039810204892717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FC-4F66-889D-1CC18A0EA275}"/>
            </c:ext>
          </c:extLst>
        </c:ser>
        <c:ser>
          <c:idx val="1"/>
          <c:order val="1"/>
          <c:tx>
            <c:strRef>
              <c:f>'Fig.6 data'!$E$4</c:f>
              <c:strCache>
                <c:ptCount val="1"/>
                <c:pt idx="0">
                  <c:v>Females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B2B2D6"/>
              </a:solidFill>
              <a:ln w="9525">
                <a:solidFill>
                  <a:srgbClr val="50518B"/>
                </a:solidFill>
              </a:ln>
              <a:effectLst/>
            </c:spPr>
          </c:marker>
          <c:dLbls>
            <c:dLbl>
              <c:idx val="29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FC-4F66-889D-1CC18A0EA2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6466AE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 cap="rnd">
                <a:solidFill>
                  <a:srgbClr val="6466AE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'Fig.6 data'!$E$8:$E$39</c:f>
              <c:numCache>
                <c:formatCode>0.0</c:formatCode>
                <c:ptCount val="32"/>
                <c:pt idx="0">
                  <c:v>81.136579999999995</c:v>
                </c:pt>
                <c:pt idx="1">
                  <c:v>82.896209999999996</c:v>
                </c:pt>
                <c:pt idx="2">
                  <c:v>81.755139999999997</c:v>
                </c:pt>
                <c:pt idx="3">
                  <c:v>81.844880000000003</c:v>
                </c:pt>
                <c:pt idx="4">
                  <c:v>82.292310000000001</c:v>
                </c:pt>
                <c:pt idx="5">
                  <c:v>80.669510000000002</c:v>
                </c:pt>
                <c:pt idx="6">
                  <c:v>81.762789999999995</c:v>
                </c:pt>
                <c:pt idx="7">
                  <c:v>79.225049999999996</c:v>
                </c:pt>
                <c:pt idx="8">
                  <c:v>79.963449999999995</c:v>
                </c:pt>
                <c:pt idx="9">
                  <c:v>83.377979999999994</c:v>
                </c:pt>
                <c:pt idx="10">
                  <c:v>82.366960000000006</c:v>
                </c:pt>
                <c:pt idx="11">
                  <c:v>83.565560000000005</c:v>
                </c:pt>
                <c:pt idx="12">
                  <c:v>80.303139999999999</c:v>
                </c:pt>
                <c:pt idx="13">
                  <c:v>81.000500000000002</c:v>
                </c:pt>
                <c:pt idx="14">
                  <c:v>78.662710000000004</c:v>
                </c:pt>
                <c:pt idx="15">
                  <c:v>82.351179999999999</c:v>
                </c:pt>
                <c:pt idx="16">
                  <c:v>79.597520000000003</c:v>
                </c:pt>
                <c:pt idx="17">
                  <c:v>81.679029999999997</c:v>
                </c:pt>
                <c:pt idx="18">
                  <c:v>81.678049999999999</c:v>
                </c:pt>
                <c:pt idx="19">
                  <c:v>82.750839999999997</c:v>
                </c:pt>
                <c:pt idx="20">
                  <c:v>79.875020000000006</c:v>
                </c:pt>
                <c:pt idx="21">
                  <c:v>79.613129999999998</c:v>
                </c:pt>
                <c:pt idx="22">
                  <c:v>82.069230000000005</c:v>
                </c:pt>
                <c:pt idx="23">
                  <c:v>82.805840000000003</c:v>
                </c:pt>
                <c:pt idx="24">
                  <c:v>80.413380000000004</c:v>
                </c:pt>
                <c:pt idx="25">
                  <c:v>82.089060000000003</c:v>
                </c:pt>
                <c:pt idx="26">
                  <c:v>83.371809999999996</c:v>
                </c:pt>
                <c:pt idx="27">
                  <c:v>81.256969999999995</c:v>
                </c:pt>
                <c:pt idx="28">
                  <c:v>80.633700000000005</c:v>
                </c:pt>
                <c:pt idx="29">
                  <c:v>82.829840000000004</c:v>
                </c:pt>
                <c:pt idx="30">
                  <c:v>79.198319999999995</c:v>
                </c:pt>
                <c:pt idx="31">
                  <c:v>80.779880000000006</c:v>
                </c:pt>
              </c:numCache>
            </c:numRef>
          </c:xVal>
          <c:yVal>
            <c:numRef>
              <c:f>'Fig.6 data'!$F$8:$F$39</c:f>
              <c:numCache>
                <c:formatCode>0.0</c:formatCode>
                <c:ptCount val="32"/>
                <c:pt idx="0">
                  <c:v>63.406519250054409</c:v>
                </c:pt>
                <c:pt idx="1">
                  <c:v>67.985772605854919</c:v>
                </c:pt>
                <c:pt idx="2">
                  <c:v>63.387964407547777</c:v>
                </c:pt>
                <c:pt idx="3">
                  <c:v>62.949238645717962</c:v>
                </c:pt>
                <c:pt idx="4">
                  <c:v>63.861015409904567</c:v>
                </c:pt>
                <c:pt idx="5">
                  <c:v>61.561398855854691</c:v>
                </c:pt>
                <c:pt idx="6">
                  <c:v>64.250831230958724</c:v>
                </c:pt>
                <c:pt idx="7">
                  <c:v>59.823129456741988</c:v>
                </c:pt>
                <c:pt idx="8">
                  <c:v>58.749267486454869</c:v>
                </c:pt>
                <c:pt idx="9">
                  <c:v>68.363179880998942</c:v>
                </c:pt>
                <c:pt idx="10">
                  <c:v>64.028326567203351</c:v>
                </c:pt>
                <c:pt idx="11">
                  <c:v>66.135476707983059</c:v>
                </c:pt>
                <c:pt idx="12">
                  <c:v>60.201337668232412</c:v>
                </c:pt>
                <c:pt idx="13">
                  <c:v>60.161359223823993</c:v>
                </c:pt>
                <c:pt idx="14">
                  <c:v>58.156877122950547</c:v>
                </c:pt>
                <c:pt idx="15">
                  <c:v>65.770287181172336</c:v>
                </c:pt>
                <c:pt idx="16">
                  <c:v>59.705769474754547</c:v>
                </c:pt>
                <c:pt idx="17">
                  <c:v>63.457679950769403</c:v>
                </c:pt>
                <c:pt idx="18">
                  <c:v>62.109913948941433</c:v>
                </c:pt>
                <c:pt idx="19">
                  <c:v>66.912556293705848</c:v>
                </c:pt>
                <c:pt idx="20">
                  <c:v>56.012085804986263</c:v>
                </c:pt>
                <c:pt idx="21">
                  <c:v>58.942624935905123</c:v>
                </c:pt>
                <c:pt idx="22">
                  <c:v>73.315704775134748</c:v>
                </c:pt>
                <c:pt idx="23">
                  <c:v>65.989596036199814</c:v>
                </c:pt>
                <c:pt idx="24">
                  <c:v>62.160399109930417</c:v>
                </c:pt>
                <c:pt idx="25">
                  <c:v>65.31624687860392</c:v>
                </c:pt>
                <c:pt idx="26">
                  <c:v>58.359449311837501</c:v>
                </c:pt>
                <c:pt idx="27">
                  <c:v>63.693762615924953</c:v>
                </c:pt>
                <c:pt idx="28">
                  <c:v>62.209822095446341</c:v>
                </c:pt>
                <c:pt idx="29">
                  <c:v>64.379307689631474</c:v>
                </c:pt>
                <c:pt idx="30">
                  <c:v>60.65589065440448</c:v>
                </c:pt>
                <c:pt idx="31">
                  <c:v>61.814919832159511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FC-4F66-889D-1CC18A0EA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152352"/>
        <c:axId val="581151696"/>
      </c:scatterChart>
      <c:valAx>
        <c:axId val="581152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Life expectancy at birth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81151696"/>
        <c:crosses val="autoZero"/>
        <c:crossBetween val="midCat"/>
        <c:majorUnit val="1"/>
        <c:minorUnit val="1"/>
      </c:valAx>
      <c:valAx>
        <c:axId val="581151696"/>
        <c:scaling>
          <c:orientation val="minMax"/>
          <c:max val="76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Healthy life expectancy at birth</a:t>
                </a:r>
                <a:r>
                  <a:rPr lang="en-US" baseline="0"/>
                  <a:t> (years)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81152352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sz="1200"/>
              <a:t>Figure 6b. In 2016-2018, people born in council areas with higher life expectancy</a:t>
            </a:r>
          </a:p>
          <a:p>
            <a:pPr>
              <a:defRPr sz="1200"/>
            </a:pPr>
            <a:r>
              <a:rPr lang="en-US" sz="1200"/>
              <a:t> could also expect to spend a greater proportion of their</a:t>
            </a:r>
            <a:r>
              <a:rPr lang="en-US" sz="1200" baseline="0"/>
              <a:t> </a:t>
            </a:r>
            <a:r>
              <a:rPr lang="en-US" sz="1200"/>
              <a:t>life in good health
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739513364630094E-2"/>
          <c:y val="0.11901386184391281"/>
          <c:w val="0.8901569061181922"/>
          <c:h val="0.78901739854030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'Fig.6 data'!$B$4</c:f>
              <c:strCache>
                <c:ptCount val="1"/>
                <c:pt idx="0">
                  <c:v>Males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6466AE"/>
              </a:solidFill>
              <a:ln w="9525">
                <a:solidFill>
                  <a:srgbClr val="50518B"/>
                </a:solidFill>
              </a:ln>
              <a:effectLst/>
            </c:spPr>
          </c:marker>
          <c:dLbls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50518B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A3-4349-BC4A-9E30B3F68D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 cap="rnd">
                <a:solidFill>
                  <a:srgbClr val="50518B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'Fig.6 data'!$B$8:$B$39</c:f>
              <c:numCache>
                <c:formatCode>0.0</c:formatCode>
                <c:ptCount val="32"/>
                <c:pt idx="0">
                  <c:v>76.898899999999998</c:v>
                </c:pt>
                <c:pt idx="1">
                  <c:v>79.225530000000006</c:v>
                </c:pt>
                <c:pt idx="2">
                  <c:v>78.353859999999997</c:v>
                </c:pt>
                <c:pt idx="3">
                  <c:v>77.884950000000003</c:v>
                </c:pt>
                <c:pt idx="4">
                  <c:v>78.080280000000002</c:v>
                </c:pt>
                <c:pt idx="5">
                  <c:v>76.902109999999993</c:v>
                </c:pt>
                <c:pt idx="6">
                  <c:v>77.923100000000005</c:v>
                </c:pt>
                <c:pt idx="7">
                  <c:v>73.954660000000004</c:v>
                </c:pt>
                <c:pt idx="8">
                  <c:v>76.007080000000002</c:v>
                </c:pt>
                <c:pt idx="9">
                  <c:v>80.370810000000006</c:v>
                </c:pt>
                <c:pt idx="10">
                  <c:v>78.641909999999996</c:v>
                </c:pt>
                <c:pt idx="11">
                  <c:v>80.681010000000001</c:v>
                </c:pt>
                <c:pt idx="12">
                  <c:v>77.101470000000006</c:v>
                </c:pt>
                <c:pt idx="13">
                  <c:v>77.232830000000007</c:v>
                </c:pt>
                <c:pt idx="14">
                  <c:v>73.362830000000002</c:v>
                </c:pt>
                <c:pt idx="15">
                  <c:v>77.754059999999996</c:v>
                </c:pt>
                <c:pt idx="16">
                  <c:v>75.164060000000006</c:v>
                </c:pt>
                <c:pt idx="17">
                  <c:v>77.921099999999996</c:v>
                </c:pt>
                <c:pt idx="18">
                  <c:v>78.969210000000004</c:v>
                </c:pt>
                <c:pt idx="19">
                  <c:v>77.441569999999999</c:v>
                </c:pt>
                <c:pt idx="20">
                  <c:v>76.339659999999995</c:v>
                </c:pt>
                <c:pt idx="21">
                  <c:v>75.230440000000002</c:v>
                </c:pt>
                <c:pt idx="22">
                  <c:v>79.086510000000004</c:v>
                </c:pt>
                <c:pt idx="23">
                  <c:v>79.126499999999993</c:v>
                </c:pt>
                <c:pt idx="24">
                  <c:v>75.818550000000002</c:v>
                </c:pt>
                <c:pt idx="25">
                  <c:v>78.833569999999995</c:v>
                </c:pt>
                <c:pt idx="26">
                  <c:v>79.481650000000002</c:v>
                </c:pt>
                <c:pt idx="27">
                  <c:v>77.30095</c:v>
                </c:pt>
                <c:pt idx="28">
                  <c:v>76.828389999999999</c:v>
                </c:pt>
                <c:pt idx="29">
                  <c:v>78.677589999999995</c:v>
                </c:pt>
                <c:pt idx="30">
                  <c:v>74.989490000000004</c:v>
                </c:pt>
                <c:pt idx="31">
                  <c:v>77.791529999999995</c:v>
                </c:pt>
              </c:numCache>
            </c:numRef>
          </c:xVal>
          <c:yVal>
            <c:numRef>
              <c:f>'Fig.6 data'!$D$8:$D$39</c:f>
              <c:numCache>
                <c:formatCode>0.0%</c:formatCode>
                <c:ptCount val="32"/>
                <c:pt idx="0">
                  <c:v>0.79268535170270593</c:v>
                </c:pt>
                <c:pt idx="1">
                  <c:v>0.86994806044909823</c:v>
                </c:pt>
                <c:pt idx="2">
                  <c:v>0.7804966980465835</c:v>
                </c:pt>
                <c:pt idx="3">
                  <c:v>0.83727250482283044</c:v>
                </c:pt>
                <c:pt idx="4">
                  <c:v>0.83755506460346618</c:v>
                </c:pt>
                <c:pt idx="5">
                  <c:v>0.80893628748623048</c:v>
                </c:pt>
                <c:pt idx="6">
                  <c:v>0.82345497769403664</c:v>
                </c:pt>
                <c:pt idx="7">
                  <c:v>0.76342250927238164</c:v>
                </c:pt>
                <c:pt idx="8">
                  <c:v>0.76026394223755545</c:v>
                </c:pt>
                <c:pt idx="9">
                  <c:v>0.86707547011438113</c:v>
                </c:pt>
                <c:pt idx="10">
                  <c:v>0.83226990173682591</c:v>
                </c:pt>
                <c:pt idx="11">
                  <c:v>0.85233659155964647</c:v>
                </c:pt>
                <c:pt idx="12">
                  <c:v>0.80547382731120942</c:v>
                </c:pt>
                <c:pt idx="13">
                  <c:v>0.78946298824838057</c:v>
                </c:pt>
                <c:pt idx="14">
                  <c:v>0.76448265921576852</c:v>
                </c:pt>
                <c:pt idx="15">
                  <c:v>0.82585514669135873</c:v>
                </c:pt>
                <c:pt idx="16">
                  <c:v>0.79267736296562386</c:v>
                </c:pt>
                <c:pt idx="17">
                  <c:v>0.78306013916633499</c:v>
                </c:pt>
                <c:pt idx="18">
                  <c:v>0.7866825494401205</c:v>
                </c:pt>
                <c:pt idx="19">
                  <c:v>0.85309494954030041</c:v>
                </c:pt>
                <c:pt idx="20">
                  <c:v>0.75094066019043948</c:v>
                </c:pt>
                <c:pt idx="21">
                  <c:v>0.77041010726269965</c:v>
                </c:pt>
                <c:pt idx="22">
                  <c:v>0.84312039690440921</c:v>
                </c:pt>
                <c:pt idx="23">
                  <c:v>0.84215967038415129</c:v>
                </c:pt>
                <c:pt idx="24">
                  <c:v>0.79366128510849909</c:v>
                </c:pt>
                <c:pt idx="25">
                  <c:v>0.80547353194326055</c:v>
                </c:pt>
                <c:pt idx="26">
                  <c:v>0.84917868794387064</c:v>
                </c:pt>
                <c:pt idx="27">
                  <c:v>0.79796160590081877</c:v>
                </c:pt>
                <c:pt idx="28">
                  <c:v>0.77142414854652541</c:v>
                </c:pt>
                <c:pt idx="29">
                  <c:v>0.80424303009192655</c:v>
                </c:pt>
                <c:pt idx="30">
                  <c:v>0.77805545212225913</c:v>
                </c:pt>
                <c:pt idx="31">
                  <c:v>0.81036855008448572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A3-4349-BC4A-9E30B3F68DCE}"/>
            </c:ext>
          </c:extLst>
        </c:ser>
        <c:ser>
          <c:idx val="1"/>
          <c:order val="1"/>
          <c:tx>
            <c:strRef>
              <c:f>'Fig.6 data'!$E$4</c:f>
              <c:strCache>
                <c:ptCount val="1"/>
                <c:pt idx="0">
                  <c:v>Females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B2B2D6"/>
              </a:solidFill>
              <a:ln w="9525">
                <a:solidFill>
                  <a:srgbClr val="6466AE"/>
                </a:solidFill>
              </a:ln>
              <a:effectLst/>
            </c:spPr>
          </c:marker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6466AE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A3-4349-BC4A-9E30B3F68D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 cap="rnd">
                <a:solidFill>
                  <a:srgbClr val="6466AE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'Fig.6 data'!$E$8:$E$39</c:f>
              <c:numCache>
                <c:formatCode>0.0</c:formatCode>
                <c:ptCount val="32"/>
                <c:pt idx="0">
                  <c:v>81.136579999999995</c:v>
                </c:pt>
                <c:pt idx="1">
                  <c:v>82.896209999999996</c:v>
                </c:pt>
                <c:pt idx="2">
                  <c:v>81.755139999999997</c:v>
                </c:pt>
                <c:pt idx="3">
                  <c:v>81.844880000000003</c:v>
                </c:pt>
                <c:pt idx="4">
                  <c:v>82.292310000000001</c:v>
                </c:pt>
                <c:pt idx="5">
                  <c:v>80.669510000000002</c:v>
                </c:pt>
                <c:pt idx="6">
                  <c:v>81.762789999999995</c:v>
                </c:pt>
                <c:pt idx="7">
                  <c:v>79.225049999999996</c:v>
                </c:pt>
                <c:pt idx="8">
                  <c:v>79.963449999999995</c:v>
                </c:pt>
                <c:pt idx="9">
                  <c:v>83.377979999999994</c:v>
                </c:pt>
                <c:pt idx="10">
                  <c:v>82.366960000000006</c:v>
                </c:pt>
                <c:pt idx="11">
                  <c:v>83.565560000000005</c:v>
                </c:pt>
                <c:pt idx="12">
                  <c:v>80.303139999999999</c:v>
                </c:pt>
                <c:pt idx="13">
                  <c:v>81.000500000000002</c:v>
                </c:pt>
                <c:pt idx="14">
                  <c:v>78.662710000000004</c:v>
                </c:pt>
                <c:pt idx="15">
                  <c:v>82.351179999999999</c:v>
                </c:pt>
                <c:pt idx="16">
                  <c:v>79.597520000000003</c:v>
                </c:pt>
                <c:pt idx="17">
                  <c:v>81.679029999999997</c:v>
                </c:pt>
                <c:pt idx="18">
                  <c:v>81.678049999999999</c:v>
                </c:pt>
                <c:pt idx="19">
                  <c:v>82.750839999999997</c:v>
                </c:pt>
                <c:pt idx="20">
                  <c:v>79.875020000000006</c:v>
                </c:pt>
                <c:pt idx="21">
                  <c:v>79.613129999999998</c:v>
                </c:pt>
                <c:pt idx="22">
                  <c:v>82.069230000000005</c:v>
                </c:pt>
                <c:pt idx="23">
                  <c:v>82.805840000000003</c:v>
                </c:pt>
                <c:pt idx="24">
                  <c:v>80.413380000000004</c:v>
                </c:pt>
                <c:pt idx="25">
                  <c:v>82.089060000000003</c:v>
                </c:pt>
                <c:pt idx="26">
                  <c:v>83.371809999999996</c:v>
                </c:pt>
                <c:pt idx="27">
                  <c:v>81.256969999999995</c:v>
                </c:pt>
                <c:pt idx="28">
                  <c:v>80.633700000000005</c:v>
                </c:pt>
                <c:pt idx="29">
                  <c:v>82.829840000000004</c:v>
                </c:pt>
                <c:pt idx="30">
                  <c:v>79.198319999999995</c:v>
                </c:pt>
                <c:pt idx="31">
                  <c:v>80.779880000000006</c:v>
                </c:pt>
              </c:numCache>
            </c:numRef>
          </c:xVal>
          <c:yVal>
            <c:numRef>
              <c:f>'Fig.6 data'!$G$8:$G$39</c:f>
              <c:numCache>
                <c:formatCode>0.0%</c:formatCode>
                <c:ptCount val="32"/>
                <c:pt idx="0">
                  <c:v>0.78147883826293385</c:v>
                </c:pt>
                <c:pt idx="1">
                  <c:v>0.82013129723446743</c:v>
                </c:pt>
                <c:pt idx="2">
                  <c:v>0.77533918107658362</c:v>
                </c:pt>
                <c:pt idx="3">
                  <c:v>0.76912858343315915</c:v>
                </c:pt>
                <c:pt idx="4">
                  <c:v>0.77602648910658412</c:v>
                </c:pt>
                <c:pt idx="5">
                  <c:v>0.76313097117463702</c:v>
                </c:pt>
                <c:pt idx="6">
                  <c:v>0.78581998545751475</c:v>
                </c:pt>
                <c:pt idx="7">
                  <c:v>0.75510369053907467</c:v>
                </c:pt>
                <c:pt idx="8">
                  <c:v>0.73470146657268254</c:v>
                </c:pt>
                <c:pt idx="9">
                  <c:v>0.81991884759840095</c:v>
                </c:pt>
                <c:pt idx="10">
                  <c:v>0.77735453083803496</c:v>
                </c:pt>
                <c:pt idx="11">
                  <c:v>0.79142021853354183</c:v>
                </c:pt>
                <c:pt idx="12">
                  <c:v>0.74967596901028177</c:v>
                </c:pt>
                <c:pt idx="13">
                  <c:v>0.74272823722252712</c:v>
                </c:pt>
                <c:pt idx="14">
                  <c:v>0.73931950656179168</c:v>
                </c:pt>
                <c:pt idx="15">
                  <c:v>0.79865630258716191</c:v>
                </c:pt>
                <c:pt idx="16">
                  <c:v>0.75009587393974597</c:v>
                </c:pt>
                <c:pt idx="17">
                  <c:v>0.77691521296866417</c:v>
                </c:pt>
                <c:pt idx="18">
                  <c:v>0.76042358352623141</c:v>
                </c:pt>
                <c:pt idx="19">
                  <c:v>0.80860277987924634</c:v>
                </c:pt>
                <c:pt idx="20">
                  <c:v>0.701246554405902</c:v>
                </c:pt>
                <c:pt idx="21">
                  <c:v>0.74036312960568795</c:v>
                </c:pt>
                <c:pt idx="22">
                  <c:v>0.89333971875889706</c:v>
                </c:pt>
                <c:pt idx="23">
                  <c:v>0.79691962016220552</c:v>
                </c:pt>
                <c:pt idx="24">
                  <c:v>0.7730106607072087</c:v>
                </c:pt>
                <c:pt idx="25">
                  <c:v>0.79567541801033981</c:v>
                </c:pt>
                <c:pt idx="26">
                  <c:v>0.69999021995387001</c:v>
                </c:pt>
                <c:pt idx="27">
                  <c:v>0.78385600904348252</c:v>
                </c:pt>
                <c:pt idx="28">
                  <c:v>0.77151146284666827</c:v>
                </c:pt>
                <c:pt idx="29">
                  <c:v>0.77724773708553885</c:v>
                </c:pt>
                <c:pt idx="30">
                  <c:v>0.76587340603065013</c:v>
                </c:pt>
                <c:pt idx="31">
                  <c:v>0.76522664846919985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A3-4349-BC4A-9E30B3F6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663280"/>
        <c:axId val="488664592"/>
      </c:scatterChart>
      <c:valAx>
        <c:axId val="488663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Life expectancy at birth (years)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488664592"/>
        <c:crosses val="autoZero"/>
        <c:crossBetween val="midCat"/>
        <c:majorUnit val="1"/>
        <c:minorUnit val="1"/>
      </c:valAx>
      <c:valAx>
        <c:axId val="488664592"/>
        <c:scaling>
          <c:orientation val="minMax"/>
          <c:max val="1"/>
          <c:min val="0.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Expected percentage of life in good health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488663280"/>
        <c:crosses val="autoZero"/>
        <c:crossBetween val="midCat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sz="1200"/>
              <a:t>Figure 7a. Life expectancy and healthy life expectancy at birth by SIMD</a:t>
            </a:r>
            <a:r>
              <a:rPr lang="en-US" sz="1200" baseline="30000"/>
              <a:t>1</a:t>
            </a:r>
            <a:r>
              <a:rPr lang="en-US" sz="1200" baseline="0"/>
              <a:t> decile</a:t>
            </a:r>
            <a:r>
              <a:rPr lang="en-US" sz="1200"/>
              <a:t>s. Males 2016-2018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363673659601528E-2"/>
          <c:y val="0.10297689210379506"/>
          <c:w val="0.92690701972289369"/>
          <c:h val="0.74395518408825334"/>
        </c:manualLayout>
      </c:layout>
      <c:lineChart>
        <c:grouping val="standard"/>
        <c:varyColors val="0"/>
        <c:ser>
          <c:idx val="0"/>
          <c:order val="0"/>
          <c:tx>
            <c:strRef>
              <c:f>'Fig.7 data'!$B$22</c:f>
              <c:strCache>
                <c:ptCount val="1"/>
                <c:pt idx="0">
                  <c:v>Life expectancy</c:v>
                </c:pt>
              </c:strCache>
            </c:strRef>
          </c:tx>
          <c:spPr>
            <a:ln w="28575" cap="rnd">
              <a:solidFill>
                <a:srgbClr val="50518B"/>
              </a:solidFill>
              <a:prstDash val="sysDot"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25400">
                <a:solidFill>
                  <a:srgbClr val="6466AE"/>
                </a:solidFill>
              </a:ln>
              <a:effectLst/>
            </c:spPr>
          </c:marker>
          <c:dPt>
            <c:idx val="1"/>
            <c:marker>
              <c:symbol val="circle"/>
              <c:size val="10"/>
              <c:spPr>
                <a:solidFill>
                  <a:srgbClr val="6466AE"/>
                </a:solidFill>
                <a:ln w="25400">
                  <a:solidFill>
                    <a:srgbClr val="6466AE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04A-44D6-8E4C-E8E6F72FAE9D}"/>
              </c:ext>
            </c:extLst>
          </c:dPt>
          <c:dPt>
            <c:idx val="10"/>
            <c:marker>
              <c:symbol val="circle"/>
              <c:size val="10"/>
              <c:spPr>
                <a:solidFill>
                  <a:srgbClr val="6466AE"/>
                </a:solidFill>
                <a:ln w="25400">
                  <a:solidFill>
                    <a:srgbClr val="6466AE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BAE-46A1-8A44-EB877FB5BA61}"/>
              </c:ext>
            </c:extLst>
          </c:dPt>
          <c:dPt>
            <c:idx val="11"/>
            <c:marker>
              <c:symbol val="circle"/>
              <c:size val="10"/>
              <c:spPr>
                <a:solidFill>
                  <a:schemeClr val="bg1"/>
                </a:solidFill>
                <a:ln w="25400">
                  <a:solidFill>
                    <a:srgbClr val="6466AE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04A-44D6-8E4C-E8E6F72FAE9D}"/>
              </c:ext>
            </c:extLst>
          </c:dPt>
          <c:dLbls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4A-44D6-8E4C-E8E6F72FAE9D}"/>
                </c:ext>
              </c:extLst>
            </c:dLbl>
            <c:dLbl>
              <c:idx val="6"/>
              <c:layout>
                <c:manualLayout>
                  <c:x val="-0.13567383195616181"/>
                  <c:y val="5.537766113384414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4A-44D6-8E4C-E8E6F72FAE9D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AE-46A1-8A44-EB877FB5BA61}"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4A-44D6-8E4C-E8E6F72FAE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'Fig.7 data'!$A$7:$A$18</c:f>
              <c:strCache>
                <c:ptCount val="11"/>
                <c:pt idx="1">
                  <c:v>decile 1 (most deprived)</c:v>
                </c:pt>
                <c:pt idx="2">
                  <c:v>decile 2</c:v>
                </c:pt>
                <c:pt idx="3">
                  <c:v>decile 3</c:v>
                </c:pt>
                <c:pt idx="4">
                  <c:v>decile 4</c:v>
                </c:pt>
                <c:pt idx="5">
                  <c:v>decile 5</c:v>
                </c:pt>
                <c:pt idx="6">
                  <c:v>decile 6</c:v>
                </c:pt>
                <c:pt idx="7">
                  <c:v>decile 7</c:v>
                </c:pt>
                <c:pt idx="8">
                  <c:v>decile 8</c:v>
                </c:pt>
                <c:pt idx="9">
                  <c:v>decile 9</c:v>
                </c:pt>
                <c:pt idx="10">
                  <c:v>decile 10 (least deprived)</c:v>
                </c:pt>
              </c:strCache>
            </c:strRef>
          </c:cat>
          <c:val>
            <c:numRef>
              <c:f>'Fig.7 data'!$B$7:$B$18</c:f>
              <c:numCache>
                <c:formatCode>0.0</c:formatCode>
                <c:ptCount val="12"/>
                <c:pt idx="1">
                  <c:v>69.566000000000003</c:v>
                </c:pt>
                <c:pt idx="2">
                  <c:v>72.358289999999997</c:v>
                </c:pt>
                <c:pt idx="3">
                  <c:v>74.202250000000006</c:v>
                </c:pt>
                <c:pt idx="4">
                  <c:v>75.757559999999998</c:v>
                </c:pt>
                <c:pt idx="5">
                  <c:v>77.084040000000002</c:v>
                </c:pt>
                <c:pt idx="6">
                  <c:v>78.344530000000006</c:v>
                </c:pt>
                <c:pt idx="7">
                  <c:v>80.007000000000005</c:v>
                </c:pt>
                <c:pt idx="8">
                  <c:v>80.195089999999993</c:v>
                </c:pt>
                <c:pt idx="9">
                  <c:v>81.564229999999995</c:v>
                </c:pt>
                <c:pt idx="10">
                  <c:v>82.679159999999996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AE-46A1-8A44-EB877FB5BA61}"/>
            </c:ext>
          </c:extLst>
        </c:ser>
        <c:ser>
          <c:idx val="1"/>
          <c:order val="1"/>
          <c:tx>
            <c:strRef>
              <c:f>'Fig.7 data'!$E$22</c:f>
              <c:strCache>
                <c:ptCount val="1"/>
                <c:pt idx="0">
                  <c:v>Healthy life expectancy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25400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10"/>
              <c:spPr>
                <a:solidFill>
                  <a:schemeClr val="bg1">
                    <a:lumMod val="50000"/>
                  </a:schemeClr>
                </a:solidFill>
                <a:ln w="2540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04A-44D6-8E4C-E8E6F72FAE9D}"/>
              </c:ext>
            </c:extLst>
          </c:dPt>
          <c:dPt>
            <c:idx val="10"/>
            <c:marker>
              <c:symbol val="circle"/>
              <c:size val="10"/>
              <c:spPr>
                <a:solidFill>
                  <a:schemeClr val="bg1">
                    <a:lumMod val="50000"/>
                  </a:schemeClr>
                </a:solidFill>
                <a:ln w="2540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BAE-46A1-8A44-EB877FB5BA61}"/>
              </c:ext>
            </c:extLst>
          </c:dPt>
          <c:dPt>
            <c:idx val="11"/>
            <c:marker>
              <c:symbol val="circle"/>
              <c:size val="10"/>
              <c:spPr>
                <a:solidFill>
                  <a:schemeClr val="bg1"/>
                </a:solidFill>
                <a:ln w="2540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504A-44D6-8E4C-E8E6F72FAE9D}"/>
              </c:ext>
            </c:extLst>
          </c:dPt>
          <c:dLbls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4A-44D6-8E4C-E8E6F72FAE9D}"/>
                </c:ext>
              </c:extLst>
            </c:dLbl>
            <c:dLbl>
              <c:idx val="6"/>
              <c:layout>
                <c:manualLayout>
                  <c:x val="-0.1022432643882545"/>
                  <c:y val="6.364672365609229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4A-44D6-8E4C-E8E6F72FAE9D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AE-46A1-8A44-EB877FB5BA61}"/>
                </c:ext>
              </c:extLst>
            </c:dLbl>
            <c:dLbl>
              <c:idx val="1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4A-44D6-8E4C-E8E6F72FAE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'Fig.7 data'!$A$7:$A$18</c:f>
              <c:strCache>
                <c:ptCount val="11"/>
                <c:pt idx="1">
                  <c:v>decile 1 (most deprived)</c:v>
                </c:pt>
                <c:pt idx="2">
                  <c:v>decile 2</c:v>
                </c:pt>
                <c:pt idx="3">
                  <c:v>decile 3</c:v>
                </c:pt>
                <c:pt idx="4">
                  <c:v>decile 4</c:v>
                </c:pt>
                <c:pt idx="5">
                  <c:v>decile 5</c:v>
                </c:pt>
                <c:pt idx="6">
                  <c:v>decile 6</c:v>
                </c:pt>
                <c:pt idx="7">
                  <c:v>decile 7</c:v>
                </c:pt>
                <c:pt idx="8">
                  <c:v>decile 8</c:v>
                </c:pt>
                <c:pt idx="9">
                  <c:v>decile 9</c:v>
                </c:pt>
                <c:pt idx="10">
                  <c:v>decile 10 (least deprived)</c:v>
                </c:pt>
              </c:strCache>
            </c:strRef>
          </c:cat>
          <c:val>
            <c:numRef>
              <c:f>'Fig.7 data'!$E$7:$E$18</c:f>
              <c:numCache>
                <c:formatCode>0.0</c:formatCode>
                <c:ptCount val="12"/>
                <c:pt idx="1">
                  <c:v>48.232019999999999</c:v>
                </c:pt>
                <c:pt idx="2">
                  <c:v>52.400979999999997</c:v>
                </c:pt>
                <c:pt idx="3">
                  <c:v>57.33746</c:v>
                </c:pt>
                <c:pt idx="4">
                  <c:v>59.485860000000002</c:v>
                </c:pt>
                <c:pt idx="5">
                  <c:v>62.409219999999998</c:v>
                </c:pt>
                <c:pt idx="6">
                  <c:v>65.373919999999998</c:v>
                </c:pt>
                <c:pt idx="7">
                  <c:v>66.489279999999994</c:v>
                </c:pt>
                <c:pt idx="8">
                  <c:v>67.923879999999997</c:v>
                </c:pt>
                <c:pt idx="9">
                  <c:v>70.480189999999993</c:v>
                </c:pt>
                <c:pt idx="10">
                  <c:v>71.274739999999994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AE-46A1-8A44-EB877FB5B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067400"/>
        <c:axId val="581067728"/>
      </c:lineChart>
      <c:catAx>
        <c:axId val="581067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SIMD deciles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81067728"/>
        <c:crosses val="autoZero"/>
        <c:auto val="1"/>
        <c:lblAlgn val="ctr"/>
        <c:lblOffset val="100"/>
        <c:noMultiLvlLbl val="0"/>
      </c:catAx>
      <c:valAx>
        <c:axId val="581067728"/>
        <c:scaling>
          <c:orientation val="minMax"/>
          <c:max val="100"/>
          <c:min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81067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sz="1200"/>
              <a:t>Figure 6b. Life expectancy and healthy life expectancy at birth by SIMD</a:t>
            </a:r>
            <a:r>
              <a:rPr lang="en-US" sz="1200" baseline="30000"/>
              <a:t>1</a:t>
            </a:r>
            <a:r>
              <a:rPr lang="en-US" sz="1200" baseline="0"/>
              <a:t> decile</a:t>
            </a:r>
            <a:r>
              <a:rPr lang="en-US" sz="1200"/>
              <a:t>s. Females 2016-2018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363673659601528E-2"/>
          <c:y val="0.10297689210379506"/>
          <c:w val="0.92690701972289369"/>
          <c:h val="0.73560259568194197"/>
        </c:manualLayout>
      </c:layout>
      <c:lineChart>
        <c:grouping val="standard"/>
        <c:varyColors val="0"/>
        <c:ser>
          <c:idx val="0"/>
          <c:order val="0"/>
          <c:tx>
            <c:strRef>
              <c:f>'Fig.7 data'!$I$22</c:f>
              <c:strCache>
                <c:ptCount val="1"/>
                <c:pt idx="0">
                  <c:v>Life expectancy</c:v>
                </c:pt>
              </c:strCache>
            </c:strRef>
          </c:tx>
          <c:spPr>
            <a:ln w="28575" cap="rnd">
              <a:solidFill>
                <a:srgbClr val="6466AE"/>
              </a:solidFill>
              <a:prstDash val="sysDot"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25400">
                <a:solidFill>
                  <a:srgbClr val="6466AE"/>
                </a:solidFill>
              </a:ln>
              <a:effectLst/>
            </c:spPr>
          </c:marker>
          <c:dPt>
            <c:idx val="1"/>
            <c:marker>
              <c:symbol val="circle"/>
              <c:size val="10"/>
              <c:spPr>
                <a:solidFill>
                  <a:srgbClr val="6466AE"/>
                </a:solidFill>
                <a:ln w="25400">
                  <a:solidFill>
                    <a:srgbClr val="6466AE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0E8-4819-B8DB-CA31D214A6B6}"/>
              </c:ext>
            </c:extLst>
          </c:dPt>
          <c:dPt>
            <c:idx val="10"/>
            <c:marker>
              <c:symbol val="circle"/>
              <c:size val="10"/>
              <c:spPr>
                <a:solidFill>
                  <a:srgbClr val="6466AE"/>
                </a:solidFill>
                <a:ln w="25400">
                  <a:solidFill>
                    <a:srgbClr val="6466AE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0E8-4819-B8DB-CA31D214A6B6}"/>
              </c:ext>
            </c:extLst>
          </c:dPt>
          <c:dLbls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E8-4819-B8DB-CA31D214A6B6}"/>
                </c:ext>
              </c:extLst>
            </c:dLbl>
            <c:dLbl>
              <c:idx val="6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E8-4819-B8DB-CA31D214A6B6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E8-4819-B8DB-CA31D214A6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'Fig.7 data'!$A$7:$A$18</c:f>
              <c:strCache>
                <c:ptCount val="11"/>
                <c:pt idx="1">
                  <c:v>decile 1 (most deprived)</c:v>
                </c:pt>
                <c:pt idx="2">
                  <c:v>decile 2</c:v>
                </c:pt>
                <c:pt idx="3">
                  <c:v>decile 3</c:v>
                </c:pt>
                <c:pt idx="4">
                  <c:v>decile 4</c:v>
                </c:pt>
                <c:pt idx="5">
                  <c:v>decile 5</c:v>
                </c:pt>
                <c:pt idx="6">
                  <c:v>decile 6</c:v>
                </c:pt>
                <c:pt idx="7">
                  <c:v>decile 7</c:v>
                </c:pt>
                <c:pt idx="8">
                  <c:v>decile 8</c:v>
                </c:pt>
                <c:pt idx="9">
                  <c:v>decile 9</c:v>
                </c:pt>
                <c:pt idx="10">
                  <c:v>decile 10 (least deprived)</c:v>
                </c:pt>
              </c:strCache>
            </c:strRef>
          </c:cat>
          <c:val>
            <c:numRef>
              <c:f>'Fig.7 data'!$I$7:$I$18</c:f>
              <c:numCache>
                <c:formatCode>0.0</c:formatCode>
                <c:ptCount val="12"/>
                <c:pt idx="1">
                  <c:v>75.631159999999994</c:v>
                </c:pt>
                <c:pt idx="2">
                  <c:v>77.755139999999997</c:v>
                </c:pt>
                <c:pt idx="3">
                  <c:v>78.793229999999994</c:v>
                </c:pt>
                <c:pt idx="4">
                  <c:v>80.241960000000006</c:v>
                </c:pt>
                <c:pt idx="5">
                  <c:v>81.23751</c:v>
                </c:pt>
                <c:pt idx="6">
                  <c:v>81.905410000000003</c:v>
                </c:pt>
                <c:pt idx="7">
                  <c:v>82.377080000000007</c:v>
                </c:pt>
                <c:pt idx="8">
                  <c:v>83.777410000000003</c:v>
                </c:pt>
                <c:pt idx="9">
                  <c:v>84.223579999999998</c:v>
                </c:pt>
                <c:pt idx="10">
                  <c:v>85.446700000000007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E8-4819-B8DB-CA31D214A6B6}"/>
            </c:ext>
          </c:extLst>
        </c:ser>
        <c:ser>
          <c:idx val="1"/>
          <c:order val="1"/>
          <c:tx>
            <c:strRef>
              <c:f>'Fig.7 data'!$L$22</c:f>
              <c:strCache>
                <c:ptCount val="1"/>
                <c:pt idx="0">
                  <c:v>Healthy life expectancy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25400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dPt>
            <c:idx val="1"/>
            <c:marker>
              <c:symbol val="circle"/>
              <c:size val="10"/>
              <c:spPr>
                <a:solidFill>
                  <a:schemeClr val="bg1">
                    <a:lumMod val="50000"/>
                  </a:schemeClr>
                </a:solidFill>
                <a:ln w="2540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B0E8-4819-B8DB-CA31D214A6B6}"/>
              </c:ext>
            </c:extLst>
          </c:dPt>
          <c:dPt>
            <c:idx val="10"/>
            <c:marker>
              <c:symbol val="circle"/>
              <c:size val="10"/>
              <c:spPr>
                <a:solidFill>
                  <a:schemeClr val="bg1">
                    <a:lumMod val="50000"/>
                  </a:schemeClr>
                </a:solidFill>
                <a:ln w="25400">
                  <a:solidFill>
                    <a:schemeClr val="bg1">
                      <a:lumMod val="5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B0E8-4819-B8DB-CA31D214A6B6}"/>
              </c:ext>
            </c:extLst>
          </c:dPt>
          <c:dLbls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E8-4819-B8DB-CA31D214A6B6}"/>
                </c:ext>
              </c:extLst>
            </c:dLbl>
            <c:dLbl>
              <c:idx val="6"/>
              <c:layout>
                <c:manualLayout>
                  <c:x val="-7.3490019172841717E-2"/>
                  <c:y val="3.30241286219691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E8-4819-B8DB-CA31D214A6B6}"/>
                </c:ext>
              </c:extLst>
            </c:dLbl>
            <c:dLbl>
              <c:idx val="1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E8-4819-B8DB-CA31D214A6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'Fig.7 data'!$A$7:$A$18</c:f>
              <c:strCache>
                <c:ptCount val="11"/>
                <c:pt idx="1">
                  <c:v>decile 1 (most deprived)</c:v>
                </c:pt>
                <c:pt idx="2">
                  <c:v>decile 2</c:v>
                </c:pt>
                <c:pt idx="3">
                  <c:v>decile 3</c:v>
                </c:pt>
                <c:pt idx="4">
                  <c:v>decile 4</c:v>
                </c:pt>
                <c:pt idx="5">
                  <c:v>decile 5</c:v>
                </c:pt>
                <c:pt idx="6">
                  <c:v>decile 6</c:v>
                </c:pt>
                <c:pt idx="7">
                  <c:v>decile 7</c:v>
                </c:pt>
                <c:pt idx="8">
                  <c:v>decile 8</c:v>
                </c:pt>
                <c:pt idx="9">
                  <c:v>decile 9</c:v>
                </c:pt>
                <c:pt idx="10">
                  <c:v>decile 10 (least deprived)</c:v>
                </c:pt>
              </c:strCache>
            </c:strRef>
          </c:cat>
          <c:val>
            <c:numRef>
              <c:f>'Fig.7 data'!$L$7:$L$18</c:f>
              <c:numCache>
                <c:formatCode>0.0</c:formatCode>
                <c:ptCount val="12"/>
                <c:pt idx="1">
                  <c:v>48.601680000000002</c:v>
                </c:pt>
                <c:pt idx="2">
                  <c:v>54.86589</c:v>
                </c:pt>
                <c:pt idx="3">
                  <c:v>56.925699999999999</c:v>
                </c:pt>
                <c:pt idx="4">
                  <c:v>59.472450000000002</c:v>
                </c:pt>
                <c:pt idx="5">
                  <c:v>62.451999999999998</c:v>
                </c:pt>
                <c:pt idx="6">
                  <c:v>64.221860000000007</c:v>
                </c:pt>
                <c:pt idx="7">
                  <c:v>65.570750000000004</c:v>
                </c:pt>
                <c:pt idx="8">
                  <c:v>69.815510000000003</c:v>
                </c:pt>
                <c:pt idx="9">
                  <c:v>69.16386</c:v>
                </c:pt>
                <c:pt idx="10">
                  <c:v>72.471069999999997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0E8-4819-B8DB-CA31D214A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067400"/>
        <c:axId val="581067728"/>
      </c:lineChart>
      <c:catAx>
        <c:axId val="581067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SIMD deciles</a:t>
                </a:r>
              </a:p>
            </c:rich>
          </c:tx>
          <c:layout>
            <c:manualLayout>
              <c:xMode val="edge"/>
              <c:yMode val="edge"/>
              <c:x val="0.48712557056208566"/>
              <c:y val="0.90603338042899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81067728"/>
        <c:crosses val="autoZero"/>
        <c:auto val="1"/>
        <c:lblAlgn val="ctr"/>
        <c:lblOffset val="100"/>
        <c:noMultiLvlLbl val="0"/>
      </c:catAx>
      <c:valAx>
        <c:axId val="581067728"/>
        <c:scaling>
          <c:orientation val="minMax"/>
          <c:max val="100"/>
          <c:min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81067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sz="1200"/>
              <a:t>Figure 8a. Life expectancy and healthy life expectancy at birth in urban rural areas</a:t>
            </a:r>
            <a:r>
              <a:rPr lang="en-US" sz="1200" baseline="30000"/>
              <a:t>1</a:t>
            </a:r>
            <a:r>
              <a:rPr lang="en-US" sz="1200"/>
              <a:t>. Males, 2016-2018
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112383744367765"/>
          <c:y val="0.12339647026880261"/>
          <c:w val="0.32972828463186543"/>
          <c:h val="0.3125523757806136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'Fig.8 data'!$E$4</c:f>
              <c:strCache>
                <c:ptCount val="1"/>
                <c:pt idx="0">
                  <c:v>Healthy life expectancy (HLE)</c:v>
                </c:pt>
              </c:strCache>
            </c:strRef>
          </c:tx>
          <c:spPr>
            <a:solidFill>
              <a:srgbClr val="B2B2D6"/>
            </a:solidFill>
            <a:ln>
              <a:solidFill>
                <a:srgbClr val="50518B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'Fig.8 data'!$G$23:$G$28</c:f>
                <c:numCache>
                  <c:formatCode>General</c:formatCode>
                  <c:ptCount val="6"/>
                  <c:pt idx="0">
                    <c:v>0.83386000000000138</c:v>
                  </c:pt>
                  <c:pt idx="1">
                    <c:v>0.64849000000000245</c:v>
                  </c:pt>
                  <c:pt idx="2">
                    <c:v>1.3163699999999992</c:v>
                  </c:pt>
                  <c:pt idx="3">
                    <c:v>1.5697599999999952</c:v>
                  </c:pt>
                  <c:pt idx="4">
                    <c:v>0.99791000000000452</c:v>
                  </c:pt>
                  <c:pt idx="5">
                    <c:v>1.3690700000000078</c:v>
                  </c:pt>
                </c:numCache>
              </c:numRef>
            </c:plus>
            <c:minus>
              <c:numRef>
                <c:f>'Fig.8 data'!$G$23:$G$28</c:f>
                <c:numCache>
                  <c:formatCode>General</c:formatCode>
                  <c:ptCount val="6"/>
                  <c:pt idx="0">
                    <c:v>0.83386000000000138</c:v>
                  </c:pt>
                  <c:pt idx="1">
                    <c:v>0.64849000000000245</c:v>
                  </c:pt>
                  <c:pt idx="2">
                    <c:v>1.3163699999999992</c:v>
                  </c:pt>
                  <c:pt idx="3">
                    <c:v>1.5697599999999952</c:v>
                  </c:pt>
                  <c:pt idx="4">
                    <c:v>0.99791000000000452</c:v>
                  </c:pt>
                  <c:pt idx="5">
                    <c:v>1.3690700000000078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'Fig.8 data'!$B$23:$B$28</c:f>
              <c:strCache>
                <c:ptCount val="6"/>
                <c:pt idx="0">
                  <c:v>Large Urban Areas</c:v>
                </c:pt>
                <c:pt idx="1">
                  <c:v>Other Urban Areas</c:v>
                </c:pt>
                <c:pt idx="2">
                  <c:v>Accessible Small Towns</c:v>
                </c:pt>
                <c:pt idx="3">
                  <c:v>Remote Small Towns</c:v>
                </c:pt>
                <c:pt idx="4">
                  <c:v>Accessible Rural</c:v>
                </c:pt>
                <c:pt idx="5">
                  <c:v>Remote Rural</c:v>
                </c:pt>
              </c:strCache>
            </c:strRef>
          </c:cat>
          <c:val>
            <c:numRef>
              <c:f>'Fig.8 data'!$D$23:$D$28</c:f>
              <c:numCache>
                <c:formatCode>0.0</c:formatCode>
                <c:ptCount val="6"/>
                <c:pt idx="0">
                  <c:v>60.635420000000003</c:v>
                </c:pt>
                <c:pt idx="1">
                  <c:v>60.301470000000002</c:v>
                </c:pt>
                <c:pt idx="2">
                  <c:v>62.450670000000002</c:v>
                </c:pt>
                <c:pt idx="3">
                  <c:v>64.382329999999996</c:v>
                </c:pt>
                <c:pt idx="4">
                  <c:v>66.125550000000004</c:v>
                </c:pt>
                <c:pt idx="5">
                  <c:v>66.271500000000003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F2-44A9-87F4-B3F0A7211DDF}"/>
            </c:ext>
          </c:extLst>
        </c:ser>
        <c:ser>
          <c:idx val="1"/>
          <c:order val="1"/>
          <c:tx>
            <c:strRef>
              <c:f>'Fig.8 data'!$B$4</c:f>
              <c:strCache>
                <c:ptCount val="1"/>
                <c:pt idx="0">
                  <c:v>Life expectancy (LE)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3893128234822835E-2"/>
                  <c:y val="0"/>
                </c:manualLayout>
              </c:layout>
              <c:tx>
                <c:rich>
                  <a:bodyPr/>
                  <a:lstStyle/>
                  <a:p>
                    <a:fld id="{33B5975D-59C0-4926-B8D1-66C39D4FA06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EF2-44A9-87F4-B3F0A7211DDF}"/>
                </c:ext>
              </c:extLst>
            </c:dLbl>
            <c:dLbl>
              <c:idx val="1"/>
              <c:layout>
                <c:manualLayout>
                  <c:x val="6.183205958208661E-2"/>
                  <c:y val="0"/>
                </c:manualLayout>
              </c:layout>
              <c:tx>
                <c:rich>
                  <a:bodyPr/>
                  <a:lstStyle/>
                  <a:p>
                    <a:fld id="{51817139-07A7-4513-B6D6-F0D4C7F1943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EF2-44A9-87F4-B3F0A7211DDF}"/>
                </c:ext>
              </c:extLst>
            </c:dLbl>
            <c:dLbl>
              <c:idx val="2"/>
              <c:layout>
                <c:manualLayout>
                  <c:x val="5.564885362387794E-2"/>
                  <c:y val="0"/>
                </c:manualLayout>
              </c:layout>
              <c:tx>
                <c:rich>
                  <a:bodyPr/>
                  <a:lstStyle/>
                  <a:p>
                    <a:fld id="{3E375AE2-4168-4270-8323-67AA0BBA500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EF2-44A9-87F4-B3F0A7211DDF}"/>
                </c:ext>
              </c:extLst>
            </c:dLbl>
            <c:dLbl>
              <c:idx val="3"/>
              <c:layout>
                <c:manualLayout>
                  <c:x val="5.5648853623878017E-2"/>
                  <c:y val="0"/>
                </c:manualLayout>
              </c:layout>
              <c:tx>
                <c:rich>
                  <a:bodyPr/>
                  <a:lstStyle/>
                  <a:p>
                    <a:fld id="{DE2FC9C1-A49E-41BC-8C3F-5CCCAD39993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EF2-44A9-87F4-B3F0A7211DDF}"/>
                </c:ext>
              </c:extLst>
            </c:dLbl>
            <c:dLbl>
              <c:idx val="4"/>
              <c:layout>
                <c:manualLayout>
                  <c:x val="5.1526716318405573E-2"/>
                  <c:y val="0"/>
                </c:manualLayout>
              </c:layout>
              <c:tx>
                <c:rich>
                  <a:bodyPr/>
                  <a:lstStyle/>
                  <a:p>
                    <a:fld id="{2A8BA7B5-1F64-49E2-AE9C-DBBD82E3E92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EF2-44A9-87F4-B3F0A7211DDF}"/>
                </c:ext>
              </c:extLst>
            </c:dLbl>
            <c:dLbl>
              <c:idx val="5"/>
              <c:layout>
                <c:manualLayout>
                  <c:x val="4.9465647665669348E-2"/>
                  <c:y val="-2.5287064203515572E-17"/>
                </c:manualLayout>
              </c:layout>
              <c:tx>
                <c:rich>
                  <a:bodyPr/>
                  <a:lstStyle/>
                  <a:p>
                    <a:fld id="{D1D4CAB0-522F-4FB6-B0D6-4AEB9736D93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EEF2-44A9-87F4-B3F0A7211D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'Fig.8 data'!$B$23:$B$28</c:f>
              <c:strCache>
                <c:ptCount val="6"/>
                <c:pt idx="0">
                  <c:v>Large Urban Areas</c:v>
                </c:pt>
                <c:pt idx="1">
                  <c:v>Other Urban Areas</c:v>
                </c:pt>
                <c:pt idx="2">
                  <c:v>Accessible Small Towns</c:v>
                </c:pt>
                <c:pt idx="3">
                  <c:v>Remote Small Towns</c:v>
                </c:pt>
                <c:pt idx="4">
                  <c:v>Accessible Rural</c:v>
                </c:pt>
                <c:pt idx="5">
                  <c:v>Remote Rural</c:v>
                </c:pt>
              </c:strCache>
            </c:strRef>
          </c:cat>
          <c:val>
            <c:numRef>
              <c:f>'Fig.8 data'!$E$23:$E$28</c:f>
              <c:numCache>
                <c:formatCode>0.0</c:formatCode>
                <c:ptCount val="6"/>
                <c:pt idx="0">
                  <c:v>15.262849999999993</c:v>
                </c:pt>
                <c:pt idx="1">
                  <c:v>16.184639999999995</c:v>
                </c:pt>
                <c:pt idx="2">
                  <c:v>15.966169999999991</c:v>
                </c:pt>
                <c:pt idx="3">
                  <c:v>12.327080000000009</c:v>
                </c:pt>
                <c:pt idx="4">
                  <c:v>13.493099999999998</c:v>
                </c:pt>
                <c:pt idx="5">
                  <c:v>12.877079999999992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'Fig.8 data'!$C$23:$C$28</c15:f>
                <c15:dlblRangeCache>
                  <c:ptCount val="6"/>
                  <c:pt idx="0">
                    <c:v>75.9</c:v>
                  </c:pt>
                  <c:pt idx="1">
                    <c:v>76.5</c:v>
                  </c:pt>
                  <c:pt idx="2">
                    <c:v>78.4</c:v>
                  </c:pt>
                  <c:pt idx="3">
                    <c:v>76.7</c:v>
                  </c:pt>
                  <c:pt idx="4">
                    <c:v>79.6</c:v>
                  </c:pt>
                  <c:pt idx="5">
                    <c:v>79.1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EEF2-44A9-87F4-B3F0A7211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18993888"/>
        <c:axId val="818995528"/>
      </c:barChart>
      <c:catAx>
        <c:axId val="818993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818995528"/>
        <c:crosses val="autoZero"/>
        <c:auto val="1"/>
        <c:lblAlgn val="ctr"/>
        <c:lblOffset val="100"/>
        <c:noMultiLvlLbl val="0"/>
      </c:catAx>
      <c:valAx>
        <c:axId val="818995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100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81899388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sz="1200"/>
              <a:t>Figure 8b. Life expectancy and healthy life expectancy at birth in urban rural areas</a:t>
            </a:r>
            <a:r>
              <a:rPr lang="en-US" sz="1200" baseline="30000"/>
              <a:t>1</a:t>
            </a:r>
            <a:r>
              <a:rPr lang="en-US" sz="1200"/>
              <a:t>. Females, 2016-2018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521770679574783"/>
          <c:y val="0.13570325423749996"/>
          <c:w val="0.33109293794061784"/>
          <c:h val="0.3138481672549551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'Fig.8 data'!$E$4</c:f>
              <c:strCache>
                <c:ptCount val="1"/>
                <c:pt idx="0">
                  <c:v>Healthy life expectancy (HLE)</c:v>
                </c:pt>
              </c:strCache>
            </c:strRef>
          </c:tx>
          <c:spPr>
            <a:solidFill>
              <a:srgbClr val="B2B2D6"/>
            </a:solidFill>
            <a:ln>
              <a:solidFill>
                <a:srgbClr val="50518B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'Fig.8 data'!$P$23:$P$28</c:f>
                <c:numCache>
                  <c:formatCode>General</c:formatCode>
                  <c:ptCount val="6"/>
                  <c:pt idx="0">
                    <c:v>0.98603999999999559</c:v>
                  </c:pt>
                  <c:pt idx="1">
                    <c:v>0.67959000000000458</c:v>
                  </c:pt>
                  <c:pt idx="2">
                    <c:v>1.4305299999999974</c:v>
                  </c:pt>
                  <c:pt idx="3">
                    <c:v>2.2706000000000017</c:v>
                  </c:pt>
                  <c:pt idx="4">
                    <c:v>1.2834799999999973</c:v>
                  </c:pt>
                  <c:pt idx="5">
                    <c:v>1.8571000000000026</c:v>
                  </c:pt>
                </c:numCache>
              </c:numRef>
            </c:plus>
            <c:minus>
              <c:numRef>
                <c:f>'Fig.8 data'!$P$23:$P$28</c:f>
                <c:numCache>
                  <c:formatCode>General</c:formatCode>
                  <c:ptCount val="6"/>
                  <c:pt idx="0">
                    <c:v>0.98603999999999559</c:v>
                  </c:pt>
                  <c:pt idx="1">
                    <c:v>0.67959000000000458</c:v>
                  </c:pt>
                  <c:pt idx="2">
                    <c:v>1.4305299999999974</c:v>
                  </c:pt>
                  <c:pt idx="3">
                    <c:v>2.2706000000000017</c:v>
                  </c:pt>
                  <c:pt idx="4">
                    <c:v>1.2834799999999973</c:v>
                  </c:pt>
                  <c:pt idx="5">
                    <c:v>1.8571000000000026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'Fig.8 data'!$B$23:$B$28</c:f>
              <c:strCache>
                <c:ptCount val="6"/>
                <c:pt idx="0">
                  <c:v>Large Urban Areas</c:v>
                </c:pt>
                <c:pt idx="1">
                  <c:v>Other Urban Areas</c:v>
                </c:pt>
                <c:pt idx="2">
                  <c:v>Accessible Small Towns</c:v>
                </c:pt>
                <c:pt idx="3">
                  <c:v>Remote Small Towns</c:v>
                </c:pt>
                <c:pt idx="4">
                  <c:v>Accessible Rural</c:v>
                </c:pt>
                <c:pt idx="5">
                  <c:v>Remote Rural</c:v>
                </c:pt>
              </c:strCache>
            </c:strRef>
          </c:cat>
          <c:val>
            <c:numRef>
              <c:f>'Fig.8 data'!$M$23:$M$28</c:f>
              <c:numCache>
                <c:formatCode>0.0</c:formatCode>
                <c:ptCount val="6"/>
                <c:pt idx="0">
                  <c:v>61.450249999999997</c:v>
                </c:pt>
                <c:pt idx="1">
                  <c:v>61.503570000000003</c:v>
                </c:pt>
                <c:pt idx="2">
                  <c:v>62.556159999999998</c:v>
                </c:pt>
                <c:pt idx="3">
                  <c:v>60.807450000000003</c:v>
                </c:pt>
                <c:pt idx="4">
                  <c:v>65.192599999999999</c:v>
                </c:pt>
                <c:pt idx="5">
                  <c:v>63.613770000000002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6D-48E0-9A59-741EFEC4C228}"/>
            </c:ext>
          </c:extLst>
        </c:ser>
        <c:ser>
          <c:idx val="1"/>
          <c:order val="1"/>
          <c:tx>
            <c:strRef>
              <c:f>'Fig.8 data'!$B$4</c:f>
              <c:strCache>
                <c:ptCount val="1"/>
                <c:pt idx="0">
                  <c:v>Life expectancy (LE)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6.8015265540295355E-2"/>
                  <c:y val="-5.0574128407031145E-17"/>
                </c:manualLayout>
              </c:layout>
              <c:tx>
                <c:rich>
                  <a:bodyPr/>
                  <a:lstStyle/>
                  <a:p>
                    <a:fld id="{327015DF-581F-40E2-AF70-855FD6856F9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66D-48E0-9A59-741EFEC4C228}"/>
                </c:ext>
              </c:extLst>
            </c:dLbl>
            <c:dLbl>
              <c:idx val="1"/>
              <c:layout>
                <c:manualLayout>
                  <c:x val="6.595419688755913E-2"/>
                  <c:y val="-5.0574128407031145E-17"/>
                </c:manualLayout>
              </c:layout>
              <c:tx>
                <c:rich>
                  <a:bodyPr/>
                  <a:lstStyle/>
                  <a:p>
                    <a:fld id="{CC10425C-98A8-4DB0-BEDC-16B59328E05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66D-48E0-9A59-741EFEC4C228}"/>
                </c:ext>
              </c:extLst>
            </c:dLbl>
            <c:dLbl>
              <c:idx val="2"/>
              <c:layout>
                <c:manualLayout>
                  <c:x val="6.183205958208661E-2"/>
                  <c:y val="0"/>
                </c:manualLayout>
              </c:layout>
              <c:tx>
                <c:rich>
                  <a:bodyPr/>
                  <a:lstStyle/>
                  <a:p>
                    <a:fld id="{DCA4338B-19F6-43D5-A3DE-5C44BA09EEF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66D-48E0-9A59-741EFEC4C228}"/>
                </c:ext>
              </c:extLst>
            </c:dLbl>
            <c:dLbl>
              <c:idx val="3"/>
              <c:layout>
                <c:manualLayout>
                  <c:x val="6.8015265540295355E-2"/>
                  <c:y val="0"/>
                </c:manualLayout>
              </c:layout>
              <c:tx>
                <c:rich>
                  <a:bodyPr/>
                  <a:lstStyle/>
                  <a:p>
                    <a:fld id="{55D4B1D0-E967-40C2-9F62-03192ED5BEE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66D-48E0-9A59-741EFEC4C228}"/>
                </c:ext>
              </c:extLst>
            </c:dLbl>
            <c:dLbl>
              <c:idx val="4"/>
              <c:layout>
                <c:manualLayout>
                  <c:x val="5.7709922276614235E-2"/>
                  <c:y val="0"/>
                </c:manualLayout>
              </c:layout>
              <c:tx>
                <c:rich>
                  <a:bodyPr/>
                  <a:lstStyle/>
                  <a:p>
                    <a:fld id="{A487AF6F-BDA9-41FC-A91C-7C71A2F2589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66D-48E0-9A59-741EFEC4C228}"/>
                </c:ext>
              </c:extLst>
            </c:dLbl>
            <c:dLbl>
              <c:idx val="5"/>
              <c:layout>
                <c:manualLayout>
                  <c:x val="5.9770990929350461E-2"/>
                  <c:y val="0"/>
                </c:manualLayout>
              </c:layout>
              <c:tx>
                <c:rich>
                  <a:bodyPr/>
                  <a:lstStyle/>
                  <a:p>
                    <a:fld id="{FF059186-0A31-44F4-AF76-72DF97B30A0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66D-48E0-9A59-741EFEC4C2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'Fig.8 data'!$B$23:$B$28</c:f>
              <c:strCache>
                <c:ptCount val="6"/>
                <c:pt idx="0">
                  <c:v>Large Urban Areas</c:v>
                </c:pt>
                <c:pt idx="1">
                  <c:v>Other Urban Areas</c:v>
                </c:pt>
                <c:pt idx="2">
                  <c:v>Accessible Small Towns</c:v>
                </c:pt>
                <c:pt idx="3">
                  <c:v>Remote Small Towns</c:v>
                </c:pt>
                <c:pt idx="4">
                  <c:v>Accessible Rural</c:v>
                </c:pt>
                <c:pt idx="5">
                  <c:v>Remote Rural</c:v>
                </c:pt>
              </c:strCache>
            </c:strRef>
          </c:cat>
          <c:val>
            <c:numRef>
              <c:f>'Fig.8 data'!$N$23:$N$28</c:f>
              <c:numCache>
                <c:formatCode>0.0</c:formatCode>
                <c:ptCount val="6"/>
                <c:pt idx="0">
                  <c:v>19.021349999999998</c:v>
                </c:pt>
                <c:pt idx="1">
                  <c:v>18.99452999999999</c:v>
                </c:pt>
                <c:pt idx="2">
                  <c:v>19.259180000000008</c:v>
                </c:pt>
                <c:pt idx="3">
                  <c:v>20.257480000000001</c:v>
                </c:pt>
                <c:pt idx="4">
                  <c:v>17.698850000000007</c:v>
                </c:pt>
                <c:pt idx="5">
                  <c:v>19.438230000000004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'Fig.8 data'!$L$23:$L$28</c15:f>
                <c15:dlblRangeCache>
                  <c:ptCount val="6"/>
                  <c:pt idx="0">
                    <c:v>80.5</c:v>
                  </c:pt>
                  <c:pt idx="1">
                    <c:v>80.5</c:v>
                  </c:pt>
                  <c:pt idx="2">
                    <c:v>81.8</c:v>
                  </c:pt>
                  <c:pt idx="3">
                    <c:v>81.1</c:v>
                  </c:pt>
                  <c:pt idx="4">
                    <c:v>82.9</c:v>
                  </c:pt>
                  <c:pt idx="5">
                    <c:v>83.1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66D-48E0-9A59-741EFEC4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18993888"/>
        <c:axId val="818995528"/>
      </c:barChart>
      <c:catAx>
        <c:axId val="818993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818995528"/>
        <c:crosses val="autoZero"/>
        <c:auto val="1"/>
        <c:lblAlgn val="ctr"/>
        <c:lblOffset val="100"/>
        <c:noMultiLvlLbl val="0"/>
      </c:catAx>
      <c:valAx>
        <c:axId val="818995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100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81899388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sz="1200"/>
              <a:t>Figure 2a. Life expectancy and healthy life expectancy by age group. 2016-2018, Males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683584284480574E-2"/>
          <c:y val="0.1331372996180335"/>
          <c:w val="0.91230522931924318"/>
          <c:h val="0.36298606350893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'Fig.2 data'!$C$31</c:f>
              <c:strCache>
                <c:ptCount val="1"/>
                <c:pt idx="0">
                  <c:v>life in good health</c:v>
                </c:pt>
              </c:strCache>
            </c:strRef>
          </c:tx>
          <c:spPr>
            <a:solidFill>
              <a:srgbClr val="6466AE"/>
            </a:solidFill>
            <a:ln w="12700">
              <a:solidFill>
                <a:srgbClr val="50518B"/>
              </a:solidFill>
            </a:ln>
            <a:effectLst/>
          </c:spPr>
          <c:invertIfNegative val="0"/>
          <c:dLbls>
            <c:dLbl>
              <c:idx val="16"/>
              <c:layout>
                <c:manualLayout>
                  <c:x val="0"/>
                  <c:y val="-5.64941593046325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50518B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97D-47A3-BCA9-3A9FCB687E31}"/>
                </c:ext>
              </c:extLst>
            </c:dLbl>
            <c:dLbl>
              <c:idx val="17"/>
              <c:layout>
                <c:manualLayout>
                  <c:x val="-1.0022906673809902E-16"/>
                  <c:y val="-4.81246542224647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50518B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7D-47A3-BCA9-3A9FCB687E31}"/>
                </c:ext>
              </c:extLst>
            </c:dLbl>
            <c:dLbl>
              <c:idx val="18"/>
              <c:layout>
                <c:manualLayout>
                  <c:x val="-1.0022906673809902E-16"/>
                  <c:y val="-4.39399016813808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50518B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97D-47A3-BCA9-3A9FCB687E31}"/>
                </c:ext>
              </c:extLst>
            </c:dLbl>
            <c:dLbl>
              <c:idx val="19"/>
              <c:layout>
                <c:manualLayout>
                  <c:x val="0"/>
                  <c:y val="-3.13856440581292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50518B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7D-47A3-BCA9-3A9FCB687E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'Fig.2 data'!$A$7:$A$26</c:f>
              <c:strCache>
                <c:ptCount val="20"/>
                <c:pt idx="0">
                  <c:v>less than 1</c:v>
                </c:pt>
                <c:pt idx="1">
                  <c:v>1 to 4</c:v>
                </c:pt>
                <c:pt idx="2">
                  <c:v>5 to 9</c:v>
                </c:pt>
                <c:pt idx="3">
                  <c:v>10 to 14</c:v>
                </c:pt>
                <c:pt idx="4">
                  <c:v>15 to 19</c:v>
                </c:pt>
                <c:pt idx="5">
                  <c:v>20 to 24</c:v>
                </c:pt>
                <c:pt idx="6">
                  <c:v>25 to 29</c:v>
                </c:pt>
                <c:pt idx="7">
                  <c:v>30 to 34</c:v>
                </c:pt>
                <c:pt idx="8">
                  <c:v>35 to 39</c:v>
                </c:pt>
                <c:pt idx="9">
                  <c:v>40 to 44</c:v>
                </c:pt>
                <c:pt idx="10">
                  <c:v>45 to 49</c:v>
                </c:pt>
                <c:pt idx="11">
                  <c:v>50 to 54</c:v>
                </c:pt>
                <c:pt idx="12">
                  <c:v>55 to 59</c:v>
                </c:pt>
                <c:pt idx="13">
                  <c:v>60 to 64</c:v>
                </c:pt>
                <c:pt idx="14">
                  <c:v>65 to 69</c:v>
                </c:pt>
                <c:pt idx="15">
                  <c:v>70 to 74</c:v>
                </c:pt>
                <c:pt idx="16">
                  <c:v>75 to 79</c:v>
                </c:pt>
                <c:pt idx="17">
                  <c:v>80 to 84</c:v>
                </c:pt>
                <c:pt idx="18">
                  <c:v>85 to 89</c:v>
                </c:pt>
                <c:pt idx="19">
                  <c:v>90+</c:v>
                </c:pt>
              </c:strCache>
            </c:strRef>
          </c:cat>
          <c:val>
            <c:numRef>
              <c:f>'Fig.2 data'!$C$32:$C$51</c:f>
              <c:numCache>
                <c:formatCode>0.0</c:formatCode>
                <c:ptCount val="20"/>
                <c:pt idx="0">
                  <c:v>61.883629999999997</c:v>
                </c:pt>
                <c:pt idx="1">
                  <c:v>61.132849999999998</c:v>
                </c:pt>
                <c:pt idx="2">
                  <c:v>57.351550000000003</c:v>
                </c:pt>
                <c:pt idx="3">
                  <c:v>52.62585</c:v>
                </c:pt>
                <c:pt idx="4">
                  <c:v>47.944229999999997</c:v>
                </c:pt>
                <c:pt idx="5">
                  <c:v>43.391120000000001</c:v>
                </c:pt>
                <c:pt idx="6">
                  <c:v>38.938940000000002</c:v>
                </c:pt>
                <c:pt idx="7">
                  <c:v>34.631880000000002</c:v>
                </c:pt>
                <c:pt idx="8">
                  <c:v>30.470549999999999</c:v>
                </c:pt>
                <c:pt idx="9">
                  <c:v>26.482430000000001</c:v>
                </c:pt>
                <c:pt idx="10">
                  <c:v>22.714700000000001</c:v>
                </c:pt>
                <c:pt idx="11">
                  <c:v>19.12688</c:v>
                </c:pt>
                <c:pt idx="12">
                  <c:v>15.742559999999999</c:v>
                </c:pt>
                <c:pt idx="13">
                  <c:v>12.634679999999999</c:v>
                </c:pt>
                <c:pt idx="14">
                  <c:v>9.8633699999999997</c:v>
                </c:pt>
                <c:pt idx="15">
                  <c:v>7.4239300000000004</c:v>
                </c:pt>
                <c:pt idx="16">
                  <c:v>5.3209299999999997</c:v>
                </c:pt>
                <c:pt idx="17">
                  <c:v>3.6623199999999998</c:v>
                </c:pt>
                <c:pt idx="18">
                  <c:v>2.4201299999999999</c:v>
                </c:pt>
                <c:pt idx="19">
                  <c:v>1.5639099999999999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E-4929-B008-21B8DA064B2D}"/>
            </c:ext>
          </c:extLst>
        </c:ser>
        <c:ser>
          <c:idx val="1"/>
          <c:order val="1"/>
          <c:tx>
            <c:strRef>
              <c:f>'Fig.2 data'!$D$31</c:f>
              <c:strCache>
                <c:ptCount val="1"/>
                <c:pt idx="0">
                  <c:v>life in not good health</c:v>
                </c:pt>
              </c:strCache>
            </c:strRef>
          </c:tx>
          <c:spPr>
            <a:solidFill>
              <a:srgbClr val="B2B2D6"/>
            </a:solidFill>
            <a:ln w="12700">
              <a:solidFill>
                <a:srgbClr val="50518B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802738333629019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BE-4929-B008-21B8DA064B2D}"/>
                </c:ext>
              </c:extLst>
            </c:dLbl>
            <c:dLbl>
              <c:idx val="1"/>
              <c:layout>
                <c:manualLayout>
                  <c:x val="-2.5018354979622032E-17"/>
                  <c:y val="-5.0115530437868025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BE-4929-B008-21B8DA064B2D}"/>
                </c:ext>
              </c:extLst>
            </c:dLbl>
            <c:dLbl>
              <c:idx val="2"/>
              <c:layout>
                <c:manualLayout>
                  <c:x val="0"/>
                  <c:y val="-4.5939236234712355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BE-4929-B008-21B8DA064B2D}"/>
                </c:ext>
              </c:extLst>
            </c:dLbl>
            <c:dLbl>
              <c:idx val="3"/>
              <c:layout>
                <c:manualLayout>
                  <c:x val="0"/>
                  <c:y val="-4.5939236234712341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BE-4929-B008-21B8DA064B2D}"/>
                </c:ext>
              </c:extLst>
            </c:dLbl>
            <c:dLbl>
              <c:idx val="4"/>
              <c:layout>
                <c:manualLayout>
                  <c:x val="0"/>
                  <c:y val="-4.5939236234712341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BE-4929-B008-21B8DA064B2D}"/>
                </c:ext>
              </c:extLst>
            </c:dLbl>
            <c:dLbl>
              <c:idx val="5"/>
              <c:layout>
                <c:manualLayout>
                  <c:x val="0"/>
                  <c:y val="-4.3851089133134506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BE-4929-B008-21B8DA064B2D}"/>
                </c:ext>
              </c:extLst>
            </c:dLbl>
            <c:dLbl>
              <c:idx val="6"/>
              <c:layout>
                <c:manualLayout>
                  <c:x val="0"/>
                  <c:y val="-4.3851089133134506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BE-4929-B008-21B8DA064B2D}"/>
                </c:ext>
              </c:extLst>
            </c:dLbl>
            <c:dLbl>
              <c:idx val="7"/>
              <c:layout>
                <c:manualLayout>
                  <c:x val="0"/>
                  <c:y val="-4.5939236234712376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BE-4929-B008-21B8DA064B2D}"/>
                </c:ext>
              </c:extLst>
            </c:dLbl>
            <c:dLbl>
              <c:idx val="8"/>
              <c:layout>
                <c:manualLayout>
                  <c:x val="-5.0036709959244065E-17"/>
                  <c:y val="-4.5939236234712376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BE-4929-B008-21B8DA064B2D}"/>
                </c:ext>
              </c:extLst>
            </c:dLbl>
            <c:dLbl>
              <c:idx val="9"/>
              <c:layout>
                <c:manualLayout>
                  <c:x val="-1.0007341991848813E-16"/>
                  <c:y val="-4.1762942031556748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BE-4929-B008-21B8DA064B2D}"/>
                </c:ext>
              </c:extLst>
            </c:dLbl>
            <c:dLbl>
              <c:idx val="10"/>
              <c:layout>
                <c:manualLayout>
                  <c:x val="0"/>
                  <c:y val="-4.1762942031556706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BBE-4929-B008-21B8DA064B2D}"/>
                </c:ext>
              </c:extLst>
            </c:dLbl>
            <c:dLbl>
              <c:idx val="11"/>
              <c:layout>
                <c:manualLayout>
                  <c:x val="0"/>
                  <c:y val="-3.9674794929978878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BBE-4929-B008-21B8DA064B2D}"/>
                </c:ext>
              </c:extLst>
            </c:dLbl>
            <c:dLbl>
              <c:idx val="12"/>
              <c:layout>
                <c:manualLayout>
                  <c:x val="-1.0007341991848813E-16"/>
                  <c:y val="-3.7586647828401001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BBE-4929-B008-21B8DA064B2D}"/>
                </c:ext>
              </c:extLst>
            </c:dLbl>
            <c:dLbl>
              <c:idx val="13"/>
              <c:layout>
                <c:manualLayout>
                  <c:x val="0"/>
                  <c:y val="-3.549850072682325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BBE-4929-B008-21B8DA064B2D}"/>
                </c:ext>
              </c:extLst>
            </c:dLbl>
            <c:dLbl>
              <c:idx val="14"/>
              <c:layout>
                <c:manualLayout>
                  <c:x val="0"/>
                  <c:y val="-3.3410353625245338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BBE-4929-B008-21B8DA064B2D}"/>
                </c:ext>
              </c:extLst>
            </c:dLbl>
            <c:dLbl>
              <c:idx val="15"/>
              <c:layout>
                <c:manualLayout>
                  <c:x val="0"/>
                  <c:y val="-3.132220652366758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BBE-4929-B008-21B8DA064B2D}"/>
                </c:ext>
              </c:extLst>
            </c:dLbl>
            <c:dLbl>
              <c:idx val="16"/>
              <c:layout>
                <c:manualLayout>
                  <c:x val="0"/>
                  <c:y val="-6.2712141416957204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BBE-4929-B008-21B8DA064B2D}"/>
                </c:ext>
              </c:extLst>
            </c:dLbl>
            <c:dLbl>
              <c:idx val="17"/>
              <c:layout>
                <c:manualLayout>
                  <c:x val="-1.0022906673809902E-16"/>
                  <c:y val="-6.0619765146415344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BBE-4929-B008-21B8DA064B2D}"/>
                </c:ext>
              </c:extLst>
            </c:dLbl>
            <c:dLbl>
              <c:idx val="18"/>
              <c:layout>
                <c:manualLayout>
                  <c:x val="-1.0022906673809902E-16"/>
                  <c:y val="-6.2720543872846868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BBE-4929-B008-21B8DA064B2D}"/>
                </c:ext>
              </c:extLst>
            </c:dLbl>
            <c:dLbl>
              <c:idx val="19"/>
              <c:layout>
                <c:manualLayout>
                  <c:x val="0"/>
                  <c:y val="-5.4355322395642322E-2"/>
                </c:manualLayout>
              </c:layout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BBE-4929-B008-21B8DA064B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'Fig.2 data'!$A$7:$A$26</c:f>
              <c:strCache>
                <c:ptCount val="20"/>
                <c:pt idx="0">
                  <c:v>less than 1</c:v>
                </c:pt>
                <c:pt idx="1">
                  <c:v>1 to 4</c:v>
                </c:pt>
                <c:pt idx="2">
                  <c:v>5 to 9</c:v>
                </c:pt>
                <c:pt idx="3">
                  <c:v>10 to 14</c:v>
                </c:pt>
                <c:pt idx="4">
                  <c:v>15 to 19</c:v>
                </c:pt>
                <c:pt idx="5">
                  <c:v>20 to 24</c:v>
                </c:pt>
                <c:pt idx="6">
                  <c:v>25 to 29</c:v>
                </c:pt>
                <c:pt idx="7">
                  <c:v>30 to 34</c:v>
                </c:pt>
                <c:pt idx="8">
                  <c:v>35 to 39</c:v>
                </c:pt>
                <c:pt idx="9">
                  <c:v>40 to 44</c:v>
                </c:pt>
                <c:pt idx="10">
                  <c:v>45 to 49</c:v>
                </c:pt>
                <c:pt idx="11">
                  <c:v>50 to 54</c:v>
                </c:pt>
                <c:pt idx="12">
                  <c:v>55 to 59</c:v>
                </c:pt>
                <c:pt idx="13">
                  <c:v>60 to 64</c:v>
                </c:pt>
                <c:pt idx="14">
                  <c:v>65 to 69</c:v>
                </c:pt>
                <c:pt idx="15">
                  <c:v>70 to 74</c:v>
                </c:pt>
                <c:pt idx="16">
                  <c:v>75 to 79</c:v>
                </c:pt>
                <c:pt idx="17">
                  <c:v>80 to 84</c:v>
                </c:pt>
                <c:pt idx="18">
                  <c:v>85 to 89</c:v>
                </c:pt>
                <c:pt idx="19">
                  <c:v>90+</c:v>
                </c:pt>
              </c:strCache>
            </c:strRef>
          </c:cat>
          <c:val>
            <c:numRef>
              <c:f>'Fig.2 data'!$D$32:$D$51</c:f>
              <c:numCache>
                <c:formatCode>0.0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1-7BBE-4929-B008-21B8DA064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12085952"/>
        <c:axId val="812089560"/>
      </c:barChart>
      <c:catAx>
        <c:axId val="812085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812089560"/>
        <c:crosses val="autoZero"/>
        <c:auto val="1"/>
        <c:lblAlgn val="ctr"/>
        <c:lblOffset val="100"/>
        <c:noMultiLvlLbl val="0"/>
      </c:catAx>
      <c:valAx>
        <c:axId val="812089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81208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sz="1200" b="0" i="0" baseline="0">
                <a:effectLst/>
              </a:rPr>
              <a:t>Figure 2b. Life expectancy and healthy life expectancy by age group. 2016-2018, Females</a:t>
            </a:r>
            <a:endParaRPr lang="en-GB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683584284480574E-2"/>
          <c:y val="0.1331372996180335"/>
          <c:w val="0.91230522931924318"/>
          <c:h val="0.36507421061051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'Fig.2 data'!$F$31</c:f>
              <c:strCache>
                <c:ptCount val="1"/>
                <c:pt idx="0">
                  <c:v>life in good health</c:v>
                </c:pt>
              </c:strCache>
            </c:strRef>
          </c:tx>
          <c:spPr>
            <a:solidFill>
              <a:srgbClr val="6466AE"/>
            </a:solidFill>
            <a:ln w="12700">
              <a:solidFill>
                <a:srgbClr val="50518B"/>
              </a:solidFill>
            </a:ln>
            <a:effectLst/>
          </c:spPr>
          <c:invertIfNegative val="0"/>
          <c:dLbls>
            <c:dLbl>
              <c:idx val="17"/>
              <c:layout>
                <c:manualLayout>
                  <c:x val="-1.0022906673809902E-16"/>
                  <c:y val="-4.81246542224647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50518B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99-4463-8FC2-E99A8AB3B8C9}"/>
                </c:ext>
              </c:extLst>
            </c:dLbl>
            <c:dLbl>
              <c:idx val="18"/>
              <c:layout>
                <c:manualLayout>
                  <c:x val="-1.0022906673809902E-16"/>
                  <c:y val="-3.97551491402970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50518B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99-4463-8FC2-E99A8AB3B8C9}"/>
                </c:ext>
              </c:extLst>
            </c:dLbl>
            <c:dLbl>
              <c:idx val="19"/>
              <c:layout>
                <c:manualLayout>
                  <c:x val="0"/>
                  <c:y val="-3.13856440581291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rgbClr val="50518B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99-4463-8FC2-E99A8AB3B8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'Fig.2 data'!$A$7:$A$26</c:f>
              <c:strCache>
                <c:ptCount val="20"/>
                <c:pt idx="0">
                  <c:v>less than 1</c:v>
                </c:pt>
                <c:pt idx="1">
                  <c:v>1 to 4</c:v>
                </c:pt>
                <c:pt idx="2">
                  <c:v>5 to 9</c:v>
                </c:pt>
                <c:pt idx="3">
                  <c:v>10 to 14</c:v>
                </c:pt>
                <c:pt idx="4">
                  <c:v>15 to 19</c:v>
                </c:pt>
                <c:pt idx="5">
                  <c:v>20 to 24</c:v>
                </c:pt>
                <c:pt idx="6">
                  <c:v>25 to 29</c:v>
                </c:pt>
                <c:pt idx="7">
                  <c:v>30 to 34</c:v>
                </c:pt>
                <c:pt idx="8">
                  <c:v>35 to 39</c:v>
                </c:pt>
                <c:pt idx="9">
                  <c:v>40 to 44</c:v>
                </c:pt>
                <c:pt idx="10">
                  <c:v>45 to 49</c:v>
                </c:pt>
                <c:pt idx="11">
                  <c:v>50 to 54</c:v>
                </c:pt>
                <c:pt idx="12">
                  <c:v>55 to 59</c:v>
                </c:pt>
                <c:pt idx="13">
                  <c:v>60 to 64</c:v>
                </c:pt>
                <c:pt idx="14">
                  <c:v>65 to 69</c:v>
                </c:pt>
                <c:pt idx="15">
                  <c:v>70 to 74</c:v>
                </c:pt>
                <c:pt idx="16">
                  <c:v>75 to 79</c:v>
                </c:pt>
                <c:pt idx="17">
                  <c:v>80 to 84</c:v>
                </c:pt>
                <c:pt idx="18">
                  <c:v>85 to 89</c:v>
                </c:pt>
                <c:pt idx="19">
                  <c:v>90+</c:v>
                </c:pt>
              </c:strCache>
            </c:strRef>
          </c:cat>
          <c:val>
            <c:numRef>
              <c:f>'Fig.2 data'!$F$32:$F$51</c:f>
              <c:numCache>
                <c:formatCode>0.0</c:formatCode>
                <c:ptCount val="20"/>
                <c:pt idx="0">
                  <c:v>62.207410000000003</c:v>
                </c:pt>
                <c:pt idx="1">
                  <c:v>61.479309999999998</c:v>
                </c:pt>
                <c:pt idx="2">
                  <c:v>57.837910000000001</c:v>
                </c:pt>
                <c:pt idx="3">
                  <c:v>53.287230000000001</c:v>
                </c:pt>
                <c:pt idx="4">
                  <c:v>48.775739999999999</c:v>
                </c:pt>
                <c:pt idx="5">
                  <c:v>44.366280000000003</c:v>
                </c:pt>
                <c:pt idx="6">
                  <c:v>40.04533</c:v>
                </c:pt>
                <c:pt idx="7">
                  <c:v>35.802250000000001</c:v>
                </c:pt>
                <c:pt idx="8">
                  <c:v>31.678290000000001</c:v>
                </c:pt>
                <c:pt idx="9">
                  <c:v>27.731010000000001</c:v>
                </c:pt>
                <c:pt idx="10">
                  <c:v>23.943770000000001</c:v>
                </c:pt>
                <c:pt idx="11">
                  <c:v>20.31185</c:v>
                </c:pt>
                <c:pt idx="12">
                  <c:v>16.914190000000001</c:v>
                </c:pt>
                <c:pt idx="13">
                  <c:v>13.749969999999999</c:v>
                </c:pt>
                <c:pt idx="14">
                  <c:v>10.7944</c:v>
                </c:pt>
                <c:pt idx="15">
                  <c:v>8.1193299999999997</c:v>
                </c:pt>
                <c:pt idx="16">
                  <c:v>5.8242099999999999</c:v>
                </c:pt>
                <c:pt idx="17">
                  <c:v>4.0059899999999997</c:v>
                </c:pt>
                <c:pt idx="18">
                  <c:v>2.63367</c:v>
                </c:pt>
                <c:pt idx="19">
                  <c:v>1.7370699999999999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9-4081-935E-4A91AD604B23}"/>
            </c:ext>
          </c:extLst>
        </c:ser>
        <c:ser>
          <c:idx val="1"/>
          <c:order val="1"/>
          <c:tx>
            <c:strRef>
              <c:f>'Fig.2 data'!$G$31</c:f>
              <c:strCache>
                <c:ptCount val="1"/>
                <c:pt idx="0">
                  <c:v>life in not good health</c:v>
                </c:pt>
              </c:strCache>
            </c:strRef>
          </c:tx>
          <c:spPr>
            <a:solidFill>
              <a:srgbClr val="B2B2D6"/>
            </a:solidFill>
            <a:ln w="12700">
              <a:solidFill>
                <a:srgbClr val="50518B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5.6379971742601509E-2"/>
                </c:manualLayout>
              </c:layout>
              <c:tx>
                <c:rich>
                  <a:bodyPr/>
                  <a:lstStyle/>
                  <a:p>
                    <a:fld id="{CF3CBAED-638F-4EB6-9353-A2CCD415596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93C-46EB-953B-9B56E40F28F7}"/>
                </c:ext>
              </c:extLst>
            </c:dLbl>
            <c:dLbl>
              <c:idx val="1"/>
              <c:layout>
                <c:manualLayout>
                  <c:x val="-2.5018354979622032E-17"/>
                  <c:y val="-5.6379971742601509E-2"/>
                </c:manualLayout>
              </c:layout>
              <c:tx>
                <c:rich>
                  <a:bodyPr/>
                  <a:lstStyle/>
                  <a:p>
                    <a:fld id="{88365F48-060F-4EC1-98CB-4D7B73CE1F9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93C-46EB-953B-9B56E40F28F7}"/>
                </c:ext>
              </c:extLst>
            </c:dLbl>
            <c:dLbl>
              <c:idx val="2"/>
              <c:layout>
                <c:manualLayout>
                  <c:x val="0"/>
                  <c:y val="-5.4291824641023674E-2"/>
                </c:manualLayout>
              </c:layout>
              <c:tx>
                <c:rich>
                  <a:bodyPr/>
                  <a:lstStyle/>
                  <a:p>
                    <a:fld id="{42DE0634-B3BA-4184-B4E5-2D786354A51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93C-46EB-953B-9B56E40F28F7}"/>
                </c:ext>
              </c:extLst>
            </c:dLbl>
            <c:dLbl>
              <c:idx val="3"/>
              <c:layout>
                <c:manualLayout>
                  <c:x val="0"/>
                  <c:y val="-5.2203677539445874E-2"/>
                </c:manualLayout>
              </c:layout>
              <c:tx>
                <c:rich>
                  <a:bodyPr/>
                  <a:lstStyle/>
                  <a:p>
                    <a:fld id="{B6B98418-B579-43CF-9FF7-19EC37EB46A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93C-46EB-953B-9B56E40F28F7}"/>
                </c:ext>
              </c:extLst>
            </c:dLbl>
            <c:dLbl>
              <c:idx val="4"/>
              <c:layout>
                <c:manualLayout>
                  <c:x val="0"/>
                  <c:y val="-5.2203677539445874E-2"/>
                </c:manualLayout>
              </c:layout>
              <c:tx>
                <c:rich>
                  <a:bodyPr/>
                  <a:lstStyle/>
                  <a:p>
                    <a:fld id="{714DEFEF-3984-4AD2-8FC3-180F57D6D51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293C-46EB-953B-9B56E40F28F7}"/>
                </c:ext>
              </c:extLst>
            </c:dLbl>
            <c:dLbl>
              <c:idx val="5"/>
              <c:layout>
                <c:manualLayout>
                  <c:x val="0"/>
                  <c:y val="-5.2203677539445874E-2"/>
                </c:manualLayout>
              </c:layout>
              <c:tx>
                <c:rich>
                  <a:bodyPr/>
                  <a:lstStyle/>
                  <a:p>
                    <a:fld id="{F52A6BFD-32BF-4328-916A-0D95DA1735D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93C-46EB-953B-9B56E40F28F7}"/>
                </c:ext>
              </c:extLst>
            </c:dLbl>
            <c:dLbl>
              <c:idx val="6"/>
              <c:layout>
                <c:manualLayout>
                  <c:x val="0"/>
                  <c:y val="-5.2203677539445839E-2"/>
                </c:manualLayout>
              </c:layout>
              <c:tx>
                <c:rich>
                  <a:bodyPr/>
                  <a:lstStyle/>
                  <a:p>
                    <a:fld id="{454042C2-4A99-44A8-99EA-8CF5CFFC13B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293C-46EB-953B-9B56E40F28F7}"/>
                </c:ext>
              </c:extLst>
            </c:dLbl>
            <c:dLbl>
              <c:idx val="7"/>
              <c:layout>
                <c:manualLayout>
                  <c:x val="0"/>
                  <c:y val="-4.8027383336290211E-2"/>
                </c:manualLayout>
              </c:layout>
              <c:tx>
                <c:rich>
                  <a:bodyPr/>
                  <a:lstStyle/>
                  <a:p>
                    <a:fld id="{6B90813E-F691-436E-859B-6436A2A926E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93C-46EB-953B-9B56E40F28F7}"/>
                </c:ext>
              </c:extLst>
            </c:dLbl>
            <c:dLbl>
              <c:idx val="8"/>
              <c:layout>
                <c:manualLayout>
                  <c:x val="-5.0036709959244065E-17"/>
                  <c:y val="-4.5939236234712341E-2"/>
                </c:manualLayout>
              </c:layout>
              <c:tx>
                <c:rich>
                  <a:bodyPr/>
                  <a:lstStyle/>
                  <a:p>
                    <a:fld id="{F6012649-72CE-458F-8EEA-AF309DC0F82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293C-46EB-953B-9B56E40F28F7}"/>
                </c:ext>
              </c:extLst>
            </c:dLbl>
            <c:dLbl>
              <c:idx val="9"/>
              <c:layout>
                <c:manualLayout>
                  <c:x val="-1.0007341991848813E-16"/>
                  <c:y val="-4.59392362347123E-2"/>
                </c:manualLayout>
              </c:layout>
              <c:tx>
                <c:rich>
                  <a:bodyPr/>
                  <a:lstStyle/>
                  <a:p>
                    <a:fld id="{247D58AA-0D07-4604-B189-8446C43D3AD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293C-46EB-953B-9B56E40F28F7}"/>
                </c:ext>
              </c:extLst>
            </c:dLbl>
            <c:dLbl>
              <c:idx val="10"/>
              <c:layout>
                <c:manualLayout>
                  <c:x val="0"/>
                  <c:y val="-4.176294203155663E-2"/>
                </c:manualLayout>
              </c:layout>
              <c:tx>
                <c:rich>
                  <a:bodyPr/>
                  <a:lstStyle/>
                  <a:p>
                    <a:fld id="{D81054BD-E823-46FE-B4A5-0F08E8B6E57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293C-46EB-953B-9B56E40F28F7}"/>
                </c:ext>
              </c:extLst>
            </c:dLbl>
            <c:dLbl>
              <c:idx val="11"/>
              <c:layout>
                <c:manualLayout>
                  <c:x val="0"/>
                  <c:y val="-4.5939236234712376E-2"/>
                </c:manualLayout>
              </c:layout>
              <c:tx>
                <c:rich>
                  <a:bodyPr/>
                  <a:lstStyle/>
                  <a:p>
                    <a:fld id="{19461EDA-AD87-4A92-B5EF-54F029A731D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293C-46EB-953B-9B56E40F28F7}"/>
                </c:ext>
              </c:extLst>
            </c:dLbl>
            <c:dLbl>
              <c:idx val="12"/>
              <c:layout>
                <c:manualLayout>
                  <c:x val="-1.0007341991848813E-16"/>
                  <c:y val="-3.9674794929978836E-2"/>
                </c:manualLayout>
              </c:layout>
              <c:tx>
                <c:rich>
                  <a:bodyPr/>
                  <a:lstStyle/>
                  <a:p>
                    <a:fld id="{7A5AA04B-A5B0-4CB2-847F-3EA798710C7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293C-46EB-953B-9B56E40F28F7}"/>
                </c:ext>
              </c:extLst>
            </c:dLbl>
            <c:dLbl>
              <c:idx val="13"/>
              <c:layout>
                <c:manualLayout>
                  <c:x val="0"/>
                  <c:y val="-3.9674794929978913E-2"/>
                </c:manualLayout>
              </c:layout>
              <c:tx>
                <c:rich>
                  <a:bodyPr/>
                  <a:lstStyle/>
                  <a:p>
                    <a:fld id="{0F686960-8124-4D1C-82B9-75BAAF7E704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293C-46EB-953B-9B56E40F28F7}"/>
                </c:ext>
              </c:extLst>
            </c:dLbl>
            <c:dLbl>
              <c:idx val="14"/>
              <c:layout>
                <c:manualLayout>
                  <c:x val="0"/>
                  <c:y val="-3.5498500726823173E-2"/>
                </c:manualLayout>
              </c:layout>
              <c:tx>
                <c:rich>
                  <a:bodyPr/>
                  <a:lstStyle/>
                  <a:p>
                    <a:fld id="{BEA18BC1-0D3A-421F-AAE6-B7F755ED080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293C-46EB-953B-9B56E40F28F7}"/>
                </c:ext>
              </c:extLst>
            </c:dLbl>
            <c:dLbl>
              <c:idx val="15"/>
              <c:layout>
                <c:manualLayout>
                  <c:x val="0"/>
                  <c:y val="-3.3410353625245415E-2"/>
                </c:manualLayout>
              </c:layout>
              <c:tx>
                <c:rich>
                  <a:bodyPr/>
                  <a:lstStyle/>
                  <a:p>
                    <a:fld id="{D59849D7-EBFB-4C69-925E-DBA474F0231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293C-46EB-953B-9B56E40F28F7}"/>
                </c:ext>
              </c:extLst>
            </c:dLbl>
            <c:dLbl>
              <c:idx val="16"/>
              <c:layout>
                <c:manualLayout>
                  <c:x val="0"/>
                  <c:y val="-2.9234059422089745E-2"/>
                </c:manualLayout>
              </c:layout>
              <c:tx>
                <c:rich>
                  <a:bodyPr/>
                  <a:lstStyle/>
                  <a:p>
                    <a:fld id="{1A890D42-4EAB-469A-97A1-296651A992E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293C-46EB-953B-9B56E40F28F7}"/>
                </c:ext>
              </c:extLst>
            </c:dLbl>
            <c:dLbl>
              <c:idx val="17"/>
              <c:layout>
                <c:manualLayout>
                  <c:x val="-1.0022906673809902E-16"/>
                  <c:y val="-5.8527388875873394E-2"/>
                </c:manualLayout>
              </c:layout>
              <c:tx>
                <c:rich>
                  <a:bodyPr/>
                  <a:lstStyle/>
                  <a:p>
                    <a:fld id="{8E20C596-BEF5-4BAF-988A-C0FD4CD61D4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293C-46EB-953B-9B56E40F28F7}"/>
                </c:ext>
              </c:extLst>
            </c:dLbl>
            <c:dLbl>
              <c:idx val="18"/>
              <c:layout>
                <c:manualLayout>
                  <c:x val="-1.0022906673809902E-16"/>
                  <c:y val="-5.4355322395642322E-2"/>
                </c:manualLayout>
              </c:layout>
              <c:tx>
                <c:rich>
                  <a:bodyPr/>
                  <a:lstStyle/>
                  <a:p>
                    <a:fld id="{F127DAE8-3967-497B-9E06-3201E3C51C8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293C-46EB-953B-9B56E40F28F7}"/>
                </c:ext>
              </c:extLst>
            </c:dLbl>
            <c:dLbl>
              <c:idx val="19"/>
              <c:layout>
                <c:manualLayout>
                  <c:x val="0"/>
                  <c:y val="-5.4355322395642322E-2"/>
                </c:manualLayout>
              </c:layout>
              <c:tx>
                <c:rich>
                  <a:bodyPr/>
                  <a:lstStyle/>
                  <a:p>
                    <a:fld id="{E904F757-710B-4882-8B10-FFD6693D780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293C-46EB-953B-9B56E40F28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'Fig.2 data'!$A$7:$A$26</c:f>
              <c:strCache>
                <c:ptCount val="20"/>
                <c:pt idx="0">
                  <c:v>less than 1</c:v>
                </c:pt>
                <c:pt idx="1">
                  <c:v>1 to 4</c:v>
                </c:pt>
                <c:pt idx="2">
                  <c:v>5 to 9</c:v>
                </c:pt>
                <c:pt idx="3">
                  <c:v>10 to 14</c:v>
                </c:pt>
                <c:pt idx="4">
                  <c:v>15 to 19</c:v>
                </c:pt>
                <c:pt idx="5">
                  <c:v>20 to 24</c:v>
                </c:pt>
                <c:pt idx="6">
                  <c:v>25 to 29</c:v>
                </c:pt>
                <c:pt idx="7">
                  <c:v>30 to 34</c:v>
                </c:pt>
                <c:pt idx="8">
                  <c:v>35 to 39</c:v>
                </c:pt>
                <c:pt idx="9">
                  <c:v>40 to 44</c:v>
                </c:pt>
                <c:pt idx="10">
                  <c:v>45 to 49</c:v>
                </c:pt>
                <c:pt idx="11">
                  <c:v>50 to 54</c:v>
                </c:pt>
                <c:pt idx="12">
                  <c:v>55 to 59</c:v>
                </c:pt>
                <c:pt idx="13">
                  <c:v>60 to 64</c:v>
                </c:pt>
                <c:pt idx="14">
                  <c:v>65 to 69</c:v>
                </c:pt>
                <c:pt idx="15">
                  <c:v>70 to 74</c:v>
                </c:pt>
                <c:pt idx="16">
                  <c:v>75 to 79</c:v>
                </c:pt>
                <c:pt idx="17">
                  <c:v>80 to 84</c:v>
                </c:pt>
                <c:pt idx="18">
                  <c:v>85 to 89</c:v>
                </c:pt>
                <c:pt idx="19">
                  <c:v>90+</c:v>
                </c:pt>
              </c:strCache>
            </c:strRef>
          </c:cat>
          <c:val>
            <c:numRef>
              <c:f>'Fig.2 data'!$G$32:$G$51</c:f>
              <c:numCache>
                <c:formatCode>0.0</c:formatCode>
                <c:ptCount val="20"/>
                <c:pt idx="0">
                  <c:v>18.874400000000001</c:v>
                </c:pt>
                <c:pt idx="1">
                  <c:v>18.853180000000009</c:v>
                </c:pt>
                <c:pt idx="2">
                  <c:v>18.534140000000001</c:v>
                </c:pt>
                <c:pt idx="3">
                  <c:v>18.111579999999996</c:v>
                </c:pt>
                <c:pt idx="4">
                  <c:v>17.661630000000002</c:v>
                </c:pt>
                <c:pt idx="5">
                  <c:v>17.141509999999997</c:v>
                </c:pt>
                <c:pt idx="6">
                  <c:v>16.547199999999997</c:v>
                </c:pt>
                <c:pt idx="7">
                  <c:v>15.885460000000002</c:v>
                </c:pt>
                <c:pt idx="8">
                  <c:v>15.163509999999999</c:v>
                </c:pt>
                <c:pt idx="9">
                  <c:v>14.36863</c:v>
                </c:pt>
                <c:pt idx="10">
                  <c:v>13.48218</c:v>
                </c:pt>
                <c:pt idx="11">
                  <c:v>12.491059999999997</c:v>
                </c:pt>
                <c:pt idx="12">
                  <c:v>11.394949999999998</c:v>
                </c:pt>
                <c:pt idx="13">
                  <c:v>10.196710000000001</c:v>
                </c:pt>
                <c:pt idx="14">
                  <c:v>8.9917499999999997</c:v>
                </c:pt>
                <c:pt idx="15">
                  <c:v>7.7301400000000005</c:v>
                </c:pt>
                <c:pt idx="16">
                  <c:v>6.4105400000000001</c:v>
                </c:pt>
                <c:pt idx="17">
                  <c:v>5.0959700000000003</c:v>
                </c:pt>
                <c:pt idx="18">
                  <c:v>3.8092000000000001</c:v>
                </c:pt>
                <c:pt idx="19">
                  <c:v>2.7368899999999998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'Fig.2 data'!$E$32:$E$51</c15:f>
                <c15:dlblRangeCache>
                  <c:ptCount val="20"/>
                  <c:pt idx="0">
                    <c:v>81.1</c:v>
                  </c:pt>
                  <c:pt idx="1">
                    <c:v>80.3</c:v>
                  </c:pt>
                  <c:pt idx="2">
                    <c:v>76.4</c:v>
                  </c:pt>
                  <c:pt idx="3">
                    <c:v>71.4</c:v>
                  </c:pt>
                  <c:pt idx="4">
                    <c:v>66.4</c:v>
                  </c:pt>
                  <c:pt idx="5">
                    <c:v>61.5</c:v>
                  </c:pt>
                  <c:pt idx="6">
                    <c:v>56.6</c:v>
                  </c:pt>
                  <c:pt idx="7">
                    <c:v>51.7</c:v>
                  </c:pt>
                  <c:pt idx="8">
                    <c:v>46.8</c:v>
                  </c:pt>
                  <c:pt idx="9">
                    <c:v>42.1</c:v>
                  </c:pt>
                  <c:pt idx="10">
                    <c:v>37.4</c:v>
                  </c:pt>
                  <c:pt idx="11">
                    <c:v>32.8</c:v>
                  </c:pt>
                  <c:pt idx="12">
                    <c:v>28.3</c:v>
                  </c:pt>
                  <c:pt idx="13">
                    <c:v>23.9</c:v>
                  </c:pt>
                  <c:pt idx="14">
                    <c:v>19.8</c:v>
                  </c:pt>
                  <c:pt idx="15">
                    <c:v>15.8</c:v>
                  </c:pt>
                  <c:pt idx="16">
                    <c:v>12.2</c:v>
                  </c:pt>
                  <c:pt idx="17">
                    <c:v>9.1</c:v>
                  </c:pt>
                  <c:pt idx="18">
                    <c:v>6.4</c:v>
                  </c:pt>
                  <c:pt idx="19">
                    <c:v>4.5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55A9-4081-935E-4A91AD604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12085952"/>
        <c:axId val="812089560"/>
      </c:barChart>
      <c:catAx>
        <c:axId val="812085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812089560"/>
        <c:crosses val="autoZero"/>
        <c:auto val="1"/>
        <c:lblAlgn val="ctr"/>
        <c:lblOffset val="100"/>
        <c:noMultiLvlLbl val="0"/>
      </c:catAx>
      <c:valAx>
        <c:axId val="812089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81208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Figure 3a. Life expectancy and healthy life expectancy at birth in Scotland's Council areas. Males, 2016-2018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850546806649167"/>
          <c:y val="0.11329792910066463"/>
          <c:w val="0.37274767391362207"/>
          <c:h val="0.81484333881896698"/>
        </c:manualLayout>
      </c:layout>
      <c:barChart>
        <c:barDir val="bar"/>
        <c:grouping val="stacked"/>
        <c:varyColors val="0"/>
        <c:ser>
          <c:idx val="0"/>
          <c:order val="0"/>
          <c:tx>
            <c:v>HLE</c:v>
          </c:tx>
          <c:spPr>
            <a:solidFill>
              <a:srgbClr val="B2B2D6"/>
            </a:solidFill>
            <a:ln>
              <a:solidFill>
                <a:srgbClr val="6466A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'Fig.3 data'!$F$43:$F$74</c:f>
                <c:numCache>
                  <c:formatCode>General</c:formatCode>
                  <c:ptCount val="32"/>
                  <c:pt idx="0">
                    <c:v>1.6328787063790173</c:v>
                  </c:pt>
                  <c:pt idx="1">
                    <c:v>2.0795143935916229</c:v>
                  </c:pt>
                  <c:pt idx="2">
                    <c:v>1.7398762825712524</c:v>
                  </c:pt>
                  <c:pt idx="3">
                    <c:v>1.904568973920135</c:v>
                  </c:pt>
                  <c:pt idx="4">
                    <c:v>1.8500778664000634</c:v>
                  </c:pt>
                  <c:pt idx="5">
                    <c:v>1.8520164622675992</c:v>
                  </c:pt>
                  <c:pt idx="6">
                    <c:v>2.0944775424351008</c:v>
                  </c:pt>
                  <c:pt idx="7">
                    <c:v>2.1455262939553492</c:v>
                  </c:pt>
                  <c:pt idx="8">
                    <c:v>1.9552787890316949</c:v>
                  </c:pt>
                  <c:pt idx="9">
                    <c:v>2.0539902894986639</c:v>
                  </c:pt>
                  <c:pt idx="10">
                    <c:v>2.5275191028887036</c:v>
                  </c:pt>
                  <c:pt idx="11">
                    <c:v>1.7929427342192881</c:v>
                  </c:pt>
                  <c:pt idx="12">
                    <c:v>1.9712077566334187</c:v>
                  </c:pt>
                  <c:pt idx="13">
                    <c:v>1.7631503286354899</c:v>
                  </c:pt>
                  <c:pt idx="14">
                    <c:v>2.3997542826426823</c:v>
                  </c:pt>
                  <c:pt idx="15">
                    <c:v>2.0555002405608178</c:v>
                  </c:pt>
                  <c:pt idx="16">
                    <c:v>1.9890413424976643</c:v>
                  </c:pt>
                  <c:pt idx="17">
                    <c:v>1.4848533429035129</c:v>
                  </c:pt>
                  <c:pt idx="18">
                    <c:v>2.2710697602376513</c:v>
                  </c:pt>
                  <c:pt idx="19">
                    <c:v>1.640872934053867</c:v>
                  </c:pt>
                  <c:pt idx="20">
                    <c:v>1.8017194866809874</c:v>
                  </c:pt>
                  <c:pt idx="21">
                    <c:v>2.1153372401294419</c:v>
                  </c:pt>
                  <c:pt idx="22">
                    <c:v>1.8524304227558872</c:v>
                  </c:pt>
                  <c:pt idx="23">
                    <c:v>2.1545751059180347</c:v>
                  </c:pt>
                  <c:pt idx="24">
                    <c:v>1.8535747962971243</c:v>
                  </c:pt>
                  <c:pt idx="25">
                    <c:v>2.0396065090862905</c:v>
                  </c:pt>
                  <c:pt idx="26">
                    <c:v>4.0653580976664543</c:v>
                  </c:pt>
                  <c:pt idx="27">
                    <c:v>1.8546942226532934</c:v>
                  </c:pt>
                  <c:pt idx="28">
                    <c:v>1.6726676079836409</c:v>
                  </c:pt>
                  <c:pt idx="29">
                    <c:v>5.4641981240655966</c:v>
                  </c:pt>
                  <c:pt idx="30">
                    <c:v>1.5651524845434608</c:v>
                  </c:pt>
                  <c:pt idx="31">
                    <c:v>1.8860296567022345</c:v>
                  </c:pt>
                </c:numCache>
              </c:numRef>
            </c:plus>
            <c:minus>
              <c:numRef>
                <c:f>'Fig.3 data'!$F$43:$F$74</c:f>
                <c:numCache>
                  <c:formatCode>General</c:formatCode>
                  <c:ptCount val="32"/>
                  <c:pt idx="0">
                    <c:v>1.6328787063790173</c:v>
                  </c:pt>
                  <c:pt idx="1">
                    <c:v>2.0795143935916229</c:v>
                  </c:pt>
                  <c:pt idx="2">
                    <c:v>1.7398762825712524</c:v>
                  </c:pt>
                  <c:pt idx="3">
                    <c:v>1.904568973920135</c:v>
                  </c:pt>
                  <c:pt idx="4">
                    <c:v>1.8500778664000634</c:v>
                  </c:pt>
                  <c:pt idx="5">
                    <c:v>1.8520164622675992</c:v>
                  </c:pt>
                  <c:pt idx="6">
                    <c:v>2.0944775424351008</c:v>
                  </c:pt>
                  <c:pt idx="7">
                    <c:v>2.1455262939553492</c:v>
                  </c:pt>
                  <c:pt idx="8">
                    <c:v>1.9552787890316949</c:v>
                  </c:pt>
                  <c:pt idx="9">
                    <c:v>2.0539902894986639</c:v>
                  </c:pt>
                  <c:pt idx="10">
                    <c:v>2.5275191028887036</c:v>
                  </c:pt>
                  <c:pt idx="11">
                    <c:v>1.7929427342192881</c:v>
                  </c:pt>
                  <c:pt idx="12">
                    <c:v>1.9712077566334187</c:v>
                  </c:pt>
                  <c:pt idx="13">
                    <c:v>1.7631503286354899</c:v>
                  </c:pt>
                  <c:pt idx="14">
                    <c:v>2.3997542826426823</c:v>
                  </c:pt>
                  <c:pt idx="15">
                    <c:v>2.0555002405608178</c:v>
                  </c:pt>
                  <c:pt idx="16">
                    <c:v>1.9890413424976643</c:v>
                  </c:pt>
                  <c:pt idx="17">
                    <c:v>1.4848533429035129</c:v>
                  </c:pt>
                  <c:pt idx="18">
                    <c:v>2.2710697602376513</c:v>
                  </c:pt>
                  <c:pt idx="19">
                    <c:v>1.640872934053867</c:v>
                  </c:pt>
                  <c:pt idx="20">
                    <c:v>1.8017194866809874</c:v>
                  </c:pt>
                  <c:pt idx="21">
                    <c:v>2.1153372401294419</c:v>
                  </c:pt>
                  <c:pt idx="22">
                    <c:v>1.8524304227558872</c:v>
                  </c:pt>
                  <c:pt idx="23">
                    <c:v>2.1545751059180347</c:v>
                  </c:pt>
                  <c:pt idx="24">
                    <c:v>1.8535747962971243</c:v>
                  </c:pt>
                  <c:pt idx="25">
                    <c:v>2.0396065090862905</c:v>
                  </c:pt>
                  <c:pt idx="26">
                    <c:v>4.0653580976664543</c:v>
                  </c:pt>
                  <c:pt idx="27">
                    <c:v>1.8546942226532934</c:v>
                  </c:pt>
                  <c:pt idx="28">
                    <c:v>1.6726676079836409</c:v>
                  </c:pt>
                  <c:pt idx="29">
                    <c:v>5.4641981240655966</c:v>
                  </c:pt>
                  <c:pt idx="30">
                    <c:v>1.5651524845434608</c:v>
                  </c:pt>
                  <c:pt idx="31">
                    <c:v>1.8860296567022345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'Fig.3 data'!$B$43:$B$74</c:f>
              <c:strCache>
                <c:ptCount val="32"/>
                <c:pt idx="0">
                  <c:v>Glasgow City</c:v>
                </c:pt>
                <c:pt idx="1">
                  <c:v>Dundee City</c:v>
                </c:pt>
                <c:pt idx="2">
                  <c:v>West Dunbartonshire</c:v>
                </c:pt>
                <c:pt idx="3">
                  <c:v>Inverclyde</c:v>
                </c:pt>
                <c:pt idx="4">
                  <c:v>North Lanarkshire</c:v>
                </c:pt>
                <c:pt idx="5">
                  <c:v>Renfrewshire</c:v>
                </c:pt>
                <c:pt idx="6">
                  <c:v>East Ayrshire</c:v>
                </c:pt>
                <c:pt idx="7">
                  <c:v>North Ayrshire</c:v>
                </c:pt>
                <c:pt idx="8">
                  <c:v>South Lanarkshire</c:v>
                </c:pt>
                <c:pt idx="9">
                  <c:v>Aberdeen City</c:v>
                </c:pt>
                <c:pt idx="10">
                  <c:v>Clackmannanshire</c:v>
                </c:pt>
                <c:pt idx="11">
                  <c:v>Falkirk</c:v>
                </c:pt>
                <c:pt idx="12">
                  <c:v>Fife</c:v>
                </c:pt>
                <c:pt idx="13">
                  <c:v>South Ayrshire</c:v>
                </c:pt>
                <c:pt idx="14">
                  <c:v>Na h-Eileanan Siar</c:v>
                </c:pt>
                <c:pt idx="15">
                  <c:v>Highland</c:v>
                </c:pt>
                <c:pt idx="16">
                  <c:v>West Lothian</c:v>
                </c:pt>
                <c:pt idx="17">
                  <c:v>Argyll and Bute</c:v>
                </c:pt>
                <c:pt idx="18">
                  <c:v>Midlothian</c:v>
                </c:pt>
                <c:pt idx="19">
                  <c:v>Dumfries and Galloway</c:v>
                </c:pt>
                <c:pt idx="20">
                  <c:v>City of Edinburgh</c:v>
                </c:pt>
                <c:pt idx="21">
                  <c:v>Angus</c:v>
                </c:pt>
                <c:pt idx="22">
                  <c:v>East Lothian</c:v>
                </c:pt>
                <c:pt idx="23">
                  <c:v>Stirling</c:v>
                </c:pt>
                <c:pt idx="24">
                  <c:v>Scottish Borders</c:v>
                </c:pt>
                <c:pt idx="25">
                  <c:v>Moray</c:v>
                </c:pt>
                <c:pt idx="26">
                  <c:v>Orkney Islands</c:v>
                </c:pt>
                <c:pt idx="27">
                  <c:v>Perth and Kinross</c:v>
                </c:pt>
                <c:pt idx="28">
                  <c:v>Aberdeenshire</c:v>
                </c:pt>
                <c:pt idx="29">
                  <c:v>Shetland Islands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'Fig.3 data'!$D$43:$D$74</c:f>
              <c:numCache>
                <c:formatCode>0.0</c:formatCode>
                <c:ptCount val="32"/>
                <c:pt idx="0">
                  <c:v>56.084609373507917</c:v>
                </c:pt>
                <c:pt idx="1">
                  <c:v>56.458655541589913</c:v>
                </c:pt>
                <c:pt idx="2">
                  <c:v>58.345977757494332</c:v>
                </c:pt>
                <c:pt idx="3">
                  <c:v>59.580852723303138</c:v>
                </c:pt>
                <c:pt idx="4">
                  <c:v>57.958290798938343</c:v>
                </c:pt>
                <c:pt idx="5">
                  <c:v>60.174244041878019</c:v>
                </c:pt>
                <c:pt idx="6">
                  <c:v>57.785439628044202</c:v>
                </c:pt>
                <c:pt idx="7">
                  <c:v>57.326551524809972</c:v>
                </c:pt>
                <c:pt idx="8">
                  <c:v>59.267278676274977</c:v>
                </c:pt>
                <c:pt idx="9">
                  <c:v>60.956635205975083</c:v>
                </c:pt>
                <c:pt idx="10">
                  <c:v>62.208905649315867</c:v>
                </c:pt>
                <c:pt idx="11">
                  <c:v>62.103214978145559</c:v>
                </c:pt>
                <c:pt idx="12">
                  <c:v>60.972461768636592</c:v>
                </c:pt>
                <c:pt idx="13">
                  <c:v>61.683186261263529</c:v>
                </c:pt>
                <c:pt idx="14">
                  <c:v>66.065012383402774</c:v>
                </c:pt>
                <c:pt idx="15">
                  <c:v>64.213587101333587</c:v>
                </c:pt>
                <c:pt idx="16">
                  <c:v>63.039810204892717</c:v>
                </c:pt>
                <c:pt idx="17">
                  <c:v>65.210927748585163</c:v>
                </c:pt>
                <c:pt idx="18">
                  <c:v>61.016905658499802</c:v>
                </c:pt>
                <c:pt idx="19">
                  <c:v>64.16616775165221</c:v>
                </c:pt>
                <c:pt idx="20">
                  <c:v>65.396534481997946</c:v>
                </c:pt>
                <c:pt idx="21">
                  <c:v>61.154928229761254</c:v>
                </c:pt>
                <c:pt idx="22">
                  <c:v>65.451291476109304</c:v>
                </c:pt>
                <c:pt idx="23">
                  <c:v>63.275900700254262</c:v>
                </c:pt>
                <c:pt idx="24">
                  <c:v>63.498356269288877</c:v>
                </c:pt>
                <c:pt idx="25">
                  <c:v>62.123699381072328</c:v>
                </c:pt>
                <c:pt idx="26">
                  <c:v>66.679452823270154</c:v>
                </c:pt>
                <c:pt idx="27">
                  <c:v>66.637149841342747</c:v>
                </c:pt>
                <c:pt idx="28">
                  <c:v>68.922100497433874</c:v>
                </c:pt>
                <c:pt idx="29">
                  <c:v>67.494124780928459</c:v>
                </c:pt>
                <c:pt idx="30">
                  <c:v>69.68756047202244</c:v>
                </c:pt>
                <c:pt idx="31">
                  <c:v>68.767378386065857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8-40A2-A5E7-20659D893444}"/>
            </c:ext>
          </c:extLst>
        </c:ser>
        <c:ser>
          <c:idx val="1"/>
          <c:order val="1"/>
          <c:tx>
            <c:v>LE</c:v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1053955856128965E-2"/>
                  <c:y val="-2.0881889763779528E-3"/>
                </c:manualLayout>
              </c:layout>
              <c:tx>
                <c:rich>
                  <a:bodyPr/>
                  <a:lstStyle/>
                  <a:p>
                    <a:fld id="{7FE8F7D8-7E45-4C8E-BE30-E4ACBF4437F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5F8-40A2-A5E7-20659D893444}"/>
                </c:ext>
              </c:extLst>
            </c:dLbl>
            <c:dLbl>
              <c:idx val="1"/>
              <c:layout>
                <c:manualLayout>
                  <c:x val="8.8004385694430753E-2"/>
                  <c:y val="-2.0881889763779528E-3"/>
                </c:manualLayout>
              </c:layout>
              <c:tx>
                <c:rich>
                  <a:bodyPr/>
                  <a:lstStyle/>
                  <a:p>
                    <a:fld id="{C4B4C803-C6D5-469C-9E86-01339411448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5F8-40A2-A5E7-20659D893444}"/>
                </c:ext>
              </c:extLst>
            </c:dLbl>
            <c:dLbl>
              <c:idx val="2"/>
              <c:layout>
                <c:manualLayout>
                  <c:x val="8.4498946096076236E-2"/>
                  <c:y val="-2.0881889763779528E-3"/>
                </c:manualLayout>
              </c:layout>
              <c:tx>
                <c:rich>
                  <a:bodyPr/>
                  <a:lstStyle/>
                  <a:p>
                    <a:fld id="{39E672F9-A942-4DF0-A99B-10A0191610F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5F8-40A2-A5E7-20659D893444}"/>
                </c:ext>
              </c:extLst>
            </c:dLbl>
            <c:dLbl>
              <c:idx val="3"/>
              <c:layout>
                <c:manualLayout>
                  <c:x val="8.130299137337281E-2"/>
                  <c:y val="-2.0229651362812458E-16"/>
                </c:manualLayout>
              </c:layout>
              <c:tx>
                <c:rich>
                  <a:bodyPr/>
                  <a:lstStyle/>
                  <a:p>
                    <a:fld id="{8D45A324-64C3-44DC-8A89-8018134287F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5F8-40A2-A5E7-20659D893444}"/>
                </c:ext>
              </c:extLst>
            </c:dLbl>
            <c:dLbl>
              <c:idx val="4"/>
              <c:layout>
                <c:manualLayout>
                  <c:x val="8.4220133816910736E-2"/>
                  <c:y val="-2.0881889763780539E-3"/>
                </c:manualLayout>
              </c:layout>
              <c:tx>
                <c:rich>
                  <a:bodyPr/>
                  <a:lstStyle/>
                  <a:p>
                    <a:fld id="{4AA4F556-DD4B-4504-B71A-33DCC516E42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5F8-40A2-A5E7-20659D893444}"/>
                </c:ext>
              </c:extLst>
            </c:dLbl>
            <c:dLbl>
              <c:idx val="5"/>
              <c:layout>
                <c:manualLayout>
                  <c:x val="7.7982723376023882E-2"/>
                  <c:y val="-1.0114825681406229E-16"/>
                </c:manualLayout>
              </c:layout>
              <c:tx>
                <c:rich>
                  <a:bodyPr/>
                  <a:lstStyle/>
                  <a:p>
                    <a:fld id="{2466796F-4963-4FE3-BECB-71AA52BC353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5F8-40A2-A5E7-20659D893444}"/>
                </c:ext>
              </c:extLst>
            </c:dLbl>
            <c:dLbl>
              <c:idx val="6"/>
              <c:layout>
                <c:manualLayout>
                  <c:x val="8.3131013208366494E-2"/>
                  <c:y val="-1.0114825681406229E-16"/>
                </c:manualLayout>
              </c:layout>
              <c:tx>
                <c:rich>
                  <a:bodyPr/>
                  <a:lstStyle/>
                  <a:p>
                    <a:fld id="{407FC3EA-3F9E-4F1B-9D0C-25163DB354B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5F8-40A2-A5E7-20659D893444}"/>
                </c:ext>
              </c:extLst>
            </c:dLbl>
            <c:dLbl>
              <c:idx val="7"/>
              <c:layout>
                <c:manualLayout>
                  <c:x val="8.3133447541420907E-2"/>
                  <c:y val="-1.0114825681406229E-16"/>
                </c:manualLayout>
              </c:layout>
              <c:tx>
                <c:rich>
                  <a:bodyPr/>
                  <a:lstStyle/>
                  <a:p>
                    <a:fld id="{079BF260-933F-42AD-915B-24259A5402B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5F8-40A2-A5E7-20659D893444}"/>
                </c:ext>
              </c:extLst>
            </c:dLbl>
            <c:dLbl>
              <c:idx val="8"/>
              <c:layout>
                <c:manualLayout>
                  <c:x val="7.9260748229590644E-2"/>
                  <c:y val="-2.0881889763779528E-3"/>
                </c:manualLayout>
              </c:layout>
              <c:tx>
                <c:rich>
                  <a:bodyPr/>
                  <a:lstStyle/>
                  <a:p>
                    <a:fld id="{999E4F81-A6A1-408D-A096-3A7B15EB79B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5F8-40A2-A5E7-20659D893444}"/>
                </c:ext>
              </c:extLst>
            </c:dLbl>
            <c:dLbl>
              <c:idx val="9"/>
              <c:layout>
                <c:manualLayout>
                  <c:x val="7.6464510994421725E-2"/>
                  <c:y val="-2.0881889763779528E-3"/>
                </c:manualLayout>
              </c:layout>
              <c:tx>
                <c:rich>
                  <a:bodyPr/>
                  <a:lstStyle/>
                  <a:p>
                    <a:fld id="{8FF322A9-D5CF-45DA-B7A3-CC26DAA0CEB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5F8-40A2-A5E7-20659D893444}"/>
                </c:ext>
              </c:extLst>
            </c:dLbl>
            <c:dLbl>
              <c:idx val="10"/>
              <c:layout>
                <c:manualLayout>
                  <c:x val="7.4307042752730756E-2"/>
                  <c:y val="0"/>
                </c:manualLayout>
              </c:layout>
              <c:tx>
                <c:rich>
                  <a:bodyPr/>
                  <a:lstStyle/>
                  <a:p>
                    <a:fld id="{5BA97796-F801-4A56-A6BD-245C7B0060D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5F8-40A2-A5E7-20659D893444}"/>
                </c:ext>
              </c:extLst>
            </c:dLbl>
            <c:dLbl>
              <c:idx val="11"/>
              <c:layout>
                <c:manualLayout>
                  <c:x val="7.3469307604272144E-2"/>
                  <c:y val="-1.0114825681406229E-16"/>
                </c:manualLayout>
              </c:layout>
              <c:tx>
                <c:rich>
                  <a:bodyPr/>
                  <a:lstStyle/>
                  <a:p>
                    <a:fld id="{657D0EDB-473A-4789-969E-2B919FB3F54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5F8-40A2-A5E7-20659D893444}"/>
                </c:ext>
              </c:extLst>
            </c:dLbl>
            <c:dLbl>
              <c:idx val="12"/>
              <c:layout>
                <c:manualLayout>
                  <c:x val="7.5649333998934018E-2"/>
                  <c:y val="0"/>
                </c:manualLayout>
              </c:layout>
              <c:tx>
                <c:rich>
                  <a:bodyPr/>
                  <a:lstStyle/>
                  <a:p>
                    <a:fld id="{FCC85101-529D-469F-AEC6-1E45BC7B57A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B5F8-40A2-A5E7-20659D893444}"/>
                </c:ext>
              </c:extLst>
            </c:dLbl>
            <c:dLbl>
              <c:idx val="13"/>
              <c:layout>
                <c:manualLayout>
                  <c:x val="7.4539278126121669E-2"/>
                  <c:y val="0"/>
                </c:manualLayout>
              </c:layout>
              <c:tx>
                <c:rich>
                  <a:bodyPr/>
                  <a:lstStyle/>
                  <a:p>
                    <a:fld id="{4547DC07-4F00-4A41-A573-368A3334F9E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B5F8-40A2-A5E7-20659D893444}"/>
                </c:ext>
              </c:extLst>
            </c:dLbl>
            <c:dLbl>
              <c:idx val="14"/>
              <c:layout>
                <c:manualLayout>
                  <c:x val="6.3091421215569599E-2"/>
                  <c:y val="0"/>
                </c:manualLayout>
              </c:layout>
              <c:tx>
                <c:rich>
                  <a:bodyPr/>
                  <a:lstStyle/>
                  <a:p>
                    <a:fld id="{600E94C6-D2AB-4146-933A-7AC7CEBB1D5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B5F8-40A2-A5E7-20659D893444}"/>
                </c:ext>
              </c:extLst>
            </c:dLbl>
            <c:dLbl>
              <c:idx val="15"/>
              <c:layout>
                <c:manualLayout>
                  <c:x val="6.9376057717712145E-2"/>
                  <c:y val="0"/>
                </c:manualLayout>
              </c:layout>
              <c:tx>
                <c:rich>
                  <a:bodyPr/>
                  <a:lstStyle/>
                  <a:p>
                    <a:fld id="{87B6B610-5BCA-40FA-9D74-189A98586E2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B5F8-40A2-A5E7-20659D893444}"/>
                </c:ext>
              </c:extLst>
            </c:dLbl>
            <c:dLbl>
              <c:idx val="16"/>
              <c:layout>
                <c:manualLayout>
                  <c:x val="7.1678774498316486E-2"/>
                  <c:y val="0"/>
                </c:manualLayout>
              </c:layout>
              <c:tx>
                <c:rich>
                  <a:bodyPr/>
                  <a:lstStyle/>
                  <a:p>
                    <a:fld id="{6EE2125E-FC6F-4C4A-BBB3-7A77F1C293E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B5F8-40A2-A5E7-20659D893444}"/>
                </c:ext>
              </c:extLst>
            </c:dLbl>
            <c:dLbl>
              <c:idx val="17"/>
              <c:layout>
                <c:manualLayout>
                  <c:x val="6.8089918420630752E-2"/>
                  <c:y val="-4.1762693456422403E-3"/>
                </c:manualLayout>
              </c:layout>
              <c:tx>
                <c:rich>
                  <a:bodyPr/>
                  <a:lstStyle/>
                  <a:p>
                    <a:fld id="{72C1F09A-430C-4446-95B2-196EF882383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B5F8-40A2-A5E7-20659D893444}"/>
                </c:ext>
              </c:extLst>
            </c:dLbl>
            <c:dLbl>
              <c:idx val="18"/>
              <c:layout>
                <c:manualLayout>
                  <c:x val="7.3335581575149661E-2"/>
                  <c:y val="-5.0574128407031145E-17"/>
                </c:manualLayout>
              </c:layout>
              <c:tx>
                <c:rich>
                  <a:bodyPr/>
                  <a:lstStyle/>
                  <a:p>
                    <a:fld id="{CDC1B6F2-9093-4C68-BC78-34F02CF756E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B5F8-40A2-A5E7-20659D893444}"/>
                </c:ext>
              </c:extLst>
            </c:dLbl>
            <c:dLbl>
              <c:idx val="19"/>
              <c:layout>
                <c:manualLayout>
                  <c:x val="6.7899391286905295E-2"/>
                  <c:y val="-5.0574128407031145E-17"/>
                </c:manualLayout>
              </c:layout>
              <c:tx>
                <c:rich>
                  <a:bodyPr/>
                  <a:lstStyle/>
                  <a:p>
                    <a:fld id="{8E5195E8-CD30-459F-ABA6-79FE670708C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B5F8-40A2-A5E7-20659D893444}"/>
                </c:ext>
              </c:extLst>
            </c:dLbl>
            <c:dLbl>
              <c:idx val="20"/>
              <c:layout>
                <c:manualLayout>
                  <c:x val="6.4681040700101056E-2"/>
                  <c:y val="0"/>
                </c:manualLayout>
              </c:layout>
              <c:tx>
                <c:rich>
                  <a:bodyPr/>
                  <a:lstStyle/>
                  <a:p>
                    <a:fld id="{A2662DF6-FFF1-46E9-8DE4-6322923A2E2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B5F8-40A2-A5E7-20659D893444}"/>
                </c:ext>
              </c:extLst>
            </c:dLbl>
            <c:dLbl>
              <c:idx val="21"/>
              <c:layout>
                <c:manualLayout>
                  <c:x val="7.3176538482261425E-2"/>
                  <c:y val="2.0881889763779528E-3"/>
                </c:manualLayout>
              </c:layout>
              <c:tx>
                <c:rich>
                  <a:bodyPr/>
                  <a:lstStyle/>
                  <a:p>
                    <a:fld id="{C24EBD50-A4E9-4353-A2DF-96754930F71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B5F8-40A2-A5E7-20659D893444}"/>
                </c:ext>
              </c:extLst>
            </c:dLbl>
            <c:dLbl>
              <c:idx val="22"/>
              <c:layout>
                <c:manualLayout>
                  <c:x val="6.4191902045034513E-2"/>
                  <c:y val="0"/>
                </c:manualLayout>
              </c:layout>
              <c:tx>
                <c:rich>
                  <a:bodyPr/>
                  <a:lstStyle/>
                  <a:p>
                    <a:fld id="{6A0A8928-26BA-4BC0-93BF-2824198D647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B5F8-40A2-A5E7-20659D893444}"/>
                </c:ext>
              </c:extLst>
            </c:dLbl>
            <c:dLbl>
              <c:idx val="23"/>
              <c:layout>
                <c:manualLayout>
                  <c:x val="6.8011046029667635E-2"/>
                  <c:y val="-5.0574128407031145E-17"/>
                </c:manualLayout>
              </c:layout>
              <c:tx>
                <c:rich>
                  <a:bodyPr/>
                  <a:lstStyle/>
                  <a:p>
                    <a:fld id="{48A416B6-F4D3-46D6-9424-4EC978CE777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B5F8-40A2-A5E7-20659D893444}"/>
                </c:ext>
              </c:extLst>
            </c:dLbl>
            <c:dLbl>
              <c:idx val="24"/>
              <c:layout>
                <c:manualLayout>
                  <c:x val="6.8592689340802163E-2"/>
                  <c:y val="-5.0574128407031145E-17"/>
                </c:manualLayout>
              </c:layout>
              <c:tx>
                <c:rich>
                  <a:bodyPr/>
                  <a:lstStyle/>
                  <a:p>
                    <a:fld id="{959E5CE9-A4E6-419F-AD79-F617C5118A7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B5F8-40A2-A5E7-20659D893444}"/>
                </c:ext>
              </c:extLst>
            </c:dLbl>
            <c:dLbl>
              <c:idx val="25"/>
              <c:layout>
                <c:manualLayout>
                  <c:x val="6.9140251989174603E-2"/>
                  <c:y val="-2.0881889763780031E-3"/>
                </c:manualLayout>
              </c:layout>
              <c:tx>
                <c:rich>
                  <a:bodyPr/>
                  <a:lstStyle/>
                  <a:p>
                    <a:fld id="{40E716C5-1222-4BA6-B910-18013A34AD5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B5F8-40A2-A5E7-20659D893444}"/>
                </c:ext>
              </c:extLst>
            </c:dLbl>
            <c:dLbl>
              <c:idx val="26"/>
              <c:layout>
                <c:manualLayout>
                  <c:x val="6.1473725756476957E-2"/>
                  <c:y val="-5.0574128407031145E-17"/>
                </c:manualLayout>
              </c:layout>
              <c:tx>
                <c:rich>
                  <a:bodyPr/>
                  <a:lstStyle/>
                  <a:p>
                    <a:fld id="{348BA2BC-8F49-44EF-BD18-05E91287CD2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B5F8-40A2-A5E7-20659D893444}"/>
                </c:ext>
              </c:extLst>
            </c:dLbl>
            <c:dLbl>
              <c:idx val="27"/>
              <c:layout>
                <c:manualLayout>
                  <c:x val="6.2312272349287122E-2"/>
                  <c:y val="-2.5287064203515572E-17"/>
                </c:manualLayout>
              </c:layout>
              <c:tx>
                <c:rich>
                  <a:bodyPr/>
                  <a:lstStyle/>
                  <a:p>
                    <a:fld id="{F4E4F2CD-80DD-4BA4-9DC3-EF17BA29FA7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B5F8-40A2-A5E7-20659D893444}"/>
                </c:ext>
              </c:extLst>
            </c:dLbl>
            <c:dLbl>
              <c:idx val="28"/>
              <c:layout>
                <c:manualLayout>
                  <c:x val="5.5779009297853878E-2"/>
                  <c:y val="2.5287064203515572E-17"/>
                </c:manualLayout>
              </c:layout>
              <c:tx>
                <c:rich>
                  <a:bodyPr/>
                  <a:lstStyle/>
                  <a:p>
                    <a:fld id="{E9527026-EAE0-4F1B-BE04-178B1E49E24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B5F8-40A2-A5E7-20659D893444}"/>
                </c:ext>
              </c:extLst>
            </c:dLbl>
            <c:dLbl>
              <c:idx val="29"/>
              <c:layout>
                <c:manualLayout>
                  <c:x val="6.0080800382741995E-2"/>
                  <c:y val="0"/>
                </c:manualLayout>
              </c:layout>
              <c:tx>
                <c:rich>
                  <a:bodyPr/>
                  <a:lstStyle/>
                  <a:p>
                    <a:fld id="{D5FFCFEB-9A1E-4A6F-BBCE-668132258ED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B5F8-40A2-A5E7-20659D893444}"/>
                </c:ext>
              </c:extLst>
            </c:dLbl>
            <c:dLbl>
              <c:idx val="30"/>
              <c:layout>
                <c:manualLayout>
                  <c:x val="5.5098694353580786E-2"/>
                  <c:y val="0"/>
                </c:manualLayout>
              </c:layout>
              <c:tx>
                <c:rich>
                  <a:bodyPr/>
                  <a:lstStyle/>
                  <a:p>
                    <a:fld id="{E274DEC5-7055-48BD-9D79-9774FFB7914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B5F8-40A2-A5E7-20659D893444}"/>
                </c:ext>
              </c:extLst>
            </c:dLbl>
            <c:dLbl>
              <c:idx val="31"/>
              <c:layout>
                <c:manualLayout>
                  <c:x val="5.3798111347043064E-2"/>
                  <c:y val="-1.2643532101757786E-17"/>
                </c:manualLayout>
              </c:layout>
              <c:tx>
                <c:rich>
                  <a:bodyPr/>
                  <a:lstStyle/>
                  <a:p>
                    <a:fld id="{61316B35-B309-4970-8278-B69725568A3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B5F8-40A2-A5E7-20659D8934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'Fig.3 data'!$B$43:$B$74</c:f>
              <c:strCache>
                <c:ptCount val="32"/>
                <c:pt idx="0">
                  <c:v>Glasgow City</c:v>
                </c:pt>
                <c:pt idx="1">
                  <c:v>Dundee City</c:v>
                </c:pt>
                <c:pt idx="2">
                  <c:v>West Dunbartonshire</c:v>
                </c:pt>
                <c:pt idx="3">
                  <c:v>Inverclyde</c:v>
                </c:pt>
                <c:pt idx="4">
                  <c:v>North Lanarkshire</c:v>
                </c:pt>
                <c:pt idx="5">
                  <c:v>Renfrewshire</c:v>
                </c:pt>
                <c:pt idx="6">
                  <c:v>East Ayrshire</c:v>
                </c:pt>
                <c:pt idx="7">
                  <c:v>North Ayrshire</c:v>
                </c:pt>
                <c:pt idx="8">
                  <c:v>South Lanarkshire</c:v>
                </c:pt>
                <c:pt idx="9">
                  <c:v>Aberdeen City</c:v>
                </c:pt>
                <c:pt idx="10">
                  <c:v>Clackmannanshire</c:v>
                </c:pt>
                <c:pt idx="11">
                  <c:v>Falkirk</c:v>
                </c:pt>
                <c:pt idx="12">
                  <c:v>Fife</c:v>
                </c:pt>
                <c:pt idx="13">
                  <c:v>South Ayrshire</c:v>
                </c:pt>
                <c:pt idx="14">
                  <c:v>Na h-Eileanan Siar</c:v>
                </c:pt>
                <c:pt idx="15">
                  <c:v>Highland</c:v>
                </c:pt>
                <c:pt idx="16">
                  <c:v>West Lothian</c:v>
                </c:pt>
                <c:pt idx="17">
                  <c:v>Argyll and Bute</c:v>
                </c:pt>
                <c:pt idx="18">
                  <c:v>Midlothian</c:v>
                </c:pt>
                <c:pt idx="19">
                  <c:v>Dumfries and Galloway</c:v>
                </c:pt>
                <c:pt idx="20">
                  <c:v>City of Edinburgh</c:v>
                </c:pt>
                <c:pt idx="21">
                  <c:v>Angus</c:v>
                </c:pt>
                <c:pt idx="22">
                  <c:v>East Lothian</c:v>
                </c:pt>
                <c:pt idx="23">
                  <c:v>Stirling</c:v>
                </c:pt>
                <c:pt idx="24">
                  <c:v>Scottish Borders</c:v>
                </c:pt>
                <c:pt idx="25">
                  <c:v>Moray</c:v>
                </c:pt>
                <c:pt idx="26">
                  <c:v>Orkney Islands</c:v>
                </c:pt>
                <c:pt idx="27">
                  <c:v>Perth and Kinross</c:v>
                </c:pt>
                <c:pt idx="28">
                  <c:v>Aberdeenshire</c:v>
                </c:pt>
                <c:pt idx="29">
                  <c:v>Shetland Islands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'Fig.3 data'!$E$43:$E$74</c:f>
              <c:numCache>
                <c:formatCode>0.0</c:formatCode>
                <c:ptCount val="32"/>
                <c:pt idx="0">
                  <c:v>17.278218020172091</c:v>
                </c:pt>
                <c:pt idx="1">
                  <c:v>17.496008953960093</c:v>
                </c:pt>
                <c:pt idx="2">
                  <c:v>16.643507372835664</c:v>
                </c:pt>
                <c:pt idx="3">
                  <c:v>15.583212137076856</c:v>
                </c:pt>
                <c:pt idx="4">
                  <c:v>17.272148486011652</c:v>
                </c:pt>
                <c:pt idx="5">
                  <c:v>15.644301187591985</c:v>
                </c:pt>
                <c:pt idx="6">
                  <c:v>18.221636885375801</c:v>
                </c:pt>
                <c:pt idx="7">
                  <c:v>19.013104274720021</c:v>
                </c:pt>
                <c:pt idx="8">
                  <c:v>17.561115648615022</c:v>
                </c:pt>
                <c:pt idx="9">
                  <c:v>15.942269353114916</c:v>
                </c:pt>
                <c:pt idx="10">
                  <c:v>14.693202231924133</c:v>
                </c:pt>
                <c:pt idx="11">
                  <c:v>14.998253589064447</c:v>
                </c:pt>
                <c:pt idx="12">
                  <c:v>16.260369505593403</c:v>
                </c:pt>
                <c:pt idx="13">
                  <c:v>15.617758803166467</c:v>
                </c:pt>
                <c:pt idx="14">
                  <c:v>11.376557771247221</c:v>
                </c:pt>
                <c:pt idx="15">
                  <c:v>13.540468629376406</c:v>
                </c:pt>
                <c:pt idx="16">
                  <c:v>14.751720819257287</c:v>
                </c:pt>
                <c:pt idx="17">
                  <c:v>12.674022937074838</c:v>
                </c:pt>
                <c:pt idx="18">
                  <c:v>16.904192104770196</c:v>
                </c:pt>
                <c:pt idx="19">
                  <c:v>13.756936109277788</c:v>
                </c:pt>
                <c:pt idx="20">
                  <c:v>12.683746141652051</c:v>
                </c:pt>
                <c:pt idx="21">
                  <c:v>17.198930771588749</c:v>
                </c:pt>
                <c:pt idx="22">
                  <c:v>13.190614640550692</c:v>
                </c:pt>
                <c:pt idx="23">
                  <c:v>15.401685965335737</c:v>
                </c:pt>
                <c:pt idx="24">
                  <c:v>15.335216469091122</c:v>
                </c:pt>
                <c:pt idx="25">
                  <c:v>16.84551053121767</c:v>
                </c:pt>
                <c:pt idx="26">
                  <c:v>12.407060879979852</c:v>
                </c:pt>
                <c:pt idx="27">
                  <c:v>12.489353344147247</c:v>
                </c:pt>
                <c:pt idx="28">
                  <c:v>10.303434486636121</c:v>
                </c:pt>
                <c:pt idx="29">
                  <c:v>11.98752700705154</c:v>
                </c:pt>
                <c:pt idx="30">
                  <c:v>10.683252535557557</c:v>
                </c:pt>
                <c:pt idx="31">
                  <c:v>11.913633161534136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'Fig.3 data'!$C$43:$C$74</c15:f>
                <c15:dlblRangeCache>
                  <c:ptCount val="32"/>
                  <c:pt idx="0">
                    <c:v>73.4</c:v>
                  </c:pt>
                  <c:pt idx="1">
                    <c:v>74.0</c:v>
                  </c:pt>
                  <c:pt idx="2">
                    <c:v>75.0</c:v>
                  </c:pt>
                  <c:pt idx="3">
                    <c:v>75.2</c:v>
                  </c:pt>
                  <c:pt idx="4">
                    <c:v>75.2</c:v>
                  </c:pt>
                  <c:pt idx="5">
                    <c:v>75.8</c:v>
                  </c:pt>
                  <c:pt idx="6">
                    <c:v>76.0</c:v>
                  </c:pt>
                  <c:pt idx="7">
                    <c:v>76.3</c:v>
                  </c:pt>
                  <c:pt idx="8">
                    <c:v>76.8</c:v>
                  </c:pt>
                  <c:pt idx="9">
                    <c:v>76.9</c:v>
                  </c:pt>
                  <c:pt idx="10">
                    <c:v>76.9</c:v>
                  </c:pt>
                  <c:pt idx="11">
                    <c:v>77.1</c:v>
                  </c:pt>
                  <c:pt idx="12">
                    <c:v>77.2</c:v>
                  </c:pt>
                  <c:pt idx="13">
                    <c:v>77.3</c:v>
                  </c:pt>
                  <c:pt idx="14">
                    <c:v>77.4</c:v>
                  </c:pt>
                  <c:pt idx="15">
                    <c:v>77.8</c:v>
                  </c:pt>
                  <c:pt idx="16">
                    <c:v>77.8</c:v>
                  </c:pt>
                  <c:pt idx="17">
                    <c:v>77.9</c:v>
                  </c:pt>
                  <c:pt idx="18">
                    <c:v>77.9</c:v>
                  </c:pt>
                  <c:pt idx="19">
                    <c:v>77.9</c:v>
                  </c:pt>
                  <c:pt idx="20">
                    <c:v>78.1</c:v>
                  </c:pt>
                  <c:pt idx="21">
                    <c:v>78.4</c:v>
                  </c:pt>
                  <c:pt idx="22">
                    <c:v>78.6</c:v>
                  </c:pt>
                  <c:pt idx="23">
                    <c:v>78.7</c:v>
                  </c:pt>
                  <c:pt idx="24">
                    <c:v>78.8</c:v>
                  </c:pt>
                  <c:pt idx="25">
                    <c:v>79.0</c:v>
                  </c:pt>
                  <c:pt idx="26">
                    <c:v>79.1</c:v>
                  </c:pt>
                  <c:pt idx="27">
                    <c:v>79.1</c:v>
                  </c:pt>
                  <c:pt idx="28">
                    <c:v>79.2</c:v>
                  </c:pt>
                  <c:pt idx="29">
                    <c:v>79.5</c:v>
                  </c:pt>
                  <c:pt idx="30">
                    <c:v>80.4</c:v>
                  </c:pt>
                  <c:pt idx="31">
                    <c:v>80.7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1-B5F8-40A2-A5E7-20659D893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2099824"/>
        <c:axId val="502101464"/>
      </c:barChart>
      <c:catAx>
        <c:axId val="502099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02101464"/>
        <c:crosses val="autoZero"/>
        <c:auto val="1"/>
        <c:lblAlgn val="ctr"/>
        <c:lblOffset val="100"/>
        <c:tickLblSkip val="1"/>
        <c:noMultiLvlLbl val="0"/>
      </c:catAx>
      <c:valAx>
        <c:axId val="502101464"/>
        <c:scaling>
          <c:orientation val="minMax"/>
          <c:max val="9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0209982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sz="1200" b="0" i="0" baseline="0">
                <a:solidFill>
                  <a:sysClr val="windowText" lastClr="000000"/>
                </a:solidFill>
                <a:effectLst/>
              </a:rPr>
              <a:t>Figure 3b. Life expectancy and healthy life expectancy at birth in Scotland's Council areas. Females, 2016-2018</a:t>
            </a:r>
            <a:endParaRPr lang="en-GB" sz="12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3683880139982508"/>
          <c:y val="0.11344936087078696"/>
          <c:w val="0.33912012167770333"/>
          <c:h val="0.81886803683096876"/>
        </c:manualLayout>
      </c:layout>
      <c:barChart>
        <c:barDir val="bar"/>
        <c:grouping val="stacked"/>
        <c:varyColors val="0"/>
        <c:ser>
          <c:idx val="0"/>
          <c:order val="0"/>
          <c:tx>
            <c:v>HLE</c:v>
          </c:tx>
          <c:spPr>
            <a:solidFill>
              <a:srgbClr val="B2B2D6"/>
            </a:solidFill>
            <a:ln>
              <a:solidFill>
                <a:srgbClr val="6466A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'Fig.3 data'!$N$43:$N$74</c:f>
                <c:numCache>
                  <c:formatCode>General</c:formatCode>
                  <c:ptCount val="32"/>
                  <c:pt idx="0">
                    <c:v>1.9623736721385399</c:v>
                  </c:pt>
                  <c:pt idx="1">
                    <c:v>1.731336182779593</c:v>
                  </c:pt>
                  <c:pt idx="2">
                    <c:v>2.0771252312035955</c:v>
                  </c:pt>
                  <c:pt idx="3">
                    <c:v>2.057693725962956</c:v>
                  </c:pt>
                  <c:pt idx="4">
                    <c:v>1.9679455857943537</c:v>
                  </c:pt>
                  <c:pt idx="5">
                    <c:v>2.169414481706184</c:v>
                  </c:pt>
                  <c:pt idx="6">
                    <c:v>2.134694648385036</c:v>
                  </c:pt>
                  <c:pt idx="7">
                    <c:v>1.9586050939246533</c:v>
                  </c:pt>
                  <c:pt idx="8">
                    <c:v>1.964465246875676</c:v>
                  </c:pt>
                  <c:pt idx="9">
                    <c:v>1.983194817199859</c:v>
                  </c:pt>
                  <c:pt idx="10">
                    <c:v>2.9410148466725587</c:v>
                  </c:pt>
                  <c:pt idx="11">
                    <c:v>2.2476545218360897</c:v>
                  </c:pt>
                  <c:pt idx="12">
                    <c:v>2.1822157298791467</c:v>
                  </c:pt>
                  <c:pt idx="13">
                    <c:v>2.3288762745393257</c:v>
                  </c:pt>
                  <c:pt idx="14">
                    <c:v>2.00683584597531</c:v>
                  </c:pt>
                  <c:pt idx="15">
                    <c:v>2.2800031765820705</c:v>
                  </c:pt>
                  <c:pt idx="16">
                    <c:v>2.39814183635783</c:v>
                  </c:pt>
                  <c:pt idx="17">
                    <c:v>2.1516783593216005</c:v>
                  </c:pt>
                  <c:pt idx="18">
                    <c:v>2.1453660575666618</c:v>
                  </c:pt>
                  <c:pt idx="19">
                    <c:v>1.9603902472484549</c:v>
                  </c:pt>
                  <c:pt idx="20">
                    <c:v>4.1741415001260123</c:v>
                  </c:pt>
                  <c:pt idx="21">
                    <c:v>2.0217125327983325</c:v>
                  </c:pt>
                  <c:pt idx="22">
                    <c:v>2.2436350245980279</c:v>
                  </c:pt>
                  <c:pt idx="23">
                    <c:v>2.4018056163848556</c:v>
                  </c:pt>
                  <c:pt idx="24">
                    <c:v>2.1449761448941089</c:v>
                  </c:pt>
                  <c:pt idx="25">
                    <c:v>3.067196554653016</c:v>
                  </c:pt>
                  <c:pt idx="26">
                    <c:v>2.2198432772727941</c:v>
                  </c:pt>
                  <c:pt idx="27">
                    <c:v>1.9466838098793815</c:v>
                  </c:pt>
                  <c:pt idx="28">
                    <c:v>2.0155757067841051</c:v>
                  </c:pt>
                  <c:pt idx="29">
                    <c:v>6.9906071881889886</c:v>
                  </c:pt>
                  <c:pt idx="30">
                    <c:v>1.7832518737551482</c:v>
                  </c:pt>
                  <c:pt idx="31">
                    <c:v>2.1811075558670865</c:v>
                  </c:pt>
                </c:numCache>
              </c:numRef>
            </c:plus>
            <c:minus>
              <c:numRef>
                <c:f>'Fig.3 data'!$N$43:$N$74</c:f>
                <c:numCache>
                  <c:formatCode>General</c:formatCode>
                  <c:ptCount val="32"/>
                  <c:pt idx="0">
                    <c:v>1.9623736721385399</c:v>
                  </c:pt>
                  <c:pt idx="1">
                    <c:v>1.731336182779593</c:v>
                  </c:pt>
                  <c:pt idx="2">
                    <c:v>2.0771252312035955</c:v>
                  </c:pt>
                  <c:pt idx="3">
                    <c:v>2.057693725962956</c:v>
                  </c:pt>
                  <c:pt idx="4">
                    <c:v>1.9679455857943537</c:v>
                  </c:pt>
                  <c:pt idx="5">
                    <c:v>2.169414481706184</c:v>
                  </c:pt>
                  <c:pt idx="6">
                    <c:v>2.134694648385036</c:v>
                  </c:pt>
                  <c:pt idx="7">
                    <c:v>1.9586050939246533</c:v>
                  </c:pt>
                  <c:pt idx="8">
                    <c:v>1.964465246875676</c:v>
                  </c:pt>
                  <c:pt idx="9">
                    <c:v>1.983194817199859</c:v>
                  </c:pt>
                  <c:pt idx="10">
                    <c:v>2.9410148466725587</c:v>
                  </c:pt>
                  <c:pt idx="11">
                    <c:v>2.2476545218360897</c:v>
                  </c:pt>
                  <c:pt idx="12">
                    <c:v>2.1822157298791467</c:v>
                  </c:pt>
                  <c:pt idx="13">
                    <c:v>2.3288762745393257</c:v>
                  </c:pt>
                  <c:pt idx="14">
                    <c:v>2.00683584597531</c:v>
                  </c:pt>
                  <c:pt idx="15">
                    <c:v>2.2800031765820705</c:v>
                  </c:pt>
                  <c:pt idx="16">
                    <c:v>2.39814183635783</c:v>
                  </c:pt>
                  <c:pt idx="17">
                    <c:v>2.1516783593216005</c:v>
                  </c:pt>
                  <c:pt idx="18">
                    <c:v>2.1453660575666618</c:v>
                  </c:pt>
                  <c:pt idx="19">
                    <c:v>1.9603902472484549</c:v>
                  </c:pt>
                  <c:pt idx="20">
                    <c:v>4.1741415001260123</c:v>
                  </c:pt>
                  <c:pt idx="21">
                    <c:v>2.0217125327983325</c:v>
                  </c:pt>
                  <c:pt idx="22">
                    <c:v>2.2436350245980279</c:v>
                  </c:pt>
                  <c:pt idx="23">
                    <c:v>2.4018056163848556</c:v>
                  </c:pt>
                  <c:pt idx="24">
                    <c:v>2.1449761448941089</c:v>
                  </c:pt>
                  <c:pt idx="25">
                    <c:v>3.067196554653016</c:v>
                  </c:pt>
                  <c:pt idx="26">
                    <c:v>2.2198432772727941</c:v>
                  </c:pt>
                  <c:pt idx="27">
                    <c:v>1.9466838098793815</c:v>
                  </c:pt>
                  <c:pt idx="28">
                    <c:v>2.0155757067841051</c:v>
                  </c:pt>
                  <c:pt idx="29">
                    <c:v>6.9906071881889886</c:v>
                  </c:pt>
                  <c:pt idx="30">
                    <c:v>1.7832518737551482</c:v>
                  </c:pt>
                  <c:pt idx="31">
                    <c:v>2.1811075558670865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'Fig.3 data'!$J$43:$J$74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Dundee City</c:v>
                </c:pt>
                <c:pt idx="3">
                  <c:v>Inverclyde</c:v>
                </c:pt>
                <c:pt idx="4">
                  <c:v>North Lanarkshire</c:v>
                </c:pt>
                <c:pt idx="5">
                  <c:v>North Ayrshire</c:v>
                </c:pt>
                <c:pt idx="6">
                  <c:v>East Ayrshire</c:v>
                </c:pt>
                <c:pt idx="7">
                  <c:v>Falkirk</c:v>
                </c:pt>
                <c:pt idx="8">
                  <c:v>Renfrewshire</c:v>
                </c:pt>
                <c:pt idx="9">
                  <c:v>South Lanarkshire</c:v>
                </c:pt>
                <c:pt idx="10">
                  <c:v>Clackmannanshire</c:v>
                </c:pt>
                <c:pt idx="11">
                  <c:v>West Lothian</c:v>
                </c:pt>
                <c:pt idx="12">
                  <c:v>Fife</c:v>
                </c:pt>
                <c:pt idx="13">
                  <c:v>Aberdeen City</c:v>
                </c:pt>
                <c:pt idx="14">
                  <c:v>South Ayrshire</c:v>
                </c:pt>
                <c:pt idx="15">
                  <c:v>Moray</c:v>
                </c:pt>
                <c:pt idx="16">
                  <c:v>Midlothian</c:v>
                </c:pt>
                <c:pt idx="17">
                  <c:v>Angus</c:v>
                </c:pt>
                <c:pt idx="18">
                  <c:v>Dumfries and Galloway</c:v>
                </c:pt>
                <c:pt idx="19">
                  <c:v>Argyll and Bute</c:v>
                </c:pt>
                <c:pt idx="20">
                  <c:v>Orkney Islands</c:v>
                </c:pt>
                <c:pt idx="21">
                  <c:v>Scottish Borders</c:v>
                </c:pt>
                <c:pt idx="22">
                  <c:v>City of Edinburgh</c:v>
                </c:pt>
                <c:pt idx="23">
                  <c:v>Highland</c:v>
                </c:pt>
                <c:pt idx="24">
                  <c:v>East Lothian</c:v>
                </c:pt>
                <c:pt idx="25">
                  <c:v>Na h-Eileanan Siar</c:v>
                </c:pt>
                <c:pt idx="26">
                  <c:v>Perth and Kinross</c:v>
                </c:pt>
                <c:pt idx="27">
                  <c:v>Stirling</c:v>
                </c:pt>
                <c:pt idx="28">
                  <c:v>Aberdeenshire</c:v>
                </c:pt>
                <c:pt idx="29">
                  <c:v>Shetland Islands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'Fig.3 data'!$L$43:$L$74</c:f>
              <c:numCache>
                <c:formatCode>0.0</c:formatCode>
                <c:ptCount val="32"/>
                <c:pt idx="0">
                  <c:v>58.156877122950547</c:v>
                </c:pt>
                <c:pt idx="1">
                  <c:v>60.65589065440448</c:v>
                </c:pt>
                <c:pt idx="2">
                  <c:v>59.823129456741988</c:v>
                </c:pt>
                <c:pt idx="3">
                  <c:v>59.705769474754547</c:v>
                </c:pt>
                <c:pt idx="4">
                  <c:v>58.942624935905123</c:v>
                </c:pt>
                <c:pt idx="5">
                  <c:v>56.012085804986263</c:v>
                </c:pt>
                <c:pt idx="6">
                  <c:v>58.749267486454869</c:v>
                </c:pt>
                <c:pt idx="7">
                  <c:v>60.201337668232412</c:v>
                </c:pt>
                <c:pt idx="8">
                  <c:v>62.160399109930417</c:v>
                </c:pt>
                <c:pt idx="9">
                  <c:v>62.209822095446341</c:v>
                </c:pt>
                <c:pt idx="10">
                  <c:v>61.561398855854691</c:v>
                </c:pt>
                <c:pt idx="11">
                  <c:v>61.814919832159511</c:v>
                </c:pt>
                <c:pt idx="12">
                  <c:v>60.161359223823993</c:v>
                </c:pt>
                <c:pt idx="13">
                  <c:v>63.406519250054409</c:v>
                </c:pt>
                <c:pt idx="14">
                  <c:v>63.693762615924953</c:v>
                </c:pt>
                <c:pt idx="15">
                  <c:v>62.109913948941433</c:v>
                </c:pt>
                <c:pt idx="16">
                  <c:v>63.457679950769403</c:v>
                </c:pt>
                <c:pt idx="17">
                  <c:v>63.387964407547777</c:v>
                </c:pt>
                <c:pt idx="18">
                  <c:v>64.250831230958724</c:v>
                </c:pt>
                <c:pt idx="19">
                  <c:v>62.949238645717962</c:v>
                </c:pt>
                <c:pt idx="20">
                  <c:v>73.315704775134748</c:v>
                </c:pt>
                <c:pt idx="21">
                  <c:v>65.31624687860392</c:v>
                </c:pt>
                <c:pt idx="22">
                  <c:v>63.861015409904567</c:v>
                </c:pt>
                <c:pt idx="23">
                  <c:v>65.770287181172336</c:v>
                </c:pt>
                <c:pt idx="24">
                  <c:v>64.028326567203351</c:v>
                </c:pt>
                <c:pt idx="25">
                  <c:v>66.912556293705848</c:v>
                </c:pt>
                <c:pt idx="26">
                  <c:v>65.989596036199814</c:v>
                </c:pt>
                <c:pt idx="27">
                  <c:v>64.379307689631474</c:v>
                </c:pt>
                <c:pt idx="28">
                  <c:v>67.985772605854919</c:v>
                </c:pt>
                <c:pt idx="29">
                  <c:v>58.359449311837501</c:v>
                </c:pt>
                <c:pt idx="30">
                  <c:v>68.363179880998942</c:v>
                </c:pt>
                <c:pt idx="31">
                  <c:v>66.135476707983059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0-4EDE-A7E0-7069A7020536}"/>
            </c:ext>
          </c:extLst>
        </c:ser>
        <c:ser>
          <c:idx val="1"/>
          <c:order val="1"/>
          <c:tx>
            <c:v>LE</c:v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9.0598573286083464E-2"/>
                  <c:y val="1.0114825681406229E-16"/>
                </c:manualLayout>
              </c:layout>
              <c:tx>
                <c:rich>
                  <a:bodyPr/>
                  <a:lstStyle/>
                  <a:p>
                    <a:fld id="{EC0CB0DA-6C67-4F71-B0E7-D81BDD19F4E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BF0-4EDE-A7E0-7069A7020536}"/>
                </c:ext>
              </c:extLst>
            </c:dLbl>
            <c:dLbl>
              <c:idx val="1"/>
              <c:layout>
                <c:manualLayout>
                  <c:x val="8.4529943270302429E-2"/>
                  <c:y val="-1.0114825681406229E-16"/>
                </c:manualLayout>
              </c:layout>
              <c:tx>
                <c:rich>
                  <a:bodyPr/>
                  <a:lstStyle/>
                  <a:p>
                    <a:fld id="{8B918806-167D-41E1-869D-D71C19EF1D3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BF0-4EDE-A7E0-7069A7020536}"/>
                </c:ext>
              </c:extLst>
            </c:dLbl>
            <c:dLbl>
              <c:idx val="2"/>
              <c:layout>
                <c:manualLayout>
                  <c:x val="8.599167912504227E-2"/>
                  <c:y val="0"/>
                </c:manualLayout>
              </c:layout>
              <c:tx>
                <c:rich>
                  <a:bodyPr/>
                  <a:lstStyle/>
                  <a:p>
                    <a:fld id="{168D025D-5BD4-455F-9F05-13C0BC8E22C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BF0-4EDE-A7E0-7069A7020536}"/>
                </c:ext>
              </c:extLst>
            </c:dLbl>
            <c:dLbl>
              <c:idx val="3"/>
              <c:layout>
                <c:manualLayout>
                  <c:x val="8.5460183074828874E-2"/>
                  <c:y val="0"/>
                </c:manualLayout>
              </c:layout>
              <c:tx>
                <c:rich>
                  <a:bodyPr/>
                  <a:lstStyle/>
                  <a:p>
                    <a:fld id="{F8FF3BF3-36F6-47FF-BDB4-E3AE5BB401D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BF0-4EDE-A7E0-7069A7020536}"/>
                </c:ext>
              </c:extLst>
            </c:dLbl>
            <c:dLbl>
              <c:idx val="4"/>
              <c:layout>
                <c:manualLayout>
                  <c:x val="8.6784784834169917E-2"/>
                  <c:y val="0"/>
                </c:manualLayout>
              </c:layout>
              <c:tx>
                <c:rich>
                  <a:bodyPr/>
                  <a:lstStyle/>
                  <a:p>
                    <a:fld id="{E1C97849-11F3-47D2-9DFF-ECC53A209DB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BF0-4EDE-A7E0-7069A7020536}"/>
                </c:ext>
              </c:extLst>
            </c:dLbl>
            <c:dLbl>
              <c:idx val="5"/>
              <c:layout>
                <c:manualLayout>
                  <c:x val="9.2214321278732359E-2"/>
                  <c:y val="-1.0114825681406229E-16"/>
                </c:manualLayout>
              </c:layout>
              <c:tx>
                <c:rich>
                  <a:bodyPr/>
                  <a:lstStyle/>
                  <a:p>
                    <a:fld id="{F76A6BD5-F01E-4F42-8AA7-28291DEC39C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BF0-4EDE-A7E0-7069A7020536}"/>
                </c:ext>
              </c:extLst>
            </c:dLbl>
            <c:dLbl>
              <c:idx val="6"/>
              <c:layout>
                <c:manualLayout>
                  <c:x val="8.8405726070668295E-2"/>
                  <c:y val="0"/>
                </c:manualLayout>
              </c:layout>
              <c:tx>
                <c:rich>
                  <a:bodyPr/>
                  <a:lstStyle/>
                  <a:p>
                    <a:fld id="{B2A9827E-2C98-4993-8106-3031A0281BD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BF0-4EDE-A7E0-7069A7020536}"/>
                </c:ext>
              </c:extLst>
            </c:dLbl>
            <c:dLbl>
              <c:idx val="7"/>
              <c:layout>
                <c:manualLayout>
                  <c:x val="8.445285605691269E-2"/>
                  <c:y val="-1.0114825681406229E-16"/>
                </c:manualLayout>
              </c:layout>
              <c:tx>
                <c:rich>
                  <a:bodyPr/>
                  <a:lstStyle/>
                  <a:p>
                    <a:fld id="{531D8D13-2BD8-4E17-8550-E8C9F56B145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BF0-4EDE-A7E0-7069A7020536}"/>
                </c:ext>
              </c:extLst>
            </c:dLbl>
            <c:dLbl>
              <c:idx val="8"/>
              <c:layout>
                <c:manualLayout>
                  <c:x val="7.9943659795788671E-2"/>
                  <c:y val="0"/>
                </c:manualLayout>
              </c:layout>
              <c:tx>
                <c:rich>
                  <a:bodyPr/>
                  <a:lstStyle/>
                  <a:p>
                    <a:fld id="{CE83CAC7-5A46-4A76-A370-72C710D11A4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BF0-4EDE-A7E0-7069A7020536}"/>
                </c:ext>
              </c:extLst>
            </c:dLbl>
            <c:dLbl>
              <c:idx val="9"/>
              <c:layout>
                <c:manualLayout>
                  <c:x val="8.0234319162485634E-2"/>
                  <c:y val="0"/>
                </c:manualLayout>
              </c:layout>
              <c:tx>
                <c:rich>
                  <a:bodyPr/>
                  <a:lstStyle/>
                  <a:p>
                    <a:fld id="{8B563D75-5ABE-4DA1-936C-51B45CF993D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BF0-4EDE-A7E0-7069A7020536}"/>
                </c:ext>
              </c:extLst>
            </c:dLbl>
            <c:dLbl>
              <c:idx val="10"/>
              <c:layout>
                <c:manualLayout>
                  <c:x val="8.1398092651365286E-2"/>
                  <c:y val="-1.0114825681406229E-16"/>
                </c:manualLayout>
              </c:layout>
              <c:tx>
                <c:rich>
                  <a:bodyPr/>
                  <a:lstStyle/>
                  <a:p>
                    <a:fld id="{C2F9CCDF-29F6-43C0-8BCF-2AC7D14BA75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BF0-4EDE-A7E0-7069A7020536}"/>
                </c:ext>
              </c:extLst>
            </c:dLbl>
            <c:dLbl>
              <c:idx val="11"/>
              <c:layout>
                <c:manualLayout>
                  <c:x val="8.1154659345923849E-2"/>
                  <c:y val="0"/>
                </c:manualLayout>
              </c:layout>
              <c:tx>
                <c:rich>
                  <a:bodyPr/>
                  <a:lstStyle/>
                  <a:p>
                    <a:fld id="{37A7966E-0368-4575-ABBE-2D09CA323C1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5BF0-4EDE-A7E0-7069A7020536}"/>
                </c:ext>
              </c:extLst>
            </c:dLbl>
            <c:dLbl>
              <c:idx val="12"/>
              <c:layout>
                <c:manualLayout>
                  <c:x val="8.297765022593849E-2"/>
                  <c:y val="-1.0114825681406229E-16"/>
                </c:manualLayout>
              </c:layout>
              <c:tx>
                <c:rich>
                  <a:bodyPr/>
                  <a:lstStyle/>
                  <a:p>
                    <a:fld id="{EA372A35-3CEA-4C56-BD4B-31F89533765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BF0-4EDE-A7E0-7069A7020536}"/>
                </c:ext>
              </c:extLst>
            </c:dLbl>
            <c:dLbl>
              <c:idx val="13"/>
              <c:layout>
                <c:manualLayout>
                  <c:x val="7.7689629676272576E-2"/>
                  <c:y val="0"/>
                </c:manualLayout>
              </c:layout>
              <c:tx>
                <c:rich>
                  <a:bodyPr/>
                  <a:lstStyle/>
                  <a:p>
                    <a:fld id="{ED125287-F2B2-4FEE-AE42-73D71F3151E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BF0-4EDE-A7E0-7069A7020536}"/>
                </c:ext>
              </c:extLst>
            </c:dLbl>
            <c:dLbl>
              <c:idx val="14"/>
              <c:layout>
                <c:manualLayout>
                  <c:x val="7.8102167984560406E-2"/>
                  <c:y val="0"/>
                </c:manualLayout>
              </c:layout>
              <c:tx>
                <c:rich>
                  <a:bodyPr/>
                  <a:lstStyle/>
                  <a:p>
                    <a:fld id="{FA9D26A5-4DA2-4EF4-B173-37165709E80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BF0-4EDE-A7E0-7069A7020536}"/>
                </c:ext>
              </c:extLst>
            </c:dLbl>
            <c:dLbl>
              <c:idx val="15"/>
              <c:layout>
                <c:manualLayout>
                  <c:x val="7.602551960027594E-2"/>
                  <c:y val="-1.0114825681406229E-16"/>
                </c:manualLayout>
              </c:layout>
              <c:tx>
                <c:rich>
                  <a:bodyPr/>
                  <a:lstStyle/>
                  <a:p>
                    <a:fld id="{F7BA3A8E-7EA2-404C-BD1F-C6D624CE0E8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5BF0-4EDE-A7E0-7069A7020536}"/>
                </c:ext>
              </c:extLst>
            </c:dLbl>
            <c:dLbl>
              <c:idx val="16"/>
              <c:layout>
                <c:manualLayout>
                  <c:x val="7.7856949501546036E-2"/>
                  <c:y val="0"/>
                </c:manualLayout>
              </c:layout>
              <c:tx>
                <c:rich>
                  <a:bodyPr/>
                  <a:lstStyle/>
                  <a:p>
                    <a:fld id="{DE534FB8-88E6-4284-9293-5ED0D329119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5BF0-4EDE-A7E0-7069A7020536}"/>
                </c:ext>
              </c:extLst>
            </c:dLbl>
            <c:dLbl>
              <c:idx val="17"/>
              <c:layout>
                <c:manualLayout>
                  <c:x val="7.6044020531489481E-2"/>
                  <c:y val="0"/>
                </c:manualLayout>
              </c:layout>
              <c:tx>
                <c:rich>
                  <a:bodyPr/>
                  <a:lstStyle/>
                  <a:p>
                    <a:fld id="{5C822720-B8FF-45CE-A9D8-81D2BD34FFF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5BF0-4EDE-A7E0-7069A7020536}"/>
                </c:ext>
              </c:extLst>
            </c:dLbl>
            <c:dLbl>
              <c:idx val="18"/>
              <c:layout>
                <c:manualLayout>
                  <c:x val="7.4589425387042732E-2"/>
                  <c:y val="-5.0574128407031145E-17"/>
                </c:manualLayout>
              </c:layout>
              <c:tx>
                <c:rich>
                  <a:bodyPr/>
                  <a:lstStyle/>
                  <a:p>
                    <a:fld id="{D0A2EB85-07A5-4F59-A40C-0E2C182E36F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5BF0-4EDE-A7E0-7069A7020536}"/>
                </c:ext>
              </c:extLst>
            </c:dLbl>
            <c:dLbl>
              <c:idx val="19"/>
              <c:layout>
                <c:manualLayout>
                  <c:x val="7.6942614006308488E-2"/>
                  <c:y val="5.0574128407031145E-17"/>
                </c:manualLayout>
              </c:layout>
              <c:tx>
                <c:rich>
                  <a:bodyPr/>
                  <a:lstStyle/>
                  <a:p>
                    <a:fld id="{4C0DADCC-BD96-4187-BD49-EDB954915ED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5BF0-4EDE-A7E0-7069A7020536}"/>
                </c:ext>
              </c:extLst>
            </c:dLbl>
            <c:dLbl>
              <c:idx val="20"/>
              <c:layout>
                <c:manualLayout>
                  <c:x val="6.0389473814041625E-2"/>
                  <c:y val="-5.0574128407031145E-17"/>
                </c:manualLayout>
              </c:layout>
              <c:tx>
                <c:rich>
                  <a:bodyPr/>
                  <a:lstStyle/>
                  <a:p>
                    <a:fld id="{8E8BFEC1-9CD2-4EDB-AE0E-04DEE7CD305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5BF0-4EDE-A7E0-7069A7020536}"/>
                </c:ext>
              </c:extLst>
            </c:dLbl>
            <c:dLbl>
              <c:idx val="21"/>
              <c:layout>
                <c:manualLayout>
                  <c:x val="7.3332335797743925E-2"/>
                  <c:y val="0"/>
                </c:manualLayout>
              </c:layout>
              <c:tx>
                <c:rich>
                  <a:bodyPr/>
                  <a:lstStyle/>
                  <a:p>
                    <a:fld id="{CD828295-C571-426C-B3C1-13BBF06AAE3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BF0-4EDE-A7E0-7069A7020536}"/>
                </c:ext>
              </c:extLst>
            </c:dLbl>
            <c:dLbl>
              <c:idx val="22"/>
              <c:layout>
                <c:manualLayout>
                  <c:x val="7.4788391542023325E-2"/>
                  <c:y val="0"/>
                </c:manualLayout>
              </c:layout>
              <c:tx>
                <c:rich>
                  <a:bodyPr/>
                  <a:lstStyle/>
                  <a:p>
                    <a:fld id="{9C1BCE84-2CD1-4BDF-8F2D-30C334157AF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5BF0-4EDE-A7E0-7069A7020536}"/>
                </c:ext>
              </c:extLst>
            </c:dLbl>
            <c:dLbl>
              <c:idx val="23"/>
              <c:layout>
                <c:manualLayout>
                  <c:x val="7.2254413121249986E-2"/>
                  <c:y val="0"/>
                </c:manualLayout>
              </c:layout>
              <c:tx>
                <c:rich>
                  <a:bodyPr/>
                  <a:lstStyle/>
                  <a:p>
                    <a:fld id="{39C837F5-E7C5-4ECB-881D-9676B46214A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5BF0-4EDE-A7E0-7069A7020536}"/>
                </c:ext>
              </c:extLst>
            </c:dLbl>
            <c:dLbl>
              <c:idx val="24"/>
              <c:layout>
                <c:manualLayout>
                  <c:x val="7.2569740396231444E-2"/>
                  <c:y val="0"/>
                </c:manualLayout>
              </c:layout>
              <c:tx>
                <c:rich>
                  <a:bodyPr/>
                  <a:lstStyle/>
                  <a:p>
                    <a:fld id="{8490AFC7-F451-45A2-A39E-9D06DE3B64F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5BF0-4EDE-A7E0-7069A7020536}"/>
                </c:ext>
              </c:extLst>
            </c:dLbl>
            <c:dLbl>
              <c:idx val="25"/>
              <c:layout>
                <c:manualLayout>
                  <c:x val="6.7648817271170988E-2"/>
                  <c:y val="0"/>
                </c:manualLayout>
              </c:layout>
              <c:tx>
                <c:rich>
                  <a:bodyPr/>
                  <a:lstStyle/>
                  <a:p>
                    <a:fld id="{DF0F35E3-83F4-4F27-9B69-E7F4A96FED9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5BF0-4EDE-A7E0-7069A7020536}"/>
                </c:ext>
              </c:extLst>
            </c:dLbl>
            <c:dLbl>
              <c:idx val="26"/>
              <c:layout>
                <c:manualLayout>
                  <c:x val="6.9312115902816232E-2"/>
                  <c:y val="-5.0574128407031145E-17"/>
                </c:manualLayout>
              </c:layout>
              <c:tx>
                <c:rich>
                  <a:bodyPr/>
                  <a:lstStyle/>
                  <a:p>
                    <a:fld id="{933F31FE-81DE-43EE-B2C0-66B7440AF54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5BF0-4EDE-A7E0-7069A7020536}"/>
                </c:ext>
              </c:extLst>
            </c:dLbl>
            <c:dLbl>
              <c:idx val="27"/>
              <c:layout>
                <c:manualLayout>
                  <c:x val="7.1395255841912544E-2"/>
                  <c:y val="-2.5287064203515572E-17"/>
                </c:manualLayout>
              </c:layout>
              <c:tx>
                <c:rich>
                  <a:bodyPr/>
                  <a:lstStyle/>
                  <a:p>
                    <a:fld id="{F233E400-4685-4ED9-B95F-489EF1EF25C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5BF0-4EDE-A7E0-7069A7020536}"/>
                </c:ext>
              </c:extLst>
            </c:dLbl>
            <c:dLbl>
              <c:idx val="28"/>
              <c:layout>
                <c:manualLayout>
                  <c:x val="6.6070882585300653E-2"/>
                  <c:y val="0"/>
                </c:manualLayout>
              </c:layout>
              <c:tx>
                <c:rich>
                  <a:bodyPr/>
                  <a:lstStyle/>
                  <a:p>
                    <a:fld id="{ACC87840-D957-4BC1-86A9-1DCE2369F1B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5BF0-4EDE-A7E0-7069A7020536}"/>
                </c:ext>
              </c:extLst>
            </c:dLbl>
            <c:dLbl>
              <c:idx val="29"/>
              <c:layout>
                <c:manualLayout>
                  <c:x val="8.1887393595302047E-2"/>
                  <c:y val="0"/>
                </c:manualLayout>
              </c:layout>
              <c:tx>
                <c:rich>
                  <a:bodyPr/>
                  <a:lstStyle/>
                  <a:p>
                    <a:fld id="{C8CF7BDF-503E-4CD7-B0DF-85AA26EE259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5BF0-4EDE-A7E0-7069A7020536}"/>
                </c:ext>
              </c:extLst>
            </c:dLbl>
            <c:dLbl>
              <c:idx val="30"/>
              <c:layout>
                <c:manualLayout>
                  <c:x val="6.4883739499098578E-2"/>
                  <c:y val="-2.088188976377978E-3"/>
                </c:manualLayout>
              </c:layout>
              <c:tx>
                <c:rich>
                  <a:bodyPr/>
                  <a:lstStyle/>
                  <a:p>
                    <a:fld id="{EE0E01B6-0AB4-4A5E-A02F-7FF34101F53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5BF0-4EDE-A7E0-7069A7020536}"/>
                </c:ext>
              </c:extLst>
            </c:dLbl>
            <c:dLbl>
              <c:idx val="31"/>
              <c:layout>
                <c:manualLayout>
                  <c:x val="6.7626908273681355E-2"/>
                  <c:y val="0"/>
                </c:manualLayout>
              </c:layout>
              <c:tx>
                <c:rich>
                  <a:bodyPr/>
                  <a:lstStyle/>
                  <a:p>
                    <a:fld id="{3AF1E8A9-6763-461E-AA74-6F17D4F338D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5BF0-4EDE-A7E0-7069A702053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'Fig.3 data'!$J$43:$J$74</c:f>
              <c:strCache>
                <c:ptCount val="32"/>
                <c:pt idx="0">
                  <c:v>Glasgow City</c:v>
                </c:pt>
                <c:pt idx="1">
                  <c:v>West Dunbartonshire</c:v>
                </c:pt>
                <c:pt idx="2">
                  <c:v>Dundee City</c:v>
                </c:pt>
                <c:pt idx="3">
                  <c:v>Inverclyde</c:v>
                </c:pt>
                <c:pt idx="4">
                  <c:v>North Lanarkshire</c:v>
                </c:pt>
                <c:pt idx="5">
                  <c:v>North Ayrshire</c:v>
                </c:pt>
                <c:pt idx="6">
                  <c:v>East Ayrshire</c:v>
                </c:pt>
                <c:pt idx="7">
                  <c:v>Falkirk</c:v>
                </c:pt>
                <c:pt idx="8">
                  <c:v>Renfrewshire</c:v>
                </c:pt>
                <c:pt idx="9">
                  <c:v>South Lanarkshire</c:v>
                </c:pt>
                <c:pt idx="10">
                  <c:v>Clackmannanshire</c:v>
                </c:pt>
                <c:pt idx="11">
                  <c:v>West Lothian</c:v>
                </c:pt>
                <c:pt idx="12">
                  <c:v>Fife</c:v>
                </c:pt>
                <c:pt idx="13">
                  <c:v>Aberdeen City</c:v>
                </c:pt>
                <c:pt idx="14">
                  <c:v>South Ayrshire</c:v>
                </c:pt>
                <c:pt idx="15">
                  <c:v>Moray</c:v>
                </c:pt>
                <c:pt idx="16">
                  <c:v>Midlothian</c:v>
                </c:pt>
                <c:pt idx="17">
                  <c:v>Angus</c:v>
                </c:pt>
                <c:pt idx="18">
                  <c:v>Dumfries and Galloway</c:v>
                </c:pt>
                <c:pt idx="19">
                  <c:v>Argyll and Bute</c:v>
                </c:pt>
                <c:pt idx="20">
                  <c:v>Orkney Islands</c:v>
                </c:pt>
                <c:pt idx="21">
                  <c:v>Scottish Borders</c:v>
                </c:pt>
                <c:pt idx="22">
                  <c:v>City of Edinburgh</c:v>
                </c:pt>
                <c:pt idx="23">
                  <c:v>Highland</c:v>
                </c:pt>
                <c:pt idx="24">
                  <c:v>East Lothian</c:v>
                </c:pt>
                <c:pt idx="25">
                  <c:v>Na h-Eileanan Siar</c:v>
                </c:pt>
                <c:pt idx="26">
                  <c:v>Perth and Kinross</c:v>
                </c:pt>
                <c:pt idx="27">
                  <c:v>Stirling</c:v>
                </c:pt>
                <c:pt idx="28">
                  <c:v>Aberdeenshire</c:v>
                </c:pt>
                <c:pt idx="29">
                  <c:v>Shetland Islands</c:v>
                </c:pt>
                <c:pt idx="30">
                  <c:v>East Dunbartonshire</c:v>
                </c:pt>
                <c:pt idx="31">
                  <c:v>East Renfrewshire</c:v>
                </c:pt>
              </c:strCache>
            </c:strRef>
          </c:cat>
          <c:val>
            <c:numRef>
              <c:f>'Fig.3 data'!$M$43:$M$74</c:f>
              <c:numCache>
                <c:formatCode>0.0</c:formatCode>
                <c:ptCount val="32"/>
                <c:pt idx="0">
                  <c:v>20.505834474379455</c:v>
                </c:pt>
                <c:pt idx="1">
                  <c:v>18.54243399923552</c:v>
                </c:pt>
                <c:pt idx="2">
                  <c:v>19.401922951668006</c:v>
                </c:pt>
                <c:pt idx="3">
                  <c:v>19.891748054785452</c:v>
                </c:pt>
                <c:pt idx="4">
                  <c:v>20.670503512694872</c:v>
                </c:pt>
                <c:pt idx="5">
                  <c:v>23.862938825173735</c:v>
                </c:pt>
                <c:pt idx="6">
                  <c:v>21.214187276355133</c:v>
                </c:pt>
                <c:pt idx="7">
                  <c:v>20.101806832597589</c:v>
                </c:pt>
                <c:pt idx="8">
                  <c:v>18.25297973410958</c:v>
                </c:pt>
                <c:pt idx="9">
                  <c:v>18.423875641083654</c:v>
                </c:pt>
                <c:pt idx="10">
                  <c:v>19.108107665545305</c:v>
                </c:pt>
                <c:pt idx="11">
                  <c:v>18.964964083040492</c:v>
                </c:pt>
                <c:pt idx="12">
                  <c:v>20.839141644166006</c:v>
                </c:pt>
                <c:pt idx="13">
                  <c:v>17.730059433245593</c:v>
                </c:pt>
                <c:pt idx="14">
                  <c:v>17.563205348955051</c:v>
                </c:pt>
                <c:pt idx="15">
                  <c:v>19.568134042318569</c:v>
                </c:pt>
                <c:pt idx="16">
                  <c:v>18.221348714780603</c:v>
                </c:pt>
                <c:pt idx="17">
                  <c:v>18.367177025562221</c:v>
                </c:pt>
                <c:pt idx="18">
                  <c:v>17.511954674201277</c:v>
                </c:pt>
                <c:pt idx="19">
                  <c:v>18.895643993712035</c:v>
                </c:pt>
                <c:pt idx="20">
                  <c:v>8.7535273832552463</c:v>
                </c:pt>
                <c:pt idx="21">
                  <c:v>16.772812805976073</c:v>
                </c:pt>
                <c:pt idx="22">
                  <c:v>18.431298456115428</c:v>
                </c:pt>
                <c:pt idx="23">
                  <c:v>16.580890625997668</c:v>
                </c:pt>
                <c:pt idx="24">
                  <c:v>18.338629599086644</c:v>
                </c:pt>
                <c:pt idx="25">
                  <c:v>15.838280036214158</c:v>
                </c:pt>
                <c:pt idx="26">
                  <c:v>16.816240796840191</c:v>
                </c:pt>
                <c:pt idx="27">
                  <c:v>18.45053486614853</c:v>
                </c:pt>
                <c:pt idx="28">
                  <c:v>14.910432959165078</c:v>
                </c:pt>
                <c:pt idx="29">
                  <c:v>25.012357390952495</c:v>
                </c:pt>
                <c:pt idx="30">
                  <c:v>15.014803295311054</c:v>
                </c:pt>
                <c:pt idx="31">
                  <c:v>17.430087020636947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'Fig.3 data'!$K$43:$K$74</c15:f>
                <c15:dlblRangeCache>
                  <c:ptCount val="32"/>
                  <c:pt idx="0">
                    <c:v>78.7</c:v>
                  </c:pt>
                  <c:pt idx="1">
                    <c:v>79.2</c:v>
                  </c:pt>
                  <c:pt idx="2">
                    <c:v>79.2</c:v>
                  </c:pt>
                  <c:pt idx="3">
                    <c:v>79.6</c:v>
                  </c:pt>
                  <c:pt idx="4">
                    <c:v>79.6</c:v>
                  </c:pt>
                  <c:pt idx="5">
                    <c:v>79.9</c:v>
                  </c:pt>
                  <c:pt idx="6">
                    <c:v>80.0</c:v>
                  </c:pt>
                  <c:pt idx="7">
                    <c:v>80.3</c:v>
                  </c:pt>
                  <c:pt idx="8">
                    <c:v>80.4</c:v>
                  </c:pt>
                  <c:pt idx="9">
                    <c:v>80.6</c:v>
                  </c:pt>
                  <c:pt idx="10">
                    <c:v>80.7</c:v>
                  </c:pt>
                  <c:pt idx="11">
                    <c:v>80.8</c:v>
                  </c:pt>
                  <c:pt idx="12">
                    <c:v>81.0</c:v>
                  </c:pt>
                  <c:pt idx="13">
                    <c:v>81.1</c:v>
                  </c:pt>
                  <c:pt idx="14">
                    <c:v>81.3</c:v>
                  </c:pt>
                  <c:pt idx="15">
                    <c:v>81.7</c:v>
                  </c:pt>
                  <c:pt idx="16">
                    <c:v>81.7</c:v>
                  </c:pt>
                  <c:pt idx="17">
                    <c:v>81.8</c:v>
                  </c:pt>
                  <c:pt idx="18">
                    <c:v>81.8</c:v>
                  </c:pt>
                  <c:pt idx="19">
                    <c:v>81.8</c:v>
                  </c:pt>
                  <c:pt idx="20">
                    <c:v>82.1</c:v>
                  </c:pt>
                  <c:pt idx="21">
                    <c:v>82.1</c:v>
                  </c:pt>
                  <c:pt idx="22">
                    <c:v>82.3</c:v>
                  </c:pt>
                  <c:pt idx="23">
                    <c:v>82.4</c:v>
                  </c:pt>
                  <c:pt idx="24">
                    <c:v>82.4</c:v>
                  </c:pt>
                  <c:pt idx="25">
                    <c:v>82.8</c:v>
                  </c:pt>
                  <c:pt idx="26">
                    <c:v>82.8</c:v>
                  </c:pt>
                  <c:pt idx="27">
                    <c:v>82.8</c:v>
                  </c:pt>
                  <c:pt idx="28">
                    <c:v>82.9</c:v>
                  </c:pt>
                  <c:pt idx="29">
                    <c:v>83.4</c:v>
                  </c:pt>
                  <c:pt idx="30">
                    <c:v>83.4</c:v>
                  </c:pt>
                  <c:pt idx="31">
                    <c:v>83.6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1-5BF0-4EDE-A7E0-7069A7020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2099824"/>
        <c:axId val="502101464"/>
      </c:barChart>
      <c:catAx>
        <c:axId val="502099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02101464"/>
        <c:crosses val="autoZero"/>
        <c:auto val="1"/>
        <c:lblAlgn val="ctr"/>
        <c:lblOffset val="100"/>
        <c:tickLblSkip val="1"/>
        <c:noMultiLvlLbl val="0"/>
      </c:catAx>
      <c:valAx>
        <c:axId val="502101464"/>
        <c:scaling>
          <c:orientation val="minMax"/>
          <c:max val="9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0209982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/>
              <a:t>figure 4a. Almost all council areas of Scotland experienced a stalling in 
life expectancy growth after 2012-2014. Males
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082670619225E-2"/>
          <c:y val="0.15252765520030298"/>
          <c:w val="0.92206449838321569"/>
          <c:h val="0.35638413212241304"/>
        </c:manualLayout>
      </c:layout>
      <c:lineChart>
        <c:grouping val="standard"/>
        <c:varyColors val="0"/>
        <c:ser>
          <c:idx val="0"/>
          <c:order val="0"/>
          <c:tx>
            <c:strRef>
              <c:f>'Fig.4 data'!$E$41</c:f>
              <c:strCache>
                <c:ptCount val="1"/>
                <c:pt idx="0">
                  <c:v>between 2001-2003 and 2012-2014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B2B2D6"/>
              </a:solidFill>
              <a:ln w="9525">
                <a:solidFill>
                  <a:srgbClr val="50518B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1"/>
            <c:plus>
              <c:numRef>
                <c:f>'Fig.4 data'!$L$8:$L$40</c:f>
                <c:numCache>
                  <c:formatCode>General</c:formatCode>
                  <c:ptCount val="33"/>
                  <c:pt idx="0">
                    <c:v>-16.57424</c:v>
                  </c:pt>
                  <c:pt idx="1">
                    <c:v>-9.3690099999999994</c:v>
                  </c:pt>
                  <c:pt idx="2">
                    <c:v>-15.957750000000001</c:v>
                  </c:pt>
                  <c:pt idx="3">
                    <c:v>-17.808720000000001</c:v>
                  </c:pt>
                  <c:pt idx="4">
                    <c:v>-19.985900000000001</c:v>
                  </c:pt>
                  <c:pt idx="5">
                    <c:v>-10.04364</c:v>
                  </c:pt>
                  <c:pt idx="6">
                    <c:v>-19.080090000000002</c:v>
                  </c:pt>
                  <c:pt idx="7">
                    <c:v>-14.79016</c:v>
                  </c:pt>
                  <c:pt idx="8">
                    <c:v>-32.105649999999997</c:v>
                  </c:pt>
                  <c:pt idx="9">
                    <c:v>-12.454740000000001</c:v>
                  </c:pt>
                  <c:pt idx="10">
                    <c:v>-17.356370000000002</c:v>
                  </c:pt>
                  <c:pt idx="11">
                    <c:v>-9.7724299999999999</c:v>
                  </c:pt>
                  <c:pt idx="12">
                    <c:v>-3.7138400000000011</c:v>
                  </c:pt>
                  <c:pt idx="13">
                    <c:v>-17.297170000000001</c:v>
                  </c:pt>
                  <c:pt idx="14">
                    <c:v>-18.28698</c:v>
                  </c:pt>
                  <c:pt idx="15">
                    <c:v>-19.439830000000001</c:v>
                  </c:pt>
                  <c:pt idx="16">
                    <c:v>-23.406370000000003</c:v>
                  </c:pt>
                  <c:pt idx="17">
                    <c:v>-28.490750000000002</c:v>
                  </c:pt>
                  <c:pt idx="18">
                    <c:v>-4.2147200000000007</c:v>
                  </c:pt>
                  <c:pt idx="19">
                    <c:v>-13.604400000000002</c:v>
                  </c:pt>
                  <c:pt idx="20">
                    <c:v>-16.224270000000001</c:v>
                  </c:pt>
                  <c:pt idx="21">
                    <c:v>-17.668380000000003</c:v>
                  </c:pt>
                  <c:pt idx="22">
                    <c:v>-17.413129999999999</c:v>
                  </c:pt>
                  <c:pt idx="23">
                    <c:v>-6.6791700000000001</c:v>
                  </c:pt>
                  <c:pt idx="24">
                    <c:v>-19.024730000000002</c:v>
                  </c:pt>
                  <c:pt idx="25">
                    <c:v>-18.359240000000003</c:v>
                  </c:pt>
                  <c:pt idx="26">
                    <c:v>-22.588450000000002</c:v>
                  </c:pt>
                  <c:pt idx="27">
                    <c:v>0</c:v>
                  </c:pt>
                  <c:pt idx="28">
                    <c:v>-30.035670000000003</c:v>
                  </c:pt>
                  <c:pt idx="29">
                    <c:v>-8.8552900000000001</c:v>
                  </c:pt>
                  <c:pt idx="30">
                    <c:v>-7.7821400000000009</c:v>
                  </c:pt>
                  <c:pt idx="31">
                    <c:v>-12.906219999999999</c:v>
                  </c:pt>
                  <c:pt idx="32">
                    <c:v>-19.44971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/>
                </a:solidFill>
                <a:prstDash val="sysDash"/>
                <a:round/>
                <a:tailEnd type="arrow"/>
              </a:ln>
              <a:effectLst/>
            </c:spPr>
          </c:errBars>
          <c:cat>
            <c:strRef>
              <c:f>'Fig.4 data'!$A$8:$A$40</c:f>
              <c:strCache>
                <c:ptCount val="33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and Bute</c:v>
                </c:pt>
                <c:pt idx="5">
                  <c:v>City of Edinburgh</c:v>
                </c:pt>
                <c:pt idx="6">
                  <c:v>Clackmannanshire</c:v>
                </c:pt>
                <c:pt idx="7">
                  <c:v>Dumfries and Galloway</c:v>
                </c:pt>
                <c:pt idx="8">
                  <c:v>Dundee City</c:v>
                </c:pt>
                <c:pt idx="9">
                  <c:v>East Ayrshire</c:v>
                </c:pt>
                <c:pt idx="10">
                  <c:v>East Dunbartonshire</c:v>
                </c:pt>
                <c:pt idx="11">
                  <c:v>East Lothian</c:v>
                </c:pt>
                <c:pt idx="12">
                  <c:v>East Renfrewshire</c:v>
                </c:pt>
                <c:pt idx="13">
                  <c:v>Falkirk</c:v>
                </c:pt>
                <c:pt idx="14">
                  <c:v>Fife</c:v>
                </c:pt>
                <c:pt idx="15">
                  <c:v>Glasgow City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Na h-Eileanan Siar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Orkney Islands</c:v>
                </c:pt>
                <c:pt idx="24">
                  <c:v>Perth and Kinross</c:v>
                </c:pt>
                <c:pt idx="25">
                  <c:v>Renfrewshire</c:v>
                </c:pt>
                <c:pt idx="26">
                  <c:v>Scottish Borders</c:v>
                </c:pt>
                <c:pt idx="27">
                  <c:v>Shetland Islands</c:v>
                </c:pt>
                <c:pt idx="28">
                  <c:v>South Ayrshire</c:v>
                </c:pt>
                <c:pt idx="29">
                  <c:v>South Lanarkshire</c:v>
                </c:pt>
                <c:pt idx="30">
                  <c:v>Stirling</c:v>
                </c:pt>
                <c:pt idx="31">
                  <c:v>West Dunbartonshire</c:v>
                </c:pt>
                <c:pt idx="32">
                  <c:v>West Lothian</c:v>
                </c:pt>
              </c:strCache>
            </c:strRef>
          </c:cat>
          <c:val>
            <c:numRef>
              <c:f>'Fig.4 data'!$E$8:$E$40</c:f>
              <c:numCache>
                <c:formatCode>0.0</c:formatCode>
                <c:ptCount val="33"/>
                <c:pt idx="0">
                  <c:v>16.974869999999999</c:v>
                </c:pt>
                <c:pt idx="1">
                  <c:v>12.27929</c:v>
                </c:pt>
                <c:pt idx="2">
                  <c:v>15.22878</c:v>
                </c:pt>
                <c:pt idx="3">
                  <c:v>15.51844</c:v>
                </c:pt>
                <c:pt idx="4">
                  <c:v>16.327069999999999</c:v>
                </c:pt>
                <c:pt idx="5">
                  <c:v>14.2721</c:v>
                </c:pt>
                <c:pt idx="6">
                  <c:v>16.956980000000001</c:v>
                </c:pt>
                <c:pt idx="7">
                  <c:v>14.97547</c:v>
                </c:pt>
                <c:pt idx="8">
                  <c:v>15.754390000000001</c:v>
                </c:pt>
                <c:pt idx="9">
                  <c:v>15.58426</c:v>
                </c:pt>
                <c:pt idx="10">
                  <c:v>16.150680000000001</c:v>
                </c:pt>
                <c:pt idx="11">
                  <c:v>13.21528</c:v>
                </c:pt>
                <c:pt idx="12">
                  <c:v>17.69143</c:v>
                </c:pt>
                <c:pt idx="13">
                  <c:v>16.422689999999999</c:v>
                </c:pt>
                <c:pt idx="14">
                  <c:v>14.40212</c:v>
                </c:pt>
                <c:pt idx="15">
                  <c:v>20.369769999999999</c:v>
                </c:pt>
                <c:pt idx="16">
                  <c:v>18.057690000000001</c:v>
                </c:pt>
                <c:pt idx="17">
                  <c:v>25.138860000000001</c:v>
                </c:pt>
                <c:pt idx="18">
                  <c:v>12.56672</c:v>
                </c:pt>
                <c:pt idx="19">
                  <c:v>20.349550000000001</c:v>
                </c:pt>
                <c:pt idx="20">
                  <c:v>24.291650000000001</c:v>
                </c:pt>
                <c:pt idx="21">
                  <c:v>17.668510000000001</c:v>
                </c:pt>
                <c:pt idx="22">
                  <c:v>16.289909999999999</c:v>
                </c:pt>
                <c:pt idx="23">
                  <c:v>13.065189999999999</c:v>
                </c:pt>
                <c:pt idx="24">
                  <c:v>16.242599999999999</c:v>
                </c:pt>
                <c:pt idx="25">
                  <c:v>18.653390000000002</c:v>
                </c:pt>
                <c:pt idx="26">
                  <c:v>18.07197</c:v>
                </c:pt>
                <c:pt idx="27">
                  <c:v>20.570930000000001</c:v>
                </c:pt>
                <c:pt idx="28">
                  <c:v>19.64865</c:v>
                </c:pt>
                <c:pt idx="29">
                  <c:v>12.36665</c:v>
                </c:pt>
                <c:pt idx="30">
                  <c:v>13.17727</c:v>
                </c:pt>
                <c:pt idx="31">
                  <c:v>18.284379999999999</c:v>
                </c:pt>
                <c:pt idx="32">
                  <c:v>20.300439999999998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E8-4650-BAEA-8585525183BA}"/>
            </c:ext>
          </c:extLst>
        </c:ser>
        <c:ser>
          <c:idx val="1"/>
          <c:order val="1"/>
          <c:tx>
            <c:strRef>
              <c:f>'Fig.4 data'!$F$41</c:f>
              <c:strCache>
                <c:ptCount val="1"/>
                <c:pt idx="0">
                  <c:v>between 2012-2014 and 2016-2018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6466AE"/>
              </a:solidFill>
              <a:ln w="9525">
                <a:solidFill>
                  <a:srgbClr val="50518B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1"/>
            <c:plus>
              <c:numRef>
                <c:f>'Fig.4 data'!$M$8:$M$40</c:f>
                <c:numCache>
                  <c:formatCode>General</c:formatCode>
                  <c:ptCount val="3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-1.0170299999999983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/>
                </a:solidFill>
                <a:prstDash val="sysDash"/>
                <a:round/>
                <a:headEnd type="none"/>
              </a:ln>
              <a:effectLst/>
            </c:spPr>
          </c:errBars>
          <c:val>
            <c:numRef>
              <c:f>'Fig.4 data'!$F$8:$F$40</c:f>
              <c:numCache>
                <c:formatCode>0.0</c:formatCode>
                <c:ptCount val="33"/>
                <c:pt idx="0">
                  <c:v>-0.29937000000000002</c:v>
                </c:pt>
                <c:pt idx="1">
                  <c:v>2.21028</c:v>
                </c:pt>
                <c:pt idx="2">
                  <c:v>-1.4289700000000001</c:v>
                </c:pt>
                <c:pt idx="3">
                  <c:v>-2.9902799999999998</c:v>
                </c:pt>
                <c:pt idx="4">
                  <c:v>-4.3588300000000002</c:v>
                </c:pt>
                <c:pt idx="5">
                  <c:v>3.5284599999999999</c:v>
                </c:pt>
                <c:pt idx="6">
                  <c:v>-2.8231099999999998</c:v>
                </c:pt>
                <c:pt idx="7">
                  <c:v>-0.51468999999999998</c:v>
                </c:pt>
                <c:pt idx="8">
                  <c:v>-17.051259999999999</c:v>
                </c:pt>
                <c:pt idx="9">
                  <c:v>2.4295200000000001</c:v>
                </c:pt>
                <c:pt idx="10">
                  <c:v>-1.9056900000000001</c:v>
                </c:pt>
                <c:pt idx="11">
                  <c:v>2.7428499999999998</c:v>
                </c:pt>
                <c:pt idx="12">
                  <c:v>13.27759</c:v>
                </c:pt>
                <c:pt idx="13">
                  <c:v>-1.5744800000000001</c:v>
                </c:pt>
                <c:pt idx="14">
                  <c:v>-4.5848599999999999</c:v>
                </c:pt>
                <c:pt idx="15">
                  <c:v>0.22994000000000001</c:v>
                </c:pt>
                <c:pt idx="16">
                  <c:v>-6.0486800000000001</c:v>
                </c:pt>
                <c:pt idx="17">
                  <c:v>-4.0518900000000002</c:v>
                </c:pt>
                <c:pt idx="18">
                  <c:v>7.6520000000000001</c:v>
                </c:pt>
                <c:pt idx="19">
                  <c:v>6.0451499999999996</c:v>
                </c:pt>
                <c:pt idx="20">
                  <c:v>7.3673799999999998</c:v>
                </c:pt>
                <c:pt idx="21">
                  <c:v>-0.69986999999999999</c:v>
                </c:pt>
                <c:pt idx="22">
                  <c:v>-1.8232200000000001</c:v>
                </c:pt>
                <c:pt idx="23">
                  <c:v>5.6860200000000001</c:v>
                </c:pt>
                <c:pt idx="24">
                  <c:v>-3.4821300000000002</c:v>
                </c:pt>
                <c:pt idx="25">
                  <c:v>-0.40584999999999999</c:v>
                </c:pt>
                <c:pt idx="26">
                  <c:v>-5.2164799999999998</c:v>
                </c:pt>
                <c:pt idx="27">
                  <c:v>21.587959999999999</c:v>
                </c:pt>
                <c:pt idx="28">
                  <c:v>-11.087020000000001</c:v>
                </c:pt>
                <c:pt idx="29">
                  <c:v>2.8113600000000001</c:v>
                </c:pt>
                <c:pt idx="30">
                  <c:v>4.6951299999999998</c:v>
                </c:pt>
                <c:pt idx="31">
                  <c:v>4.6781600000000001</c:v>
                </c:pt>
                <c:pt idx="32">
                  <c:v>0.15073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E8-4650-BAEA-858552518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953704"/>
        <c:axId val="764956000"/>
      </c:lineChart>
      <c:catAx>
        <c:axId val="76495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764956000"/>
        <c:crosses val="autoZero"/>
        <c:auto val="1"/>
        <c:lblAlgn val="ctr"/>
        <c:lblOffset val="100"/>
        <c:noMultiLvlLbl val="0"/>
      </c:catAx>
      <c:valAx>
        <c:axId val="7649560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change in weeks per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764953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8224626372144561E-2"/>
          <c:y val="0.12327577612079282"/>
          <c:w val="0.58082175296052296"/>
          <c:h val="4.1423490542166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/>
              <a:t>figure 4b. Almost all council areas of Scotland experienced a stalling in 
life expectancy growth after 2012-2014. Females
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56082670619225E-2"/>
          <c:y val="0.15252765520030298"/>
          <c:w val="0.92206449838321569"/>
          <c:h val="0.35638413212241304"/>
        </c:manualLayout>
      </c:layout>
      <c:lineChart>
        <c:grouping val="standard"/>
        <c:varyColors val="0"/>
        <c:ser>
          <c:idx val="0"/>
          <c:order val="0"/>
          <c:tx>
            <c:strRef>
              <c:f>'Fig.4 data'!$E$41</c:f>
              <c:strCache>
                <c:ptCount val="1"/>
                <c:pt idx="0">
                  <c:v>between 2001-2003 and 2012-2014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B2B2D6"/>
              </a:solidFill>
              <a:ln w="9525">
                <a:solidFill>
                  <a:srgbClr val="50518B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1"/>
            <c:plus>
              <c:numRef>
                <c:f>'Fig.4 data'!$N$8:$N$40</c:f>
                <c:numCache>
                  <c:formatCode>General</c:formatCode>
                  <c:ptCount val="33"/>
                  <c:pt idx="0">
                    <c:v>-9.6945100000000011</c:v>
                  </c:pt>
                  <c:pt idx="1">
                    <c:v>-2.3167</c:v>
                  </c:pt>
                  <c:pt idx="2">
                    <c:v>0</c:v>
                  </c:pt>
                  <c:pt idx="3">
                    <c:v>-7.1972699999999996</c:v>
                  </c:pt>
                  <c:pt idx="4">
                    <c:v>-10.368190000000002</c:v>
                  </c:pt>
                  <c:pt idx="5">
                    <c:v>-6.3605599999999995</c:v>
                  </c:pt>
                  <c:pt idx="6">
                    <c:v>-0.77369999999999983</c:v>
                  </c:pt>
                  <c:pt idx="7">
                    <c:v>-3.4834499999999995</c:v>
                  </c:pt>
                  <c:pt idx="8">
                    <c:v>-21.136980000000001</c:v>
                  </c:pt>
                  <c:pt idx="9">
                    <c:v>-2.9603699999999993</c:v>
                  </c:pt>
                  <c:pt idx="10">
                    <c:v>-15.930900000000001</c:v>
                  </c:pt>
                  <c:pt idx="11">
                    <c:v>-4.7570300000000003</c:v>
                  </c:pt>
                  <c:pt idx="12">
                    <c:v>0</c:v>
                  </c:pt>
                  <c:pt idx="13">
                    <c:v>-18.973460000000003</c:v>
                  </c:pt>
                  <c:pt idx="14">
                    <c:v>-13.576080000000001</c:v>
                  </c:pt>
                  <c:pt idx="15">
                    <c:v>-10.706970000000002</c:v>
                  </c:pt>
                  <c:pt idx="16">
                    <c:v>-19.48237</c:v>
                  </c:pt>
                  <c:pt idx="17">
                    <c:v>-28.339109999999998</c:v>
                  </c:pt>
                  <c:pt idx="18">
                    <c:v>-11.289550000000002</c:v>
                  </c:pt>
                  <c:pt idx="19">
                    <c:v>-6.7489099999999995</c:v>
                  </c:pt>
                  <c:pt idx="20">
                    <c:v>-2.536150000000001</c:v>
                  </c:pt>
                  <c:pt idx="21">
                    <c:v>-25.536450000000002</c:v>
                  </c:pt>
                  <c:pt idx="22">
                    <c:v>-10.137449999999999</c:v>
                  </c:pt>
                  <c:pt idx="23">
                    <c:v>-18.444650000000003</c:v>
                  </c:pt>
                  <c:pt idx="24">
                    <c:v>-12.66042</c:v>
                  </c:pt>
                  <c:pt idx="25">
                    <c:v>-14.17272</c:v>
                  </c:pt>
                  <c:pt idx="26">
                    <c:v>-16.415869999999998</c:v>
                  </c:pt>
                  <c:pt idx="27">
                    <c:v>0</c:v>
                  </c:pt>
                  <c:pt idx="28">
                    <c:v>-2.7357499999999995</c:v>
                  </c:pt>
                  <c:pt idx="29">
                    <c:v>-12.183860000000001</c:v>
                  </c:pt>
                  <c:pt idx="30">
                    <c:v>0.22616999999999976</c:v>
                  </c:pt>
                  <c:pt idx="31">
                    <c:v>0</c:v>
                  </c:pt>
                  <c:pt idx="32">
                    <c:v>-9.0326700000000013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/>
                </a:solidFill>
                <a:prstDash val="sysDash"/>
                <a:round/>
                <a:tailEnd type="arrow"/>
              </a:ln>
              <a:effectLst/>
            </c:spPr>
          </c:errBars>
          <c:cat>
            <c:strRef>
              <c:f>'Fig.4 data'!$A$8:$A$40</c:f>
              <c:strCache>
                <c:ptCount val="33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and Bute</c:v>
                </c:pt>
                <c:pt idx="5">
                  <c:v>City of Edinburgh</c:v>
                </c:pt>
                <c:pt idx="6">
                  <c:v>Clackmannanshire</c:v>
                </c:pt>
                <c:pt idx="7">
                  <c:v>Dumfries and Galloway</c:v>
                </c:pt>
                <c:pt idx="8">
                  <c:v>Dundee City</c:v>
                </c:pt>
                <c:pt idx="9">
                  <c:v>East Ayrshire</c:v>
                </c:pt>
                <c:pt idx="10">
                  <c:v>East Dunbartonshire</c:v>
                </c:pt>
                <c:pt idx="11">
                  <c:v>East Lothian</c:v>
                </c:pt>
                <c:pt idx="12">
                  <c:v>East Renfrewshire</c:v>
                </c:pt>
                <c:pt idx="13">
                  <c:v>Falkirk</c:v>
                </c:pt>
                <c:pt idx="14">
                  <c:v>Fife</c:v>
                </c:pt>
                <c:pt idx="15">
                  <c:v>Glasgow City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Na h-Eileanan Siar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Orkney Islands</c:v>
                </c:pt>
                <c:pt idx="24">
                  <c:v>Perth and Kinross</c:v>
                </c:pt>
                <c:pt idx="25">
                  <c:v>Renfrewshire</c:v>
                </c:pt>
                <c:pt idx="26">
                  <c:v>Scottish Borders</c:v>
                </c:pt>
                <c:pt idx="27">
                  <c:v>Shetland Islands</c:v>
                </c:pt>
                <c:pt idx="28">
                  <c:v>South Ayrshire</c:v>
                </c:pt>
                <c:pt idx="29">
                  <c:v>South Lanarkshire</c:v>
                </c:pt>
                <c:pt idx="30">
                  <c:v>Stirling</c:v>
                </c:pt>
                <c:pt idx="31">
                  <c:v>West Dunbartonshire</c:v>
                </c:pt>
                <c:pt idx="32">
                  <c:v>West Lothian</c:v>
                </c:pt>
              </c:strCache>
            </c:strRef>
          </c:cat>
          <c:val>
            <c:numRef>
              <c:f>'Fig.4 data'!$J$8:$J$40</c:f>
              <c:numCache>
                <c:formatCode>0.0</c:formatCode>
                <c:ptCount val="33"/>
                <c:pt idx="0">
                  <c:v>10.50909</c:v>
                </c:pt>
                <c:pt idx="1">
                  <c:v>4.7660499999999999</c:v>
                </c:pt>
                <c:pt idx="2">
                  <c:v>6.6078099999999997</c:v>
                </c:pt>
                <c:pt idx="3">
                  <c:v>8.1205599999999993</c:v>
                </c:pt>
                <c:pt idx="4">
                  <c:v>10.562760000000001</c:v>
                </c:pt>
                <c:pt idx="5">
                  <c:v>9.5623799999999992</c:v>
                </c:pt>
                <c:pt idx="6">
                  <c:v>7.6082400000000003</c:v>
                </c:pt>
                <c:pt idx="7">
                  <c:v>8.3584099999999992</c:v>
                </c:pt>
                <c:pt idx="8">
                  <c:v>11.02858</c:v>
                </c:pt>
                <c:pt idx="9">
                  <c:v>7.9769199999999998</c:v>
                </c:pt>
                <c:pt idx="10">
                  <c:v>14.71072</c:v>
                </c:pt>
                <c:pt idx="11">
                  <c:v>9.2483199999999997</c:v>
                </c:pt>
                <c:pt idx="12">
                  <c:v>7.4859499999999999</c:v>
                </c:pt>
                <c:pt idx="13">
                  <c:v>11.17426</c:v>
                </c:pt>
                <c:pt idx="14">
                  <c:v>9.4475800000000003</c:v>
                </c:pt>
                <c:pt idx="15">
                  <c:v>10.87649</c:v>
                </c:pt>
                <c:pt idx="16">
                  <c:v>15.51882</c:v>
                </c:pt>
                <c:pt idx="17">
                  <c:v>14.18521</c:v>
                </c:pt>
                <c:pt idx="18">
                  <c:v>13.84904</c:v>
                </c:pt>
                <c:pt idx="19">
                  <c:v>7.30131</c:v>
                </c:pt>
                <c:pt idx="20">
                  <c:v>11.27847</c:v>
                </c:pt>
                <c:pt idx="21">
                  <c:v>11.88067</c:v>
                </c:pt>
                <c:pt idx="22">
                  <c:v>10.792299999999999</c:v>
                </c:pt>
                <c:pt idx="23">
                  <c:v>8.7242300000000004</c:v>
                </c:pt>
                <c:pt idx="24">
                  <c:v>13.161799999999999</c:v>
                </c:pt>
                <c:pt idx="25">
                  <c:v>12.13209</c:v>
                </c:pt>
                <c:pt idx="26">
                  <c:v>12.484819999999999</c:v>
                </c:pt>
                <c:pt idx="27">
                  <c:v>7.8094000000000001</c:v>
                </c:pt>
                <c:pt idx="28">
                  <c:v>7.9505299999999997</c:v>
                </c:pt>
                <c:pt idx="29">
                  <c:v>10.61786</c:v>
                </c:pt>
                <c:pt idx="30">
                  <c:v>12.318009999999999</c:v>
                </c:pt>
                <c:pt idx="31">
                  <c:v>5.6971100000000003</c:v>
                </c:pt>
                <c:pt idx="32">
                  <c:v>13.371790000000001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43-4E2F-9D0E-769A10787BC9}"/>
            </c:ext>
          </c:extLst>
        </c:ser>
        <c:ser>
          <c:idx val="1"/>
          <c:order val="1"/>
          <c:tx>
            <c:strRef>
              <c:f>'Fig.4 data'!$F$41</c:f>
              <c:strCache>
                <c:ptCount val="1"/>
                <c:pt idx="0">
                  <c:v>between 2012-2014 and 2016-2018</c:v>
                </c:pt>
              </c:strCache>
            </c:strRef>
          </c:tx>
          <c:spPr>
            <a:ln w="25400" cap="rnd">
              <a:noFill/>
              <a:prstDash val="sysDash"/>
              <a:round/>
            </a:ln>
            <a:effectLst/>
          </c:spPr>
          <c:marker>
            <c:symbol val="circle"/>
            <c:size val="7"/>
            <c:spPr>
              <a:solidFill>
                <a:srgbClr val="6466AE"/>
              </a:solidFill>
              <a:ln w="9525">
                <a:solidFill>
                  <a:srgbClr val="50518B"/>
                </a:solidFill>
              </a:ln>
              <a:effectLst/>
            </c:spPr>
          </c:marker>
          <c:errBars>
            <c:errDir val="y"/>
            <c:errBarType val="plus"/>
            <c:errValType val="cust"/>
            <c:noEndCap val="1"/>
            <c:plus>
              <c:numRef>
                <c:f>'Fig.4 data'!$O$8:$O$40</c:f>
                <c:numCache>
                  <c:formatCode>General</c:formatCode>
                  <c:ptCount val="33"/>
                  <c:pt idx="0">
                    <c:v>0</c:v>
                  </c:pt>
                  <c:pt idx="1">
                    <c:v>0</c:v>
                  </c:pt>
                  <c:pt idx="2">
                    <c:v>-2.7115900000000002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-4.1440799999999998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-5.0297099999999997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-1.8778899999999998</c:v>
                  </c:pt>
                  <c:pt idx="32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/>
                </a:solidFill>
                <a:prstDash val="sysDash"/>
                <a:round/>
                <a:headEnd type="arrow"/>
              </a:ln>
              <a:effectLst/>
            </c:spPr>
          </c:errBars>
          <c:cat>
            <c:strRef>
              <c:f>'Fig.4 data'!$A$8:$A$40</c:f>
              <c:strCache>
                <c:ptCount val="33"/>
                <c:pt idx="0">
                  <c:v>SCOTLAND</c:v>
                </c:pt>
                <c:pt idx="1">
                  <c:v>Aberdeen City</c:v>
                </c:pt>
                <c:pt idx="2">
                  <c:v>Aberdeenshire</c:v>
                </c:pt>
                <c:pt idx="3">
                  <c:v>Angus</c:v>
                </c:pt>
                <c:pt idx="4">
                  <c:v>Argyll and Bute</c:v>
                </c:pt>
                <c:pt idx="5">
                  <c:v>City of Edinburgh</c:v>
                </c:pt>
                <c:pt idx="6">
                  <c:v>Clackmannanshire</c:v>
                </c:pt>
                <c:pt idx="7">
                  <c:v>Dumfries and Galloway</c:v>
                </c:pt>
                <c:pt idx="8">
                  <c:v>Dundee City</c:v>
                </c:pt>
                <c:pt idx="9">
                  <c:v>East Ayrshire</c:v>
                </c:pt>
                <c:pt idx="10">
                  <c:v>East Dunbartonshire</c:v>
                </c:pt>
                <c:pt idx="11">
                  <c:v>East Lothian</c:v>
                </c:pt>
                <c:pt idx="12">
                  <c:v>East Renfrewshire</c:v>
                </c:pt>
                <c:pt idx="13">
                  <c:v>Falkirk</c:v>
                </c:pt>
                <c:pt idx="14">
                  <c:v>Fife</c:v>
                </c:pt>
                <c:pt idx="15">
                  <c:v>Glasgow City</c:v>
                </c:pt>
                <c:pt idx="16">
                  <c:v>Highland</c:v>
                </c:pt>
                <c:pt idx="17">
                  <c:v>Inverclyde</c:v>
                </c:pt>
                <c:pt idx="18">
                  <c:v>Midlothian</c:v>
                </c:pt>
                <c:pt idx="19">
                  <c:v>Moray</c:v>
                </c:pt>
                <c:pt idx="20">
                  <c:v>Na h-Eileanan Siar</c:v>
                </c:pt>
                <c:pt idx="21">
                  <c:v>North Ayrshire</c:v>
                </c:pt>
                <c:pt idx="22">
                  <c:v>North Lanarkshire</c:v>
                </c:pt>
                <c:pt idx="23">
                  <c:v>Orkney Islands</c:v>
                </c:pt>
                <c:pt idx="24">
                  <c:v>Perth and Kinross</c:v>
                </c:pt>
                <c:pt idx="25">
                  <c:v>Renfrewshire</c:v>
                </c:pt>
                <c:pt idx="26">
                  <c:v>Scottish Borders</c:v>
                </c:pt>
                <c:pt idx="27">
                  <c:v>Shetland Islands</c:v>
                </c:pt>
                <c:pt idx="28">
                  <c:v>South Ayrshire</c:v>
                </c:pt>
                <c:pt idx="29">
                  <c:v>South Lanarkshire</c:v>
                </c:pt>
                <c:pt idx="30">
                  <c:v>Stirling</c:v>
                </c:pt>
                <c:pt idx="31">
                  <c:v>West Dunbartonshire</c:v>
                </c:pt>
                <c:pt idx="32">
                  <c:v>West Lothian</c:v>
                </c:pt>
              </c:strCache>
            </c:strRef>
          </c:cat>
          <c:val>
            <c:numRef>
              <c:f>'Fig.4 data'!$K$8:$K$40</c:f>
              <c:numCache>
                <c:formatCode>0.0</c:formatCode>
                <c:ptCount val="33"/>
                <c:pt idx="0">
                  <c:v>0.11458</c:v>
                </c:pt>
                <c:pt idx="1">
                  <c:v>1.74935</c:v>
                </c:pt>
                <c:pt idx="2">
                  <c:v>9.3193999999999999</c:v>
                </c:pt>
                <c:pt idx="3">
                  <c:v>0.22328999999999999</c:v>
                </c:pt>
                <c:pt idx="4">
                  <c:v>-0.50543000000000005</c:v>
                </c:pt>
                <c:pt idx="5">
                  <c:v>2.5018199999999999</c:v>
                </c:pt>
                <c:pt idx="6">
                  <c:v>6.1345400000000003</c:v>
                </c:pt>
                <c:pt idx="7">
                  <c:v>4.1749599999999996</c:v>
                </c:pt>
                <c:pt idx="8">
                  <c:v>-10.808400000000001</c:v>
                </c:pt>
                <c:pt idx="9">
                  <c:v>4.3165500000000003</c:v>
                </c:pt>
                <c:pt idx="10">
                  <c:v>-1.92018</c:v>
                </c:pt>
                <c:pt idx="11">
                  <c:v>3.79129</c:v>
                </c:pt>
                <c:pt idx="12">
                  <c:v>11.63003</c:v>
                </c:pt>
                <c:pt idx="13">
                  <c:v>-8.4992000000000001</c:v>
                </c:pt>
                <c:pt idx="14">
                  <c:v>-4.8285</c:v>
                </c:pt>
                <c:pt idx="15">
                  <c:v>-0.53047999999999995</c:v>
                </c:pt>
                <c:pt idx="16">
                  <c:v>-4.6635499999999999</c:v>
                </c:pt>
                <c:pt idx="17">
                  <c:v>-14.853899999999999</c:v>
                </c:pt>
                <c:pt idx="18">
                  <c:v>1.8594900000000001</c:v>
                </c:pt>
                <c:pt idx="19">
                  <c:v>-0.14760000000000001</c:v>
                </c:pt>
                <c:pt idx="20">
                  <c:v>8.0423200000000001</c:v>
                </c:pt>
                <c:pt idx="21">
                  <c:v>-14.355779999999999</c:v>
                </c:pt>
                <c:pt idx="22">
                  <c:v>-4.5150000000000003E-2</c:v>
                </c:pt>
                <c:pt idx="23">
                  <c:v>-10.42042</c:v>
                </c:pt>
                <c:pt idx="24">
                  <c:v>-0.19861999999999999</c:v>
                </c:pt>
                <c:pt idx="25">
                  <c:v>-2.7406299999999999</c:v>
                </c:pt>
                <c:pt idx="26">
                  <c:v>-4.6310500000000001</c:v>
                </c:pt>
                <c:pt idx="27">
                  <c:v>12.83911</c:v>
                </c:pt>
                <c:pt idx="28">
                  <c:v>4.51478</c:v>
                </c:pt>
                <c:pt idx="29">
                  <c:v>-2.266</c:v>
                </c:pt>
                <c:pt idx="30">
                  <c:v>11.84418</c:v>
                </c:pt>
                <c:pt idx="31">
                  <c:v>7.5750000000000002</c:v>
                </c:pt>
                <c:pt idx="32">
                  <c:v>3.6391200000000001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43-4E2F-9D0E-769A10787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953704"/>
        <c:axId val="764956000"/>
      </c:lineChart>
      <c:catAx>
        <c:axId val="76495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764956000"/>
        <c:crosses val="autoZero"/>
        <c:auto val="1"/>
        <c:lblAlgn val="ctr"/>
        <c:lblOffset val="100"/>
        <c:noMultiLvlLbl val="0"/>
      </c:catAx>
      <c:valAx>
        <c:axId val="764956000"/>
        <c:scaling>
          <c:orientation val="minMax"/>
          <c:max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change in weeks per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764953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8224626372144561E-2"/>
          <c:y val="0.12327577612079282"/>
          <c:w val="0.58082175296052296"/>
          <c:h val="4.1423490542166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/>
              <a:t>Figure 5a. Life expectancy and healthy life expectancy at birth in NHS health boards. Males, 2016-2018</a:t>
            </a:r>
            <a:endParaRPr lang="en-GB"/>
          </a:p>
          <a:p>
            <a:pPr algn="ctr" rtl="0"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7563868784904286"/>
          <c:y val="0.11821428183546022"/>
          <c:w val="0.3770567679976734"/>
          <c:h val="0.45131925061091499"/>
        </c:manualLayout>
      </c:layout>
      <c:barChart>
        <c:barDir val="bar"/>
        <c:grouping val="stacked"/>
        <c:varyColors val="0"/>
        <c:ser>
          <c:idx val="0"/>
          <c:order val="0"/>
          <c:tx>
            <c:v>HLE</c:v>
          </c:tx>
          <c:spPr>
            <a:solidFill>
              <a:srgbClr val="B2B2D6"/>
            </a:solidFill>
            <a:ln>
              <a:solidFill>
                <a:srgbClr val="6466A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'Fig.5 data'!$G$26:$G$39</c:f>
                <c:numCache>
                  <c:formatCode>General</c:formatCode>
                  <c:ptCount val="14"/>
                  <c:pt idx="0">
                    <c:v>0.94946999999999804</c:v>
                  </c:pt>
                  <c:pt idx="1">
                    <c:v>1.3378399999999999</c:v>
                  </c:pt>
                  <c:pt idx="2">
                    <c:v>1.1842299999999994</c:v>
                  </c:pt>
                  <c:pt idx="3">
                    <c:v>1.1751599999999982</c:v>
                  </c:pt>
                  <c:pt idx="4">
                    <c:v>1.9712077566334187</c:v>
                  </c:pt>
                  <c:pt idx="5">
                    <c:v>2.3997542826426823</c:v>
                  </c:pt>
                  <c:pt idx="6">
                    <c:v>1.2376700000000014</c:v>
                  </c:pt>
                  <c:pt idx="7">
                    <c:v>1.5116499999999959</c:v>
                  </c:pt>
                  <c:pt idx="8">
                    <c:v>1.640872934053867</c:v>
                  </c:pt>
                  <c:pt idx="9">
                    <c:v>1.1739600000000081</c:v>
                  </c:pt>
                  <c:pt idx="10">
                    <c:v>1.1893499999999975</c:v>
                  </c:pt>
                  <c:pt idx="11">
                    <c:v>1.8535747962971243</c:v>
                  </c:pt>
                  <c:pt idx="12">
                    <c:v>4.0653580976664543</c:v>
                  </c:pt>
                  <c:pt idx="13">
                    <c:v>5.4641981240655966</c:v>
                  </c:pt>
                </c:numCache>
              </c:numRef>
            </c:plus>
            <c:minus>
              <c:numRef>
                <c:f>'Fig.5 data'!$G$26:$G$39</c:f>
                <c:numCache>
                  <c:formatCode>General</c:formatCode>
                  <c:ptCount val="14"/>
                  <c:pt idx="0">
                    <c:v>0.94946999999999804</c:v>
                  </c:pt>
                  <c:pt idx="1">
                    <c:v>1.3378399999999999</c:v>
                  </c:pt>
                  <c:pt idx="2">
                    <c:v>1.1842299999999994</c:v>
                  </c:pt>
                  <c:pt idx="3">
                    <c:v>1.1751599999999982</c:v>
                  </c:pt>
                  <c:pt idx="4">
                    <c:v>1.9712077566334187</c:v>
                  </c:pt>
                  <c:pt idx="5">
                    <c:v>2.3997542826426823</c:v>
                  </c:pt>
                  <c:pt idx="6">
                    <c:v>1.2376700000000014</c:v>
                  </c:pt>
                  <c:pt idx="7">
                    <c:v>1.5116499999999959</c:v>
                  </c:pt>
                  <c:pt idx="8">
                    <c:v>1.640872934053867</c:v>
                  </c:pt>
                  <c:pt idx="9">
                    <c:v>1.1739600000000081</c:v>
                  </c:pt>
                  <c:pt idx="10">
                    <c:v>1.1893499999999975</c:v>
                  </c:pt>
                  <c:pt idx="11">
                    <c:v>1.8535747962971243</c:v>
                  </c:pt>
                  <c:pt idx="12">
                    <c:v>4.0653580976664543</c:v>
                  </c:pt>
                  <c:pt idx="13">
                    <c:v>5.4641981240655966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'Fig.5 data'!$B$26:$B$39</c:f>
              <c:strCache>
                <c:ptCount val="14"/>
                <c:pt idx="0">
                  <c:v>Greater Glasgow and Clyde</c:v>
                </c:pt>
                <c:pt idx="1">
                  <c:v>Lanarkshire</c:v>
                </c:pt>
                <c:pt idx="2">
                  <c:v>Ayrshire and Arran</c:v>
                </c:pt>
                <c:pt idx="3">
                  <c:v>Tayside</c:v>
                </c:pt>
                <c:pt idx="4">
                  <c:v>Fife</c:v>
                </c:pt>
                <c:pt idx="5">
                  <c:v>Western Isles</c:v>
                </c:pt>
                <c:pt idx="6">
                  <c:v>Forth Valley</c:v>
                </c:pt>
                <c:pt idx="7">
                  <c:v>Highland</c:v>
                </c:pt>
                <c:pt idx="8">
                  <c:v>Dumfries and Galloway</c:v>
                </c:pt>
                <c:pt idx="9">
                  <c:v>Lothian</c:v>
                </c:pt>
                <c:pt idx="10">
                  <c:v>Grampian</c:v>
                </c:pt>
                <c:pt idx="11">
                  <c:v>Borders</c:v>
                </c:pt>
                <c:pt idx="12">
                  <c:v>Orkney</c:v>
                </c:pt>
                <c:pt idx="13">
                  <c:v>Shetland</c:v>
                </c:pt>
              </c:strCache>
            </c:strRef>
          </c:cat>
          <c:val>
            <c:numRef>
              <c:f>'Fig.5 data'!$D$26:$D$39</c:f>
              <c:numCache>
                <c:formatCode>0.0</c:formatCode>
                <c:ptCount val="14"/>
                <c:pt idx="0">
                  <c:v>59.532769999999999</c:v>
                </c:pt>
                <c:pt idx="1">
                  <c:v>58.569339999999997</c:v>
                </c:pt>
                <c:pt idx="2">
                  <c:v>58.831389999999999</c:v>
                </c:pt>
                <c:pt idx="3">
                  <c:v>61.652450000000002</c:v>
                </c:pt>
                <c:pt idx="4">
                  <c:v>60.972461768636592</c:v>
                </c:pt>
                <c:pt idx="5">
                  <c:v>66.065012383402774</c:v>
                </c:pt>
                <c:pt idx="6">
                  <c:v>62.525469999999999</c:v>
                </c:pt>
                <c:pt idx="7">
                  <c:v>64.286959999999993</c:v>
                </c:pt>
                <c:pt idx="8">
                  <c:v>64.16616775165221</c:v>
                </c:pt>
                <c:pt idx="9">
                  <c:v>64.467870000000005</c:v>
                </c:pt>
                <c:pt idx="10">
                  <c:v>65.007059999999996</c:v>
                </c:pt>
                <c:pt idx="11">
                  <c:v>63.498356269288877</c:v>
                </c:pt>
                <c:pt idx="12">
                  <c:v>66.679452823270154</c:v>
                </c:pt>
                <c:pt idx="13">
                  <c:v>67.494124780928459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F1C-4218-9223-133A8329AB70}"/>
            </c:ext>
          </c:extLst>
        </c:ser>
        <c:ser>
          <c:idx val="1"/>
          <c:order val="1"/>
          <c:tx>
            <c:v>LE</c:v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7.596958629799011E-2"/>
                  <c:y val="-1.0101924402118202E-16"/>
                </c:manualLayout>
              </c:layout>
              <c:tx>
                <c:rich>
                  <a:bodyPr/>
                  <a:lstStyle/>
                  <a:p>
                    <a:fld id="{25A5A3EE-1E04-41FD-AC3F-12D499653E6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2CF5-4070-A303-41A2795EF063}"/>
                </c:ext>
              </c:extLst>
            </c:dLbl>
            <c:dLbl>
              <c:idx val="1"/>
              <c:layout>
                <c:manualLayout>
                  <c:x val="7.5969586297990263E-2"/>
                  <c:y val="0"/>
                </c:manualLayout>
              </c:layout>
              <c:tx>
                <c:rich>
                  <a:bodyPr/>
                  <a:lstStyle/>
                  <a:p>
                    <a:fld id="{44068A4F-2C51-4D46-91D2-BBE9376E1BB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2CF5-4070-A303-41A2795EF063}"/>
                </c:ext>
              </c:extLst>
            </c:dLbl>
            <c:dLbl>
              <c:idx val="2"/>
              <c:layout>
                <c:manualLayout>
                  <c:x val="7.3916354235882262E-2"/>
                  <c:y val="0"/>
                </c:manualLayout>
              </c:layout>
              <c:tx>
                <c:rich>
                  <a:bodyPr/>
                  <a:lstStyle/>
                  <a:p>
                    <a:fld id="{9CE9406B-6830-4C92-A617-7CC448A5C9C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2CF5-4070-A303-41A2795EF063}"/>
                </c:ext>
              </c:extLst>
            </c:dLbl>
            <c:dLbl>
              <c:idx val="3"/>
              <c:layout>
                <c:manualLayout>
                  <c:x val="6.7756658049558882E-2"/>
                  <c:y val="0"/>
                </c:manualLayout>
              </c:layout>
              <c:tx>
                <c:rich>
                  <a:bodyPr/>
                  <a:lstStyle/>
                  <a:p>
                    <a:fld id="{6D7559C9-470A-4FC2-AF29-BBFA843C57D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2CF5-4070-A303-41A2795EF063}"/>
                </c:ext>
              </c:extLst>
            </c:dLbl>
            <c:dLbl>
              <c:idx val="4"/>
              <c:layout>
                <c:manualLayout>
                  <c:x val="6.7756658049558882E-2"/>
                  <c:y val="0"/>
                </c:manualLayout>
              </c:layout>
              <c:tx>
                <c:rich>
                  <a:bodyPr/>
                  <a:lstStyle/>
                  <a:p>
                    <a:fld id="{29AB6982-6777-49DD-8E0D-F560B0F4C4D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2CF5-4070-A303-41A2795EF063}"/>
                </c:ext>
              </c:extLst>
            </c:dLbl>
            <c:dLbl>
              <c:idx val="5"/>
              <c:layout>
                <c:manualLayout>
                  <c:x val="5.9543729801127349E-2"/>
                  <c:y val="0"/>
                </c:manualLayout>
              </c:layout>
              <c:tx>
                <c:rich>
                  <a:bodyPr/>
                  <a:lstStyle/>
                  <a:p>
                    <a:fld id="{9D9F31F9-87C1-44C8-B5D9-D132F3593CA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2CF5-4070-A303-41A2795EF063}"/>
                </c:ext>
              </c:extLst>
            </c:dLbl>
            <c:dLbl>
              <c:idx val="6"/>
              <c:layout>
                <c:manualLayout>
                  <c:x val="6.5703425987451033E-2"/>
                  <c:y val="0"/>
                </c:manualLayout>
              </c:layout>
              <c:tx>
                <c:rich>
                  <a:bodyPr/>
                  <a:lstStyle/>
                  <a:p>
                    <a:fld id="{4DD8AA46-3514-4021-AC59-120F28BCF74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CF5-4070-A303-41A2795EF063}"/>
                </c:ext>
              </c:extLst>
            </c:dLbl>
            <c:dLbl>
              <c:idx val="7"/>
              <c:layout>
                <c:manualLayout>
                  <c:x val="6.1596961863235343E-2"/>
                  <c:y val="0"/>
                </c:manualLayout>
              </c:layout>
              <c:tx>
                <c:rich>
                  <a:bodyPr/>
                  <a:lstStyle/>
                  <a:p>
                    <a:fld id="{A9A6E99B-E575-4237-923B-BF6FAACFABA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2CF5-4070-A303-41A2795EF063}"/>
                </c:ext>
              </c:extLst>
            </c:dLbl>
            <c:dLbl>
              <c:idx val="8"/>
              <c:layout>
                <c:manualLayout>
                  <c:x val="5.9543729801127501E-2"/>
                  <c:y val="0"/>
                </c:manualLayout>
              </c:layout>
              <c:tx>
                <c:rich>
                  <a:bodyPr/>
                  <a:lstStyle/>
                  <a:p>
                    <a:fld id="{D53FA3BC-F78B-4CF9-9AF3-0CFB40429BB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CF5-4070-A303-41A2795EF063}"/>
                </c:ext>
              </c:extLst>
            </c:dLbl>
            <c:dLbl>
              <c:idx val="9"/>
              <c:layout>
                <c:manualLayout>
                  <c:x val="6.1596961863235343E-2"/>
                  <c:y val="0"/>
                </c:manualLayout>
              </c:layout>
              <c:tx>
                <c:rich>
                  <a:bodyPr/>
                  <a:lstStyle/>
                  <a:p>
                    <a:fld id="{189C8A9D-4059-4DCB-A45F-04EC11FE651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2CF5-4070-A303-41A2795EF063}"/>
                </c:ext>
              </c:extLst>
            </c:dLbl>
            <c:dLbl>
              <c:idx val="10"/>
              <c:layout>
                <c:manualLayout>
                  <c:x val="5.9543729801127501E-2"/>
                  <c:y val="-2.5254811005295504E-17"/>
                </c:manualLayout>
              </c:layout>
              <c:tx>
                <c:rich>
                  <a:bodyPr/>
                  <a:lstStyle/>
                  <a:p>
                    <a:fld id="{B1EC6E62-AB6B-4174-8203-63D14FB3F2C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CF5-4070-A303-41A2795EF063}"/>
                </c:ext>
              </c:extLst>
            </c:dLbl>
            <c:dLbl>
              <c:idx val="11"/>
              <c:layout>
                <c:manualLayout>
                  <c:x val="6.1596961863235343E-2"/>
                  <c:y val="0"/>
                </c:manualLayout>
              </c:layout>
              <c:tx>
                <c:rich>
                  <a:bodyPr/>
                  <a:lstStyle/>
                  <a:p>
                    <a:fld id="{21437166-4110-4D65-84D9-E1EFD8C462F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CF5-4070-A303-41A2795EF063}"/>
                </c:ext>
              </c:extLst>
            </c:dLbl>
            <c:dLbl>
              <c:idx val="12"/>
              <c:layout>
                <c:manualLayout>
                  <c:x val="5.5437265676911811E-2"/>
                  <c:y val="0"/>
                </c:manualLayout>
              </c:layout>
              <c:tx>
                <c:rich>
                  <a:bodyPr/>
                  <a:lstStyle/>
                  <a:p>
                    <a:fld id="{85EE70A0-648A-48CC-B9DE-20E41C6A145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CF5-4070-A303-41A2795EF063}"/>
                </c:ext>
              </c:extLst>
            </c:dLbl>
            <c:dLbl>
              <c:idx val="13"/>
              <c:layout>
                <c:manualLayout>
                  <c:x val="5.133080155269612E-2"/>
                  <c:y val="-2.5254811005295504E-17"/>
                </c:manualLayout>
              </c:layout>
              <c:tx>
                <c:rich>
                  <a:bodyPr/>
                  <a:lstStyle/>
                  <a:p>
                    <a:fld id="{3B4F9DA4-686B-472B-9813-343992264AC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CF5-4070-A303-41A2795EF0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'Fig.5 data'!$B$26:$B$39</c:f>
              <c:strCache>
                <c:ptCount val="14"/>
                <c:pt idx="0">
                  <c:v>Greater Glasgow and Clyde</c:v>
                </c:pt>
                <c:pt idx="1">
                  <c:v>Lanarkshire</c:v>
                </c:pt>
                <c:pt idx="2">
                  <c:v>Ayrshire and Arran</c:v>
                </c:pt>
                <c:pt idx="3">
                  <c:v>Tayside</c:v>
                </c:pt>
                <c:pt idx="4">
                  <c:v>Fife</c:v>
                </c:pt>
                <c:pt idx="5">
                  <c:v>Western Isles</c:v>
                </c:pt>
                <c:pt idx="6">
                  <c:v>Forth Valley</c:v>
                </c:pt>
                <c:pt idx="7">
                  <c:v>Highland</c:v>
                </c:pt>
                <c:pt idx="8">
                  <c:v>Dumfries and Galloway</c:v>
                </c:pt>
                <c:pt idx="9">
                  <c:v>Lothian</c:v>
                </c:pt>
                <c:pt idx="10">
                  <c:v>Grampian</c:v>
                </c:pt>
                <c:pt idx="11">
                  <c:v>Borders</c:v>
                </c:pt>
                <c:pt idx="12">
                  <c:v>Orkney</c:v>
                </c:pt>
                <c:pt idx="13">
                  <c:v>Shetland</c:v>
                </c:pt>
              </c:strCache>
            </c:strRef>
          </c:cat>
          <c:val>
            <c:numRef>
              <c:f>'Fig.5 data'!$E$26:$E$39</c:f>
              <c:numCache>
                <c:formatCode>0.0</c:formatCode>
                <c:ptCount val="14"/>
                <c:pt idx="0">
                  <c:v>15.755920000000003</c:v>
                </c:pt>
                <c:pt idx="1">
                  <c:v>17.443350000000009</c:v>
                </c:pt>
                <c:pt idx="2">
                  <c:v>17.722729999999999</c:v>
                </c:pt>
                <c:pt idx="3">
                  <c:v>15.446280000000002</c:v>
                </c:pt>
                <c:pt idx="4">
                  <c:v>16.260369505593403</c:v>
                </c:pt>
                <c:pt idx="5">
                  <c:v>11.376557771247221</c:v>
                </c:pt>
                <c:pt idx="6">
                  <c:v>15.007249999999999</c:v>
                </c:pt>
                <c:pt idx="7">
                  <c:v>13.49288</c:v>
                </c:pt>
                <c:pt idx="8">
                  <c:v>13.756936109277788</c:v>
                </c:pt>
                <c:pt idx="9">
                  <c:v>13.654789999999991</c:v>
                </c:pt>
                <c:pt idx="10">
                  <c:v>13.369140000000002</c:v>
                </c:pt>
                <c:pt idx="11">
                  <c:v>15.335216469091122</c:v>
                </c:pt>
                <c:pt idx="12">
                  <c:v>12.407060879979852</c:v>
                </c:pt>
                <c:pt idx="13">
                  <c:v>11.98752700705154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'Fig.5 data'!$C$26:$C$39</c15:f>
                <c15:dlblRangeCache>
                  <c:ptCount val="14"/>
                  <c:pt idx="0">
                    <c:v>75.3</c:v>
                  </c:pt>
                  <c:pt idx="1">
                    <c:v>76.0</c:v>
                  </c:pt>
                  <c:pt idx="2">
                    <c:v>76.6</c:v>
                  </c:pt>
                  <c:pt idx="3">
                    <c:v>77.1</c:v>
                  </c:pt>
                  <c:pt idx="4">
                    <c:v>77.2</c:v>
                  </c:pt>
                  <c:pt idx="5">
                    <c:v>77.4</c:v>
                  </c:pt>
                  <c:pt idx="6">
                    <c:v>77.5</c:v>
                  </c:pt>
                  <c:pt idx="7">
                    <c:v>77.8</c:v>
                  </c:pt>
                  <c:pt idx="8">
                    <c:v>77.9</c:v>
                  </c:pt>
                  <c:pt idx="9">
                    <c:v>78.1</c:v>
                  </c:pt>
                  <c:pt idx="10">
                    <c:v>78.4</c:v>
                  </c:pt>
                  <c:pt idx="11">
                    <c:v>78.8</c:v>
                  </c:pt>
                  <c:pt idx="12">
                    <c:v>79.1</c:v>
                  </c:pt>
                  <c:pt idx="13">
                    <c:v>79.5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FF1C-4218-9223-133A8329A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2099824"/>
        <c:axId val="502101464"/>
      </c:barChart>
      <c:catAx>
        <c:axId val="502099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02101464"/>
        <c:crosses val="autoZero"/>
        <c:auto val="1"/>
        <c:lblAlgn val="ctr"/>
        <c:lblOffset val="100"/>
        <c:tickLblSkip val="1"/>
        <c:noMultiLvlLbl val="0"/>
      </c:catAx>
      <c:valAx>
        <c:axId val="502101464"/>
        <c:scaling>
          <c:orientation val="minMax"/>
          <c:max val="9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0209982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sz="1200"/>
              <a:t>Figure 5b. Life expectancy and healthy life expectancy at birth in NHS health boards. Females, 2016-2018</a:t>
            </a:r>
            <a:endParaRPr lang="en-GB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694554818908341"/>
          <c:y val="0.12249264186804236"/>
          <c:w val="0.36611135742955203"/>
          <c:h val="0.44580200923160468"/>
        </c:manualLayout>
      </c:layout>
      <c:barChart>
        <c:barDir val="bar"/>
        <c:grouping val="stacked"/>
        <c:varyColors val="0"/>
        <c:ser>
          <c:idx val="0"/>
          <c:order val="0"/>
          <c:tx>
            <c:v>HLE</c:v>
          </c:tx>
          <c:spPr>
            <a:solidFill>
              <a:srgbClr val="B2B2D6"/>
            </a:solidFill>
            <a:ln>
              <a:solidFill>
                <a:srgbClr val="6466A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'Fig.5 data'!$P$26:$P$39</c:f>
                <c:numCache>
                  <c:formatCode>General</c:formatCode>
                  <c:ptCount val="14"/>
                  <c:pt idx="0">
                    <c:v>1.1311499999999981</c:v>
                  </c:pt>
                  <c:pt idx="1">
                    <c:v>1.399080000000005</c:v>
                  </c:pt>
                  <c:pt idx="2">
                    <c:v>1.2169700000000034</c:v>
                  </c:pt>
                  <c:pt idx="3">
                    <c:v>2.1822157298791467</c:v>
                  </c:pt>
                  <c:pt idx="4">
                    <c:v>1.2939000000000007</c:v>
                  </c:pt>
                  <c:pt idx="5">
                    <c:v>1.2359799999999979</c:v>
                  </c:pt>
                  <c:pt idx="6">
                    <c:v>2.1453660575666618</c:v>
                  </c:pt>
                  <c:pt idx="7">
                    <c:v>1.4093300000000042</c:v>
                  </c:pt>
                  <c:pt idx="8">
                    <c:v>1.3037999999999954</c:v>
                  </c:pt>
                  <c:pt idx="9">
                    <c:v>4.1741415001260123</c:v>
                  </c:pt>
                  <c:pt idx="10">
                    <c:v>2.0217125327983325</c:v>
                  </c:pt>
                  <c:pt idx="11">
                    <c:v>1.7790199999999956</c:v>
                  </c:pt>
                  <c:pt idx="12">
                    <c:v>3.067196554653016</c:v>
                  </c:pt>
                  <c:pt idx="13">
                    <c:v>6.9906071881889886</c:v>
                  </c:pt>
                </c:numCache>
              </c:numRef>
            </c:plus>
            <c:minus>
              <c:numRef>
                <c:f>'Fig.5 data'!$P$26:$P$39</c:f>
                <c:numCache>
                  <c:formatCode>General</c:formatCode>
                  <c:ptCount val="14"/>
                  <c:pt idx="0">
                    <c:v>1.1311499999999981</c:v>
                  </c:pt>
                  <c:pt idx="1">
                    <c:v>1.399080000000005</c:v>
                  </c:pt>
                  <c:pt idx="2">
                    <c:v>1.2169700000000034</c:v>
                  </c:pt>
                  <c:pt idx="3">
                    <c:v>2.1822157298791467</c:v>
                  </c:pt>
                  <c:pt idx="4">
                    <c:v>1.2939000000000007</c:v>
                  </c:pt>
                  <c:pt idx="5">
                    <c:v>1.2359799999999979</c:v>
                  </c:pt>
                  <c:pt idx="6">
                    <c:v>2.1453660575666618</c:v>
                  </c:pt>
                  <c:pt idx="7">
                    <c:v>1.4093300000000042</c:v>
                  </c:pt>
                  <c:pt idx="8">
                    <c:v>1.3037999999999954</c:v>
                  </c:pt>
                  <c:pt idx="9">
                    <c:v>4.1741415001260123</c:v>
                  </c:pt>
                  <c:pt idx="10">
                    <c:v>2.0217125327983325</c:v>
                  </c:pt>
                  <c:pt idx="11">
                    <c:v>1.7790199999999956</c:v>
                  </c:pt>
                  <c:pt idx="12">
                    <c:v>3.067196554653016</c:v>
                  </c:pt>
                  <c:pt idx="13">
                    <c:v>6.9906071881889886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'Fig.5 data'!$K$26:$K$39</c:f>
              <c:strCache>
                <c:ptCount val="14"/>
                <c:pt idx="0">
                  <c:v>Greater Glasgow and Clyde</c:v>
                </c:pt>
                <c:pt idx="1">
                  <c:v>Lanarkshire</c:v>
                </c:pt>
                <c:pt idx="2">
                  <c:v>Ayrshire and Arran</c:v>
                </c:pt>
                <c:pt idx="3">
                  <c:v>Fife</c:v>
                </c:pt>
                <c:pt idx="4">
                  <c:v>Forth Valley</c:v>
                </c:pt>
                <c:pt idx="5">
                  <c:v>Tayside</c:v>
                </c:pt>
                <c:pt idx="6">
                  <c:v>Dumfries and Galloway</c:v>
                </c:pt>
                <c:pt idx="7">
                  <c:v>Lothian</c:v>
                </c:pt>
                <c:pt idx="8">
                  <c:v>Grampian</c:v>
                </c:pt>
                <c:pt idx="9">
                  <c:v>Orkney</c:v>
                </c:pt>
                <c:pt idx="10">
                  <c:v>Borders</c:v>
                </c:pt>
                <c:pt idx="11">
                  <c:v>Highland</c:v>
                </c:pt>
                <c:pt idx="12">
                  <c:v>Western Isles</c:v>
                </c:pt>
                <c:pt idx="13">
                  <c:v>Shetland</c:v>
                </c:pt>
              </c:strCache>
            </c:strRef>
          </c:cat>
          <c:val>
            <c:numRef>
              <c:f>'Fig.5 data'!$M$26:$M$39</c:f>
              <c:numCache>
                <c:formatCode>0.0</c:formatCode>
                <c:ptCount val="14"/>
                <c:pt idx="0">
                  <c:v>60.735599999999998</c:v>
                </c:pt>
                <c:pt idx="1">
                  <c:v>60.431260000000002</c:v>
                </c:pt>
                <c:pt idx="2">
                  <c:v>59.506430000000002</c:v>
                </c:pt>
                <c:pt idx="3">
                  <c:v>60.161359223823993</c:v>
                </c:pt>
                <c:pt idx="4">
                  <c:v>61.646459999999998</c:v>
                </c:pt>
                <c:pt idx="5">
                  <c:v>63.270440000000001</c:v>
                </c:pt>
                <c:pt idx="6">
                  <c:v>64.250831230958724</c:v>
                </c:pt>
                <c:pt idx="7">
                  <c:v>63.196370000000002</c:v>
                </c:pt>
                <c:pt idx="8">
                  <c:v>65.53716</c:v>
                </c:pt>
                <c:pt idx="9">
                  <c:v>73.315704775134748</c:v>
                </c:pt>
                <c:pt idx="10">
                  <c:v>65.31624687860392</c:v>
                </c:pt>
                <c:pt idx="11">
                  <c:v>65.280789999999996</c:v>
                </c:pt>
                <c:pt idx="12">
                  <c:v>66.912556293705848</c:v>
                </c:pt>
                <c:pt idx="13">
                  <c:v>58.359449311837501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4C6-45EE-9599-AF2EB98754CD}"/>
            </c:ext>
          </c:extLst>
        </c:ser>
        <c:ser>
          <c:idx val="1"/>
          <c:order val="1"/>
          <c:tx>
            <c:v>LE</c:v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8.8625952067657582E-2"/>
                  <c:y val="0"/>
                </c:manualLayout>
              </c:layout>
              <c:tx>
                <c:rich>
                  <a:bodyPr/>
                  <a:lstStyle/>
                  <a:p>
                    <a:fld id="{A0EB865F-3B53-489F-A178-F8B10DA1252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24C6-45EE-9599-AF2EB98754CD}"/>
                </c:ext>
              </c:extLst>
            </c:dLbl>
            <c:dLbl>
              <c:idx val="1"/>
              <c:layout>
                <c:manualLayout>
                  <c:x val="8.6564883414921356E-2"/>
                  <c:y val="0"/>
                </c:manualLayout>
              </c:layout>
              <c:tx>
                <c:rich>
                  <a:bodyPr/>
                  <a:lstStyle/>
                  <a:p>
                    <a:fld id="{15E45CC8-D48B-4973-B473-421A0DB639A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24C6-45EE-9599-AF2EB98754CD}"/>
                </c:ext>
              </c:extLst>
            </c:dLbl>
            <c:dLbl>
              <c:idx val="2"/>
              <c:layout>
                <c:manualLayout>
                  <c:x val="8.8625952067657582E-2"/>
                  <c:y val="-1.0114825681406229E-16"/>
                </c:manualLayout>
              </c:layout>
              <c:tx>
                <c:rich>
                  <a:bodyPr/>
                  <a:lstStyle/>
                  <a:p>
                    <a:fld id="{9B58E084-791E-41A5-9CCD-419A35713B5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24C6-45EE-9599-AF2EB98754CD}"/>
                </c:ext>
              </c:extLst>
            </c:dLbl>
            <c:dLbl>
              <c:idx val="3"/>
              <c:layout>
                <c:manualLayout>
                  <c:x val="8.4503814762185131E-2"/>
                  <c:y val="-5.0574128407031145E-17"/>
                </c:manualLayout>
              </c:layout>
              <c:tx>
                <c:rich>
                  <a:bodyPr/>
                  <a:lstStyle/>
                  <a:p>
                    <a:fld id="{35DE758E-D18A-4BB3-BECA-334B5734D6D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24C6-45EE-9599-AF2EB98754CD}"/>
                </c:ext>
              </c:extLst>
            </c:dLbl>
            <c:dLbl>
              <c:idx val="4"/>
              <c:layout>
                <c:manualLayout>
                  <c:x val="8.0381677456712541E-2"/>
                  <c:y val="5.0574128407031145E-17"/>
                </c:manualLayout>
              </c:layout>
              <c:tx>
                <c:rich>
                  <a:bodyPr/>
                  <a:lstStyle/>
                  <a:p>
                    <a:fld id="{5EC2EC4F-068C-4F53-A5AD-0A01A4D2F3C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24C6-45EE-9599-AF2EB98754CD}"/>
                </c:ext>
              </c:extLst>
            </c:dLbl>
            <c:dLbl>
              <c:idx val="5"/>
              <c:layout>
                <c:manualLayout>
                  <c:x val="7.6259540151240243E-2"/>
                  <c:y val="0"/>
                </c:manualLayout>
              </c:layout>
              <c:tx>
                <c:rich>
                  <a:bodyPr/>
                  <a:lstStyle/>
                  <a:p>
                    <a:fld id="{F74F2486-994A-4076-B85A-E4A75D5C0D4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24C6-45EE-9599-AF2EB98754CD}"/>
                </c:ext>
              </c:extLst>
            </c:dLbl>
            <c:dLbl>
              <c:idx val="6"/>
              <c:layout>
                <c:manualLayout>
                  <c:x val="7.6259540151240243E-2"/>
                  <c:y val="-5.0574128407031145E-17"/>
                </c:manualLayout>
              </c:layout>
              <c:tx>
                <c:rich>
                  <a:bodyPr/>
                  <a:lstStyle/>
                  <a:p>
                    <a:fld id="{400EA1B6-BF88-41A1-9B11-4DCE12176BD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24C6-45EE-9599-AF2EB98754CD}"/>
                </c:ext>
              </c:extLst>
            </c:dLbl>
            <c:dLbl>
              <c:idx val="7"/>
              <c:layout>
                <c:manualLayout>
                  <c:x val="7.8320608803976469E-2"/>
                  <c:y val="0"/>
                </c:manualLayout>
              </c:layout>
              <c:tx>
                <c:rich>
                  <a:bodyPr/>
                  <a:lstStyle/>
                  <a:p>
                    <a:fld id="{7336AF95-9464-48E3-BEEF-1314A50C516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24C6-45EE-9599-AF2EB98754CD}"/>
                </c:ext>
              </c:extLst>
            </c:dLbl>
            <c:dLbl>
              <c:idx val="8"/>
              <c:layout>
                <c:manualLayout>
                  <c:x val="7.4198471498504018E-2"/>
                  <c:y val="-5.0574128407031145E-17"/>
                </c:manualLayout>
              </c:layout>
              <c:tx>
                <c:rich>
                  <a:bodyPr/>
                  <a:lstStyle/>
                  <a:p>
                    <a:fld id="{8128AD51-F752-45BC-A394-11A1FFF9B9C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24C6-45EE-9599-AF2EB98754CD}"/>
                </c:ext>
              </c:extLst>
            </c:dLbl>
            <c:dLbl>
              <c:idx val="9"/>
              <c:layout>
                <c:manualLayout>
                  <c:x val="5.5648853623878017E-2"/>
                  <c:y val="0"/>
                </c:manualLayout>
              </c:layout>
              <c:tx>
                <c:rich>
                  <a:bodyPr/>
                  <a:lstStyle/>
                  <a:p>
                    <a:fld id="{8A5CC0CD-A3A6-4BC1-850F-D14C200099D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24C6-45EE-9599-AF2EB98754CD}"/>
                </c:ext>
              </c:extLst>
            </c:dLbl>
            <c:dLbl>
              <c:idx val="10"/>
              <c:layout>
                <c:manualLayout>
                  <c:x val="7.4198471498504018E-2"/>
                  <c:y val="2.5287064203515572E-17"/>
                </c:manualLayout>
              </c:layout>
              <c:tx>
                <c:rich>
                  <a:bodyPr/>
                  <a:lstStyle/>
                  <a:p>
                    <a:fld id="{C748ABA1-BB7E-4258-8A0A-BC6B2EF4B46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24C6-45EE-9599-AF2EB98754CD}"/>
                </c:ext>
              </c:extLst>
            </c:dLbl>
            <c:dLbl>
              <c:idx val="11"/>
              <c:layout>
                <c:manualLayout>
                  <c:x val="7.4198471498504018E-2"/>
                  <c:y val="0"/>
                </c:manualLayout>
              </c:layout>
              <c:tx>
                <c:rich>
                  <a:bodyPr/>
                  <a:lstStyle/>
                  <a:p>
                    <a:fld id="{D0F8E5D6-2AA7-423C-B198-0F802850A37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24C6-45EE-9599-AF2EB98754CD}"/>
                </c:ext>
              </c:extLst>
            </c:dLbl>
            <c:dLbl>
              <c:idx val="12"/>
              <c:layout>
                <c:manualLayout>
                  <c:x val="6.8015265540295355E-2"/>
                  <c:y val="-2.5287064203515572E-17"/>
                </c:manualLayout>
              </c:layout>
              <c:tx>
                <c:rich>
                  <a:bodyPr/>
                  <a:lstStyle/>
                  <a:p>
                    <a:fld id="{B15E9AAF-6F57-455F-A7CB-7E9DAFAACDD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24C6-45EE-9599-AF2EB98754CD}"/>
                </c:ext>
              </c:extLst>
            </c:dLbl>
            <c:dLbl>
              <c:idx val="13"/>
              <c:layout>
                <c:manualLayout>
                  <c:x val="8.4503814762185131E-2"/>
                  <c:y val="0"/>
                </c:manualLayout>
              </c:layout>
              <c:tx>
                <c:rich>
                  <a:bodyPr/>
                  <a:lstStyle/>
                  <a:p>
                    <a:fld id="{DAA8950C-503E-4032-AA9C-95312C932D3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24C6-45EE-9599-AF2EB98754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'Fig.5 data'!$K$26:$K$39</c:f>
              <c:strCache>
                <c:ptCount val="14"/>
                <c:pt idx="0">
                  <c:v>Greater Glasgow and Clyde</c:v>
                </c:pt>
                <c:pt idx="1">
                  <c:v>Lanarkshire</c:v>
                </c:pt>
                <c:pt idx="2">
                  <c:v>Ayrshire and Arran</c:v>
                </c:pt>
                <c:pt idx="3">
                  <c:v>Fife</c:v>
                </c:pt>
                <c:pt idx="4">
                  <c:v>Forth Valley</c:v>
                </c:pt>
                <c:pt idx="5">
                  <c:v>Tayside</c:v>
                </c:pt>
                <c:pt idx="6">
                  <c:v>Dumfries and Galloway</c:v>
                </c:pt>
                <c:pt idx="7">
                  <c:v>Lothian</c:v>
                </c:pt>
                <c:pt idx="8">
                  <c:v>Grampian</c:v>
                </c:pt>
                <c:pt idx="9">
                  <c:v>Orkney</c:v>
                </c:pt>
                <c:pt idx="10">
                  <c:v>Borders</c:v>
                </c:pt>
                <c:pt idx="11">
                  <c:v>Highland</c:v>
                </c:pt>
                <c:pt idx="12">
                  <c:v>Western Isles</c:v>
                </c:pt>
                <c:pt idx="13">
                  <c:v>Shetland</c:v>
                </c:pt>
              </c:strCache>
            </c:strRef>
          </c:cat>
          <c:val>
            <c:numRef>
              <c:f>'Fig.5 data'!$N$26:$N$39</c:f>
              <c:numCache>
                <c:formatCode>0.0</c:formatCode>
                <c:ptCount val="14"/>
                <c:pt idx="0">
                  <c:v>19.245629999999998</c:v>
                </c:pt>
                <c:pt idx="1">
                  <c:v>19.688389999999991</c:v>
                </c:pt>
                <c:pt idx="2">
                  <c:v>20.855029999999992</c:v>
                </c:pt>
                <c:pt idx="3">
                  <c:v>20.839141644166006</c:v>
                </c:pt>
                <c:pt idx="4">
                  <c:v>19.451309999999999</c:v>
                </c:pt>
                <c:pt idx="5">
                  <c:v>18.011649999999996</c:v>
                </c:pt>
                <c:pt idx="6">
                  <c:v>17.511954674201277</c:v>
                </c:pt>
                <c:pt idx="7">
                  <c:v>18.741309999999999</c:v>
                </c:pt>
                <c:pt idx="8">
                  <c:v>16.518659999999997</c:v>
                </c:pt>
                <c:pt idx="9">
                  <c:v>8.7535273832552463</c:v>
                </c:pt>
                <c:pt idx="10">
                  <c:v>16.772812805976073</c:v>
                </c:pt>
                <c:pt idx="11">
                  <c:v>16.917420000000007</c:v>
                </c:pt>
                <c:pt idx="12">
                  <c:v>15.838280036214158</c:v>
                </c:pt>
                <c:pt idx="13">
                  <c:v>25.012357390952495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'Fig.5 data'!$L$26:$L$39</c15:f>
                <c15:dlblRangeCache>
                  <c:ptCount val="14"/>
                  <c:pt idx="0">
                    <c:v>80.0</c:v>
                  </c:pt>
                  <c:pt idx="1">
                    <c:v>80.1</c:v>
                  </c:pt>
                  <c:pt idx="2">
                    <c:v>80.4</c:v>
                  </c:pt>
                  <c:pt idx="3">
                    <c:v>81.0</c:v>
                  </c:pt>
                  <c:pt idx="4">
                    <c:v>81.1</c:v>
                  </c:pt>
                  <c:pt idx="5">
                    <c:v>81.3</c:v>
                  </c:pt>
                  <c:pt idx="6">
                    <c:v>81.8</c:v>
                  </c:pt>
                  <c:pt idx="7">
                    <c:v>81.9</c:v>
                  </c:pt>
                  <c:pt idx="8">
                    <c:v>82.1</c:v>
                  </c:pt>
                  <c:pt idx="9">
                    <c:v>82.1</c:v>
                  </c:pt>
                  <c:pt idx="10">
                    <c:v>82.1</c:v>
                  </c:pt>
                  <c:pt idx="11">
                    <c:v>82.2</c:v>
                  </c:pt>
                  <c:pt idx="12">
                    <c:v>82.8</c:v>
                  </c:pt>
                  <c:pt idx="13">
                    <c:v>83.4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24C6-45EE-9599-AF2EB9875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02099824"/>
        <c:axId val="502101464"/>
      </c:barChart>
      <c:catAx>
        <c:axId val="502099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02101464"/>
        <c:crosses val="autoZero"/>
        <c:auto val="1"/>
        <c:lblAlgn val="ctr"/>
        <c:lblOffset val="100"/>
        <c:tickLblSkip val="1"/>
        <c:noMultiLvlLbl val="0"/>
      </c:catAx>
      <c:valAx>
        <c:axId val="502101464"/>
        <c:scaling>
          <c:orientation val="minMax"/>
          <c:max val="9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n-US"/>
          </a:p>
        </c:txPr>
        <c:crossAx val="50209982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portrait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portrait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portrait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portrait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249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6162675" cy="92106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0.40519</cdr:x>
      <cdr:y>0.10641</cdr:y>
    </cdr:from>
    <cdr:to>
      <cdr:x>0.62595</cdr:x>
      <cdr:y>0.11567</cdr:y>
    </cdr:to>
    <cdr:sp macro="" textlink="">
      <cdr:nvSpPr>
        <cdr:cNvPr id="3" name="Left Brace 2"/>
        <cdr:cNvSpPr/>
      </cdr:nvSpPr>
      <cdr:spPr>
        <a:xfrm xmlns:a="http://schemas.openxmlformats.org/drawingml/2006/main" rot="5400000" flipV="1">
          <a:off x="3134275" y="342240"/>
          <a:ext cx="85223" cy="1360310"/>
        </a:xfrm>
        <a:prstGeom xmlns:a="http://schemas.openxmlformats.org/drawingml/2006/main" prst="leftBrac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0.66283</cdr:x>
      <cdr:y>0.10769</cdr:y>
    </cdr:from>
    <cdr:to>
      <cdr:x>0.7042</cdr:x>
      <cdr:y>0.11265</cdr:y>
    </cdr:to>
    <cdr:sp macro="" textlink="">
      <cdr:nvSpPr>
        <cdr:cNvPr id="4" name="Left Brace 3"/>
        <cdr:cNvSpPr/>
      </cdr:nvSpPr>
      <cdr:spPr>
        <a:xfrm xmlns:a="http://schemas.openxmlformats.org/drawingml/2006/main" rot="5400000" flipV="1">
          <a:off x="4188841" y="886937"/>
          <a:ext cx="45719" cy="254942"/>
        </a:xfrm>
        <a:prstGeom xmlns:a="http://schemas.openxmlformats.org/drawingml/2006/main" prst="leftBrac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0.43954</cdr:x>
      <cdr:y>0.05788</cdr:y>
    </cdr:from>
    <cdr:to>
      <cdr:x>0.60522</cdr:x>
      <cdr:y>0.09767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708392" y="532929"/>
          <a:ext cx="1020900" cy="366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0">
              <a:latin typeface="Segoe UI" panose="020B0502040204020203" pitchFamily="34" charset="0"/>
              <a:cs typeface="Segoe UI" panose="020B0502040204020203" pitchFamily="34" charset="0"/>
            </a:rPr>
            <a:t>life in </a:t>
          </a:r>
        </a:p>
        <a:p xmlns:a="http://schemas.openxmlformats.org/drawingml/2006/main">
          <a:pPr algn="ctr"/>
          <a:r>
            <a:rPr lang="en-GB" sz="1000" b="0">
              <a:latin typeface="Segoe UI" panose="020B0502040204020203" pitchFamily="34" charset="0"/>
              <a:cs typeface="Segoe UI" panose="020B0502040204020203" pitchFamily="34" charset="0"/>
            </a:rPr>
            <a:t>good health </a:t>
          </a:r>
        </a:p>
      </cdr:txBody>
    </cdr:sp>
  </cdr:relSizeAnchor>
  <cdr:relSizeAnchor xmlns:cdr="http://schemas.openxmlformats.org/drawingml/2006/chartDrawing">
    <cdr:from>
      <cdr:x>0.61805</cdr:x>
      <cdr:y>0.06025</cdr:y>
    </cdr:from>
    <cdr:to>
      <cdr:x>0.7473</cdr:x>
      <cdr:y>0.10004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20636" y="554987"/>
          <a:ext cx="798989" cy="366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0">
              <a:latin typeface="Segoe UI" panose="020B0502040204020203" pitchFamily="34" charset="0"/>
              <a:cs typeface="Segoe UI" panose="020B0502040204020203" pitchFamily="34" charset="0"/>
            </a:rPr>
            <a:t> not good health </a:t>
          </a:r>
        </a:p>
      </cdr:txBody>
    </cdr:sp>
  </cdr:relSizeAnchor>
  <cdr:relSizeAnchor xmlns:cdr="http://schemas.openxmlformats.org/drawingml/2006/chartDrawing">
    <cdr:from>
      <cdr:x>0.74474</cdr:x>
      <cdr:y>0.293</cdr:y>
    </cdr:from>
    <cdr:to>
      <cdr:x>0.93374</cdr:x>
      <cdr:y>0.3423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603750" y="2698750"/>
          <a:ext cx="1168400" cy="454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0">
              <a:latin typeface="Segoe UI" panose="020B0502040204020203" pitchFamily="34" charset="0"/>
              <a:cs typeface="Segoe UI" panose="020B0502040204020203" pitchFamily="34" charset="0"/>
            </a:rPr>
            <a:t>Total life expectancy</a:t>
          </a:r>
        </a:p>
        <a:p xmlns:a="http://schemas.openxmlformats.org/drawingml/2006/main">
          <a:pPr algn="ctr"/>
          <a:endParaRPr lang="en-GB" sz="1100" b="0"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6162675" cy="92106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0.40328</cdr:x>
      <cdr:y>0.06682</cdr:y>
    </cdr:from>
    <cdr:to>
      <cdr:x>0.56896</cdr:x>
      <cdr:y>0.10661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84966" y="615245"/>
          <a:ext cx="1020900" cy="366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0">
              <a:latin typeface="Segoe UI" panose="020B0502040204020203" pitchFamily="34" charset="0"/>
              <a:cs typeface="Segoe UI" panose="020B0502040204020203" pitchFamily="34" charset="0"/>
            </a:rPr>
            <a:t>life in </a:t>
          </a:r>
        </a:p>
        <a:p xmlns:a="http://schemas.openxmlformats.org/drawingml/2006/main">
          <a:pPr algn="ctr"/>
          <a:r>
            <a:rPr lang="en-GB" sz="1000" b="0">
              <a:latin typeface="Segoe UI" panose="020B0502040204020203" pitchFamily="34" charset="0"/>
              <a:cs typeface="Segoe UI" panose="020B0502040204020203" pitchFamily="34" charset="0"/>
            </a:rPr>
            <a:t>good health </a:t>
          </a:r>
        </a:p>
      </cdr:txBody>
    </cdr:sp>
  </cdr:relSizeAnchor>
  <cdr:relSizeAnchor xmlns:cdr="http://schemas.openxmlformats.org/drawingml/2006/chartDrawing">
    <cdr:from>
      <cdr:x>0.58973</cdr:x>
      <cdr:y>0.06481</cdr:y>
    </cdr:from>
    <cdr:to>
      <cdr:x>0.73035</cdr:x>
      <cdr:y>0.10461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645538" y="596966"/>
          <a:ext cx="869312" cy="366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0">
              <a:latin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GB" sz="1000" b="0">
              <a:latin typeface="Segoe UI" panose="020B0502040204020203" pitchFamily="34" charset="0"/>
              <a:cs typeface="Segoe UI" panose="020B0502040204020203" pitchFamily="34" charset="0"/>
            </a:rPr>
            <a:t>not good</a:t>
          </a:r>
          <a:r>
            <a:rPr lang="en-GB" sz="1100" b="0">
              <a:latin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GB" sz="1000" b="0">
              <a:latin typeface="Segoe UI" panose="020B0502040204020203" pitchFamily="34" charset="0"/>
              <a:cs typeface="Segoe UI" panose="020B0502040204020203" pitchFamily="34" charset="0"/>
            </a:rPr>
            <a:t>health</a:t>
          </a:r>
          <a:r>
            <a:rPr lang="en-GB" sz="1100" b="0">
              <a:latin typeface="Segoe UI" panose="020B0502040204020203" pitchFamily="34" charset="0"/>
              <a:cs typeface="Segoe UI" panose="020B0502040204020203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0.3842</cdr:x>
      <cdr:y>0.10962</cdr:y>
    </cdr:from>
    <cdr:to>
      <cdr:x>0.59351</cdr:x>
      <cdr:y>0.12005</cdr:y>
    </cdr:to>
    <cdr:sp macro="" textlink="">
      <cdr:nvSpPr>
        <cdr:cNvPr id="4" name="Left Brace 3"/>
        <cdr:cNvSpPr/>
      </cdr:nvSpPr>
      <cdr:spPr>
        <a:xfrm xmlns:a="http://schemas.openxmlformats.org/drawingml/2006/main" rot="5400000" flipV="1">
          <a:off x="2973924" y="410749"/>
          <a:ext cx="96089" cy="1293897"/>
        </a:xfrm>
        <a:prstGeom xmlns:a="http://schemas.openxmlformats.org/drawingml/2006/main" prst="leftBrac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0.61511</cdr:x>
      <cdr:y>0.11535</cdr:y>
    </cdr:from>
    <cdr:to>
      <cdr:x>0.70038</cdr:x>
      <cdr:y>0.12032</cdr:y>
    </cdr:to>
    <cdr:sp macro="" textlink="">
      <cdr:nvSpPr>
        <cdr:cNvPr id="5" name="Left Brace 4"/>
        <cdr:cNvSpPr/>
      </cdr:nvSpPr>
      <cdr:spPr>
        <a:xfrm xmlns:a="http://schemas.openxmlformats.org/drawingml/2006/main" rot="5400000" flipV="1">
          <a:off x="4030089" y="822255"/>
          <a:ext cx="45719" cy="525405"/>
        </a:xfrm>
        <a:prstGeom xmlns:a="http://schemas.openxmlformats.org/drawingml/2006/main" prst="leftBrac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0.75398</cdr:x>
      <cdr:y>0.31472</cdr:y>
    </cdr:from>
    <cdr:to>
      <cdr:x>0.94299</cdr:x>
      <cdr:y>0.36401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60900" y="2898775"/>
          <a:ext cx="1168400" cy="454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0">
              <a:latin typeface="Segoe UI" panose="020B0502040204020203" pitchFamily="34" charset="0"/>
              <a:cs typeface="Segoe UI" panose="020B0502040204020203" pitchFamily="34" charset="0"/>
            </a:rPr>
            <a:t>Total life expectancy</a:t>
          </a:r>
        </a:p>
        <a:p xmlns:a="http://schemas.openxmlformats.org/drawingml/2006/main">
          <a:pPr algn="ctr"/>
          <a:endParaRPr lang="en-GB" sz="1100" b="0"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249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249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249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0.18289</cdr:x>
      <cdr:y>0.22336</cdr:y>
    </cdr:from>
    <cdr:to>
      <cdr:x>0.88087</cdr:x>
      <cdr:y>0.22336</cdr:y>
    </cdr:to>
    <cdr:cxnSp macro="">
      <cdr:nvCxnSpPr>
        <cdr:cNvPr id="11" name="Straight Arrow Connector 10"/>
        <cdr:cNvCxnSpPr/>
      </cdr:nvCxnSpPr>
      <cdr:spPr>
        <a:xfrm xmlns:a="http://schemas.openxmlformats.org/drawingml/2006/main">
          <a:off x="1702008" y="1358484"/>
          <a:ext cx="6495738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6466AE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0.3901</cdr:x>
      <cdr:y>0.1887</cdr:y>
    </cdr:from>
    <cdr:to>
      <cdr:x>0.60319</cdr:x>
      <cdr:y>0.26059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3630396" y="1147658"/>
          <a:ext cx="1983099" cy="4372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000" b="1">
              <a:latin typeface="Segoe UI" panose="020B0502040204020203" pitchFamily="34" charset="0"/>
              <a:cs typeface="Segoe UI" panose="020B0502040204020203" pitchFamily="34" charset="0"/>
            </a:rPr>
            <a:t>13.1</a:t>
          </a:r>
          <a:r>
            <a:rPr lang="en-GB" sz="1000">
              <a:latin typeface="Segoe UI" panose="020B0502040204020203" pitchFamily="34" charset="0"/>
              <a:cs typeface="Segoe UI" panose="020B0502040204020203" pitchFamily="34" charset="0"/>
            </a:rPr>
            <a:t> years difference </a:t>
          </a:r>
        </a:p>
        <a:p xmlns:a="http://schemas.openxmlformats.org/drawingml/2006/main">
          <a:pPr algn="ctr"/>
          <a:r>
            <a:rPr lang="en-GB" sz="1000">
              <a:latin typeface="Segoe UI" panose="020B0502040204020203" pitchFamily="34" charset="0"/>
              <a:cs typeface="Segoe UI" panose="020B0502040204020203" pitchFamily="34" charset="0"/>
            </a:rPr>
            <a:t>between decile one and ten</a:t>
          </a:r>
        </a:p>
      </cdr:txBody>
    </cdr:sp>
  </cdr:relSizeAnchor>
  <cdr:relSizeAnchor xmlns:cdr="http://schemas.openxmlformats.org/drawingml/2006/chartDrawing">
    <cdr:from>
      <cdr:x>0.17912</cdr:x>
      <cdr:y>0.70541</cdr:y>
    </cdr:from>
    <cdr:to>
      <cdr:x>0.8771</cdr:x>
      <cdr:y>0.77729</cdr:y>
    </cdr:to>
    <cdr:grpSp>
      <cdr:nvGrpSpPr>
        <cdr:cNvPr id="2" name="Group 1"/>
        <cdr:cNvGrpSpPr/>
      </cdr:nvGrpSpPr>
      <cdr:grpSpPr>
        <a:xfrm xmlns:a="http://schemas.openxmlformats.org/drawingml/2006/main">
          <a:off x="1670290" y="4293460"/>
          <a:ext cx="6508646" cy="437496"/>
          <a:chOff x="1674778" y="4485436"/>
          <a:chExt cx="6495677" cy="437170"/>
        </a:xfrm>
      </cdr:grpSpPr>
      <cdr:cxnSp macro="">
        <cdr:nvCxnSpPr>
          <cdr:cNvPr id="12" name="Straight Arrow Connector 11"/>
          <cdr:cNvCxnSpPr/>
        </cdr:nvCxnSpPr>
        <cdr:spPr>
          <a:xfrm xmlns:a="http://schemas.openxmlformats.org/drawingml/2006/main">
            <a:off x="1674778" y="4711806"/>
            <a:ext cx="6495677" cy="0"/>
          </a:xfrm>
          <a:prstGeom xmlns:a="http://schemas.openxmlformats.org/drawingml/2006/main" prst="straightConnector1">
            <a:avLst/>
          </a:prstGeom>
          <a:ln xmlns:a="http://schemas.openxmlformats.org/drawingml/2006/main" w="19050">
            <a:solidFill>
              <a:schemeClr val="tx1">
                <a:lumMod val="50000"/>
                <a:lumOff val="50000"/>
              </a:schemeClr>
            </a:solidFill>
            <a:headEnd type="triangle"/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0" name="TextBox 1"/>
          <cdr:cNvSpPr txBox="1"/>
        </cdr:nvSpPr>
        <cdr:spPr>
          <a:xfrm xmlns:a="http://schemas.openxmlformats.org/drawingml/2006/main">
            <a:off x="3649967" y="4485436"/>
            <a:ext cx="1983100" cy="43717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000" b="1">
                <a:latin typeface="Segoe UI" panose="020B0502040204020203" pitchFamily="34" charset="0"/>
                <a:cs typeface="Segoe UI" panose="020B0502040204020203" pitchFamily="34" charset="0"/>
              </a:rPr>
              <a:t>23.0</a:t>
            </a:r>
            <a:r>
              <a:rPr lang="en-GB" sz="1000">
                <a:latin typeface="Segoe UI" panose="020B0502040204020203" pitchFamily="34" charset="0"/>
                <a:cs typeface="Segoe UI" panose="020B0502040204020203" pitchFamily="34" charset="0"/>
              </a:rPr>
              <a:t> years difference </a:t>
            </a:r>
          </a:p>
          <a:p xmlns:a="http://schemas.openxmlformats.org/drawingml/2006/main">
            <a:pPr algn="ctr"/>
            <a:r>
              <a:rPr lang="en-GB" sz="1000">
                <a:latin typeface="Segoe UI" panose="020B0502040204020203" pitchFamily="34" charset="0"/>
                <a:cs typeface="Segoe UI" panose="020B0502040204020203" pitchFamily="34" charset="0"/>
              </a:rPr>
              <a:t>between decile one and ten</a:t>
            </a:r>
          </a:p>
        </cdr:txBody>
      </cdr:sp>
    </cdr:grpSp>
  </cdr:relSizeAnchor>
  <cdr:relSizeAnchor xmlns:cdr="http://schemas.openxmlformats.org/drawingml/2006/chartDrawing">
    <cdr:from>
      <cdr:x>0</cdr:x>
      <cdr:y>0.96021</cdr:y>
    </cdr:from>
    <cdr:to>
      <cdr:x>0.35822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5839918"/>
          <a:ext cx="3333750" cy="242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Segoe UI" panose="020B0502040204020203" pitchFamily="34" charset="0"/>
              <a:cs typeface="Segoe UI" panose="020B0502040204020203" pitchFamily="34" charset="0"/>
            </a:rPr>
            <a:t>1. Scottish Index of Multiple Deprivation (2016 based)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249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0.30971</cdr:x>
      <cdr:y>0.19365</cdr:y>
    </cdr:from>
    <cdr:to>
      <cdr:x>0.494</cdr:x>
      <cdr:y>0.25208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77793" y="1175405"/>
          <a:ext cx="1712412" cy="35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200" b="1">
              <a:solidFill>
                <a:srgbClr val="50518B"/>
              </a:solidFill>
              <a:latin typeface="Segoe UI" panose="020B0502040204020203" pitchFamily="34" charset="0"/>
              <a:cs typeface="Segoe UI" panose="020B0502040204020203" pitchFamily="34" charset="0"/>
            </a:rPr>
            <a:t>Females</a:t>
          </a:r>
        </a:p>
      </cdr:txBody>
    </cdr:sp>
  </cdr:relSizeAnchor>
  <cdr:relSizeAnchor xmlns:cdr="http://schemas.openxmlformats.org/drawingml/2006/chartDrawing">
    <cdr:from>
      <cdr:x>0.23992</cdr:x>
      <cdr:y>0.45912</cdr:y>
    </cdr:from>
    <cdr:to>
      <cdr:x>0.42422</cdr:x>
      <cdr:y>0.51755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229349" y="2786721"/>
          <a:ext cx="1712505" cy="35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solidFill>
                <a:srgbClr val="50518B"/>
              </a:solidFill>
              <a:latin typeface="Segoe UI" panose="020B0502040204020203" pitchFamily="34" charset="0"/>
              <a:cs typeface="Segoe UI" panose="020B0502040204020203" pitchFamily="34" charset="0"/>
            </a:rPr>
            <a:t>Males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0.18834</cdr:x>
      <cdr:y>0.19321</cdr:y>
    </cdr:from>
    <cdr:to>
      <cdr:x>0.88633</cdr:x>
      <cdr:y>0.19321</cdr:y>
    </cdr:to>
    <cdr:cxnSp macro="">
      <cdr:nvCxnSpPr>
        <cdr:cNvPr id="6" name="Straight Arrow Connector 5"/>
        <cdr:cNvCxnSpPr/>
      </cdr:nvCxnSpPr>
      <cdr:spPr>
        <a:xfrm xmlns:a="http://schemas.openxmlformats.org/drawingml/2006/main">
          <a:off x="1752808" y="1175063"/>
          <a:ext cx="6495738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6466AE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0.38674</cdr:x>
      <cdr:y>0.15493</cdr:y>
    </cdr:from>
    <cdr:to>
      <cdr:x>0.59983</cdr:x>
      <cdr:y>0.23492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3599147" y="942247"/>
          <a:ext cx="1983099" cy="48649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000" b="1">
              <a:latin typeface="Segoe UI" panose="020B0502040204020203" pitchFamily="34" charset="0"/>
              <a:cs typeface="Segoe UI" panose="020B0502040204020203" pitchFamily="34" charset="0"/>
            </a:rPr>
            <a:t>9.8</a:t>
          </a:r>
          <a:r>
            <a:rPr lang="en-GB" sz="1000">
              <a:latin typeface="Segoe UI" panose="020B0502040204020203" pitchFamily="34" charset="0"/>
              <a:cs typeface="Segoe UI" panose="020B0502040204020203" pitchFamily="34" charset="0"/>
            </a:rPr>
            <a:t> years difference </a:t>
          </a:r>
        </a:p>
        <a:p xmlns:a="http://schemas.openxmlformats.org/drawingml/2006/main">
          <a:pPr algn="ctr"/>
          <a:r>
            <a:rPr lang="en-GB" sz="1000">
              <a:latin typeface="Segoe UI" panose="020B0502040204020203" pitchFamily="34" charset="0"/>
              <a:cs typeface="Segoe UI" panose="020B0502040204020203" pitchFamily="34" charset="0"/>
            </a:rPr>
            <a:t>between decile one and ten</a:t>
          </a:r>
        </a:p>
      </cdr:txBody>
    </cdr:sp>
  </cdr:relSizeAnchor>
  <cdr:relSizeAnchor xmlns:cdr="http://schemas.openxmlformats.org/drawingml/2006/chartDrawing">
    <cdr:from>
      <cdr:x>0.1829</cdr:x>
      <cdr:y>0.66818</cdr:y>
    </cdr:from>
    <cdr:to>
      <cdr:x>0.88088</cdr:x>
      <cdr:y>0.74006</cdr:y>
    </cdr:to>
    <cdr:grpSp>
      <cdr:nvGrpSpPr>
        <cdr:cNvPr id="3" name="Group 2"/>
        <cdr:cNvGrpSpPr/>
      </cdr:nvGrpSpPr>
      <cdr:grpSpPr>
        <a:xfrm xmlns:a="http://schemas.openxmlformats.org/drawingml/2006/main">
          <a:off x="1705538" y="4066861"/>
          <a:ext cx="6508646" cy="437496"/>
          <a:chOff x="1694322" y="4298051"/>
          <a:chExt cx="6495676" cy="437170"/>
        </a:xfrm>
      </cdr:grpSpPr>
      <cdr:cxnSp macro="">
        <cdr:nvCxnSpPr>
          <cdr:cNvPr id="7" name="Straight Arrow Connector 6"/>
          <cdr:cNvCxnSpPr/>
        </cdr:nvCxnSpPr>
        <cdr:spPr>
          <a:xfrm xmlns:a="http://schemas.openxmlformats.org/drawingml/2006/main">
            <a:off x="1694322" y="4544005"/>
            <a:ext cx="6495676" cy="0"/>
          </a:xfrm>
          <a:prstGeom xmlns:a="http://schemas.openxmlformats.org/drawingml/2006/main" prst="straightConnector1">
            <a:avLst/>
          </a:prstGeom>
          <a:ln xmlns:a="http://schemas.openxmlformats.org/drawingml/2006/main" w="19050">
            <a:solidFill>
              <a:schemeClr val="tx1">
                <a:lumMod val="50000"/>
                <a:lumOff val="50000"/>
              </a:schemeClr>
            </a:solidFill>
            <a:headEnd type="triangle"/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0" name="TextBox 1"/>
          <cdr:cNvSpPr txBox="1"/>
        </cdr:nvSpPr>
        <cdr:spPr>
          <a:xfrm xmlns:a="http://schemas.openxmlformats.org/drawingml/2006/main">
            <a:off x="3642150" y="4298051"/>
            <a:ext cx="1983099" cy="43717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GB" sz="1000" b="1">
                <a:latin typeface="Segoe UI" panose="020B0502040204020203" pitchFamily="34" charset="0"/>
                <a:cs typeface="Segoe UI" panose="020B0502040204020203" pitchFamily="34" charset="0"/>
              </a:rPr>
              <a:t>23.9</a:t>
            </a:r>
            <a:r>
              <a:rPr lang="en-GB" sz="1000">
                <a:latin typeface="Segoe UI" panose="020B0502040204020203" pitchFamily="34" charset="0"/>
                <a:cs typeface="Segoe UI" panose="020B0502040204020203" pitchFamily="34" charset="0"/>
              </a:rPr>
              <a:t> years difference </a:t>
            </a:r>
          </a:p>
          <a:p xmlns:a="http://schemas.openxmlformats.org/drawingml/2006/main">
            <a:pPr algn="ctr"/>
            <a:r>
              <a:rPr lang="en-GB" sz="1000">
                <a:latin typeface="Segoe UI" panose="020B0502040204020203" pitchFamily="34" charset="0"/>
                <a:cs typeface="Segoe UI" panose="020B0502040204020203" pitchFamily="34" charset="0"/>
              </a:rPr>
              <a:t>between decile one and ten</a:t>
            </a:r>
          </a:p>
        </cdr:txBody>
      </cdr:sp>
    </cdr:grpSp>
  </cdr:relSizeAnchor>
  <cdr:relSizeAnchor xmlns:cdr="http://schemas.openxmlformats.org/drawingml/2006/chartDrawing">
    <cdr:from>
      <cdr:x>0</cdr:x>
      <cdr:y>0.96021</cdr:y>
    </cdr:from>
    <cdr:to>
      <cdr:x>0.35822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839918"/>
          <a:ext cx="3333750" cy="242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Segoe UI" panose="020B0502040204020203" pitchFamily="34" charset="0"/>
              <a:cs typeface="Segoe UI" panose="020B0502040204020203" pitchFamily="34" charset="0"/>
            </a:rPr>
            <a:t>1. Scottish Index of Multiple Deprivation (2016 based)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6162675" cy="92106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0.22768</cdr:x>
      <cdr:y>0.49125</cdr:y>
    </cdr:from>
    <cdr:to>
      <cdr:x>0.64151</cdr:x>
      <cdr:y>0.54003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02901" y="4523196"/>
          <a:ext cx="2549973" cy="449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Segoe UI" panose="020B0502040204020203" pitchFamily="34" charset="0"/>
              <a:cs typeface="Segoe UI" panose="020B0502040204020203" pitchFamily="34" charset="0"/>
            </a:rPr>
            <a:t>1. Urban-rural 6 fold classification (2016)</a:t>
          </a:r>
        </a:p>
        <a:p xmlns:a="http://schemas.openxmlformats.org/drawingml/2006/main">
          <a:endParaRPr lang="en-GB" sz="900"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0.2974</cdr:x>
      <cdr:y>0.11069</cdr:y>
    </cdr:from>
    <cdr:to>
      <cdr:x>0.50393</cdr:x>
      <cdr:y>0.1231</cdr:y>
    </cdr:to>
    <cdr:sp macro="" textlink="">
      <cdr:nvSpPr>
        <cdr:cNvPr id="3" name="Left Brace 2"/>
        <cdr:cNvSpPr/>
      </cdr:nvSpPr>
      <cdr:spPr>
        <a:xfrm xmlns:a="http://schemas.openxmlformats.org/drawingml/2006/main" rot="5400000" flipV="1">
          <a:off x="2411709" y="440033"/>
          <a:ext cx="114297" cy="1272585"/>
        </a:xfrm>
        <a:prstGeom xmlns:a="http://schemas.openxmlformats.org/drawingml/2006/main" prst="leftBrac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0.53683</cdr:x>
      <cdr:y>0.11311</cdr:y>
    </cdr:from>
    <cdr:to>
      <cdr:x>0.5765</cdr:x>
      <cdr:y>0.12104</cdr:y>
    </cdr:to>
    <cdr:sp macro="" textlink="">
      <cdr:nvSpPr>
        <cdr:cNvPr id="5" name="Left Brace 4"/>
        <cdr:cNvSpPr/>
      </cdr:nvSpPr>
      <cdr:spPr>
        <a:xfrm xmlns:a="http://schemas.openxmlformats.org/drawingml/2006/main" rot="5400000" flipV="1">
          <a:off x="3404650" y="955687"/>
          <a:ext cx="73041" cy="245229"/>
        </a:xfrm>
        <a:prstGeom xmlns:a="http://schemas.openxmlformats.org/drawingml/2006/main" prst="leftBrac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0.3205</cdr:x>
      <cdr:y>0.06448</cdr:y>
    </cdr:from>
    <cdr:to>
      <cdr:x>0.48671</cdr:x>
      <cdr:y>0.10429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974850" y="593725"/>
          <a:ext cx="1024188" cy="366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0">
              <a:latin typeface="Segoe UI" panose="020B0502040204020203" pitchFamily="34" charset="0"/>
              <a:cs typeface="Segoe UI" panose="020B0502040204020203" pitchFamily="34" charset="0"/>
            </a:rPr>
            <a:t>life in </a:t>
          </a:r>
        </a:p>
        <a:p xmlns:a="http://schemas.openxmlformats.org/drawingml/2006/main">
          <a:pPr algn="ctr"/>
          <a:r>
            <a:rPr lang="en-GB" sz="1100" b="0">
              <a:latin typeface="Segoe UI" panose="020B0502040204020203" pitchFamily="34" charset="0"/>
              <a:cs typeface="Segoe UI" panose="020B0502040204020203" pitchFamily="34" charset="0"/>
            </a:rPr>
            <a:t>good health </a:t>
          </a:r>
        </a:p>
      </cdr:txBody>
    </cdr:sp>
  </cdr:relSizeAnchor>
  <cdr:relSizeAnchor xmlns:cdr="http://schemas.openxmlformats.org/drawingml/2006/chartDrawing">
    <cdr:from>
      <cdr:x>0.48998</cdr:x>
      <cdr:y>0.06448</cdr:y>
    </cdr:from>
    <cdr:to>
      <cdr:x>0.62558</cdr:x>
      <cdr:y>0.10429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028951" y="593904"/>
          <a:ext cx="838200" cy="366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0">
              <a:latin typeface="Segoe UI" panose="020B0502040204020203" pitchFamily="34" charset="0"/>
              <a:cs typeface="Segoe UI" panose="020B0502040204020203" pitchFamily="34" charset="0"/>
            </a:rPr>
            <a:t> not good health </a:t>
          </a:r>
        </a:p>
      </cdr:txBody>
    </cdr:sp>
  </cdr:relSizeAnchor>
  <cdr:relSizeAnchor xmlns:cdr="http://schemas.openxmlformats.org/drawingml/2006/chartDrawing">
    <cdr:from>
      <cdr:x>0.61729</cdr:x>
      <cdr:y>0.25276</cdr:y>
    </cdr:from>
    <cdr:to>
      <cdr:x>0.80691</cdr:x>
      <cdr:y>0.30207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803650" y="2327275"/>
          <a:ext cx="1168400" cy="454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0">
              <a:latin typeface="Segoe UI" panose="020B0502040204020203" pitchFamily="34" charset="0"/>
              <a:cs typeface="Segoe UI" panose="020B0502040204020203" pitchFamily="34" charset="0"/>
            </a:rPr>
            <a:t>Total life expectancy</a:t>
          </a:r>
        </a:p>
        <a:p xmlns:a="http://schemas.openxmlformats.org/drawingml/2006/main">
          <a:pPr algn="ctr"/>
          <a:endParaRPr lang="en-GB" sz="1100" b="0"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6162675" cy="92106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0.2565</cdr:x>
      <cdr:y>0.51267</cdr:y>
    </cdr:from>
    <cdr:to>
      <cdr:x>0.67397</cdr:x>
      <cdr:y>0.56145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80512" y="4720380"/>
          <a:ext cx="2572387" cy="449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Segoe UI" panose="020B0502040204020203" pitchFamily="34" charset="0"/>
              <a:cs typeface="Segoe UI" panose="020B0502040204020203" pitchFamily="34" charset="0"/>
            </a:rPr>
            <a:t>1. Urban-rural 6 fold classification (2016)</a:t>
          </a:r>
        </a:p>
        <a:p xmlns:a="http://schemas.openxmlformats.org/drawingml/2006/main">
          <a:endParaRPr lang="en-GB" sz="900"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  <cdr:relSizeAnchor xmlns:cdr="http://schemas.openxmlformats.org/drawingml/2006/chartDrawing">
    <cdr:from>
      <cdr:x>0.29731</cdr:x>
      <cdr:y>0.12552</cdr:y>
    </cdr:from>
    <cdr:to>
      <cdr:x>0.50384</cdr:x>
      <cdr:y>0.13793</cdr:y>
    </cdr:to>
    <cdr:sp macro="" textlink="">
      <cdr:nvSpPr>
        <cdr:cNvPr id="4" name="Left Brace 3"/>
        <cdr:cNvSpPr/>
      </cdr:nvSpPr>
      <cdr:spPr>
        <a:xfrm xmlns:a="http://schemas.openxmlformats.org/drawingml/2006/main" rot="5400000" flipV="1">
          <a:off x="2411119" y="576556"/>
          <a:ext cx="114297" cy="1272585"/>
        </a:xfrm>
        <a:prstGeom xmlns:a="http://schemas.openxmlformats.org/drawingml/2006/main" prst="leftBrac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0.53837</cdr:x>
      <cdr:y>0.12724</cdr:y>
    </cdr:from>
    <cdr:to>
      <cdr:x>0.59041</cdr:x>
      <cdr:y>0.13758</cdr:y>
    </cdr:to>
    <cdr:sp macro="" textlink="">
      <cdr:nvSpPr>
        <cdr:cNvPr id="5" name="Left Brace 4"/>
        <cdr:cNvSpPr/>
      </cdr:nvSpPr>
      <cdr:spPr>
        <a:xfrm xmlns:a="http://schemas.openxmlformats.org/drawingml/2006/main" rot="5400000" flipV="1">
          <a:off x="3441310" y="1058775"/>
          <a:ext cx="95239" cy="321697"/>
        </a:xfrm>
        <a:prstGeom xmlns:a="http://schemas.openxmlformats.org/drawingml/2006/main" prst="leftBrac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0.32359</cdr:x>
      <cdr:y>0.07897</cdr:y>
    </cdr:from>
    <cdr:to>
      <cdr:x>0.4898</cdr:x>
      <cdr:y>0.11877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993900" y="727075"/>
          <a:ext cx="1024188" cy="366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0">
              <a:latin typeface="Segoe UI" panose="020B0502040204020203" pitchFamily="34" charset="0"/>
              <a:cs typeface="Segoe UI" panose="020B0502040204020203" pitchFamily="34" charset="0"/>
            </a:rPr>
            <a:t>life in </a:t>
          </a:r>
        </a:p>
        <a:p xmlns:a="http://schemas.openxmlformats.org/drawingml/2006/main">
          <a:pPr algn="ctr"/>
          <a:r>
            <a:rPr lang="en-GB" sz="1100" b="0">
              <a:latin typeface="Segoe UI" panose="020B0502040204020203" pitchFamily="34" charset="0"/>
              <a:cs typeface="Segoe UI" panose="020B0502040204020203" pitchFamily="34" charset="0"/>
            </a:rPr>
            <a:t>good health </a:t>
          </a:r>
        </a:p>
      </cdr:txBody>
    </cdr:sp>
  </cdr:relSizeAnchor>
  <cdr:relSizeAnchor xmlns:cdr="http://schemas.openxmlformats.org/drawingml/2006/chartDrawing">
    <cdr:from>
      <cdr:x>0.50441</cdr:x>
      <cdr:y>0.05829</cdr:y>
    </cdr:from>
    <cdr:to>
      <cdr:x>0.62712</cdr:x>
      <cdr:y>0.0981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08515" y="536905"/>
          <a:ext cx="756222" cy="366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0">
              <a:latin typeface="Segoe UI" panose="020B0502040204020203" pitchFamily="34" charset="0"/>
              <a:cs typeface="Segoe UI" panose="020B0502040204020203" pitchFamily="34" charset="0"/>
            </a:rPr>
            <a:t>not good health </a:t>
          </a:r>
        </a:p>
      </cdr:txBody>
    </cdr:sp>
  </cdr:relSizeAnchor>
  <cdr:relSizeAnchor xmlns:cdr="http://schemas.openxmlformats.org/drawingml/2006/chartDrawing">
    <cdr:from>
      <cdr:x>0.62966</cdr:x>
      <cdr:y>0.27034</cdr:y>
    </cdr:from>
    <cdr:to>
      <cdr:x>0.81927</cdr:x>
      <cdr:y>0.31966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879850" y="2489200"/>
          <a:ext cx="1168400" cy="454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0">
              <a:latin typeface="Segoe UI" panose="020B0502040204020203" pitchFamily="34" charset="0"/>
              <a:cs typeface="Segoe UI" panose="020B0502040204020203" pitchFamily="34" charset="0"/>
            </a:rPr>
            <a:t>Total life expectancy</a:t>
          </a:r>
        </a:p>
        <a:p xmlns:a="http://schemas.openxmlformats.org/drawingml/2006/main">
          <a:pPr algn="ctr"/>
          <a:endParaRPr lang="en-GB" sz="1100" b="0">
            <a:latin typeface="Segoe UI" panose="020B0502040204020203" pitchFamily="34" charset="0"/>
            <a:cs typeface="Segoe UI" panose="020B0502040204020203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6174441" cy="92224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0.32845</cdr:x>
      <cdr:y>0.10206</cdr:y>
    </cdr:from>
    <cdr:to>
      <cdr:x>0.55789</cdr:x>
      <cdr:y>0.11168</cdr:y>
    </cdr:to>
    <cdr:sp macro="" textlink="">
      <cdr:nvSpPr>
        <cdr:cNvPr id="2" name="Left Brace 1"/>
        <cdr:cNvSpPr/>
      </cdr:nvSpPr>
      <cdr:spPr>
        <a:xfrm xmlns:a="http://schemas.openxmlformats.org/drawingml/2006/main" rot="5400000" flipV="1">
          <a:off x="4095021" y="-417641"/>
          <a:ext cx="58506" cy="2135268"/>
        </a:xfrm>
        <a:prstGeom xmlns:a="http://schemas.openxmlformats.org/drawingml/2006/main" prst="leftBrac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0.61725</cdr:x>
      <cdr:y>0.10335</cdr:y>
    </cdr:from>
    <cdr:to>
      <cdr:x>0.66129</cdr:x>
      <cdr:y>0.11086</cdr:y>
    </cdr:to>
    <cdr:sp macro="" textlink="">
      <cdr:nvSpPr>
        <cdr:cNvPr id="3" name="Left Brace 2"/>
        <cdr:cNvSpPr/>
      </cdr:nvSpPr>
      <cdr:spPr>
        <a:xfrm xmlns:a="http://schemas.openxmlformats.org/drawingml/2006/main" rot="5400000" flipV="1">
          <a:off x="3918429" y="851624"/>
          <a:ext cx="69262" cy="272330"/>
        </a:xfrm>
        <a:prstGeom xmlns:a="http://schemas.openxmlformats.org/drawingml/2006/main" prst="leftBrac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0.3645</cdr:x>
      <cdr:y>0.05584</cdr:y>
    </cdr:from>
    <cdr:to>
      <cdr:x>0.53018</cdr:x>
      <cdr:y>0.09564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246019" y="514172"/>
          <a:ext cx="1020900" cy="366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0">
              <a:latin typeface="Segoe UI" panose="020B0502040204020203" pitchFamily="34" charset="0"/>
              <a:cs typeface="Segoe UI" panose="020B0502040204020203" pitchFamily="34" charset="0"/>
            </a:rPr>
            <a:t>life in </a:t>
          </a:r>
        </a:p>
        <a:p xmlns:a="http://schemas.openxmlformats.org/drawingml/2006/main">
          <a:pPr algn="ctr"/>
          <a:r>
            <a:rPr lang="en-GB" sz="1000" b="0">
              <a:latin typeface="Segoe UI" panose="020B0502040204020203" pitchFamily="34" charset="0"/>
              <a:cs typeface="Segoe UI" panose="020B0502040204020203" pitchFamily="34" charset="0"/>
            </a:rPr>
            <a:t>good health </a:t>
          </a:r>
        </a:p>
      </cdr:txBody>
    </cdr:sp>
  </cdr:relSizeAnchor>
  <cdr:relSizeAnchor xmlns:cdr="http://schemas.openxmlformats.org/drawingml/2006/chartDrawing">
    <cdr:from>
      <cdr:x>0.57027</cdr:x>
      <cdr:y>0.05328</cdr:y>
    </cdr:from>
    <cdr:to>
      <cdr:x>0.7087</cdr:x>
      <cdr:y>0.09308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526385" y="491381"/>
          <a:ext cx="856008" cy="367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0">
              <a:latin typeface="Segoe UI" panose="020B0502040204020203" pitchFamily="34" charset="0"/>
              <a:cs typeface="Segoe UI" panose="020B0502040204020203" pitchFamily="34" charset="0"/>
            </a:rPr>
            <a:t> not</a:t>
          </a:r>
          <a:r>
            <a:rPr lang="en-GB" sz="1100" b="0" baseline="0">
              <a:latin typeface="Segoe UI" panose="020B0502040204020203" pitchFamily="34" charset="0"/>
              <a:cs typeface="Segoe UI" panose="020B0502040204020203" pitchFamily="34" charset="0"/>
            </a:rPr>
            <a:t> good</a:t>
          </a:r>
          <a:r>
            <a:rPr lang="en-GB" sz="1100" b="0">
              <a:latin typeface="Segoe UI" panose="020B0502040204020203" pitchFamily="34" charset="0"/>
              <a:cs typeface="Segoe UI" panose="020B0502040204020203" pitchFamily="34" charset="0"/>
            </a:rPr>
            <a:t> health </a:t>
          </a:r>
        </a:p>
      </cdr:txBody>
    </cdr:sp>
  </cdr:relSizeAnchor>
  <cdr:relSizeAnchor xmlns:cdr="http://schemas.openxmlformats.org/drawingml/2006/chartDrawing">
    <cdr:from>
      <cdr:x>0.74597</cdr:x>
      <cdr:y>0.44672</cdr:y>
    </cdr:from>
    <cdr:to>
      <cdr:x>0.89504</cdr:x>
      <cdr:y>0.64954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596528" y="4113174"/>
          <a:ext cx="918563" cy="1867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latin typeface="Segoe UI" panose="020B0502040204020203" pitchFamily="34" charset="0"/>
              <a:cs typeface="Segoe UI" panose="020B0502040204020203" pitchFamily="34" charset="0"/>
            </a:rPr>
            <a:t>Total life</a:t>
          </a:r>
        </a:p>
        <a:p xmlns:a="http://schemas.openxmlformats.org/drawingml/2006/main">
          <a:r>
            <a:rPr lang="en-GB" sz="1100">
              <a:latin typeface="Segoe UI" panose="020B0502040204020203" pitchFamily="34" charset="0"/>
              <a:cs typeface="Segoe UI" panose="020B0502040204020203" pitchFamily="34" charset="0"/>
            </a:rPr>
            <a:t>expectancy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6174441" cy="92224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0.35211</cdr:x>
      <cdr:y>0.05172</cdr:y>
    </cdr:from>
    <cdr:to>
      <cdr:x>0.58301</cdr:x>
      <cdr:y>0.10508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77345" y="477027"/>
          <a:ext cx="1427814" cy="492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050" b="0">
              <a:latin typeface="Segoe UI" panose="020B0502040204020203" pitchFamily="34" charset="0"/>
              <a:cs typeface="Segoe UI" panose="020B0502040204020203" pitchFamily="34" charset="0"/>
            </a:rPr>
            <a:t>life in </a:t>
          </a:r>
        </a:p>
        <a:p xmlns:a="http://schemas.openxmlformats.org/drawingml/2006/main">
          <a:pPr algn="ctr"/>
          <a:r>
            <a:rPr lang="en-GB" sz="1050" b="0">
              <a:latin typeface="Segoe UI" panose="020B0502040204020203" pitchFamily="34" charset="0"/>
              <a:cs typeface="Segoe UI" panose="020B0502040204020203" pitchFamily="34" charset="0"/>
            </a:rPr>
            <a:t>good health </a:t>
          </a:r>
        </a:p>
      </cdr:txBody>
    </cdr:sp>
  </cdr:relSizeAnchor>
  <cdr:relSizeAnchor xmlns:cdr="http://schemas.openxmlformats.org/drawingml/2006/chartDrawing">
    <cdr:from>
      <cdr:x>0.54788</cdr:x>
      <cdr:y>0.05082</cdr:y>
    </cdr:from>
    <cdr:to>
      <cdr:x>0.69438</cdr:x>
      <cdr:y>0.10128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87921" y="468690"/>
          <a:ext cx="905889" cy="465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0">
              <a:latin typeface="Segoe UI" panose="020B0502040204020203" pitchFamily="34" charset="0"/>
              <a:cs typeface="Segoe UI" panose="020B0502040204020203" pitchFamily="34" charset="0"/>
            </a:rPr>
            <a:t>not good health </a:t>
          </a:r>
        </a:p>
      </cdr:txBody>
    </cdr:sp>
  </cdr:relSizeAnchor>
  <cdr:relSizeAnchor xmlns:cdr="http://schemas.openxmlformats.org/drawingml/2006/chartDrawing">
    <cdr:from>
      <cdr:x>0.35312</cdr:x>
      <cdr:y>0.10248</cdr:y>
    </cdr:from>
    <cdr:to>
      <cdr:x>0.57041</cdr:x>
      <cdr:y>0.11297</cdr:y>
    </cdr:to>
    <cdr:sp macro="" textlink="">
      <cdr:nvSpPr>
        <cdr:cNvPr id="4" name="Left Brace 3"/>
        <cdr:cNvSpPr/>
      </cdr:nvSpPr>
      <cdr:spPr>
        <a:xfrm xmlns:a="http://schemas.openxmlformats.org/drawingml/2006/main" rot="5400000" flipV="1">
          <a:off x="2807059" y="321702"/>
          <a:ext cx="96705" cy="1343654"/>
        </a:xfrm>
        <a:prstGeom xmlns:a="http://schemas.openxmlformats.org/drawingml/2006/main" prst="leftBrace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0.59079</cdr:x>
      <cdr:y>0.10525</cdr:y>
    </cdr:from>
    <cdr:to>
      <cdr:x>0.64657</cdr:x>
      <cdr:y>0.11277</cdr:y>
    </cdr:to>
    <cdr:sp macro="" textlink="">
      <cdr:nvSpPr>
        <cdr:cNvPr id="5" name="Left Brace 4"/>
        <cdr:cNvSpPr/>
      </cdr:nvSpPr>
      <cdr:spPr>
        <a:xfrm xmlns:a="http://schemas.openxmlformats.org/drawingml/2006/main" rot="5400000" flipV="1">
          <a:off x="3791018" y="832875"/>
          <a:ext cx="69354" cy="344926"/>
        </a:xfrm>
        <a:prstGeom xmlns:a="http://schemas.openxmlformats.org/drawingml/2006/main" prst="leftBrace">
          <a:avLst/>
        </a:prstGeom>
        <a:ln xmlns:a="http://schemas.openxmlformats.org/drawingml/2006/main" w="127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0.72211</cdr:x>
      <cdr:y>0.4525</cdr:y>
    </cdr:from>
    <cdr:to>
      <cdr:x>0.88168</cdr:x>
      <cdr:y>0.65532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49514" y="4166381"/>
          <a:ext cx="983264" cy="18675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Segoe UI" panose="020B0502040204020203" pitchFamily="34" charset="0"/>
              <a:cs typeface="Segoe UI" panose="020B0502040204020203" pitchFamily="34" charset="0"/>
            </a:rPr>
            <a:t>Total life</a:t>
          </a:r>
        </a:p>
        <a:p xmlns:a="http://schemas.openxmlformats.org/drawingml/2006/main">
          <a:r>
            <a:rPr lang="en-GB" sz="1100">
              <a:latin typeface="Segoe UI" panose="020B0502040204020203" pitchFamily="34" charset="0"/>
              <a:cs typeface="Segoe UI" panose="020B0502040204020203" pitchFamily="34" charset="0"/>
            </a:rPr>
            <a:t>expectancy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443992\AppData\Local\Microsoft\Windows\INetCache\Content.Outlook\KYLI3XWR\NRS%20-%202016-2018%20Life%20expectancy%20in%20Scottish%20areas%20-%20figures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.1"/>
      <sheetName val="Fig.1 data"/>
      <sheetName val="Fig.2a"/>
      <sheetName val="Fig.2b"/>
      <sheetName val="Fig.2 data"/>
      <sheetName val="Fig. 3a"/>
      <sheetName val="Fig.3b"/>
      <sheetName val="Fig.3 data"/>
      <sheetName val="Fig.4a"/>
      <sheetName val="Fig.4b"/>
      <sheetName val="Fig.4 data"/>
      <sheetName val="Fig.5a"/>
      <sheetName val="Fig.5b"/>
      <sheetName val="Fig.5 data"/>
      <sheetName val="Fig.6a"/>
      <sheetName val="Fig.6b"/>
      <sheetName val="Fig.6 data"/>
      <sheetName val="Fig.7a"/>
      <sheetName val="Fig.7b"/>
      <sheetName val="Fig.7 data"/>
      <sheetName val="Fig.8a"/>
      <sheetName val="Fig.8b"/>
      <sheetName val="Fig.8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1">
          <cell r="B41" t="str">
            <v>Glasgow City</v>
          </cell>
          <cell r="C41">
            <v>73.362827393680007</v>
          </cell>
          <cell r="D41">
            <v>56.084609373507917</v>
          </cell>
          <cell r="E41">
            <v>17.278218020172091</v>
          </cell>
          <cell r="F41">
            <v>1.6328787063790173</v>
          </cell>
          <cell r="J41" t="str">
            <v>Glasgow City</v>
          </cell>
          <cell r="K41">
            <v>78.662711597330002</v>
          </cell>
          <cell r="L41">
            <v>58.156877122950547</v>
          </cell>
          <cell r="M41">
            <v>20.505834474379455</v>
          </cell>
          <cell r="N41">
            <v>1.9623736721385399</v>
          </cell>
        </row>
        <row r="42">
          <cell r="B42" t="str">
            <v>Dundee City</v>
          </cell>
          <cell r="C42">
            <v>73.954664495550006</v>
          </cell>
          <cell r="D42">
            <v>56.458655541589913</v>
          </cell>
          <cell r="E42">
            <v>17.496008953960093</v>
          </cell>
          <cell r="F42">
            <v>2.0795143935916229</v>
          </cell>
          <cell r="J42" t="str">
            <v>West Dunbartonshire</v>
          </cell>
          <cell r="K42">
            <v>79.19832465364</v>
          </cell>
          <cell r="L42">
            <v>60.65589065440448</v>
          </cell>
          <cell r="M42">
            <v>18.54243399923552</v>
          </cell>
          <cell r="N42">
            <v>1.731336182779593</v>
          </cell>
        </row>
        <row r="43">
          <cell r="B43" t="str">
            <v>West Dunbartonshire</v>
          </cell>
          <cell r="C43">
            <v>74.989485130329996</v>
          </cell>
          <cell r="D43">
            <v>58.345977757494332</v>
          </cell>
          <cell r="E43">
            <v>16.643507372835664</v>
          </cell>
          <cell r="F43">
            <v>1.7398762825712524</v>
          </cell>
          <cell r="J43" t="str">
            <v>Dundee City</v>
          </cell>
          <cell r="K43">
            <v>79.225052408409994</v>
          </cell>
          <cell r="L43">
            <v>59.823129456741988</v>
          </cell>
          <cell r="M43">
            <v>19.401922951668006</v>
          </cell>
          <cell r="N43">
            <v>2.0771252312035955</v>
          </cell>
        </row>
        <row r="44">
          <cell r="B44" t="str">
            <v>Inverclyde</v>
          </cell>
          <cell r="C44">
            <v>75.164064860379995</v>
          </cell>
          <cell r="D44">
            <v>59.580852723303138</v>
          </cell>
          <cell r="E44">
            <v>15.583212137076856</v>
          </cell>
          <cell r="F44">
            <v>1.904568973920135</v>
          </cell>
          <cell r="J44" t="str">
            <v>Inverclyde</v>
          </cell>
          <cell r="K44">
            <v>79.597517529539999</v>
          </cell>
          <cell r="L44">
            <v>59.705769474754547</v>
          </cell>
          <cell r="M44">
            <v>19.891748054785452</v>
          </cell>
          <cell r="N44">
            <v>2.057693725962956</v>
          </cell>
        </row>
        <row r="45">
          <cell r="B45" t="str">
            <v>North Lanarkshire</v>
          </cell>
          <cell r="C45">
            <v>75.230439284949995</v>
          </cell>
          <cell r="D45">
            <v>57.958290798938343</v>
          </cell>
          <cell r="E45">
            <v>17.272148486011652</v>
          </cell>
          <cell r="F45">
            <v>1.8500778664000634</v>
          </cell>
          <cell r="J45" t="str">
            <v>North Lanarkshire</v>
          </cell>
          <cell r="K45">
            <v>79.613128448599994</v>
          </cell>
          <cell r="L45">
            <v>58.942624935905123</v>
          </cell>
          <cell r="M45">
            <v>20.670503512694872</v>
          </cell>
          <cell r="N45">
            <v>1.9679455857943537</v>
          </cell>
        </row>
        <row r="46">
          <cell r="B46" t="str">
            <v>Renfrewshire</v>
          </cell>
          <cell r="C46">
            <v>75.818545229470004</v>
          </cell>
          <cell r="D46">
            <v>60.174244041878019</v>
          </cell>
          <cell r="E46">
            <v>15.644301187591985</v>
          </cell>
          <cell r="F46">
            <v>1.8520164622675992</v>
          </cell>
          <cell r="J46" t="str">
            <v>North Ayrshire</v>
          </cell>
          <cell r="K46">
            <v>79.875024630159999</v>
          </cell>
          <cell r="L46">
            <v>56.012085804986263</v>
          </cell>
          <cell r="M46">
            <v>23.862938825173735</v>
          </cell>
          <cell r="N46">
            <v>2.169414481706184</v>
          </cell>
        </row>
        <row r="47">
          <cell r="B47" t="str">
            <v>East Ayrshire</v>
          </cell>
          <cell r="C47">
            <v>76.007076513420003</v>
          </cell>
          <cell r="D47">
            <v>57.785439628044202</v>
          </cell>
          <cell r="E47">
            <v>18.221636885375801</v>
          </cell>
          <cell r="F47">
            <v>2.0944775424351008</v>
          </cell>
          <cell r="J47" t="str">
            <v>East Ayrshire</v>
          </cell>
          <cell r="K47">
            <v>79.963454762810002</v>
          </cell>
          <cell r="L47">
            <v>58.749267486454869</v>
          </cell>
          <cell r="M47">
            <v>21.214187276355133</v>
          </cell>
          <cell r="N47">
            <v>2.134694648385036</v>
          </cell>
        </row>
        <row r="48">
          <cell r="B48" t="str">
            <v>North Ayrshire</v>
          </cell>
          <cell r="C48">
            <v>76.339655799529993</v>
          </cell>
          <cell r="D48">
            <v>57.326551524809972</v>
          </cell>
          <cell r="E48">
            <v>19.013104274720021</v>
          </cell>
          <cell r="F48">
            <v>2.1455262939553492</v>
          </cell>
          <cell r="J48" t="str">
            <v>Falkirk</v>
          </cell>
          <cell r="K48">
            <v>80.303144500830001</v>
          </cell>
          <cell r="L48">
            <v>60.201337668232412</v>
          </cell>
          <cell r="M48">
            <v>20.101806832597589</v>
          </cell>
          <cell r="N48">
            <v>1.9586050939246533</v>
          </cell>
        </row>
        <row r="49">
          <cell r="B49" t="str">
            <v>South Lanarkshire</v>
          </cell>
          <cell r="C49">
            <v>76.828394324889999</v>
          </cell>
          <cell r="D49">
            <v>59.267278676274977</v>
          </cell>
          <cell r="E49">
            <v>17.561115648615022</v>
          </cell>
          <cell r="F49">
            <v>1.9552787890316949</v>
          </cell>
          <cell r="J49" t="str">
            <v>Renfrewshire</v>
          </cell>
          <cell r="K49">
            <v>80.413378844039997</v>
          </cell>
          <cell r="L49">
            <v>62.160399109930417</v>
          </cell>
          <cell r="M49">
            <v>18.25297973410958</v>
          </cell>
          <cell r="N49">
            <v>1.964465246875676</v>
          </cell>
        </row>
        <row r="50">
          <cell r="B50" t="str">
            <v>Aberdeen City</v>
          </cell>
          <cell r="C50">
            <v>76.898904559089999</v>
          </cell>
          <cell r="D50">
            <v>60.956635205975083</v>
          </cell>
          <cell r="E50">
            <v>15.942269353114916</v>
          </cell>
          <cell r="F50">
            <v>2.0539902894986639</v>
          </cell>
          <cell r="J50" t="str">
            <v>South Lanarkshire</v>
          </cell>
          <cell r="K50">
            <v>80.633697736529996</v>
          </cell>
          <cell r="L50">
            <v>62.209822095446341</v>
          </cell>
          <cell r="M50">
            <v>18.423875641083654</v>
          </cell>
          <cell r="N50">
            <v>1.983194817199859</v>
          </cell>
        </row>
        <row r="51">
          <cell r="B51" t="str">
            <v>Clackmannanshire</v>
          </cell>
          <cell r="C51">
            <v>76.902107881239999</v>
          </cell>
          <cell r="D51">
            <v>62.208905649315867</v>
          </cell>
          <cell r="E51">
            <v>14.693202231924133</v>
          </cell>
          <cell r="F51">
            <v>2.5275191028887036</v>
          </cell>
          <cell r="J51" t="str">
            <v>Clackmannanshire</v>
          </cell>
          <cell r="K51">
            <v>80.669506521399995</v>
          </cell>
          <cell r="L51">
            <v>61.561398855854691</v>
          </cell>
          <cell r="M51">
            <v>19.108107665545305</v>
          </cell>
          <cell r="N51">
            <v>2.9410148466725587</v>
          </cell>
        </row>
        <row r="52">
          <cell r="B52" t="str">
            <v>Falkirk</v>
          </cell>
          <cell r="C52">
            <v>77.101468567210006</v>
          </cell>
          <cell r="D52">
            <v>62.103214978145559</v>
          </cell>
          <cell r="E52">
            <v>14.998253589064447</v>
          </cell>
          <cell r="F52">
            <v>1.7929427342192881</v>
          </cell>
          <cell r="J52" t="str">
            <v>West Lothian</v>
          </cell>
          <cell r="K52">
            <v>80.779883915200003</v>
          </cell>
          <cell r="L52">
            <v>61.814919832159511</v>
          </cell>
          <cell r="M52">
            <v>18.964964083040492</v>
          </cell>
          <cell r="N52">
            <v>2.2476545218360897</v>
          </cell>
        </row>
        <row r="53">
          <cell r="B53" t="str">
            <v>Fife</v>
          </cell>
          <cell r="C53">
            <v>77.232831274229994</v>
          </cell>
          <cell r="D53">
            <v>60.972461768636592</v>
          </cell>
          <cell r="E53">
            <v>16.260369505593403</v>
          </cell>
          <cell r="F53">
            <v>1.9712077566334187</v>
          </cell>
          <cell r="J53" t="str">
            <v>Fife</v>
          </cell>
          <cell r="K53">
            <v>81.000500867989999</v>
          </cell>
          <cell r="L53">
            <v>60.161359223823993</v>
          </cell>
          <cell r="M53">
            <v>20.839141644166006</v>
          </cell>
          <cell r="N53">
            <v>2.1822157298791467</v>
          </cell>
        </row>
        <row r="54">
          <cell r="B54" t="str">
            <v>South Ayrshire</v>
          </cell>
          <cell r="C54">
            <v>77.300945064429996</v>
          </cell>
          <cell r="D54">
            <v>61.683186261263529</v>
          </cell>
          <cell r="E54">
            <v>15.617758803166467</v>
          </cell>
          <cell r="F54">
            <v>1.7631503286354899</v>
          </cell>
          <cell r="J54" t="str">
            <v>Aberdeen City</v>
          </cell>
          <cell r="K54">
            <v>81.136578683300002</v>
          </cell>
          <cell r="L54">
            <v>63.406519250054409</v>
          </cell>
          <cell r="M54">
            <v>17.730059433245593</v>
          </cell>
          <cell r="N54">
            <v>2.3288762745393257</v>
          </cell>
        </row>
        <row r="55">
          <cell r="B55" t="str">
            <v>Na h-Eileanan Siar</v>
          </cell>
          <cell r="C55">
            <v>77.441570154649995</v>
          </cell>
          <cell r="D55">
            <v>66.065012383402774</v>
          </cell>
          <cell r="E55">
            <v>11.376557771247221</v>
          </cell>
          <cell r="F55">
            <v>2.3997542826426823</v>
          </cell>
          <cell r="J55" t="str">
            <v>South Ayrshire</v>
          </cell>
          <cell r="K55">
            <v>81.256967964880005</v>
          </cell>
          <cell r="L55">
            <v>63.693762615924953</v>
          </cell>
          <cell r="M55">
            <v>17.563205348955051</v>
          </cell>
          <cell r="N55">
            <v>2.00683584597531</v>
          </cell>
        </row>
        <row r="56">
          <cell r="B56" t="str">
            <v>Highland</v>
          </cell>
          <cell r="C56">
            <v>77.754055730709993</v>
          </cell>
          <cell r="D56">
            <v>64.213587101333587</v>
          </cell>
          <cell r="E56">
            <v>13.540468629376406</v>
          </cell>
          <cell r="F56">
            <v>2.0555002405608178</v>
          </cell>
          <cell r="J56" t="str">
            <v>Moray</v>
          </cell>
          <cell r="K56">
            <v>81.678047991260001</v>
          </cell>
          <cell r="L56">
            <v>62.109913948941433</v>
          </cell>
          <cell r="M56">
            <v>19.568134042318569</v>
          </cell>
          <cell r="N56">
            <v>2.2800031765820705</v>
          </cell>
        </row>
        <row r="57">
          <cell r="B57" t="str">
            <v>West Lothian</v>
          </cell>
          <cell r="C57">
            <v>77.791531024150004</v>
          </cell>
          <cell r="D57">
            <v>63.039810204892717</v>
          </cell>
          <cell r="E57">
            <v>14.751720819257287</v>
          </cell>
          <cell r="F57">
            <v>1.9890413424976643</v>
          </cell>
          <cell r="J57" t="str">
            <v>Midlothian</v>
          </cell>
          <cell r="K57">
            <v>81.679028665550007</v>
          </cell>
          <cell r="L57">
            <v>63.457679950769403</v>
          </cell>
          <cell r="M57">
            <v>18.221348714780603</v>
          </cell>
          <cell r="N57">
            <v>2.39814183635783</v>
          </cell>
        </row>
        <row r="58">
          <cell r="B58" t="str">
            <v>Argyll and Bute</v>
          </cell>
          <cell r="C58">
            <v>77.884950685660002</v>
          </cell>
          <cell r="D58">
            <v>65.210927748585163</v>
          </cell>
          <cell r="E58">
            <v>12.674022937074838</v>
          </cell>
          <cell r="F58">
            <v>1.4848533429035129</v>
          </cell>
          <cell r="J58" t="str">
            <v>Angus</v>
          </cell>
          <cell r="K58">
            <v>81.755141433109998</v>
          </cell>
          <cell r="L58">
            <v>63.387964407547777</v>
          </cell>
          <cell r="M58">
            <v>18.367177025562221</v>
          </cell>
          <cell r="N58">
            <v>2.1516783593216005</v>
          </cell>
        </row>
        <row r="59">
          <cell r="B59" t="str">
            <v>Midlothian</v>
          </cell>
          <cell r="C59">
            <v>77.921097763269998</v>
          </cell>
          <cell r="D59">
            <v>61.016905658499802</v>
          </cell>
          <cell r="E59">
            <v>16.904192104770196</v>
          </cell>
          <cell r="F59">
            <v>2.2710697602376513</v>
          </cell>
          <cell r="J59" t="str">
            <v>Dumfries and Galloway</v>
          </cell>
          <cell r="K59">
            <v>81.762785905160001</v>
          </cell>
          <cell r="L59">
            <v>64.250831230958724</v>
          </cell>
          <cell r="M59">
            <v>17.511954674201277</v>
          </cell>
          <cell r="N59">
            <v>2.1453660575666618</v>
          </cell>
        </row>
        <row r="60">
          <cell r="B60" t="str">
            <v>Dumfries and Galloway</v>
          </cell>
          <cell r="C60">
            <v>77.923103860929999</v>
          </cell>
          <cell r="D60">
            <v>64.16616775165221</v>
          </cell>
          <cell r="E60">
            <v>13.756936109277788</v>
          </cell>
          <cell r="F60">
            <v>1.640872934053867</v>
          </cell>
          <cell r="J60" t="str">
            <v>Argyll and Bute</v>
          </cell>
          <cell r="K60">
            <v>81.844882639429997</v>
          </cell>
          <cell r="L60">
            <v>62.949238645717962</v>
          </cell>
          <cell r="M60">
            <v>18.895643993712035</v>
          </cell>
          <cell r="N60">
            <v>1.9603902472484549</v>
          </cell>
        </row>
        <row r="61">
          <cell r="B61" t="str">
            <v>City of Edinburgh</v>
          </cell>
          <cell r="C61">
            <v>78.080280623649998</v>
          </cell>
          <cell r="D61">
            <v>65.396534481997946</v>
          </cell>
          <cell r="E61">
            <v>12.683746141652051</v>
          </cell>
          <cell r="F61">
            <v>1.8017194866809874</v>
          </cell>
          <cell r="J61" t="str">
            <v>Orkney Islands</v>
          </cell>
          <cell r="K61">
            <v>82.069232158389994</v>
          </cell>
          <cell r="L61">
            <v>73.315704775134748</v>
          </cell>
          <cell r="M61">
            <v>8.7535273832552463</v>
          </cell>
          <cell r="N61">
            <v>4.1741415001260123</v>
          </cell>
        </row>
        <row r="62">
          <cell r="B62" t="str">
            <v>Angus</v>
          </cell>
          <cell r="C62">
            <v>78.353859001350003</v>
          </cell>
          <cell r="D62">
            <v>61.154928229761254</v>
          </cell>
          <cell r="E62">
            <v>17.198930771588749</v>
          </cell>
          <cell r="F62">
            <v>2.1153372401294419</v>
          </cell>
          <cell r="J62" t="str">
            <v>Scottish Borders</v>
          </cell>
          <cell r="K62">
            <v>82.089059684579993</v>
          </cell>
          <cell r="L62">
            <v>65.31624687860392</v>
          </cell>
          <cell r="M62">
            <v>16.772812805976073</v>
          </cell>
          <cell r="N62">
            <v>2.0217125327983325</v>
          </cell>
        </row>
        <row r="63">
          <cell r="B63" t="str">
            <v>East Lothian</v>
          </cell>
          <cell r="C63">
            <v>78.641906116659996</v>
          </cell>
          <cell r="D63">
            <v>65.451291476109304</v>
          </cell>
          <cell r="E63">
            <v>13.190614640550692</v>
          </cell>
          <cell r="F63">
            <v>1.8524304227558872</v>
          </cell>
          <cell r="J63" t="str">
            <v>City of Edinburgh</v>
          </cell>
          <cell r="K63">
            <v>82.292313866019995</v>
          </cell>
          <cell r="L63">
            <v>63.861015409904567</v>
          </cell>
          <cell r="M63">
            <v>18.431298456115428</v>
          </cell>
          <cell r="N63">
            <v>2.2436350245980279</v>
          </cell>
        </row>
        <row r="64">
          <cell r="B64" t="str">
            <v>Stirling</v>
          </cell>
          <cell r="C64">
            <v>78.677586665589999</v>
          </cell>
          <cell r="D64">
            <v>63.275900700254262</v>
          </cell>
          <cell r="E64">
            <v>15.401685965335737</v>
          </cell>
          <cell r="F64">
            <v>2.1545751059180347</v>
          </cell>
          <cell r="J64" t="str">
            <v>Highland</v>
          </cell>
          <cell r="K64">
            <v>82.351177807170004</v>
          </cell>
          <cell r="L64">
            <v>65.770287181172336</v>
          </cell>
          <cell r="M64">
            <v>16.580890625997668</v>
          </cell>
          <cell r="N64">
            <v>2.4018056163848556</v>
          </cell>
        </row>
        <row r="65">
          <cell r="B65" t="str">
            <v>Scottish Borders</v>
          </cell>
          <cell r="C65">
            <v>78.833572738379999</v>
          </cell>
          <cell r="D65">
            <v>63.498356269288877</v>
          </cell>
          <cell r="E65">
            <v>15.335216469091122</v>
          </cell>
          <cell r="F65">
            <v>1.8535747962971243</v>
          </cell>
          <cell r="J65" t="str">
            <v>East Lothian</v>
          </cell>
          <cell r="K65">
            <v>82.366956166289995</v>
          </cell>
          <cell r="L65">
            <v>64.028326567203351</v>
          </cell>
          <cell r="M65">
            <v>18.338629599086644</v>
          </cell>
          <cell r="N65">
            <v>2.1449761448941089</v>
          </cell>
        </row>
        <row r="66">
          <cell r="B66" t="str">
            <v>Moray</v>
          </cell>
          <cell r="C66">
            <v>78.969209912289998</v>
          </cell>
          <cell r="D66">
            <v>62.123699381072328</v>
          </cell>
          <cell r="E66">
            <v>16.84551053121767</v>
          </cell>
          <cell r="F66">
            <v>2.0396065090862905</v>
          </cell>
          <cell r="J66" t="str">
            <v>Na h-Eileanan Siar</v>
          </cell>
          <cell r="K66">
            <v>82.750836329920006</v>
          </cell>
          <cell r="L66">
            <v>66.912556293705848</v>
          </cell>
          <cell r="M66">
            <v>15.838280036214158</v>
          </cell>
          <cell r="N66">
            <v>3.067196554653016</v>
          </cell>
        </row>
        <row r="67">
          <cell r="B67" t="str">
            <v>Orkney Islands</v>
          </cell>
          <cell r="C67">
            <v>79.086513703250006</v>
          </cell>
          <cell r="D67">
            <v>66.679452823270154</v>
          </cell>
          <cell r="E67">
            <v>12.407060879979852</v>
          </cell>
          <cell r="F67">
            <v>4.0653580976664543</v>
          </cell>
          <cell r="J67" t="str">
            <v>Perth and Kinross</v>
          </cell>
          <cell r="K67">
            <v>82.805836833040004</v>
          </cell>
          <cell r="L67">
            <v>65.989596036199814</v>
          </cell>
          <cell r="M67">
            <v>16.816240796840191</v>
          </cell>
          <cell r="N67">
            <v>2.2198432772727941</v>
          </cell>
        </row>
        <row r="68">
          <cell r="B68" t="str">
            <v>Perth and Kinross</v>
          </cell>
          <cell r="C68">
            <v>79.126503185489995</v>
          </cell>
          <cell r="D68">
            <v>66.637149841342747</v>
          </cell>
          <cell r="E68">
            <v>12.489353344147247</v>
          </cell>
          <cell r="F68">
            <v>1.8546942226532934</v>
          </cell>
          <cell r="J68" t="str">
            <v>Stirling</v>
          </cell>
          <cell r="K68">
            <v>82.829842555780004</v>
          </cell>
          <cell r="L68">
            <v>64.379307689631474</v>
          </cell>
          <cell r="M68">
            <v>18.45053486614853</v>
          </cell>
          <cell r="N68">
            <v>1.9466838098793815</v>
          </cell>
        </row>
        <row r="69">
          <cell r="B69" t="str">
            <v>Aberdeenshire</v>
          </cell>
          <cell r="C69">
            <v>79.225534984069995</v>
          </cell>
          <cell r="D69">
            <v>68.922100497433874</v>
          </cell>
          <cell r="E69">
            <v>10.303434486636121</v>
          </cell>
          <cell r="F69">
            <v>1.6726676079836409</v>
          </cell>
          <cell r="J69" t="str">
            <v>Aberdeenshire</v>
          </cell>
          <cell r="K69">
            <v>82.896205565019997</v>
          </cell>
          <cell r="L69">
            <v>67.985772605854919</v>
          </cell>
          <cell r="M69">
            <v>14.910432959165078</v>
          </cell>
          <cell r="N69">
            <v>2.0155757067841051</v>
          </cell>
        </row>
        <row r="70">
          <cell r="B70" t="str">
            <v>Shetland Islands</v>
          </cell>
          <cell r="C70">
            <v>79.481651787979999</v>
          </cell>
          <cell r="D70">
            <v>67.494124780928459</v>
          </cell>
          <cell r="E70">
            <v>11.98752700705154</v>
          </cell>
          <cell r="F70">
            <v>5.4641981240655966</v>
          </cell>
          <cell r="J70" t="str">
            <v>Shetland Islands</v>
          </cell>
          <cell r="K70">
            <v>83.371806702789996</v>
          </cell>
          <cell r="L70">
            <v>58.359449311837501</v>
          </cell>
          <cell r="M70">
            <v>25.012357390952495</v>
          </cell>
          <cell r="N70">
            <v>6.9906071881889886</v>
          </cell>
        </row>
        <row r="71">
          <cell r="B71" t="str">
            <v>East Dunbartonshire</v>
          </cell>
          <cell r="C71">
            <v>80.370813007579997</v>
          </cell>
          <cell r="D71">
            <v>69.68756047202244</v>
          </cell>
          <cell r="E71">
            <v>10.683252535557557</v>
          </cell>
          <cell r="F71">
            <v>1.5651524845434608</v>
          </cell>
          <cell r="J71" t="str">
            <v>East Dunbartonshire</v>
          </cell>
          <cell r="K71">
            <v>83.377983176309996</v>
          </cell>
          <cell r="L71">
            <v>68.363179880998942</v>
          </cell>
          <cell r="M71">
            <v>15.014803295311054</v>
          </cell>
          <cell r="N71">
            <v>1.7832518737551482</v>
          </cell>
        </row>
        <row r="72">
          <cell r="B72" t="str">
            <v>East Renfrewshire</v>
          </cell>
          <cell r="C72">
            <v>80.681011547599994</v>
          </cell>
          <cell r="D72">
            <v>68.767378386065857</v>
          </cell>
          <cell r="E72">
            <v>11.913633161534136</v>
          </cell>
          <cell r="F72">
            <v>1.8860296567022345</v>
          </cell>
          <cell r="J72" t="str">
            <v>East Renfrewshire</v>
          </cell>
          <cell r="K72">
            <v>83.565563728620006</v>
          </cell>
          <cell r="L72">
            <v>66.135476707983059</v>
          </cell>
          <cell r="M72">
            <v>17.430087020636947</v>
          </cell>
          <cell r="N72">
            <v>2.1811075558670865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tabSelected="1" workbookViewId="0">
      <selection sqref="A1:F1"/>
    </sheetView>
  </sheetViews>
  <sheetFormatPr defaultRowHeight="14.25" x14ac:dyDescent="0.2"/>
  <cols>
    <col min="1" max="1" width="10.28515625" style="2" customWidth="1"/>
    <col min="2" max="16384" width="9.140625" style="2"/>
  </cols>
  <sheetData>
    <row r="1" spans="1:14" ht="18" customHeight="1" x14ac:dyDescent="0.25">
      <c r="A1" s="145" t="s">
        <v>144</v>
      </c>
      <c r="B1" s="145"/>
      <c r="C1" s="145"/>
      <c r="D1" s="145"/>
      <c r="E1" s="145"/>
      <c r="F1" s="145"/>
      <c r="G1" s="3"/>
    </row>
    <row r="2" spans="1:14" ht="15" customHeight="1" x14ac:dyDescent="0.25">
      <c r="A2" s="3"/>
    </row>
    <row r="3" spans="1:14" x14ac:dyDescent="0.2">
      <c r="A3" s="8" t="s">
        <v>165</v>
      </c>
    </row>
    <row r="4" spans="1:14" ht="15.75" x14ac:dyDescent="0.2">
      <c r="A4" s="4"/>
    </row>
    <row r="5" spans="1:14" x14ac:dyDescent="0.2">
      <c r="A5" s="6" t="s">
        <v>149</v>
      </c>
      <c r="B5" s="144" t="s">
        <v>150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x14ac:dyDescent="0.2">
      <c r="A6" s="6" t="s">
        <v>151</v>
      </c>
      <c r="B6" s="144" t="s">
        <v>152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x14ac:dyDescent="0.2">
      <c r="A7" s="6" t="s">
        <v>153</v>
      </c>
      <c r="B7" s="144" t="s">
        <v>169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</row>
    <row r="8" spans="1:14" ht="15" customHeight="1" x14ac:dyDescent="0.2">
      <c r="A8" s="6" t="s">
        <v>154</v>
      </c>
      <c r="B8" s="146" t="s">
        <v>176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14" x14ac:dyDescent="0.2">
      <c r="A9" s="6" t="s">
        <v>155</v>
      </c>
      <c r="B9" s="144" t="s">
        <v>171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x14ac:dyDescent="0.2">
      <c r="A10" s="6" t="s">
        <v>156</v>
      </c>
      <c r="B10" s="144" t="s">
        <v>157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x14ac:dyDescent="0.2">
      <c r="A11" s="6" t="s">
        <v>158</v>
      </c>
      <c r="B11" s="144" t="s">
        <v>159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x14ac:dyDescent="0.2">
      <c r="A12" s="6" t="s">
        <v>160</v>
      </c>
      <c r="B12" s="144" t="s">
        <v>161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</row>
    <row r="13" spans="1:14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">
      <c r="A14" s="143" t="s">
        <v>170</v>
      </c>
      <c r="B14" s="143"/>
    </row>
  </sheetData>
  <mergeCells count="10">
    <mergeCell ref="A14:B14"/>
    <mergeCell ref="B11:N11"/>
    <mergeCell ref="B12:N12"/>
    <mergeCell ref="A1:F1"/>
    <mergeCell ref="B5:N5"/>
    <mergeCell ref="B6:N6"/>
    <mergeCell ref="B7:N7"/>
    <mergeCell ref="B8:N8"/>
    <mergeCell ref="B9:N9"/>
    <mergeCell ref="B10:N10"/>
  </mergeCells>
  <hyperlinks>
    <hyperlink ref="B5:N5" location="'Fig.1 data'!A1" display="Life expectancy  at birth in UK constituent countries. 1980-1982 to 2016-2018"/>
    <hyperlink ref="B6:N6" location="'Fig.2 data'!A1" display="Life expectancy and healthy life expectancy at all ages in Scotland, males and females, 2016-2018"/>
    <hyperlink ref="B7:N7" location="'Fig.3 data'!A1" display="Life expectancy and healthy life expectancy at birth in Scotland's council areas, 2016-2018, males and females"/>
    <hyperlink ref="B8:N8" location="'Fig.4 data'!A1" display="'Fig.4 data'!A1"/>
    <hyperlink ref="B9:N9" location="'Fig.5 data'!A1" display="Life expectancy and healthy life expectancy at birth in NHS health boards, 2016-2018, males and females"/>
    <hyperlink ref="B10:N10" location="'Fig.6 data'!A1" display="Life expectancy, healthy life expectancy and proportion of life in good health at birth in Scotland's council areas, 2016-2018, males and females"/>
    <hyperlink ref="B11:N11" location="'Fig.7 data'!A1" display="Life expectancy and healthy life expectancy at birth by SIMD deciles, 2016-2018, males and females"/>
    <hyperlink ref="B12:N12" location="'Fig.8 data'!A1" display="Life expectancy and healthy life expectancy at birth in urban rural areas, 2016-20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"/>
  <sheetViews>
    <sheetView showGridLines="0" workbookViewId="0">
      <selection sqref="A1:I1"/>
    </sheetView>
  </sheetViews>
  <sheetFormatPr defaultRowHeight="14.25" x14ac:dyDescent="0.2"/>
  <cols>
    <col min="1" max="1" width="24.85546875" style="11" customWidth="1"/>
    <col min="2" max="16384" width="9.140625" style="11"/>
  </cols>
  <sheetData>
    <row r="1" spans="1:39" ht="18" customHeight="1" x14ac:dyDescent="0.25">
      <c r="A1" s="148" t="s">
        <v>143</v>
      </c>
      <c r="B1" s="148"/>
      <c r="C1" s="148"/>
      <c r="D1" s="148"/>
      <c r="E1" s="148"/>
      <c r="F1" s="148"/>
      <c r="G1" s="148"/>
      <c r="H1" s="148"/>
      <c r="I1" s="148"/>
      <c r="J1" s="12"/>
      <c r="K1" s="150" t="s">
        <v>162</v>
      </c>
      <c r="L1" s="150"/>
      <c r="M1" s="12"/>
      <c r="N1" s="12"/>
      <c r="O1" s="12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9"/>
      <c r="AC1" s="9"/>
      <c r="AD1" s="9"/>
      <c r="AE1" s="9"/>
      <c r="AF1" s="9"/>
      <c r="AG1" s="9"/>
      <c r="AH1" s="9"/>
      <c r="AI1" s="9"/>
      <c r="AJ1" s="10"/>
      <c r="AK1" s="10"/>
    </row>
    <row r="2" spans="1:39" ht="1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12"/>
      <c r="L2" s="12"/>
      <c r="M2" s="12"/>
      <c r="N2" s="12"/>
      <c r="O2" s="12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  <c r="AC2" s="9"/>
      <c r="AD2" s="9"/>
      <c r="AE2" s="9"/>
      <c r="AF2" s="9"/>
      <c r="AG2" s="9"/>
      <c r="AH2" s="9"/>
      <c r="AI2" s="9"/>
      <c r="AJ2" s="10"/>
      <c r="AK2" s="10"/>
    </row>
    <row r="3" spans="1:39" s="29" customFormat="1" ht="12.75" x14ac:dyDescent="0.2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1:39" s="66" customFormat="1" ht="12.75" x14ac:dyDescent="0.2">
      <c r="A4" s="138"/>
      <c r="B4" s="151" t="s">
        <v>99</v>
      </c>
      <c r="C4" s="151" t="s">
        <v>100</v>
      </c>
      <c r="D4" s="151" t="s">
        <v>101</v>
      </c>
      <c r="E4" s="151" t="s">
        <v>102</v>
      </c>
      <c r="F4" s="151" t="s">
        <v>103</v>
      </c>
      <c r="G4" s="151" t="s">
        <v>104</v>
      </c>
      <c r="H4" s="151" t="s">
        <v>105</v>
      </c>
      <c r="I4" s="151" t="s">
        <v>106</v>
      </c>
      <c r="J4" s="151" t="s">
        <v>107</v>
      </c>
      <c r="K4" s="151" t="s">
        <v>108</v>
      </c>
      <c r="L4" s="151" t="s">
        <v>109</v>
      </c>
      <c r="M4" s="151" t="s">
        <v>110</v>
      </c>
      <c r="N4" s="151" t="s">
        <v>111</v>
      </c>
      <c r="O4" s="151" t="s">
        <v>112</v>
      </c>
      <c r="P4" s="151" t="s">
        <v>113</v>
      </c>
      <c r="Q4" s="151" t="s">
        <v>114</v>
      </c>
      <c r="R4" s="151" t="s">
        <v>115</v>
      </c>
      <c r="S4" s="151" t="s">
        <v>116</v>
      </c>
      <c r="T4" s="151" t="s">
        <v>117</v>
      </c>
      <c r="U4" s="151" t="s">
        <v>118</v>
      </c>
      <c r="V4" s="151" t="s">
        <v>119</v>
      </c>
      <c r="W4" s="151" t="s">
        <v>120</v>
      </c>
      <c r="X4" s="151" t="s">
        <v>121</v>
      </c>
      <c r="Y4" s="151" t="s">
        <v>122</v>
      </c>
      <c r="Z4" s="151" t="s">
        <v>123</v>
      </c>
      <c r="AA4" s="151" t="s">
        <v>124</v>
      </c>
      <c r="AB4" s="151" t="s">
        <v>125</v>
      </c>
      <c r="AC4" s="151" t="s">
        <v>126</v>
      </c>
      <c r="AD4" s="151" t="s">
        <v>127</v>
      </c>
      <c r="AE4" s="151" t="s">
        <v>128</v>
      </c>
      <c r="AF4" s="151" t="s">
        <v>129</v>
      </c>
      <c r="AG4" s="151" t="s">
        <v>130</v>
      </c>
      <c r="AH4" s="151" t="s">
        <v>131</v>
      </c>
      <c r="AI4" s="151" t="s">
        <v>132</v>
      </c>
      <c r="AJ4" s="151" t="s">
        <v>133</v>
      </c>
      <c r="AK4" s="151" t="s">
        <v>134</v>
      </c>
      <c r="AL4" s="153" t="s">
        <v>135</v>
      </c>
    </row>
    <row r="5" spans="1:39" s="29" customFormat="1" ht="12.75" x14ac:dyDescent="0.2">
      <c r="A5" s="137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4"/>
    </row>
    <row r="6" spans="1:39" s="29" customFormat="1" ht="12.75" x14ac:dyDescent="0.2">
      <c r="A6" s="30" t="s">
        <v>136</v>
      </c>
      <c r="B6" s="31">
        <v>75.31</v>
      </c>
      <c r="C6" s="31">
        <v>75.47</v>
      </c>
      <c r="D6" s="31">
        <v>75.62</v>
      </c>
      <c r="E6" s="31">
        <v>75.819999999999993</v>
      </c>
      <c r="F6" s="31">
        <v>76</v>
      </c>
      <c r="G6" s="31">
        <v>76.209999999999994</v>
      </c>
      <c r="H6" s="31">
        <v>76.5</v>
      </c>
      <c r="I6" s="31">
        <v>76.47</v>
      </c>
      <c r="J6" s="31">
        <v>76.599999999999994</v>
      </c>
      <c r="K6" s="31">
        <v>76.739999999999995</v>
      </c>
      <c r="L6" s="31">
        <v>77.11</v>
      </c>
      <c r="M6" s="31">
        <v>77.12</v>
      </c>
      <c r="N6" s="31">
        <v>77.31</v>
      </c>
      <c r="O6" s="31">
        <v>77.44</v>
      </c>
      <c r="P6" s="31">
        <v>77.73</v>
      </c>
      <c r="Q6" s="31">
        <v>77.849999999999994</v>
      </c>
      <c r="R6" s="31">
        <v>78.040000000000006</v>
      </c>
      <c r="S6" s="31">
        <v>78.180000000000007</v>
      </c>
      <c r="T6" s="31">
        <v>78.349999999999994</v>
      </c>
      <c r="U6" s="31">
        <v>78.56</v>
      </c>
      <c r="V6" s="31">
        <v>78.78</v>
      </c>
      <c r="W6" s="31">
        <v>78.86</v>
      </c>
      <c r="X6" s="31">
        <v>79.05</v>
      </c>
      <c r="Y6" s="31">
        <v>79.239999999999995</v>
      </c>
      <c r="Z6" s="31">
        <v>79.540000000000006</v>
      </c>
      <c r="AA6" s="31">
        <v>79.680000000000007</v>
      </c>
      <c r="AB6" s="31">
        <v>79.83</v>
      </c>
      <c r="AC6" s="31">
        <v>80.06</v>
      </c>
      <c r="AD6" s="31">
        <v>80.319999999999993</v>
      </c>
      <c r="AE6" s="31">
        <v>80.62</v>
      </c>
      <c r="AF6" s="31">
        <v>80.75</v>
      </c>
      <c r="AG6" s="31">
        <v>80.89</v>
      </c>
      <c r="AH6" s="31">
        <v>81.06</v>
      </c>
      <c r="AI6" s="31">
        <v>81.13</v>
      </c>
      <c r="AJ6" s="32">
        <v>81.150000000000006</v>
      </c>
      <c r="AK6" s="33">
        <v>81.09</v>
      </c>
      <c r="AL6" s="135">
        <v>81.08</v>
      </c>
      <c r="AM6" s="33"/>
    </row>
    <row r="7" spans="1:39" s="29" customFormat="1" ht="12.75" x14ac:dyDescent="0.2">
      <c r="A7" s="30" t="s">
        <v>137</v>
      </c>
      <c r="B7" s="31">
        <v>77.040000000000006</v>
      </c>
      <c r="C7" s="31">
        <v>77.260000000000005</v>
      </c>
      <c r="D7" s="31">
        <v>77.48</v>
      </c>
      <c r="E7" s="31">
        <v>77.48</v>
      </c>
      <c r="F7" s="31">
        <v>77.75</v>
      </c>
      <c r="G7" s="31">
        <v>77.88</v>
      </c>
      <c r="H7" s="31">
        <v>78.099999999999994</v>
      </c>
      <c r="I7" s="31">
        <v>78.260000000000005</v>
      </c>
      <c r="J7" s="31">
        <v>78.260000000000005</v>
      </c>
      <c r="K7" s="31">
        <v>78.61</v>
      </c>
      <c r="L7" s="31">
        <v>78.88</v>
      </c>
      <c r="M7" s="31">
        <v>78.98</v>
      </c>
      <c r="N7" s="31">
        <v>79.23</v>
      </c>
      <c r="O7" s="31">
        <v>79.33</v>
      </c>
      <c r="P7" s="31">
        <v>79.52</v>
      </c>
      <c r="Q7" s="31">
        <v>79.58</v>
      </c>
      <c r="R7" s="31">
        <v>79.739999999999995</v>
      </c>
      <c r="S7" s="31">
        <v>79.900000000000006</v>
      </c>
      <c r="T7" s="31">
        <v>80.12</v>
      </c>
      <c r="U7" s="31">
        <v>80.34</v>
      </c>
      <c r="V7" s="31">
        <v>80.569999999999993</v>
      </c>
      <c r="W7" s="31">
        <v>80.680000000000007</v>
      </c>
      <c r="X7" s="31">
        <v>80.89</v>
      </c>
      <c r="Y7" s="31">
        <v>81.12</v>
      </c>
      <c r="Z7" s="31">
        <v>81.47</v>
      </c>
      <c r="AA7" s="31">
        <v>81.680000000000007</v>
      </c>
      <c r="AB7" s="31">
        <v>81.849999999999994</v>
      </c>
      <c r="AC7" s="31">
        <v>82.09</v>
      </c>
      <c r="AD7" s="31">
        <v>82.33</v>
      </c>
      <c r="AE7" s="31">
        <v>82.67</v>
      </c>
      <c r="AF7" s="31">
        <v>82.83</v>
      </c>
      <c r="AG7" s="31">
        <v>82.96</v>
      </c>
      <c r="AH7" s="31">
        <v>83.05</v>
      </c>
      <c r="AI7" s="31">
        <v>83.06</v>
      </c>
      <c r="AJ7" s="34">
        <v>83.1</v>
      </c>
      <c r="AK7" s="33">
        <v>83.1</v>
      </c>
      <c r="AL7" s="135">
        <v>83.18</v>
      </c>
      <c r="AM7" s="33"/>
    </row>
    <row r="8" spans="1:39" s="29" customFormat="1" ht="12.75" x14ac:dyDescent="0.2">
      <c r="A8" s="30" t="s">
        <v>138</v>
      </c>
      <c r="B8" s="31">
        <v>75.540000000000006</v>
      </c>
      <c r="C8" s="31">
        <v>76</v>
      </c>
      <c r="D8" s="31">
        <v>76.319999999999993</v>
      </c>
      <c r="E8" s="31">
        <v>76.680000000000007</v>
      </c>
      <c r="F8" s="31">
        <v>76.89</v>
      </c>
      <c r="G8" s="31">
        <v>77.11</v>
      </c>
      <c r="H8" s="31">
        <v>77.28</v>
      </c>
      <c r="I8" s="31">
        <v>77.510000000000005</v>
      </c>
      <c r="J8" s="31">
        <v>77.63</v>
      </c>
      <c r="K8" s="31">
        <v>78.010000000000005</v>
      </c>
      <c r="L8" s="31">
        <v>78.39</v>
      </c>
      <c r="M8" s="31">
        <v>78.56</v>
      </c>
      <c r="N8" s="31">
        <v>78.69</v>
      </c>
      <c r="O8" s="31">
        <v>78.650000000000006</v>
      </c>
      <c r="P8" s="31">
        <v>78.94</v>
      </c>
      <c r="Q8" s="31">
        <v>79.16</v>
      </c>
      <c r="R8" s="31">
        <v>79.489999999999995</v>
      </c>
      <c r="S8" s="31">
        <v>79.459999999999994</v>
      </c>
      <c r="T8" s="31">
        <v>79.55</v>
      </c>
      <c r="U8" s="31">
        <v>79.75</v>
      </c>
      <c r="V8" s="31">
        <v>80.13</v>
      </c>
      <c r="W8" s="31">
        <v>80.42</v>
      </c>
      <c r="X8" s="31">
        <v>80.55</v>
      </c>
      <c r="Y8" s="31">
        <v>80.819999999999993</v>
      </c>
      <c r="Z8" s="31">
        <v>80.959999999999994</v>
      </c>
      <c r="AA8" s="31">
        <v>81.180000000000007</v>
      </c>
      <c r="AB8" s="31">
        <v>81.2</v>
      </c>
      <c r="AC8" s="31">
        <v>81.319999999999993</v>
      </c>
      <c r="AD8" s="31">
        <v>81.430000000000007</v>
      </c>
      <c r="AE8" s="31">
        <v>81.84</v>
      </c>
      <c r="AF8" s="31">
        <v>82.12</v>
      </c>
      <c r="AG8" s="31">
        <v>82.29</v>
      </c>
      <c r="AH8" s="31">
        <v>82.29</v>
      </c>
      <c r="AI8" s="31">
        <v>82.28</v>
      </c>
      <c r="AJ8" s="34">
        <v>82.29</v>
      </c>
      <c r="AK8" s="33">
        <v>82.31</v>
      </c>
      <c r="AL8" s="135">
        <v>82.38</v>
      </c>
      <c r="AM8" s="33"/>
    </row>
    <row r="9" spans="1:39" s="29" customFormat="1" ht="12.75" x14ac:dyDescent="0.2">
      <c r="A9" s="30" t="s">
        <v>139</v>
      </c>
      <c r="B9" s="31">
        <v>76.36</v>
      </c>
      <c r="C9" s="31">
        <v>76.56</v>
      </c>
      <c r="D9" s="31">
        <v>76.95</v>
      </c>
      <c r="E9" s="31">
        <v>76.95</v>
      </c>
      <c r="F9" s="31">
        <v>77.41</v>
      </c>
      <c r="G9" s="31">
        <v>77.53</v>
      </c>
      <c r="H9" s="31">
        <v>77.88</v>
      </c>
      <c r="I9" s="31">
        <v>78.010000000000005</v>
      </c>
      <c r="J9" s="31">
        <v>78.27</v>
      </c>
      <c r="K9" s="31">
        <v>78.459999999999994</v>
      </c>
      <c r="L9" s="31">
        <v>78.78</v>
      </c>
      <c r="M9" s="31">
        <v>78.78</v>
      </c>
      <c r="N9" s="31">
        <v>78.94</v>
      </c>
      <c r="O9" s="31">
        <v>78.94</v>
      </c>
      <c r="P9" s="31">
        <v>79.069999999999993</v>
      </c>
      <c r="Q9" s="31">
        <v>79.05</v>
      </c>
      <c r="R9" s="31">
        <v>79.25</v>
      </c>
      <c r="S9" s="31">
        <v>79.34</v>
      </c>
      <c r="T9" s="31">
        <v>79.58</v>
      </c>
      <c r="U9" s="31">
        <v>79.73</v>
      </c>
      <c r="V9" s="31">
        <v>80.010000000000005</v>
      </c>
      <c r="W9" s="31">
        <v>80.11</v>
      </c>
      <c r="X9" s="31">
        <v>80.33</v>
      </c>
      <c r="Y9" s="31">
        <v>80.56</v>
      </c>
      <c r="Z9" s="31">
        <v>80.930000000000007</v>
      </c>
      <c r="AA9" s="31">
        <v>81.09</v>
      </c>
      <c r="AB9" s="31">
        <v>81.23</v>
      </c>
      <c r="AC9" s="31">
        <v>81.400000000000006</v>
      </c>
      <c r="AD9" s="31">
        <v>81.66</v>
      </c>
      <c r="AE9" s="31">
        <v>82.01</v>
      </c>
      <c r="AF9" s="31">
        <v>82.09</v>
      </c>
      <c r="AG9" s="31">
        <v>82.19</v>
      </c>
      <c r="AH9" s="31">
        <v>82.29</v>
      </c>
      <c r="AI9" s="31">
        <v>82.26</v>
      </c>
      <c r="AJ9" s="34">
        <v>82.36</v>
      </c>
      <c r="AK9" s="33">
        <v>82.28</v>
      </c>
      <c r="AL9" s="135">
        <v>82.33</v>
      </c>
      <c r="AM9" s="33"/>
    </row>
    <row r="10" spans="1:39" s="29" customFormat="1" ht="12.75" x14ac:dyDescent="0.2">
      <c r="A10" s="35" t="s">
        <v>140</v>
      </c>
      <c r="B10" s="31">
        <v>76.8</v>
      </c>
      <c r="C10" s="31">
        <v>77.02</v>
      </c>
      <c r="D10" s="31">
        <v>77.25</v>
      </c>
      <c r="E10" s="31">
        <v>77.39</v>
      </c>
      <c r="F10" s="31">
        <v>77.55</v>
      </c>
      <c r="G10" s="31">
        <v>77.680000000000007</v>
      </c>
      <c r="H10" s="31">
        <v>77.92</v>
      </c>
      <c r="I10" s="31">
        <v>78.05</v>
      </c>
      <c r="J10" s="31">
        <v>78.23</v>
      </c>
      <c r="K10" s="31">
        <v>78.41</v>
      </c>
      <c r="L10" s="31">
        <v>78.7</v>
      </c>
      <c r="M10" s="31">
        <v>78.78</v>
      </c>
      <c r="N10" s="31">
        <v>79.02</v>
      </c>
      <c r="O10" s="31">
        <v>79.11</v>
      </c>
      <c r="P10" s="31">
        <v>79.31</v>
      </c>
      <c r="Q10" s="31">
        <v>79.38</v>
      </c>
      <c r="R10" s="31">
        <v>79.55</v>
      </c>
      <c r="S10" s="31">
        <v>79.7</v>
      </c>
      <c r="T10" s="31">
        <v>79.91</v>
      </c>
      <c r="U10" s="31">
        <v>80.12</v>
      </c>
      <c r="V10" s="31">
        <v>80.36</v>
      </c>
      <c r="W10" s="31">
        <v>80.47</v>
      </c>
      <c r="X10" s="31">
        <v>80.680000000000007</v>
      </c>
      <c r="Y10" s="31">
        <v>80.91</v>
      </c>
      <c r="Z10" s="31">
        <v>81.239999999999995</v>
      </c>
      <c r="AA10" s="31">
        <v>81.44</v>
      </c>
      <c r="AB10" s="31">
        <v>81.61</v>
      </c>
      <c r="AC10" s="31">
        <v>81.84</v>
      </c>
      <c r="AD10" s="31">
        <v>82.08</v>
      </c>
      <c r="AE10" s="31">
        <v>82.42</v>
      </c>
      <c r="AF10" s="31">
        <v>82.57</v>
      </c>
      <c r="AG10" s="31">
        <v>82.71</v>
      </c>
      <c r="AH10" s="31">
        <v>82.8</v>
      </c>
      <c r="AI10" s="31">
        <v>82.82</v>
      </c>
      <c r="AJ10" s="34">
        <v>82.86</v>
      </c>
      <c r="AK10" s="33">
        <v>82.85</v>
      </c>
      <c r="AL10" s="136">
        <v>82.93</v>
      </c>
      <c r="AM10" s="33"/>
    </row>
    <row r="11" spans="1:39" s="37" customFormat="1" ht="12.75" customHeight="1" x14ac:dyDescent="0.2">
      <c r="A11" s="14"/>
      <c r="B11" s="15" t="str">
        <f t="shared" ref="B11:AL11" si="0">B4</f>
        <v>1980-1982</v>
      </c>
      <c r="C11" s="15" t="str">
        <f t="shared" si="0"/>
        <v>1981-1983</v>
      </c>
      <c r="D11" s="15" t="str">
        <f t="shared" si="0"/>
        <v>1982-1984</v>
      </c>
      <c r="E11" s="15" t="str">
        <f t="shared" si="0"/>
        <v>1983-1985</v>
      </c>
      <c r="F11" s="15" t="str">
        <f t="shared" si="0"/>
        <v>1984-1986</v>
      </c>
      <c r="G11" s="15" t="str">
        <f t="shared" si="0"/>
        <v>1985-1987</v>
      </c>
      <c r="H11" s="15" t="str">
        <f t="shared" si="0"/>
        <v>1986-1988</v>
      </c>
      <c r="I11" s="15" t="str">
        <f t="shared" si="0"/>
        <v>1987-1989</v>
      </c>
      <c r="J11" s="15" t="str">
        <f t="shared" si="0"/>
        <v>1988-1990</v>
      </c>
      <c r="K11" s="15" t="str">
        <f t="shared" si="0"/>
        <v>1989-1991</v>
      </c>
      <c r="L11" s="15" t="str">
        <f t="shared" si="0"/>
        <v>1990-1992</v>
      </c>
      <c r="M11" s="15" t="str">
        <f t="shared" si="0"/>
        <v>1991-1993</v>
      </c>
      <c r="N11" s="15" t="str">
        <f t="shared" si="0"/>
        <v>1992-1994</v>
      </c>
      <c r="O11" s="15" t="str">
        <f t="shared" si="0"/>
        <v>1993-1995</v>
      </c>
      <c r="P11" s="15" t="str">
        <f t="shared" si="0"/>
        <v>1994-1996</v>
      </c>
      <c r="Q11" s="15" t="str">
        <f t="shared" si="0"/>
        <v>1995-1997</v>
      </c>
      <c r="R11" s="15" t="str">
        <f t="shared" si="0"/>
        <v>1996-1998</v>
      </c>
      <c r="S11" s="15" t="str">
        <f t="shared" si="0"/>
        <v>1997-1999</v>
      </c>
      <c r="T11" s="15" t="str">
        <f t="shared" si="0"/>
        <v>1998-2000</v>
      </c>
      <c r="U11" s="15" t="str">
        <f t="shared" si="0"/>
        <v>1999-2001</v>
      </c>
      <c r="V11" s="15" t="str">
        <f t="shared" si="0"/>
        <v>2000-2002</v>
      </c>
      <c r="W11" s="15" t="str">
        <f t="shared" si="0"/>
        <v>2001-2003</v>
      </c>
      <c r="X11" s="15" t="str">
        <f t="shared" si="0"/>
        <v>2002-2004</v>
      </c>
      <c r="Y11" s="15" t="str">
        <f t="shared" si="0"/>
        <v>2003-2005</v>
      </c>
      <c r="Z11" s="15" t="str">
        <f t="shared" si="0"/>
        <v>2004-2006</v>
      </c>
      <c r="AA11" s="15" t="str">
        <f t="shared" si="0"/>
        <v>2005-2007</v>
      </c>
      <c r="AB11" s="15" t="str">
        <f t="shared" si="0"/>
        <v>2006-2008</v>
      </c>
      <c r="AC11" s="15" t="str">
        <f t="shared" si="0"/>
        <v>2007-2009</v>
      </c>
      <c r="AD11" s="15" t="str">
        <f t="shared" si="0"/>
        <v>2008-2010</v>
      </c>
      <c r="AE11" s="15" t="str">
        <f t="shared" si="0"/>
        <v>2009-2011</v>
      </c>
      <c r="AF11" s="15" t="str">
        <f t="shared" si="0"/>
        <v>2010-2012</v>
      </c>
      <c r="AG11" s="15" t="str">
        <f t="shared" si="0"/>
        <v>2011-2013</v>
      </c>
      <c r="AH11" s="15" t="str">
        <f t="shared" si="0"/>
        <v>2012-2014</v>
      </c>
      <c r="AI11" s="15" t="str">
        <f t="shared" si="0"/>
        <v>2013-2015</v>
      </c>
      <c r="AJ11" s="15" t="str">
        <f t="shared" si="0"/>
        <v>2014-2016</v>
      </c>
      <c r="AK11" s="15" t="str">
        <f t="shared" si="0"/>
        <v>2015-2017</v>
      </c>
      <c r="AL11" s="15" t="str">
        <f t="shared" si="0"/>
        <v>2016-2018</v>
      </c>
      <c r="AM11" s="36"/>
    </row>
    <row r="12" spans="1:39" s="29" customFormat="1" ht="12.75" x14ac:dyDescent="0.2">
      <c r="A12" s="27" t="s">
        <v>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</row>
    <row r="13" spans="1:39" s="66" customFormat="1" ht="12.75" x14ac:dyDescent="0.2">
      <c r="A13" s="138"/>
      <c r="B13" s="151" t="s">
        <v>99</v>
      </c>
      <c r="C13" s="151" t="s">
        <v>100</v>
      </c>
      <c r="D13" s="151" t="s">
        <v>101</v>
      </c>
      <c r="E13" s="151" t="s">
        <v>102</v>
      </c>
      <c r="F13" s="151" t="s">
        <v>103</v>
      </c>
      <c r="G13" s="151" t="s">
        <v>104</v>
      </c>
      <c r="H13" s="151" t="s">
        <v>105</v>
      </c>
      <c r="I13" s="151" t="s">
        <v>106</v>
      </c>
      <c r="J13" s="151" t="s">
        <v>107</v>
      </c>
      <c r="K13" s="151" t="s">
        <v>108</v>
      </c>
      <c r="L13" s="151" t="s">
        <v>109</v>
      </c>
      <c r="M13" s="151" t="s">
        <v>110</v>
      </c>
      <c r="N13" s="151" t="s">
        <v>111</v>
      </c>
      <c r="O13" s="151" t="s">
        <v>112</v>
      </c>
      <c r="P13" s="151" t="s">
        <v>113</v>
      </c>
      <c r="Q13" s="151" t="s">
        <v>114</v>
      </c>
      <c r="R13" s="151" t="s">
        <v>115</v>
      </c>
      <c r="S13" s="151" t="s">
        <v>116</v>
      </c>
      <c r="T13" s="151" t="s">
        <v>117</v>
      </c>
      <c r="U13" s="151" t="s">
        <v>118</v>
      </c>
      <c r="V13" s="151" t="s">
        <v>119</v>
      </c>
      <c r="W13" s="151" t="s">
        <v>120</v>
      </c>
      <c r="X13" s="151" t="s">
        <v>121</v>
      </c>
      <c r="Y13" s="151" t="s">
        <v>122</v>
      </c>
      <c r="Z13" s="151" t="s">
        <v>123</v>
      </c>
      <c r="AA13" s="151" t="s">
        <v>124</v>
      </c>
      <c r="AB13" s="151" t="s">
        <v>125</v>
      </c>
      <c r="AC13" s="151" t="s">
        <v>126</v>
      </c>
      <c r="AD13" s="151" t="s">
        <v>127</v>
      </c>
      <c r="AE13" s="151" t="s">
        <v>128</v>
      </c>
      <c r="AF13" s="151" t="s">
        <v>129</v>
      </c>
      <c r="AG13" s="151" t="s">
        <v>130</v>
      </c>
      <c r="AH13" s="151" t="s">
        <v>131</v>
      </c>
      <c r="AI13" s="151" t="s">
        <v>132</v>
      </c>
      <c r="AJ13" s="151" t="s">
        <v>133</v>
      </c>
      <c r="AK13" s="151" t="s">
        <v>134</v>
      </c>
      <c r="AL13" s="153" t="s">
        <v>135</v>
      </c>
      <c r="AM13" s="28"/>
    </row>
    <row r="14" spans="1:39" s="29" customFormat="1" ht="12.75" x14ac:dyDescent="0.2">
      <c r="A14" s="137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4"/>
      <c r="AM14" s="28"/>
    </row>
    <row r="15" spans="1:39" s="29" customFormat="1" ht="12.75" x14ac:dyDescent="0.2">
      <c r="A15" s="30" t="s">
        <v>136</v>
      </c>
      <c r="B15" s="31">
        <v>69.11</v>
      </c>
      <c r="C15" s="31">
        <v>69.34</v>
      </c>
      <c r="D15" s="31">
        <v>69.599999999999994</v>
      </c>
      <c r="E15" s="31">
        <v>69.87</v>
      </c>
      <c r="F15" s="31">
        <v>70.010000000000005</v>
      </c>
      <c r="G15" s="31">
        <v>70.209999999999994</v>
      </c>
      <c r="H15" s="31">
        <v>70.349999999999994</v>
      </c>
      <c r="I15" s="31">
        <v>70.55</v>
      </c>
      <c r="J15" s="31">
        <v>70.760000000000005</v>
      </c>
      <c r="K15" s="31">
        <v>71.06</v>
      </c>
      <c r="L15" s="31">
        <v>71.38</v>
      </c>
      <c r="M15" s="31">
        <v>71.47</v>
      </c>
      <c r="N15" s="31">
        <v>71.7</v>
      </c>
      <c r="O15" s="31">
        <v>71.88</v>
      </c>
      <c r="P15" s="31">
        <v>72.08</v>
      </c>
      <c r="Q15" s="31">
        <v>72.23</v>
      </c>
      <c r="R15" s="31">
        <v>72.400000000000006</v>
      </c>
      <c r="S15" s="31">
        <v>72.64</v>
      </c>
      <c r="T15" s="31">
        <v>72.84</v>
      </c>
      <c r="U15" s="31">
        <v>73.099999999999994</v>
      </c>
      <c r="V15" s="31">
        <v>73.31</v>
      </c>
      <c r="W15" s="31">
        <v>73.5</v>
      </c>
      <c r="X15" s="31">
        <v>73.78</v>
      </c>
      <c r="Y15" s="31">
        <v>74.22</v>
      </c>
      <c r="Z15" s="31">
        <v>74.59</v>
      </c>
      <c r="AA15" s="31">
        <v>74.790000000000006</v>
      </c>
      <c r="AB15" s="31">
        <v>74.989999999999995</v>
      </c>
      <c r="AC15" s="31">
        <v>75.349999999999994</v>
      </c>
      <c r="AD15" s="31">
        <v>75.8</v>
      </c>
      <c r="AE15" s="31">
        <v>76.209999999999994</v>
      </c>
      <c r="AF15" s="31">
        <v>76.510000000000005</v>
      </c>
      <c r="AG15" s="31">
        <v>76.77</v>
      </c>
      <c r="AH15" s="31">
        <v>77.05</v>
      </c>
      <c r="AI15" s="38">
        <v>77.099999999999994</v>
      </c>
      <c r="AJ15" s="32">
        <v>77.08</v>
      </c>
      <c r="AK15" s="33">
        <v>77.02</v>
      </c>
      <c r="AL15" s="135">
        <v>77.05</v>
      </c>
      <c r="AM15" s="33"/>
    </row>
    <row r="16" spans="1:39" s="29" customFormat="1" ht="12.75" x14ac:dyDescent="0.2">
      <c r="A16" s="30" t="s">
        <v>137</v>
      </c>
      <c r="B16" s="31">
        <v>71.08</v>
      </c>
      <c r="C16" s="31">
        <v>71.319999999999993</v>
      </c>
      <c r="D16" s="31">
        <v>71.59</v>
      </c>
      <c r="E16" s="31">
        <v>71.59</v>
      </c>
      <c r="F16" s="31">
        <v>71.97</v>
      </c>
      <c r="G16" s="31">
        <v>72.150000000000006</v>
      </c>
      <c r="H16" s="31">
        <v>72.39</v>
      </c>
      <c r="I16" s="31">
        <v>72.650000000000006</v>
      </c>
      <c r="J16" s="31">
        <v>72.650000000000006</v>
      </c>
      <c r="K16" s="31">
        <v>73.08</v>
      </c>
      <c r="L16" s="31">
        <v>73.37</v>
      </c>
      <c r="M16" s="31">
        <v>73.59</v>
      </c>
      <c r="N16" s="31">
        <v>73.930000000000007</v>
      </c>
      <c r="O16" s="31">
        <v>74.099999999999994</v>
      </c>
      <c r="P16" s="31">
        <v>74.349999999999994</v>
      </c>
      <c r="Q16" s="31">
        <v>74.510000000000005</v>
      </c>
      <c r="R16" s="31">
        <v>74.75</v>
      </c>
      <c r="S16" s="31">
        <v>75</v>
      </c>
      <c r="T16" s="31">
        <v>75.290000000000006</v>
      </c>
      <c r="U16" s="31">
        <v>75.61</v>
      </c>
      <c r="V16" s="31">
        <v>75.900000000000006</v>
      </c>
      <c r="W16" s="31">
        <v>76.13</v>
      </c>
      <c r="X16" s="31">
        <v>76.44</v>
      </c>
      <c r="Y16" s="31">
        <v>76.790000000000006</v>
      </c>
      <c r="Z16" s="31">
        <v>77.16</v>
      </c>
      <c r="AA16" s="31">
        <v>77.459999999999994</v>
      </c>
      <c r="AB16" s="31">
        <v>77.7</v>
      </c>
      <c r="AC16" s="31">
        <v>78</v>
      </c>
      <c r="AD16" s="31">
        <v>78.31</v>
      </c>
      <c r="AE16" s="31">
        <v>78.709999999999994</v>
      </c>
      <c r="AF16" s="31">
        <v>79.010000000000005</v>
      </c>
      <c r="AG16" s="31">
        <v>79.209999999999994</v>
      </c>
      <c r="AH16" s="31">
        <v>79.349999999999994</v>
      </c>
      <c r="AI16" s="38">
        <v>79.37</v>
      </c>
      <c r="AJ16" s="32">
        <v>79.459999999999994</v>
      </c>
      <c r="AK16" s="33">
        <v>79.489999999999995</v>
      </c>
      <c r="AL16" s="135">
        <v>79.56</v>
      </c>
      <c r="AM16" s="33"/>
    </row>
    <row r="17" spans="1:40" s="29" customFormat="1" ht="12.75" x14ac:dyDescent="0.2">
      <c r="A17" s="30" t="s">
        <v>138</v>
      </c>
      <c r="B17" s="31">
        <v>69.17</v>
      </c>
      <c r="C17" s="31">
        <v>69.75</v>
      </c>
      <c r="D17" s="31">
        <v>70.14</v>
      </c>
      <c r="E17" s="31">
        <v>70.33</v>
      </c>
      <c r="F17" s="31">
        <v>70.569999999999993</v>
      </c>
      <c r="G17" s="31">
        <v>70.900000000000006</v>
      </c>
      <c r="H17" s="31">
        <v>71.13</v>
      </c>
      <c r="I17" s="31">
        <v>71.48</v>
      </c>
      <c r="J17" s="31">
        <v>71.72</v>
      </c>
      <c r="K17" s="31">
        <v>72.14</v>
      </c>
      <c r="L17" s="31">
        <v>72.55</v>
      </c>
      <c r="M17" s="31">
        <v>72.73</v>
      </c>
      <c r="N17" s="31">
        <v>73</v>
      </c>
      <c r="O17" s="31">
        <v>73.11</v>
      </c>
      <c r="P17" s="31">
        <v>73.510000000000005</v>
      </c>
      <c r="Q17" s="31">
        <v>73.83</v>
      </c>
      <c r="R17" s="31">
        <v>74.16</v>
      </c>
      <c r="S17" s="31">
        <v>74.27</v>
      </c>
      <c r="T17" s="31">
        <v>74.48</v>
      </c>
      <c r="U17" s="31">
        <v>74.790000000000006</v>
      </c>
      <c r="V17" s="31">
        <v>75.19</v>
      </c>
      <c r="W17" s="31">
        <v>75.55</v>
      </c>
      <c r="X17" s="31">
        <v>75.81</v>
      </c>
      <c r="Y17" s="31">
        <v>75.989999999999995</v>
      </c>
      <c r="Z17" s="31">
        <v>76.069999999999993</v>
      </c>
      <c r="AA17" s="31">
        <v>76.150000000000006</v>
      </c>
      <c r="AB17" s="31">
        <v>76.33</v>
      </c>
      <c r="AC17" s="31">
        <v>76.67</v>
      </c>
      <c r="AD17" s="31">
        <v>76.959999999999994</v>
      </c>
      <c r="AE17" s="31">
        <v>77.400000000000006</v>
      </c>
      <c r="AF17" s="31">
        <v>77.69</v>
      </c>
      <c r="AG17" s="31">
        <v>77.989999999999995</v>
      </c>
      <c r="AH17" s="31">
        <v>78.25</v>
      </c>
      <c r="AI17" s="38">
        <v>78.28</v>
      </c>
      <c r="AJ17" s="32">
        <v>78.510000000000005</v>
      </c>
      <c r="AK17" s="33">
        <v>78.430000000000007</v>
      </c>
      <c r="AL17" s="135">
        <v>78.66</v>
      </c>
      <c r="AM17" s="33"/>
    </row>
    <row r="18" spans="1:40" s="29" customFormat="1" ht="12.75" x14ac:dyDescent="0.2">
      <c r="A18" s="30" t="s">
        <v>139</v>
      </c>
      <c r="B18" s="31">
        <v>70.430000000000007</v>
      </c>
      <c r="C18" s="31">
        <v>70.69</v>
      </c>
      <c r="D18" s="31">
        <v>71.05</v>
      </c>
      <c r="E18" s="31">
        <v>71.05</v>
      </c>
      <c r="F18" s="31">
        <v>71.41</v>
      </c>
      <c r="G18" s="31">
        <v>71.55</v>
      </c>
      <c r="H18" s="31">
        <v>71.98</v>
      </c>
      <c r="I18" s="31">
        <v>72.33</v>
      </c>
      <c r="J18" s="31">
        <v>72.58</v>
      </c>
      <c r="K18" s="31">
        <v>72.8</v>
      </c>
      <c r="L18" s="31">
        <v>73.12</v>
      </c>
      <c r="M18" s="31">
        <v>73.239999999999995</v>
      </c>
      <c r="N18" s="31">
        <v>73.430000000000007</v>
      </c>
      <c r="O18" s="31">
        <v>73.42</v>
      </c>
      <c r="P18" s="31">
        <v>73.7</v>
      </c>
      <c r="Q18" s="31">
        <v>73.81</v>
      </c>
      <c r="R18" s="31">
        <v>74.19</v>
      </c>
      <c r="S18" s="31">
        <v>74.3</v>
      </c>
      <c r="T18" s="31">
        <v>74.58</v>
      </c>
      <c r="U18" s="31">
        <v>74.819999999999993</v>
      </c>
      <c r="V18" s="31">
        <v>75.260000000000005</v>
      </c>
      <c r="W18" s="31">
        <v>75.47</v>
      </c>
      <c r="X18" s="31">
        <v>75.78</v>
      </c>
      <c r="Y18" s="31">
        <v>76.11</v>
      </c>
      <c r="Z18" s="31">
        <v>76.56</v>
      </c>
      <c r="AA18" s="31">
        <v>76.680000000000007</v>
      </c>
      <c r="AB18" s="31">
        <v>76.87</v>
      </c>
      <c r="AC18" s="31">
        <v>77.08</v>
      </c>
      <c r="AD18" s="31">
        <v>77.510000000000005</v>
      </c>
      <c r="AE18" s="31">
        <v>77.83</v>
      </c>
      <c r="AF18" s="31">
        <v>78.069999999999993</v>
      </c>
      <c r="AG18" s="31">
        <v>78.17</v>
      </c>
      <c r="AH18" s="31">
        <v>78.400000000000006</v>
      </c>
      <c r="AI18" s="38">
        <v>78.41</v>
      </c>
      <c r="AJ18" s="32">
        <v>78.430000000000007</v>
      </c>
      <c r="AK18" s="33">
        <v>78.319999999999993</v>
      </c>
      <c r="AL18" s="135">
        <v>78.31</v>
      </c>
      <c r="AM18" s="33"/>
    </row>
    <row r="19" spans="1:40" s="29" customFormat="1" ht="12.75" x14ac:dyDescent="0.2">
      <c r="A19" s="35" t="s">
        <v>140</v>
      </c>
      <c r="B19" s="39">
        <v>70.81</v>
      </c>
      <c r="C19" s="39">
        <v>71.06</v>
      </c>
      <c r="D19" s="39">
        <v>71.34</v>
      </c>
      <c r="E19" s="39">
        <v>71.540000000000006</v>
      </c>
      <c r="F19" s="39">
        <v>71.73</v>
      </c>
      <c r="G19" s="39">
        <v>71.91</v>
      </c>
      <c r="H19" s="39">
        <v>72.150000000000006</v>
      </c>
      <c r="I19" s="39">
        <v>72.41</v>
      </c>
      <c r="J19" s="39">
        <v>72.61</v>
      </c>
      <c r="K19" s="39">
        <v>72.86</v>
      </c>
      <c r="L19" s="39">
        <v>73.16</v>
      </c>
      <c r="M19" s="39">
        <v>73.36</v>
      </c>
      <c r="N19" s="39">
        <v>73.67</v>
      </c>
      <c r="O19" s="39">
        <v>73.83</v>
      </c>
      <c r="P19" s="39">
        <v>74.08</v>
      </c>
      <c r="Q19" s="39">
        <v>74.239999999999995</v>
      </c>
      <c r="R19" s="39">
        <v>74.489999999999995</v>
      </c>
      <c r="S19" s="39">
        <v>74.73</v>
      </c>
      <c r="T19" s="39">
        <v>75.010000000000005</v>
      </c>
      <c r="U19" s="39">
        <v>75.319999999999993</v>
      </c>
      <c r="V19" s="39">
        <v>75.61</v>
      </c>
      <c r="W19" s="39">
        <v>75.849999999999994</v>
      </c>
      <c r="X19" s="39">
        <v>76.150000000000006</v>
      </c>
      <c r="Y19" s="39">
        <v>76.5</v>
      </c>
      <c r="Z19" s="39">
        <v>76.87</v>
      </c>
      <c r="AA19" s="39">
        <v>77.14</v>
      </c>
      <c r="AB19" s="39">
        <v>77.38</v>
      </c>
      <c r="AC19" s="39">
        <v>77.680000000000007</v>
      </c>
      <c r="AD19" s="39">
        <v>78.010000000000005</v>
      </c>
      <c r="AE19" s="39">
        <v>78.41</v>
      </c>
      <c r="AF19" s="39">
        <v>78.709999999999994</v>
      </c>
      <c r="AG19" s="39">
        <v>78.91</v>
      </c>
      <c r="AH19" s="39">
        <v>79.069999999999993</v>
      </c>
      <c r="AI19" s="40">
        <v>79.09</v>
      </c>
      <c r="AJ19" s="41">
        <v>79.17</v>
      </c>
      <c r="AK19" s="40">
        <v>79.180000000000007</v>
      </c>
      <c r="AL19" s="136">
        <v>79.25</v>
      </c>
      <c r="AM19" s="33"/>
    </row>
    <row r="20" spans="1:40" s="29" customFormat="1" ht="12.75" x14ac:dyDescent="0.2">
      <c r="A20" s="18"/>
      <c r="B20" s="19">
        <f>B14</f>
        <v>0</v>
      </c>
      <c r="C20" s="19">
        <f t="shared" ref="C20:AL20" si="1">C14</f>
        <v>0</v>
      </c>
      <c r="D20" s="19">
        <f t="shared" si="1"/>
        <v>0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0</v>
      </c>
      <c r="I20" s="19">
        <f t="shared" si="1"/>
        <v>0</v>
      </c>
      <c r="J20" s="19">
        <f t="shared" si="1"/>
        <v>0</v>
      </c>
      <c r="K20" s="19">
        <f t="shared" si="1"/>
        <v>0</v>
      </c>
      <c r="L20" s="19">
        <f t="shared" si="1"/>
        <v>0</v>
      </c>
      <c r="M20" s="19">
        <f t="shared" si="1"/>
        <v>0</v>
      </c>
      <c r="N20" s="19">
        <f t="shared" si="1"/>
        <v>0</v>
      </c>
      <c r="O20" s="19">
        <f t="shared" si="1"/>
        <v>0</v>
      </c>
      <c r="P20" s="19">
        <f t="shared" si="1"/>
        <v>0</v>
      </c>
      <c r="Q20" s="19">
        <f t="shared" si="1"/>
        <v>0</v>
      </c>
      <c r="R20" s="19">
        <f t="shared" si="1"/>
        <v>0</v>
      </c>
      <c r="S20" s="19">
        <f t="shared" si="1"/>
        <v>0</v>
      </c>
      <c r="T20" s="19">
        <f t="shared" si="1"/>
        <v>0</v>
      </c>
      <c r="U20" s="19">
        <f t="shared" si="1"/>
        <v>0</v>
      </c>
      <c r="V20" s="19">
        <f t="shared" si="1"/>
        <v>0</v>
      </c>
      <c r="W20" s="19">
        <f t="shared" si="1"/>
        <v>0</v>
      </c>
      <c r="X20" s="19">
        <f t="shared" si="1"/>
        <v>0</v>
      </c>
      <c r="Y20" s="19">
        <f t="shared" si="1"/>
        <v>0</v>
      </c>
      <c r="Z20" s="19">
        <f t="shared" si="1"/>
        <v>0</v>
      </c>
      <c r="AA20" s="19">
        <f t="shared" si="1"/>
        <v>0</v>
      </c>
      <c r="AB20" s="19">
        <f t="shared" si="1"/>
        <v>0</v>
      </c>
      <c r="AC20" s="19">
        <f t="shared" si="1"/>
        <v>0</v>
      </c>
      <c r="AD20" s="19">
        <f t="shared" si="1"/>
        <v>0</v>
      </c>
      <c r="AE20" s="19">
        <f t="shared" si="1"/>
        <v>0</v>
      </c>
      <c r="AF20" s="19">
        <f t="shared" si="1"/>
        <v>0</v>
      </c>
      <c r="AG20" s="19">
        <f t="shared" si="1"/>
        <v>0</v>
      </c>
      <c r="AH20" s="19">
        <f t="shared" si="1"/>
        <v>0</v>
      </c>
      <c r="AI20" s="19">
        <f t="shared" si="1"/>
        <v>0</v>
      </c>
      <c r="AJ20" s="19">
        <f t="shared" si="1"/>
        <v>0</v>
      </c>
      <c r="AK20" s="19">
        <f t="shared" si="1"/>
        <v>0</v>
      </c>
      <c r="AL20" s="19">
        <f t="shared" si="1"/>
        <v>0</v>
      </c>
    </row>
    <row r="21" spans="1:40" s="29" customFormat="1" ht="12.75" x14ac:dyDescent="0.2">
      <c r="A21" s="149" t="s">
        <v>141</v>
      </c>
      <c r="B21" s="149"/>
      <c r="C21" s="149"/>
      <c r="D21" s="149"/>
      <c r="E21" s="149"/>
      <c r="F21" s="149"/>
      <c r="G21" s="14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40" ht="15" x14ac:dyDescent="0.2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9"/>
      <c r="O22" s="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9"/>
      <c r="AD22" s="9"/>
      <c r="AE22" s="9"/>
      <c r="AF22" s="9"/>
      <c r="AG22" s="10"/>
      <c r="AH22" s="9"/>
      <c r="AI22" s="9"/>
      <c r="AJ22" s="10"/>
      <c r="AK22" s="10"/>
    </row>
    <row r="23" spans="1:40" ht="15" x14ac:dyDescent="0.2">
      <c r="A23" s="147" t="s">
        <v>142</v>
      </c>
      <c r="B23" s="147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1"/>
      <c r="N23" s="9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9"/>
      <c r="AD23" s="9"/>
      <c r="AE23" s="9"/>
      <c r="AF23" s="9"/>
      <c r="AG23" s="9"/>
      <c r="AH23" s="9"/>
      <c r="AI23" s="9"/>
      <c r="AJ23" s="10"/>
      <c r="AK23" s="10"/>
    </row>
    <row r="26" spans="1:40" x14ac:dyDescent="0.2">
      <c r="AH26" s="22"/>
      <c r="AI26" s="22"/>
      <c r="AJ26" s="22"/>
      <c r="AK26" s="22"/>
      <c r="AL26" s="22"/>
      <c r="AM26" s="22"/>
      <c r="AN26" s="22"/>
    </row>
    <row r="27" spans="1:40" ht="18" x14ac:dyDescent="0.2">
      <c r="AH27" s="22"/>
      <c r="AI27" s="23"/>
      <c r="AJ27" s="22"/>
      <c r="AK27" s="22"/>
      <c r="AL27" s="22"/>
      <c r="AM27" s="22"/>
      <c r="AN27" s="22"/>
    </row>
    <row r="28" spans="1:40" x14ac:dyDescent="0.2">
      <c r="AH28" s="22"/>
      <c r="AI28" s="24"/>
      <c r="AJ28" s="22"/>
      <c r="AK28" s="22"/>
      <c r="AL28" s="22"/>
      <c r="AM28" s="22"/>
      <c r="AN28" s="22"/>
    </row>
    <row r="29" spans="1:40" x14ac:dyDescent="0.2">
      <c r="AH29" s="22"/>
      <c r="AI29" s="25"/>
      <c r="AJ29" s="22"/>
      <c r="AK29" s="22"/>
      <c r="AL29" s="22"/>
      <c r="AM29" s="22"/>
      <c r="AN29" s="22"/>
    </row>
    <row r="30" spans="1:40" x14ac:dyDescent="0.2">
      <c r="AH30" s="22"/>
      <c r="AI30" s="25"/>
      <c r="AJ30" s="22"/>
      <c r="AK30" s="22"/>
      <c r="AL30" s="22"/>
      <c r="AM30" s="22"/>
      <c r="AN30" s="22"/>
    </row>
    <row r="31" spans="1:40" x14ac:dyDescent="0.2">
      <c r="AH31" s="22"/>
      <c r="AI31" s="25"/>
      <c r="AJ31" s="22"/>
      <c r="AK31" s="22"/>
      <c r="AL31" s="22"/>
      <c r="AM31" s="22"/>
      <c r="AN31" s="22"/>
    </row>
    <row r="32" spans="1:40" x14ac:dyDescent="0.2">
      <c r="AH32" s="22"/>
      <c r="AI32" s="24"/>
      <c r="AJ32" s="22"/>
      <c r="AK32" s="22"/>
      <c r="AL32" s="22"/>
      <c r="AM32" s="22"/>
      <c r="AN32" s="22"/>
    </row>
    <row r="33" spans="34:40" x14ac:dyDescent="0.2">
      <c r="AH33" s="22"/>
      <c r="AI33" s="25"/>
      <c r="AJ33" s="22"/>
      <c r="AK33" s="22"/>
      <c r="AL33" s="22"/>
      <c r="AM33" s="22"/>
      <c r="AN33" s="22"/>
    </row>
    <row r="34" spans="34:40" ht="18" x14ac:dyDescent="0.2">
      <c r="AH34" s="22"/>
      <c r="AI34" s="23"/>
      <c r="AJ34" s="22"/>
      <c r="AK34" s="22"/>
      <c r="AL34" s="22"/>
      <c r="AM34" s="22"/>
      <c r="AN34" s="22"/>
    </row>
    <row r="35" spans="34:40" x14ac:dyDescent="0.2">
      <c r="AH35" s="22"/>
      <c r="AI35" s="24"/>
      <c r="AJ35" s="22"/>
      <c r="AK35" s="22"/>
      <c r="AL35" s="22"/>
      <c r="AM35" s="22"/>
      <c r="AN35" s="22"/>
    </row>
    <row r="36" spans="34:40" x14ac:dyDescent="0.2">
      <c r="AH36" s="22"/>
      <c r="AI36" s="25"/>
      <c r="AJ36" s="22"/>
      <c r="AK36" s="22"/>
      <c r="AL36" s="22"/>
      <c r="AM36" s="22"/>
      <c r="AN36" s="22"/>
    </row>
    <row r="37" spans="34:40" x14ac:dyDescent="0.2">
      <c r="AH37" s="22"/>
      <c r="AI37" s="25"/>
      <c r="AJ37" s="22"/>
      <c r="AK37" s="22"/>
      <c r="AL37" s="22"/>
      <c r="AM37" s="22"/>
      <c r="AN37" s="22"/>
    </row>
    <row r="38" spans="34:40" x14ac:dyDescent="0.2">
      <c r="AH38" s="22"/>
      <c r="AI38" s="25"/>
      <c r="AJ38" s="22"/>
      <c r="AK38" s="22"/>
      <c r="AL38" s="22"/>
      <c r="AM38" s="22"/>
      <c r="AN38" s="22"/>
    </row>
    <row r="39" spans="34:40" x14ac:dyDescent="0.2">
      <c r="AH39" s="22"/>
      <c r="AI39" s="22"/>
      <c r="AJ39" s="22"/>
      <c r="AK39" s="22"/>
      <c r="AL39" s="22"/>
      <c r="AM39" s="22"/>
      <c r="AN39" s="22"/>
    </row>
    <row r="40" spans="34:40" x14ac:dyDescent="0.2">
      <c r="AH40" s="22"/>
      <c r="AI40" s="22"/>
      <c r="AJ40" s="22"/>
      <c r="AK40" s="22"/>
      <c r="AL40" s="22"/>
      <c r="AM40" s="22"/>
      <c r="AN40" s="22"/>
    </row>
    <row r="41" spans="34:40" x14ac:dyDescent="0.2">
      <c r="AH41" s="22"/>
      <c r="AI41" s="22"/>
      <c r="AJ41" s="22"/>
      <c r="AK41" s="22"/>
      <c r="AL41" s="22"/>
      <c r="AM41" s="22"/>
      <c r="AN41" s="22"/>
    </row>
    <row r="42" spans="34:40" x14ac:dyDescent="0.2">
      <c r="AH42" s="22"/>
      <c r="AI42" s="22"/>
      <c r="AJ42" s="22"/>
      <c r="AK42" s="22"/>
      <c r="AL42" s="22"/>
      <c r="AM42" s="22"/>
      <c r="AN42" s="22"/>
    </row>
  </sheetData>
  <mergeCells count="78">
    <mergeCell ref="AK13:AK14"/>
    <mergeCell ref="AL13:AL14"/>
    <mergeCell ref="AF13:AF14"/>
    <mergeCell ref="AG13:AG14"/>
    <mergeCell ref="AH13:AH14"/>
    <mergeCell ref="AI13:AI14"/>
    <mergeCell ref="AJ13:AJ14"/>
    <mergeCell ref="AA13:AA14"/>
    <mergeCell ref="AB13:AB14"/>
    <mergeCell ref="AC13:AC14"/>
    <mergeCell ref="AD13:AD14"/>
    <mergeCell ref="AE13:AE14"/>
    <mergeCell ref="V13:V14"/>
    <mergeCell ref="W13:W14"/>
    <mergeCell ref="X13:X14"/>
    <mergeCell ref="Y13:Y14"/>
    <mergeCell ref="Z13:Z14"/>
    <mergeCell ref="Q13:Q14"/>
    <mergeCell ref="R13:R14"/>
    <mergeCell ref="S13:S14"/>
    <mergeCell ref="T13:T14"/>
    <mergeCell ref="U13:U14"/>
    <mergeCell ref="AL4:AL5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AG4:AG5"/>
    <mergeCell ref="AH4:AH5"/>
    <mergeCell ref="AI4:AI5"/>
    <mergeCell ref="AJ4:AJ5"/>
    <mergeCell ref="AK4:AK5"/>
    <mergeCell ref="AB4:AB5"/>
    <mergeCell ref="AC4:AC5"/>
    <mergeCell ref="AD4:AD5"/>
    <mergeCell ref="AE4:AE5"/>
    <mergeCell ref="AF4:AF5"/>
    <mergeCell ref="W4:W5"/>
    <mergeCell ref="X4:X5"/>
    <mergeCell ref="Y4:Y5"/>
    <mergeCell ref="Z4:Z5"/>
    <mergeCell ref="AA4:AA5"/>
    <mergeCell ref="R4:R5"/>
    <mergeCell ref="S4:S5"/>
    <mergeCell ref="T4:T5"/>
    <mergeCell ref="U4:U5"/>
    <mergeCell ref="V4:V5"/>
    <mergeCell ref="M4:M5"/>
    <mergeCell ref="N4:N5"/>
    <mergeCell ref="O4:O5"/>
    <mergeCell ref="P4:P5"/>
    <mergeCell ref="Q4:Q5"/>
    <mergeCell ref="A23:B23"/>
    <mergeCell ref="A1:I1"/>
    <mergeCell ref="A21:G21"/>
    <mergeCell ref="K1:L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hyperlinks>
    <hyperlink ref="K1" location="Contents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workbookViewId="0">
      <selection sqref="A1:I1"/>
    </sheetView>
  </sheetViews>
  <sheetFormatPr defaultRowHeight="14.25" x14ac:dyDescent="0.2"/>
  <cols>
    <col min="1" max="1" width="11.42578125" style="11" customWidth="1"/>
    <col min="2" max="2" width="11.85546875" style="11" customWidth="1"/>
    <col min="3" max="3" width="12.28515625" style="11" customWidth="1"/>
    <col min="4" max="4" width="16" style="11" customWidth="1"/>
    <col min="5" max="5" width="12.140625" style="11" customWidth="1"/>
    <col min="6" max="6" width="15.5703125" style="11" customWidth="1"/>
    <col min="7" max="7" width="16.5703125" style="11" customWidth="1"/>
    <col min="8" max="8" width="9.140625" style="11"/>
    <col min="9" max="9" width="11.42578125" style="11" customWidth="1"/>
    <col min="10" max="16384" width="9.140625" style="11"/>
  </cols>
  <sheetData>
    <row r="1" spans="1:37" s="49" customFormat="1" ht="18" customHeight="1" x14ac:dyDescent="0.25">
      <c r="A1" s="148" t="s">
        <v>145</v>
      </c>
      <c r="B1" s="148"/>
      <c r="C1" s="148"/>
      <c r="D1" s="148"/>
      <c r="E1" s="148"/>
      <c r="F1" s="148"/>
      <c r="G1" s="148"/>
      <c r="H1" s="148"/>
      <c r="I1" s="148"/>
      <c r="J1" s="12"/>
      <c r="K1" s="150" t="s">
        <v>162</v>
      </c>
      <c r="L1" s="150"/>
      <c r="M1" s="12"/>
      <c r="N1" s="12"/>
      <c r="O1" s="12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1"/>
      <c r="AC1" s="51"/>
      <c r="AD1" s="51"/>
      <c r="AE1" s="51"/>
      <c r="AF1" s="51"/>
      <c r="AG1" s="51"/>
      <c r="AH1" s="51"/>
      <c r="AI1" s="51"/>
      <c r="AJ1" s="50"/>
      <c r="AK1" s="50"/>
    </row>
    <row r="2" spans="1:37" ht="15" customHeight="1" x14ac:dyDescent="0.2"/>
    <row r="3" spans="1:37" x14ac:dyDescent="0.2">
      <c r="A3" s="166" t="s">
        <v>78</v>
      </c>
      <c r="B3" s="169" t="s">
        <v>1</v>
      </c>
      <c r="C3" s="170"/>
      <c r="D3" s="170"/>
      <c r="E3" s="169" t="s">
        <v>2</v>
      </c>
      <c r="F3" s="170"/>
      <c r="G3" s="171"/>
      <c r="H3" s="42"/>
    </row>
    <row r="4" spans="1:37" ht="15" customHeight="1" x14ac:dyDescent="0.2">
      <c r="A4" s="167"/>
      <c r="B4" s="157" t="s">
        <v>3</v>
      </c>
      <c r="C4" s="160" t="s">
        <v>6</v>
      </c>
      <c r="D4" s="163" t="s">
        <v>9</v>
      </c>
      <c r="E4" s="157" t="s">
        <v>3</v>
      </c>
      <c r="F4" s="160" t="s">
        <v>6</v>
      </c>
      <c r="G4" s="163" t="s">
        <v>9</v>
      </c>
      <c r="H4" s="42"/>
    </row>
    <row r="5" spans="1:37" x14ac:dyDescent="0.2">
      <c r="A5" s="167"/>
      <c r="B5" s="158"/>
      <c r="C5" s="161"/>
      <c r="D5" s="164"/>
      <c r="E5" s="158"/>
      <c r="F5" s="161"/>
      <c r="G5" s="164"/>
      <c r="H5" s="42"/>
    </row>
    <row r="6" spans="1:37" x14ac:dyDescent="0.2">
      <c r="A6" s="168"/>
      <c r="B6" s="159"/>
      <c r="C6" s="162"/>
      <c r="D6" s="165"/>
      <c r="E6" s="159"/>
      <c r="F6" s="162"/>
      <c r="G6" s="165"/>
      <c r="H6" s="43"/>
      <c r="I6" s="44"/>
      <c r="J6" s="44"/>
      <c r="K6" s="44"/>
      <c r="L6" s="44"/>
      <c r="M6" s="44"/>
      <c r="N6" s="44"/>
    </row>
    <row r="7" spans="1:37" x14ac:dyDescent="0.2">
      <c r="A7" s="52" t="s">
        <v>79</v>
      </c>
      <c r="B7" s="53">
        <v>77.058539999999994</v>
      </c>
      <c r="C7" s="54">
        <v>61.883629999999997</v>
      </c>
      <c r="D7" s="54">
        <v>80.307299999999998</v>
      </c>
      <c r="E7" s="54">
        <v>81.081810000000004</v>
      </c>
      <c r="F7" s="54">
        <v>62.207410000000003</v>
      </c>
      <c r="G7" s="55">
        <v>76.721779999999995</v>
      </c>
      <c r="H7" s="17" t="s">
        <v>79</v>
      </c>
      <c r="I7" s="45"/>
      <c r="J7" s="45"/>
      <c r="K7" s="45"/>
      <c r="L7" s="45"/>
      <c r="M7" s="45"/>
      <c r="N7" s="45"/>
      <c r="O7" s="13"/>
      <c r="P7" s="13"/>
    </row>
    <row r="8" spans="1:37" x14ac:dyDescent="0.2">
      <c r="A8" s="52" t="s">
        <v>80</v>
      </c>
      <c r="B8" s="56">
        <v>76.315849999999998</v>
      </c>
      <c r="C8" s="57">
        <v>61.132849999999998</v>
      </c>
      <c r="D8" s="57">
        <v>80.105050000000006</v>
      </c>
      <c r="E8" s="57">
        <v>80.332490000000007</v>
      </c>
      <c r="F8" s="57">
        <v>61.479309999999998</v>
      </c>
      <c r="G8" s="58">
        <v>76.531059999999997</v>
      </c>
      <c r="H8" s="17" t="s">
        <v>80</v>
      </c>
      <c r="I8" s="45"/>
      <c r="J8" s="45"/>
      <c r="K8" s="45"/>
      <c r="L8" s="45"/>
      <c r="M8" s="45"/>
      <c r="N8" s="45"/>
      <c r="O8" s="13"/>
      <c r="P8" s="13"/>
    </row>
    <row r="9" spans="1:37" x14ac:dyDescent="0.2">
      <c r="A9" s="52" t="s">
        <v>81</v>
      </c>
      <c r="B9" s="56">
        <v>72.363150000000005</v>
      </c>
      <c r="C9" s="57">
        <v>57.351550000000003</v>
      </c>
      <c r="D9" s="57">
        <v>79.255189999999999</v>
      </c>
      <c r="E9" s="57">
        <v>76.372050000000002</v>
      </c>
      <c r="F9" s="57">
        <v>57.837910000000001</v>
      </c>
      <c r="G9" s="58">
        <v>75.731780000000001</v>
      </c>
      <c r="H9" s="17" t="s">
        <v>81</v>
      </c>
      <c r="I9" s="45"/>
      <c r="J9" s="45"/>
      <c r="K9" s="45"/>
      <c r="L9" s="45"/>
      <c r="M9" s="45"/>
      <c r="N9" s="45"/>
      <c r="O9" s="13"/>
      <c r="P9" s="13"/>
    </row>
    <row r="10" spans="1:37" x14ac:dyDescent="0.2">
      <c r="A10" s="52" t="s">
        <v>82</v>
      </c>
      <c r="B10" s="56">
        <v>67.391229999999993</v>
      </c>
      <c r="C10" s="57">
        <v>52.62585</v>
      </c>
      <c r="D10" s="57">
        <v>78.090059999999994</v>
      </c>
      <c r="E10" s="57">
        <v>71.398809999999997</v>
      </c>
      <c r="F10" s="57">
        <v>53.287230000000001</v>
      </c>
      <c r="G10" s="58">
        <v>74.633219999999994</v>
      </c>
      <c r="H10" s="17" t="s">
        <v>82</v>
      </c>
      <c r="I10" s="45"/>
      <c r="J10" s="45"/>
      <c r="K10" s="45"/>
      <c r="L10" s="45"/>
      <c r="M10" s="45"/>
      <c r="N10" s="45"/>
      <c r="O10" s="13"/>
      <c r="P10" s="13"/>
    </row>
    <row r="11" spans="1:37" x14ac:dyDescent="0.2">
      <c r="A11" s="52" t="s">
        <v>83</v>
      </c>
      <c r="B11" s="56">
        <v>62.427370000000003</v>
      </c>
      <c r="C11" s="57">
        <v>47.944229999999997</v>
      </c>
      <c r="D11" s="57">
        <v>76.800020000000004</v>
      </c>
      <c r="E11" s="57">
        <v>66.437370000000001</v>
      </c>
      <c r="F11" s="57">
        <v>48.775739999999999</v>
      </c>
      <c r="G11" s="58">
        <v>73.416120000000006</v>
      </c>
      <c r="H11" s="17" t="s">
        <v>83</v>
      </c>
      <c r="I11" s="45"/>
      <c r="J11" s="45"/>
      <c r="K11" s="45"/>
      <c r="L11" s="45"/>
      <c r="M11" s="45"/>
      <c r="N11" s="45"/>
      <c r="O11" s="13"/>
      <c r="P11" s="13"/>
    </row>
    <row r="12" spans="1:37" x14ac:dyDescent="0.2">
      <c r="A12" s="52" t="s">
        <v>84</v>
      </c>
      <c r="B12" s="56">
        <v>57.559780000000003</v>
      </c>
      <c r="C12" s="57">
        <v>43.391120000000001</v>
      </c>
      <c r="D12" s="57">
        <v>75.384439999999998</v>
      </c>
      <c r="E12" s="57">
        <v>61.50779</v>
      </c>
      <c r="F12" s="57">
        <v>44.366280000000003</v>
      </c>
      <c r="G12" s="58">
        <v>72.131159999999994</v>
      </c>
      <c r="H12" s="17" t="s">
        <v>84</v>
      </c>
      <c r="I12" s="45"/>
      <c r="J12" s="45"/>
      <c r="K12" s="45"/>
      <c r="L12" s="45"/>
      <c r="M12" s="45"/>
      <c r="N12" s="45"/>
      <c r="O12" s="13"/>
      <c r="P12" s="13"/>
    </row>
    <row r="13" spans="1:37" x14ac:dyDescent="0.2">
      <c r="A13" s="52" t="s">
        <v>85</v>
      </c>
      <c r="B13" s="56">
        <v>52.731940000000002</v>
      </c>
      <c r="C13" s="57">
        <v>38.938940000000002</v>
      </c>
      <c r="D13" s="57">
        <v>73.843180000000004</v>
      </c>
      <c r="E13" s="57">
        <v>56.592529999999996</v>
      </c>
      <c r="F13" s="57">
        <v>40.04533</v>
      </c>
      <c r="G13" s="58">
        <v>70.760810000000006</v>
      </c>
      <c r="H13" s="17" t="s">
        <v>85</v>
      </c>
      <c r="I13" s="45"/>
      <c r="J13" s="45"/>
      <c r="K13" s="45"/>
      <c r="L13" s="45"/>
      <c r="M13" s="45"/>
      <c r="N13" s="45"/>
      <c r="O13" s="13"/>
      <c r="P13" s="13"/>
    </row>
    <row r="14" spans="1:37" x14ac:dyDescent="0.2">
      <c r="A14" s="52" t="s">
        <v>86</v>
      </c>
      <c r="B14" s="56">
        <v>47.986820000000002</v>
      </c>
      <c r="C14" s="57">
        <v>34.631880000000002</v>
      </c>
      <c r="D14" s="57">
        <v>72.169569999999993</v>
      </c>
      <c r="E14" s="57">
        <v>51.687710000000003</v>
      </c>
      <c r="F14" s="57">
        <v>35.802250000000001</v>
      </c>
      <c r="G14" s="58">
        <v>69.266469999999998</v>
      </c>
      <c r="H14" s="17" t="s">
        <v>86</v>
      </c>
      <c r="I14" s="45"/>
      <c r="J14" s="45"/>
      <c r="K14" s="45"/>
      <c r="L14" s="45"/>
      <c r="M14" s="45"/>
      <c r="N14" s="45"/>
      <c r="O14" s="13"/>
      <c r="P14" s="13"/>
    </row>
    <row r="15" spans="1:37" x14ac:dyDescent="0.2">
      <c r="A15" s="52" t="s">
        <v>87</v>
      </c>
      <c r="B15" s="56">
        <v>43.307380000000002</v>
      </c>
      <c r="C15" s="57">
        <v>30.470549999999999</v>
      </c>
      <c r="D15" s="57">
        <v>70.358789999999999</v>
      </c>
      <c r="E15" s="57">
        <v>46.841799999999999</v>
      </c>
      <c r="F15" s="57">
        <v>31.678290000000001</v>
      </c>
      <c r="G15" s="58">
        <v>67.628249999999994</v>
      </c>
      <c r="H15" s="17" t="s">
        <v>87</v>
      </c>
      <c r="I15" s="45"/>
      <c r="J15" s="45"/>
      <c r="K15" s="45"/>
      <c r="L15" s="45"/>
      <c r="M15" s="45"/>
      <c r="N15" s="45"/>
      <c r="O15" s="13"/>
      <c r="P15" s="13"/>
    </row>
    <row r="16" spans="1:37" x14ac:dyDescent="0.2">
      <c r="A16" s="52" t="s">
        <v>88</v>
      </c>
      <c r="B16" s="56">
        <v>38.709859999999999</v>
      </c>
      <c r="C16" s="57">
        <v>26.482430000000001</v>
      </c>
      <c r="D16" s="57">
        <v>68.412620000000004</v>
      </c>
      <c r="E16" s="57">
        <v>42.099640000000001</v>
      </c>
      <c r="F16" s="57">
        <v>27.731010000000001</v>
      </c>
      <c r="G16" s="58">
        <v>65.869950000000003</v>
      </c>
      <c r="H16" s="17" t="s">
        <v>88</v>
      </c>
      <c r="I16" s="45"/>
      <c r="J16" s="45"/>
      <c r="K16" s="45"/>
      <c r="L16" s="45"/>
      <c r="M16" s="45"/>
      <c r="N16" s="45"/>
      <c r="O16" s="13"/>
      <c r="P16" s="13"/>
    </row>
    <row r="17" spans="1:16" x14ac:dyDescent="0.2">
      <c r="A17" s="52" t="s">
        <v>89</v>
      </c>
      <c r="B17" s="56">
        <v>34.261740000000003</v>
      </c>
      <c r="C17" s="57">
        <v>22.714700000000001</v>
      </c>
      <c r="D17" s="57">
        <v>66.297569999999993</v>
      </c>
      <c r="E17" s="57">
        <v>37.42595</v>
      </c>
      <c r="F17" s="57">
        <v>23.943770000000001</v>
      </c>
      <c r="G17" s="58">
        <v>63.976390000000002</v>
      </c>
      <c r="H17" s="17" t="s">
        <v>89</v>
      </c>
      <c r="I17" s="45"/>
      <c r="J17" s="45"/>
      <c r="K17" s="45"/>
      <c r="L17" s="45"/>
      <c r="M17" s="45"/>
      <c r="N17" s="45"/>
      <c r="O17" s="13"/>
      <c r="P17" s="13"/>
    </row>
    <row r="18" spans="1:16" x14ac:dyDescent="0.2">
      <c r="A18" s="52" t="s">
        <v>90</v>
      </c>
      <c r="B18" s="56">
        <v>29.893830000000001</v>
      </c>
      <c r="C18" s="57">
        <v>19.12688</v>
      </c>
      <c r="D18" s="57">
        <v>63.982700000000001</v>
      </c>
      <c r="E18" s="57">
        <v>32.802909999999997</v>
      </c>
      <c r="F18" s="57">
        <v>20.31185</v>
      </c>
      <c r="G18" s="58">
        <v>61.920879999999997</v>
      </c>
      <c r="H18" s="17" t="s">
        <v>90</v>
      </c>
      <c r="I18" s="45"/>
      <c r="J18" s="45"/>
      <c r="K18" s="45"/>
      <c r="L18" s="45"/>
      <c r="M18" s="45"/>
      <c r="N18" s="45"/>
      <c r="O18" s="13"/>
      <c r="P18" s="13"/>
    </row>
    <row r="19" spans="1:16" x14ac:dyDescent="0.2">
      <c r="A19" s="52" t="s">
        <v>91</v>
      </c>
      <c r="B19" s="56">
        <v>25.596050000000002</v>
      </c>
      <c r="C19" s="57">
        <v>15.742559999999999</v>
      </c>
      <c r="D19" s="57">
        <v>61.503860000000003</v>
      </c>
      <c r="E19" s="57">
        <v>28.309139999999999</v>
      </c>
      <c r="F19" s="57">
        <v>16.914190000000001</v>
      </c>
      <c r="G19" s="58">
        <v>59.748159999999999</v>
      </c>
      <c r="H19" s="17" t="s">
        <v>91</v>
      </c>
      <c r="I19" s="45"/>
      <c r="J19" s="45"/>
      <c r="K19" s="45"/>
      <c r="L19" s="45"/>
      <c r="M19" s="45"/>
      <c r="N19" s="45"/>
      <c r="O19" s="13"/>
      <c r="P19" s="13"/>
    </row>
    <row r="20" spans="1:16" x14ac:dyDescent="0.2">
      <c r="A20" s="52" t="s">
        <v>92</v>
      </c>
      <c r="B20" s="56">
        <v>21.459969999999998</v>
      </c>
      <c r="C20" s="57">
        <v>12.634679999999999</v>
      </c>
      <c r="D20" s="57">
        <v>58.875570000000003</v>
      </c>
      <c r="E20" s="57">
        <v>23.946680000000001</v>
      </c>
      <c r="F20" s="57">
        <v>13.749969999999999</v>
      </c>
      <c r="G20" s="58">
        <v>57.419110000000003</v>
      </c>
      <c r="H20" s="17" t="s">
        <v>92</v>
      </c>
      <c r="I20" s="45"/>
      <c r="J20" s="45"/>
      <c r="K20" s="45"/>
      <c r="L20" s="45"/>
      <c r="M20" s="45"/>
      <c r="N20" s="45"/>
      <c r="O20" s="13"/>
      <c r="P20" s="13"/>
    </row>
    <row r="21" spans="1:16" x14ac:dyDescent="0.2">
      <c r="A21" s="52" t="s">
        <v>93</v>
      </c>
      <c r="B21" s="56">
        <v>17.563960000000002</v>
      </c>
      <c r="C21" s="57">
        <v>9.8633699999999997</v>
      </c>
      <c r="D21" s="57">
        <v>56.156869999999998</v>
      </c>
      <c r="E21" s="57">
        <v>19.786149999999999</v>
      </c>
      <c r="F21" s="57">
        <v>10.7944</v>
      </c>
      <c r="G21" s="58">
        <v>54.555329999999998</v>
      </c>
      <c r="H21" s="17" t="s">
        <v>93</v>
      </c>
      <c r="I21" s="45"/>
      <c r="J21" s="45"/>
      <c r="K21" s="45"/>
      <c r="L21" s="45"/>
      <c r="M21" s="45"/>
      <c r="N21" s="45"/>
      <c r="O21" s="13"/>
      <c r="P21" s="13"/>
    </row>
    <row r="22" spans="1:16" x14ac:dyDescent="0.2">
      <c r="A22" s="52" t="s">
        <v>94</v>
      </c>
      <c r="B22" s="56">
        <v>13.98334</v>
      </c>
      <c r="C22" s="57">
        <v>7.4239300000000004</v>
      </c>
      <c r="D22" s="57">
        <v>53.091250000000002</v>
      </c>
      <c r="E22" s="57">
        <v>15.84947</v>
      </c>
      <c r="F22" s="57">
        <v>8.1193299999999997</v>
      </c>
      <c r="G22" s="58">
        <v>51.22777</v>
      </c>
      <c r="H22" s="17" t="s">
        <v>94</v>
      </c>
      <c r="I22" s="45"/>
      <c r="J22" s="45"/>
      <c r="K22" s="45"/>
      <c r="L22" s="45"/>
      <c r="M22" s="45"/>
      <c r="N22" s="45"/>
      <c r="O22" s="13"/>
      <c r="P22" s="13"/>
    </row>
    <row r="23" spans="1:16" x14ac:dyDescent="0.2">
      <c r="A23" s="52" t="s">
        <v>95</v>
      </c>
      <c r="B23" s="56">
        <v>10.707050000000001</v>
      </c>
      <c r="C23" s="57">
        <v>5.3209299999999997</v>
      </c>
      <c r="D23" s="57">
        <v>49.695569999999996</v>
      </c>
      <c r="E23" s="57">
        <v>12.23475</v>
      </c>
      <c r="F23" s="57">
        <v>5.8242099999999999</v>
      </c>
      <c r="G23" s="58">
        <v>47.603830000000002</v>
      </c>
      <c r="H23" s="17" t="s">
        <v>95</v>
      </c>
      <c r="I23" s="45"/>
      <c r="J23" s="45"/>
      <c r="K23" s="45"/>
      <c r="L23" s="45"/>
      <c r="M23" s="45"/>
      <c r="N23" s="45"/>
      <c r="O23" s="13"/>
      <c r="P23" s="13"/>
    </row>
    <row r="24" spans="1:16" x14ac:dyDescent="0.2">
      <c r="A24" s="52" t="s">
        <v>96</v>
      </c>
      <c r="B24" s="56">
        <v>7.9546200000000002</v>
      </c>
      <c r="C24" s="57">
        <v>3.6623199999999998</v>
      </c>
      <c r="D24" s="57">
        <v>46.04016</v>
      </c>
      <c r="E24" s="57">
        <v>9.1019600000000001</v>
      </c>
      <c r="F24" s="57">
        <v>4.0059899999999997</v>
      </c>
      <c r="G24" s="58">
        <v>44.012390000000003</v>
      </c>
      <c r="H24" s="17" t="s">
        <v>96</v>
      </c>
      <c r="I24" s="45"/>
      <c r="J24" s="45"/>
      <c r="K24" s="45"/>
      <c r="L24" s="45"/>
      <c r="M24" s="45"/>
      <c r="N24" s="45"/>
      <c r="O24" s="13"/>
      <c r="P24" s="13"/>
    </row>
    <row r="25" spans="1:16" x14ac:dyDescent="0.2">
      <c r="A25" s="52" t="s">
        <v>97</v>
      </c>
      <c r="B25" s="56">
        <v>5.7331099999999999</v>
      </c>
      <c r="C25" s="57">
        <v>2.4201299999999999</v>
      </c>
      <c r="D25" s="57">
        <v>42.213209999999997</v>
      </c>
      <c r="E25" s="57">
        <v>6.4428700000000001</v>
      </c>
      <c r="F25" s="57">
        <v>2.63367</v>
      </c>
      <c r="G25" s="58">
        <v>40.877279999999999</v>
      </c>
      <c r="H25" s="17" t="s">
        <v>97</v>
      </c>
      <c r="I25" s="45"/>
      <c r="J25" s="45"/>
      <c r="K25" s="45"/>
      <c r="L25" s="45"/>
      <c r="M25" s="45"/>
      <c r="N25" s="45"/>
      <c r="O25" s="13"/>
      <c r="P25" s="13"/>
    </row>
    <row r="26" spans="1:16" x14ac:dyDescent="0.2">
      <c r="A26" s="59" t="s">
        <v>98</v>
      </c>
      <c r="B26" s="60">
        <v>4.0579799999999997</v>
      </c>
      <c r="C26" s="61">
        <v>1.5639099999999999</v>
      </c>
      <c r="D26" s="61">
        <v>38.53913</v>
      </c>
      <c r="E26" s="61">
        <v>4.4739599999999999</v>
      </c>
      <c r="F26" s="61">
        <v>1.7370699999999999</v>
      </c>
      <c r="G26" s="62">
        <v>38.826230000000002</v>
      </c>
      <c r="H26" s="17" t="s">
        <v>98</v>
      </c>
      <c r="I26" s="45"/>
      <c r="J26" s="45"/>
      <c r="K26" s="45"/>
      <c r="L26" s="45"/>
      <c r="M26" s="45"/>
      <c r="N26" s="45"/>
      <c r="O26" s="13"/>
      <c r="P26" s="13"/>
    </row>
    <row r="27" spans="1:16" x14ac:dyDescent="0.2">
      <c r="A27" s="63"/>
      <c r="B27" s="64"/>
      <c r="C27" s="64"/>
      <c r="D27" s="64"/>
      <c r="E27" s="64"/>
      <c r="F27" s="64"/>
      <c r="G27" s="64"/>
      <c r="H27" s="17"/>
      <c r="K27" s="13"/>
      <c r="L27" s="13"/>
      <c r="M27" s="13"/>
      <c r="N27" s="13"/>
      <c r="O27" s="13"/>
      <c r="P27" s="13"/>
    </row>
    <row r="28" spans="1:16" x14ac:dyDescent="0.2">
      <c r="A28" s="156" t="s">
        <v>146</v>
      </c>
      <c r="B28" s="156"/>
      <c r="C28" s="156"/>
      <c r="D28" s="156"/>
      <c r="E28" s="29"/>
      <c r="F28" s="29"/>
      <c r="G28" s="29"/>
    </row>
    <row r="29" spans="1:16" x14ac:dyDescent="0.2">
      <c r="A29" s="29"/>
      <c r="B29" s="29"/>
      <c r="C29" s="29"/>
      <c r="D29" s="29"/>
      <c r="E29" s="29"/>
      <c r="F29" s="29"/>
      <c r="G29" s="29"/>
    </row>
    <row r="30" spans="1:16" x14ac:dyDescent="0.2">
      <c r="A30" s="155" t="s">
        <v>170</v>
      </c>
      <c r="B30" s="155"/>
    </row>
    <row r="31" spans="1:16" s="17" customFormat="1" x14ac:dyDescent="0.2">
      <c r="A31" s="11"/>
      <c r="C31" s="17" t="s">
        <v>166</v>
      </c>
      <c r="D31" s="17" t="s">
        <v>167</v>
      </c>
      <c r="F31" s="17" t="s">
        <v>166</v>
      </c>
      <c r="G31" s="17" t="s">
        <v>167</v>
      </c>
      <c r="H31" s="11"/>
      <c r="I31" s="11"/>
      <c r="J31" s="11"/>
      <c r="K31" s="11"/>
      <c r="L31" s="11"/>
      <c r="M31" s="11"/>
      <c r="N31" s="11"/>
    </row>
    <row r="32" spans="1:16" s="17" customFormat="1" x14ac:dyDescent="0.2">
      <c r="A32" s="11"/>
      <c r="B32" s="16">
        <f>B7</f>
        <v>77.058539999999994</v>
      </c>
      <c r="C32" s="16">
        <f>C7</f>
        <v>61.883629999999997</v>
      </c>
      <c r="D32" s="16"/>
      <c r="E32" s="46">
        <f>E7</f>
        <v>81.081810000000004</v>
      </c>
      <c r="F32" s="16">
        <f>F7</f>
        <v>62.207410000000003</v>
      </c>
      <c r="G32" s="16">
        <f>E7-F7</f>
        <v>18.874400000000001</v>
      </c>
      <c r="H32" s="47"/>
      <c r="I32" s="11"/>
      <c r="J32" s="11"/>
      <c r="K32" s="11"/>
      <c r="L32" s="11"/>
      <c r="M32" s="11"/>
      <c r="N32" s="11"/>
    </row>
    <row r="33" spans="1:14" s="17" customFormat="1" x14ac:dyDescent="0.2">
      <c r="A33" s="11"/>
      <c r="B33" s="16">
        <f t="shared" ref="B33:B51" si="0">B8</f>
        <v>76.315849999999998</v>
      </c>
      <c r="C33" s="16">
        <f t="shared" ref="C33:C51" si="1">C8</f>
        <v>61.132849999999998</v>
      </c>
      <c r="D33" s="16"/>
      <c r="E33" s="46">
        <f t="shared" ref="E33:E51" si="2">E8</f>
        <v>80.332490000000007</v>
      </c>
      <c r="F33" s="16">
        <f t="shared" ref="F33:F51" si="3">F8</f>
        <v>61.479309999999998</v>
      </c>
      <c r="G33" s="16">
        <f t="shared" ref="G33:G51" si="4">E8-F8</f>
        <v>18.853180000000009</v>
      </c>
      <c r="H33" s="47"/>
      <c r="I33" s="11"/>
      <c r="J33" s="11"/>
      <c r="K33" s="11"/>
      <c r="L33" s="11"/>
      <c r="M33" s="11"/>
      <c r="N33" s="11"/>
    </row>
    <row r="34" spans="1:14" s="17" customFormat="1" x14ac:dyDescent="0.2">
      <c r="A34" s="11"/>
      <c r="B34" s="16">
        <f t="shared" si="0"/>
        <v>72.363150000000005</v>
      </c>
      <c r="C34" s="16">
        <f t="shared" si="1"/>
        <v>57.351550000000003</v>
      </c>
      <c r="D34" s="16"/>
      <c r="E34" s="46">
        <f t="shared" si="2"/>
        <v>76.372050000000002</v>
      </c>
      <c r="F34" s="16">
        <f t="shared" si="3"/>
        <v>57.837910000000001</v>
      </c>
      <c r="G34" s="16">
        <f t="shared" si="4"/>
        <v>18.534140000000001</v>
      </c>
      <c r="H34" s="47"/>
      <c r="I34" s="11"/>
      <c r="J34" s="11"/>
      <c r="K34" s="11"/>
      <c r="L34" s="11"/>
      <c r="M34" s="11"/>
      <c r="N34" s="11"/>
    </row>
    <row r="35" spans="1:14" s="17" customFormat="1" x14ac:dyDescent="0.2">
      <c r="A35" s="11"/>
      <c r="B35" s="16">
        <f t="shared" si="0"/>
        <v>67.391229999999993</v>
      </c>
      <c r="C35" s="16">
        <f t="shared" si="1"/>
        <v>52.62585</v>
      </c>
      <c r="D35" s="16"/>
      <c r="E35" s="46">
        <f t="shared" si="2"/>
        <v>71.398809999999997</v>
      </c>
      <c r="F35" s="16">
        <f t="shared" si="3"/>
        <v>53.287230000000001</v>
      </c>
      <c r="G35" s="16">
        <f t="shared" si="4"/>
        <v>18.111579999999996</v>
      </c>
      <c r="H35" s="47"/>
      <c r="I35" s="11"/>
      <c r="J35" s="11"/>
      <c r="K35" s="11"/>
      <c r="L35" s="11"/>
      <c r="M35" s="11"/>
      <c r="N35" s="11"/>
    </row>
    <row r="36" spans="1:14" s="17" customFormat="1" x14ac:dyDescent="0.2">
      <c r="A36" s="11"/>
      <c r="B36" s="16">
        <f t="shared" si="0"/>
        <v>62.427370000000003</v>
      </c>
      <c r="C36" s="16">
        <f t="shared" si="1"/>
        <v>47.944229999999997</v>
      </c>
      <c r="D36" s="16"/>
      <c r="E36" s="46">
        <f t="shared" si="2"/>
        <v>66.437370000000001</v>
      </c>
      <c r="F36" s="16">
        <f t="shared" si="3"/>
        <v>48.775739999999999</v>
      </c>
      <c r="G36" s="16">
        <f t="shared" si="4"/>
        <v>17.661630000000002</v>
      </c>
      <c r="H36" s="47"/>
      <c r="I36" s="11"/>
      <c r="J36" s="11"/>
      <c r="K36" s="11"/>
      <c r="L36" s="11"/>
      <c r="M36" s="11"/>
      <c r="N36" s="11"/>
    </row>
    <row r="37" spans="1:14" s="17" customFormat="1" x14ac:dyDescent="0.2">
      <c r="A37" s="11"/>
      <c r="B37" s="16">
        <f t="shared" si="0"/>
        <v>57.559780000000003</v>
      </c>
      <c r="C37" s="16">
        <f t="shared" si="1"/>
        <v>43.391120000000001</v>
      </c>
      <c r="D37" s="16"/>
      <c r="E37" s="46">
        <f t="shared" si="2"/>
        <v>61.50779</v>
      </c>
      <c r="F37" s="16">
        <f t="shared" si="3"/>
        <v>44.366280000000003</v>
      </c>
      <c r="G37" s="16">
        <f t="shared" si="4"/>
        <v>17.141509999999997</v>
      </c>
      <c r="H37" s="47"/>
      <c r="I37" s="11"/>
      <c r="J37" s="11"/>
      <c r="K37" s="11"/>
      <c r="L37" s="11"/>
      <c r="M37" s="11"/>
      <c r="N37" s="11"/>
    </row>
    <row r="38" spans="1:14" s="17" customFormat="1" x14ac:dyDescent="0.2">
      <c r="A38" s="11"/>
      <c r="B38" s="16">
        <f t="shared" si="0"/>
        <v>52.731940000000002</v>
      </c>
      <c r="C38" s="16">
        <f t="shared" si="1"/>
        <v>38.938940000000002</v>
      </c>
      <c r="D38" s="16"/>
      <c r="E38" s="46">
        <f t="shared" si="2"/>
        <v>56.592529999999996</v>
      </c>
      <c r="F38" s="16">
        <f t="shared" si="3"/>
        <v>40.04533</v>
      </c>
      <c r="G38" s="16">
        <f t="shared" si="4"/>
        <v>16.547199999999997</v>
      </c>
      <c r="H38" s="47"/>
      <c r="I38" s="11"/>
      <c r="J38" s="11"/>
      <c r="K38" s="11"/>
      <c r="L38" s="11"/>
      <c r="M38" s="11"/>
      <c r="N38" s="11"/>
    </row>
    <row r="39" spans="1:14" s="17" customFormat="1" x14ac:dyDescent="0.2">
      <c r="A39" s="11"/>
      <c r="B39" s="16">
        <f t="shared" si="0"/>
        <v>47.986820000000002</v>
      </c>
      <c r="C39" s="16">
        <f t="shared" si="1"/>
        <v>34.631880000000002</v>
      </c>
      <c r="D39" s="16"/>
      <c r="E39" s="46">
        <f t="shared" si="2"/>
        <v>51.687710000000003</v>
      </c>
      <c r="F39" s="16">
        <f t="shared" si="3"/>
        <v>35.802250000000001</v>
      </c>
      <c r="G39" s="16">
        <f t="shared" si="4"/>
        <v>15.885460000000002</v>
      </c>
      <c r="H39" s="47"/>
      <c r="I39" s="11"/>
      <c r="J39" s="11"/>
      <c r="K39" s="11"/>
      <c r="L39" s="11"/>
      <c r="M39" s="11"/>
      <c r="N39" s="11"/>
    </row>
    <row r="40" spans="1:14" s="17" customFormat="1" x14ac:dyDescent="0.2">
      <c r="A40" s="11"/>
      <c r="B40" s="16">
        <f t="shared" si="0"/>
        <v>43.307380000000002</v>
      </c>
      <c r="C40" s="16">
        <f t="shared" si="1"/>
        <v>30.470549999999999</v>
      </c>
      <c r="D40" s="16"/>
      <c r="E40" s="46">
        <f t="shared" si="2"/>
        <v>46.841799999999999</v>
      </c>
      <c r="F40" s="16">
        <f t="shared" si="3"/>
        <v>31.678290000000001</v>
      </c>
      <c r="G40" s="16">
        <f t="shared" si="4"/>
        <v>15.163509999999999</v>
      </c>
      <c r="H40" s="47"/>
      <c r="I40" s="11"/>
      <c r="J40" s="11"/>
      <c r="K40" s="11"/>
      <c r="L40" s="11"/>
      <c r="M40" s="11"/>
      <c r="N40" s="11"/>
    </row>
    <row r="41" spans="1:14" s="17" customFormat="1" x14ac:dyDescent="0.2">
      <c r="A41" s="11"/>
      <c r="B41" s="16">
        <f t="shared" si="0"/>
        <v>38.709859999999999</v>
      </c>
      <c r="C41" s="16">
        <f t="shared" si="1"/>
        <v>26.482430000000001</v>
      </c>
      <c r="D41" s="16"/>
      <c r="E41" s="46">
        <f t="shared" si="2"/>
        <v>42.099640000000001</v>
      </c>
      <c r="F41" s="16">
        <f t="shared" si="3"/>
        <v>27.731010000000001</v>
      </c>
      <c r="G41" s="16">
        <f t="shared" si="4"/>
        <v>14.36863</v>
      </c>
      <c r="H41" s="47"/>
      <c r="I41" s="11"/>
      <c r="J41" s="11"/>
      <c r="K41" s="11"/>
      <c r="L41" s="11"/>
      <c r="M41" s="11"/>
      <c r="N41" s="11"/>
    </row>
    <row r="42" spans="1:14" s="17" customFormat="1" x14ac:dyDescent="0.2">
      <c r="A42" s="11"/>
      <c r="B42" s="16">
        <f t="shared" si="0"/>
        <v>34.261740000000003</v>
      </c>
      <c r="C42" s="16">
        <f t="shared" si="1"/>
        <v>22.714700000000001</v>
      </c>
      <c r="D42" s="16"/>
      <c r="E42" s="46">
        <f t="shared" si="2"/>
        <v>37.42595</v>
      </c>
      <c r="F42" s="16">
        <f t="shared" si="3"/>
        <v>23.943770000000001</v>
      </c>
      <c r="G42" s="16">
        <f t="shared" si="4"/>
        <v>13.48218</v>
      </c>
      <c r="H42" s="47"/>
      <c r="I42" s="11"/>
      <c r="J42" s="11"/>
      <c r="K42" s="11"/>
      <c r="L42" s="11"/>
      <c r="M42" s="11"/>
      <c r="N42" s="11"/>
    </row>
    <row r="43" spans="1:14" s="17" customFormat="1" x14ac:dyDescent="0.2">
      <c r="A43" s="11"/>
      <c r="B43" s="16">
        <f t="shared" si="0"/>
        <v>29.893830000000001</v>
      </c>
      <c r="C43" s="16">
        <f t="shared" si="1"/>
        <v>19.12688</v>
      </c>
      <c r="D43" s="16"/>
      <c r="E43" s="46">
        <f t="shared" si="2"/>
        <v>32.802909999999997</v>
      </c>
      <c r="F43" s="16">
        <f t="shared" si="3"/>
        <v>20.31185</v>
      </c>
      <c r="G43" s="16">
        <f t="shared" si="4"/>
        <v>12.491059999999997</v>
      </c>
      <c r="H43" s="47"/>
      <c r="I43" s="11"/>
      <c r="J43" s="11"/>
      <c r="K43" s="11"/>
      <c r="L43" s="11"/>
      <c r="M43" s="11"/>
      <c r="N43" s="11"/>
    </row>
    <row r="44" spans="1:14" s="17" customFormat="1" x14ac:dyDescent="0.2">
      <c r="A44" s="11"/>
      <c r="B44" s="16">
        <f t="shared" si="0"/>
        <v>25.596050000000002</v>
      </c>
      <c r="C44" s="16">
        <f t="shared" si="1"/>
        <v>15.742559999999999</v>
      </c>
      <c r="D44" s="16"/>
      <c r="E44" s="46">
        <f t="shared" si="2"/>
        <v>28.309139999999999</v>
      </c>
      <c r="F44" s="16">
        <f t="shared" si="3"/>
        <v>16.914190000000001</v>
      </c>
      <c r="G44" s="16">
        <f t="shared" si="4"/>
        <v>11.394949999999998</v>
      </c>
      <c r="H44" s="47"/>
      <c r="I44" s="11"/>
      <c r="J44" s="11"/>
      <c r="K44" s="11"/>
      <c r="L44" s="11"/>
      <c r="M44" s="11"/>
      <c r="N44" s="11"/>
    </row>
    <row r="45" spans="1:14" s="17" customFormat="1" x14ac:dyDescent="0.2">
      <c r="A45" s="11"/>
      <c r="B45" s="16">
        <f t="shared" si="0"/>
        <v>21.459969999999998</v>
      </c>
      <c r="C45" s="16">
        <f t="shared" si="1"/>
        <v>12.634679999999999</v>
      </c>
      <c r="D45" s="16"/>
      <c r="E45" s="46">
        <f t="shared" si="2"/>
        <v>23.946680000000001</v>
      </c>
      <c r="F45" s="16">
        <f t="shared" si="3"/>
        <v>13.749969999999999</v>
      </c>
      <c r="G45" s="16">
        <f t="shared" si="4"/>
        <v>10.196710000000001</v>
      </c>
      <c r="H45" s="47"/>
      <c r="I45" s="11"/>
      <c r="J45" s="11"/>
      <c r="K45" s="11"/>
      <c r="L45" s="11"/>
      <c r="M45" s="11"/>
      <c r="N45" s="11"/>
    </row>
    <row r="46" spans="1:14" s="17" customFormat="1" x14ac:dyDescent="0.2">
      <c r="A46" s="11"/>
      <c r="B46" s="16">
        <f t="shared" si="0"/>
        <v>17.563960000000002</v>
      </c>
      <c r="C46" s="16">
        <f t="shared" si="1"/>
        <v>9.8633699999999997</v>
      </c>
      <c r="D46" s="16"/>
      <c r="E46" s="46">
        <f t="shared" si="2"/>
        <v>19.786149999999999</v>
      </c>
      <c r="F46" s="16">
        <f t="shared" si="3"/>
        <v>10.7944</v>
      </c>
      <c r="G46" s="16">
        <f t="shared" si="4"/>
        <v>8.9917499999999997</v>
      </c>
      <c r="H46" s="47"/>
      <c r="I46" s="11"/>
      <c r="J46" s="11"/>
      <c r="K46" s="11"/>
      <c r="L46" s="11"/>
      <c r="M46" s="11"/>
      <c r="N46" s="11"/>
    </row>
    <row r="47" spans="1:14" s="17" customFormat="1" x14ac:dyDescent="0.2">
      <c r="A47" s="11"/>
      <c r="B47" s="16">
        <f t="shared" si="0"/>
        <v>13.98334</v>
      </c>
      <c r="C47" s="16">
        <f t="shared" si="1"/>
        <v>7.4239300000000004</v>
      </c>
      <c r="D47" s="16"/>
      <c r="E47" s="46">
        <f t="shared" si="2"/>
        <v>15.84947</v>
      </c>
      <c r="F47" s="16">
        <f t="shared" si="3"/>
        <v>8.1193299999999997</v>
      </c>
      <c r="G47" s="16">
        <f t="shared" si="4"/>
        <v>7.7301400000000005</v>
      </c>
      <c r="H47" s="47"/>
      <c r="I47" s="11"/>
      <c r="J47" s="11"/>
      <c r="K47" s="11"/>
      <c r="L47" s="11"/>
      <c r="M47" s="11"/>
      <c r="N47" s="11"/>
    </row>
    <row r="48" spans="1:14" s="17" customFormat="1" x14ac:dyDescent="0.2">
      <c r="A48" s="11"/>
      <c r="B48" s="16">
        <f t="shared" si="0"/>
        <v>10.707050000000001</v>
      </c>
      <c r="C48" s="16">
        <f t="shared" si="1"/>
        <v>5.3209299999999997</v>
      </c>
      <c r="D48" s="16"/>
      <c r="E48" s="46">
        <f t="shared" si="2"/>
        <v>12.23475</v>
      </c>
      <c r="F48" s="16">
        <f t="shared" si="3"/>
        <v>5.8242099999999999</v>
      </c>
      <c r="G48" s="16">
        <f t="shared" si="4"/>
        <v>6.4105400000000001</v>
      </c>
      <c r="H48" s="47"/>
      <c r="I48" s="11"/>
      <c r="J48" s="11"/>
      <c r="K48" s="11"/>
      <c r="L48" s="11"/>
      <c r="M48" s="11"/>
      <c r="N48" s="11"/>
    </row>
    <row r="49" spans="1:14" s="17" customFormat="1" x14ac:dyDescent="0.2">
      <c r="A49" s="11"/>
      <c r="B49" s="16">
        <f t="shared" si="0"/>
        <v>7.9546200000000002</v>
      </c>
      <c r="C49" s="16">
        <f t="shared" si="1"/>
        <v>3.6623199999999998</v>
      </c>
      <c r="D49" s="16"/>
      <c r="E49" s="46">
        <f t="shared" si="2"/>
        <v>9.1019600000000001</v>
      </c>
      <c r="F49" s="16">
        <f t="shared" si="3"/>
        <v>4.0059899999999997</v>
      </c>
      <c r="G49" s="16">
        <f t="shared" si="4"/>
        <v>5.0959700000000003</v>
      </c>
      <c r="H49" s="47"/>
      <c r="I49" s="11"/>
      <c r="J49" s="11"/>
      <c r="K49" s="11"/>
      <c r="L49" s="11"/>
      <c r="M49" s="11"/>
      <c r="N49" s="11"/>
    </row>
    <row r="50" spans="1:14" s="17" customFormat="1" x14ac:dyDescent="0.2">
      <c r="A50" s="11"/>
      <c r="B50" s="16">
        <f t="shared" si="0"/>
        <v>5.7331099999999999</v>
      </c>
      <c r="C50" s="16">
        <f t="shared" si="1"/>
        <v>2.4201299999999999</v>
      </c>
      <c r="D50" s="16"/>
      <c r="E50" s="46">
        <f t="shared" si="2"/>
        <v>6.4428700000000001</v>
      </c>
      <c r="F50" s="16">
        <f t="shared" si="3"/>
        <v>2.63367</v>
      </c>
      <c r="G50" s="16">
        <f t="shared" si="4"/>
        <v>3.8092000000000001</v>
      </c>
      <c r="H50" s="47"/>
      <c r="I50" s="11"/>
      <c r="J50" s="11"/>
      <c r="K50" s="11"/>
      <c r="L50" s="11"/>
      <c r="M50" s="11"/>
      <c r="N50" s="11"/>
    </row>
    <row r="51" spans="1:14" s="17" customFormat="1" x14ac:dyDescent="0.2">
      <c r="A51" s="11"/>
      <c r="B51" s="16">
        <f t="shared" si="0"/>
        <v>4.0579799999999997</v>
      </c>
      <c r="C51" s="16">
        <f t="shared" si="1"/>
        <v>1.5639099999999999</v>
      </c>
      <c r="D51" s="16"/>
      <c r="E51" s="46">
        <f t="shared" si="2"/>
        <v>4.4739599999999999</v>
      </c>
      <c r="F51" s="16">
        <f t="shared" si="3"/>
        <v>1.7370699999999999</v>
      </c>
      <c r="G51" s="16">
        <f t="shared" si="4"/>
        <v>2.7368899999999998</v>
      </c>
      <c r="H51" s="47"/>
      <c r="I51" s="11"/>
      <c r="J51" s="11"/>
      <c r="K51" s="11"/>
      <c r="L51" s="11"/>
      <c r="M51" s="11"/>
      <c r="N51" s="11"/>
    </row>
    <row r="52" spans="1:14" s="48" customFormat="1" x14ac:dyDescent="0.2">
      <c r="A52" s="11"/>
      <c r="B52" s="13"/>
      <c r="C52" s="13"/>
      <c r="D52" s="47"/>
      <c r="E52" s="13"/>
      <c r="F52" s="13"/>
      <c r="G52" s="47"/>
      <c r="H52" s="11"/>
      <c r="I52" s="11"/>
      <c r="J52" s="11"/>
      <c r="K52" s="11"/>
      <c r="L52" s="11"/>
      <c r="M52" s="11"/>
      <c r="N52" s="11"/>
    </row>
    <row r="53" spans="1:14" x14ac:dyDescent="0.2">
      <c r="B53" s="13"/>
      <c r="C53" s="13"/>
      <c r="D53" s="47"/>
      <c r="E53" s="13"/>
      <c r="F53" s="13"/>
      <c r="G53" s="47"/>
    </row>
    <row r="55" spans="1:14" x14ac:dyDescent="0.2">
      <c r="B55" s="48"/>
      <c r="C55" s="48"/>
      <c r="D55" s="48"/>
      <c r="E55" s="48"/>
      <c r="F55" s="48"/>
      <c r="G55" s="48"/>
    </row>
    <row r="56" spans="1:14" x14ac:dyDescent="0.2">
      <c r="B56" s="48"/>
      <c r="C56" s="48"/>
      <c r="D56" s="48"/>
      <c r="E56" s="48"/>
      <c r="F56" s="48"/>
      <c r="G56" s="48"/>
    </row>
  </sheetData>
  <mergeCells count="13">
    <mergeCell ref="K1:L1"/>
    <mergeCell ref="F4:F6"/>
    <mergeCell ref="G4:G6"/>
    <mergeCell ref="E4:E6"/>
    <mergeCell ref="A3:A6"/>
    <mergeCell ref="B3:D3"/>
    <mergeCell ref="E3:G3"/>
    <mergeCell ref="A1:I1"/>
    <mergeCell ref="A30:B30"/>
    <mergeCell ref="A28:D28"/>
    <mergeCell ref="B4:B6"/>
    <mergeCell ref="C4:C6"/>
    <mergeCell ref="D4:D6"/>
  </mergeCells>
  <hyperlinks>
    <hyperlink ref="K1" location="Contents!A1" display="ba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"/>
  <sheetViews>
    <sheetView zoomScaleNormal="100" workbookViewId="0">
      <selection sqref="A1:J1"/>
    </sheetView>
  </sheetViews>
  <sheetFormatPr defaultRowHeight="12.75" x14ac:dyDescent="0.2"/>
  <cols>
    <col min="1" max="1" width="31.5703125" style="140" customWidth="1"/>
    <col min="2" max="2" width="11.42578125" style="140" customWidth="1"/>
    <col min="3" max="3" width="11.5703125" style="140" customWidth="1"/>
    <col min="4" max="4" width="11.28515625" style="140" customWidth="1"/>
    <col min="5" max="5" width="12.140625" style="140" customWidth="1"/>
    <col min="6" max="6" width="11.140625" style="140" customWidth="1"/>
    <col min="7" max="7" width="11.42578125" style="140" customWidth="1"/>
    <col min="8" max="9" width="12" style="81" customWidth="1"/>
    <col min="10" max="11" width="11.42578125" style="140" customWidth="1"/>
    <col min="12" max="12" width="11.7109375" style="140" customWidth="1"/>
    <col min="13" max="13" width="12.140625" style="140" customWidth="1"/>
    <col min="14" max="14" width="12.42578125" style="140" customWidth="1"/>
    <col min="15" max="15" width="15.7109375" style="140" customWidth="1"/>
    <col min="16" max="17" width="13.140625" style="140" customWidth="1"/>
    <col min="18" max="18" width="8.85546875" style="37" customWidth="1"/>
    <col min="19" max="16384" width="9.140625" style="140"/>
  </cols>
  <sheetData>
    <row r="1" spans="1:37" ht="18" customHeight="1" x14ac:dyDescent="0.25">
      <c r="A1" s="148" t="s">
        <v>179</v>
      </c>
      <c r="B1" s="148"/>
      <c r="C1" s="148"/>
      <c r="D1" s="148"/>
      <c r="E1" s="148"/>
      <c r="F1" s="148"/>
      <c r="G1" s="148"/>
      <c r="H1" s="148"/>
      <c r="I1" s="148"/>
      <c r="J1" s="148"/>
      <c r="L1" s="176" t="s">
        <v>162</v>
      </c>
      <c r="M1" s="176"/>
      <c r="N1" s="69"/>
      <c r="O1" s="6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customHeight="1" x14ac:dyDescent="0.2"/>
    <row r="3" spans="1:37" x14ac:dyDescent="0.2">
      <c r="A3" s="157" t="s">
        <v>0</v>
      </c>
      <c r="B3" s="172" t="s">
        <v>1</v>
      </c>
      <c r="C3" s="173"/>
      <c r="D3" s="173"/>
      <c r="E3" s="173"/>
      <c r="F3" s="173"/>
      <c r="G3" s="173"/>
      <c r="H3" s="173"/>
      <c r="I3" s="174"/>
      <c r="J3" s="175" t="s">
        <v>2</v>
      </c>
      <c r="K3" s="175"/>
      <c r="L3" s="175"/>
      <c r="M3" s="175"/>
      <c r="N3" s="175"/>
      <c r="O3" s="175"/>
      <c r="P3" s="175"/>
      <c r="Q3" s="175"/>
    </row>
    <row r="4" spans="1:37" ht="15" customHeight="1" x14ac:dyDescent="0.2">
      <c r="A4" s="158"/>
      <c r="B4" s="166" t="s">
        <v>3</v>
      </c>
      <c r="C4" s="166" t="s">
        <v>4</v>
      </c>
      <c r="D4" s="166" t="s">
        <v>5</v>
      </c>
      <c r="E4" s="166" t="s">
        <v>6</v>
      </c>
      <c r="F4" s="166" t="s">
        <v>7</v>
      </c>
      <c r="G4" s="166" t="s">
        <v>8</v>
      </c>
      <c r="H4" s="166" t="s">
        <v>9</v>
      </c>
      <c r="I4" s="166" t="s">
        <v>178</v>
      </c>
      <c r="J4" s="166" t="s">
        <v>3</v>
      </c>
      <c r="K4" s="166" t="s">
        <v>4</v>
      </c>
      <c r="L4" s="166" t="s">
        <v>5</v>
      </c>
      <c r="M4" s="166" t="s">
        <v>6</v>
      </c>
      <c r="N4" s="166" t="s">
        <v>7</v>
      </c>
      <c r="O4" s="166" t="s">
        <v>8</v>
      </c>
      <c r="P4" s="166" t="s">
        <v>9</v>
      </c>
      <c r="Q4" s="166" t="s">
        <v>178</v>
      </c>
    </row>
    <row r="5" spans="1:37" ht="15" customHeight="1" x14ac:dyDescent="0.2">
      <c r="A5" s="158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</row>
    <row r="6" spans="1:37" x14ac:dyDescent="0.2">
      <c r="A6" s="159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</row>
    <row r="7" spans="1:37" x14ac:dyDescent="0.2">
      <c r="A7" s="52" t="s">
        <v>10</v>
      </c>
      <c r="B7" s="141">
        <v>76.898904559089999</v>
      </c>
      <c r="C7" s="142">
        <v>76.43506306143</v>
      </c>
      <c r="D7" s="142">
        <v>77.362746056749998</v>
      </c>
      <c r="E7" s="142">
        <v>60.956635205975083</v>
      </c>
      <c r="F7" s="142">
        <v>58.902644916476419</v>
      </c>
      <c r="G7" s="142">
        <v>63.010625495473732</v>
      </c>
      <c r="H7" s="142">
        <v>79.268535170270596</v>
      </c>
      <c r="I7" s="72">
        <v>23</v>
      </c>
      <c r="J7" s="141">
        <v>81.136578683300002</v>
      </c>
      <c r="K7" s="142">
        <v>80.697022178650002</v>
      </c>
      <c r="L7" s="142">
        <v>81.576135187960006</v>
      </c>
      <c r="M7" s="142">
        <v>63.406519250054409</v>
      </c>
      <c r="N7" s="142">
        <v>61.077642975515083</v>
      </c>
      <c r="O7" s="142">
        <v>65.735395524593727</v>
      </c>
      <c r="P7" s="142">
        <v>78.147883826293381</v>
      </c>
      <c r="Q7" s="73">
        <v>19</v>
      </c>
      <c r="R7" s="37" t="str">
        <f>A7</f>
        <v>Aberdeen City</v>
      </c>
      <c r="S7" s="64"/>
      <c r="T7" s="64"/>
      <c r="U7" s="64"/>
      <c r="V7" s="64"/>
      <c r="W7" s="64"/>
      <c r="X7" s="64"/>
      <c r="Y7" s="64"/>
      <c r="Z7" s="74"/>
      <c r="AA7" s="64"/>
      <c r="AB7" s="64"/>
      <c r="AC7" s="64"/>
      <c r="AD7" s="64"/>
      <c r="AE7" s="64"/>
      <c r="AF7" s="64"/>
      <c r="AG7" s="64"/>
    </row>
    <row r="8" spans="1:37" x14ac:dyDescent="0.2">
      <c r="A8" s="52" t="s">
        <v>11</v>
      </c>
      <c r="B8" s="75">
        <v>79.225534984069995</v>
      </c>
      <c r="C8" s="64">
        <v>78.833066436950006</v>
      </c>
      <c r="D8" s="64">
        <v>79.618003531189999</v>
      </c>
      <c r="E8" s="64">
        <v>68.922100497433874</v>
      </c>
      <c r="F8" s="64">
        <v>67.249432889450233</v>
      </c>
      <c r="G8" s="64">
        <v>70.594768105417515</v>
      </c>
      <c r="H8" s="64">
        <v>86.994806044909822</v>
      </c>
      <c r="I8" s="74">
        <v>4</v>
      </c>
      <c r="J8" s="75">
        <v>82.896205565019997</v>
      </c>
      <c r="K8" s="64">
        <v>82.526480435690004</v>
      </c>
      <c r="L8" s="64">
        <v>83.265930694350004</v>
      </c>
      <c r="M8" s="64">
        <v>67.985772605854919</v>
      </c>
      <c r="N8" s="64">
        <v>65.970196899070814</v>
      </c>
      <c r="O8" s="64">
        <v>70.001348312639024</v>
      </c>
      <c r="P8" s="64">
        <v>82.013129723446738</v>
      </c>
      <c r="Q8" s="76">
        <v>4</v>
      </c>
      <c r="R8" s="37" t="str">
        <f t="shared" ref="R8:R38" si="0">A8</f>
        <v>Aberdeenshire</v>
      </c>
      <c r="S8" s="64"/>
      <c r="T8" s="64"/>
      <c r="U8" s="64"/>
      <c r="V8" s="64"/>
      <c r="W8" s="64"/>
      <c r="X8" s="64"/>
      <c r="Y8" s="64"/>
      <c r="Z8" s="74"/>
      <c r="AA8" s="64"/>
      <c r="AB8" s="64"/>
      <c r="AC8" s="64"/>
      <c r="AD8" s="64"/>
      <c r="AE8" s="64"/>
      <c r="AF8" s="64"/>
      <c r="AG8" s="64"/>
    </row>
    <row r="9" spans="1:37" x14ac:dyDescent="0.2">
      <c r="A9" s="52" t="s">
        <v>12</v>
      </c>
      <c r="B9" s="75">
        <v>78.353859001350003</v>
      </c>
      <c r="C9" s="64">
        <v>77.716395040199998</v>
      </c>
      <c r="D9" s="64">
        <v>78.991322962490003</v>
      </c>
      <c r="E9" s="64">
        <v>61.154928229761254</v>
      </c>
      <c r="F9" s="64">
        <v>59.039590989631812</v>
      </c>
      <c r="G9" s="64">
        <v>63.270265469890703</v>
      </c>
      <c r="H9" s="64">
        <v>78.04966980465835</v>
      </c>
      <c r="I9" s="74">
        <v>11</v>
      </c>
      <c r="J9" s="75">
        <v>81.755141433109998</v>
      </c>
      <c r="K9" s="64">
        <v>81.143349852029999</v>
      </c>
      <c r="L9" s="64">
        <v>82.366933014180006</v>
      </c>
      <c r="M9" s="64">
        <v>63.387964407547777</v>
      </c>
      <c r="N9" s="64">
        <v>61.236286048226177</v>
      </c>
      <c r="O9" s="64">
        <v>65.539642766869378</v>
      </c>
      <c r="P9" s="64">
        <v>77.533918107658366</v>
      </c>
      <c r="Q9" s="76">
        <v>15</v>
      </c>
      <c r="R9" s="37" t="str">
        <f t="shared" si="0"/>
        <v>Angus</v>
      </c>
      <c r="S9" s="64"/>
      <c r="T9" s="64"/>
      <c r="U9" s="64"/>
      <c r="V9" s="64"/>
      <c r="W9" s="64"/>
      <c r="X9" s="64"/>
      <c r="Y9" s="64"/>
      <c r="Z9" s="74"/>
      <c r="AA9" s="64"/>
      <c r="AB9" s="64"/>
      <c r="AC9" s="64"/>
      <c r="AD9" s="64"/>
      <c r="AE9" s="64"/>
      <c r="AF9" s="64"/>
      <c r="AG9" s="64"/>
    </row>
    <row r="10" spans="1:37" x14ac:dyDescent="0.2">
      <c r="A10" s="52" t="s">
        <v>13</v>
      </c>
      <c r="B10" s="75">
        <v>77.884950685660002</v>
      </c>
      <c r="C10" s="64">
        <v>77.164123698629993</v>
      </c>
      <c r="D10" s="64">
        <v>78.6057776727</v>
      </c>
      <c r="E10" s="64">
        <v>65.210927748585163</v>
      </c>
      <c r="F10" s="64">
        <v>63.726074405681651</v>
      </c>
      <c r="G10" s="64">
        <v>66.695781091488669</v>
      </c>
      <c r="H10" s="64">
        <v>83.72725048228304</v>
      </c>
      <c r="I10" s="74">
        <v>15</v>
      </c>
      <c r="J10" s="75">
        <v>81.844882639429997</v>
      </c>
      <c r="K10" s="64">
        <v>81.14912528024</v>
      </c>
      <c r="L10" s="64">
        <v>82.540639998610004</v>
      </c>
      <c r="M10" s="64">
        <v>62.949238645717962</v>
      </c>
      <c r="N10" s="64">
        <v>60.988848398469507</v>
      </c>
      <c r="O10" s="64">
        <v>64.909628892966396</v>
      </c>
      <c r="P10" s="64">
        <v>76.912858343315918</v>
      </c>
      <c r="Q10" s="76">
        <v>13</v>
      </c>
      <c r="R10" s="37" t="str">
        <f t="shared" si="0"/>
        <v>Argyll and Bute</v>
      </c>
      <c r="S10" s="64"/>
      <c r="T10" s="64"/>
      <c r="U10" s="64"/>
      <c r="V10" s="64"/>
      <c r="W10" s="64"/>
      <c r="X10" s="64"/>
      <c r="Y10" s="64"/>
      <c r="Z10" s="74"/>
      <c r="AA10" s="64"/>
      <c r="AB10" s="64"/>
      <c r="AC10" s="64"/>
      <c r="AD10" s="64"/>
      <c r="AE10" s="64"/>
      <c r="AF10" s="64"/>
      <c r="AG10" s="64"/>
    </row>
    <row r="11" spans="1:37" x14ac:dyDescent="0.2">
      <c r="A11" s="52" t="s">
        <v>14</v>
      </c>
      <c r="B11" s="75">
        <v>78.080280623649998</v>
      </c>
      <c r="C11" s="64">
        <v>77.754157340139997</v>
      </c>
      <c r="D11" s="64">
        <v>78.406403907159998</v>
      </c>
      <c r="E11" s="64">
        <v>65.396534481997946</v>
      </c>
      <c r="F11" s="64">
        <v>63.594814995316959</v>
      </c>
      <c r="G11" s="64">
        <v>67.198253968678941</v>
      </c>
      <c r="H11" s="64">
        <v>83.755506460346623</v>
      </c>
      <c r="I11" s="74">
        <v>12</v>
      </c>
      <c r="J11" s="75">
        <v>82.292313866019995</v>
      </c>
      <c r="K11" s="64">
        <v>81.997032404890007</v>
      </c>
      <c r="L11" s="64">
        <v>82.587595327149998</v>
      </c>
      <c r="M11" s="64">
        <v>63.861015409904567</v>
      </c>
      <c r="N11" s="64">
        <v>61.617380385306539</v>
      </c>
      <c r="O11" s="64">
        <v>66.104650434502602</v>
      </c>
      <c r="P11" s="64">
        <v>77.602648910658417</v>
      </c>
      <c r="Q11" s="76">
        <v>10</v>
      </c>
      <c r="R11" s="37" t="str">
        <f t="shared" si="0"/>
        <v>City of Edinburgh</v>
      </c>
      <c r="S11" s="64"/>
      <c r="T11" s="64"/>
      <c r="U11" s="64"/>
      <c r="V11" s="64"/>
      <c r="W11" s="64"/>
      <c r="X11" s="64"/>
      <c r="Y11" s="64"/>
      <c r="Z11" s="74"/>
      <c r="AA11" s="64"/>
      <c r="AB11" s="64"/>
      <c r="AC11" s="64"/>
      <c r="AD11" s="64"/>
      <c r="AE11" s="64"/>
      <c r="AF11" s="64"/>
      <c r="AG11" s="64"/>
    </row>
    <row r="12" spans="1:37" x14ac:dyDescent="0.2">
      <c r="A12" s="52" t="s">
        <v>15</v>
      </c>
      <c r="B12" s="75">
        <v>76.902107881239999</v>
      </c>
      <c r="C12" s="64">
        <v>75.827314225329999</v>
      </c>
      <c r="D12" s="64">
        <v>77.976901537160003</v>
      </c>
      <c r="E12" s="64">
        <v>62.208905649315867</v>
      </c>
      <c r="F12" s="64">
        <v>59.681386546427163</v>
      </c>
      <c r="G12" s="64">
        <v>64.73642475220457</v>
      </c>
      <c r="H12" s="64">
        <v>80.893628748623044</v>
      </c>
      <c r="I12" s="74">
        <v>22</v>
      </c>
      <c r="J12" s="75">
        <v>80.669506521399995</v>
      </c>
      <c r="K12" s="64">
        <v>79.851551384960004</v>
      </c>
      <c r="L12" s="64">
        <v>81.487461657840001</v>
      </c>
      <c r="M12" s="64">
        <v>61.561398855854691</v>
      </c>
      <c r="N12" s="64">
        <v>58.620384009182132</v>
      </c>
      <c r="O12" s="64">
        <v>64.502413702527264</v>
      </c>
      <c r="P12" s="64">
        <v>76.313097117463698</v>
      </c>
      <c r="Q12" s="76">
        <v>22</v>
      </c>
      <c r="R12" s="37" t="str">
        <f t="shared" si="0"/>
        <v>Clackmannanshire</v>
      </c>
      <c r="S12" s="64"/>
      <c r="T12" s="64"/>
      <c r="U12" s="64"/>
      <c r="V12" s="64"/>
      <c r="W12" s="64"/>
      <c r="X12" s="64"/>
      <c r="Y12" s="64"/>
      <c r="Z12" s="74"/>
      <c r="AA12" s="64"/>
      <c r="AB12" s="64"/>
      <c r="AC12" s="64"/>
      <c r="AD12" s="64"/>
      <c r="AE12" s="64"/>
      <c r="AF12" s="64"/>
      <c r="AG12" s="64"/>
    </row>
    <row r="13" spans="1:37" x14ac:dyDescent="0.2">
      <c r="A13" s="52" t="s">
        <v>16</v>
      </c>
      <c r="B13" s="75">
        <v>77.923103860929999</v>
      </c>
      <c r="C13" s="64">
        <v>77.324621859770005</v>
      </c>
      <c r="D13" s="64">
        <v>78.521585862080002</v>
      </c>
      <c r="E13" s="64">
        <v>64.16616775165221</v>
      </c>
      <c r="F13" s="64">
        <v>62.525294817598343</v>
      </c>
      <c r="G13" s="64">
        <v>65.807040685706085</v>
      </c>
      <c r="H13" s="64">
        <v>82.345497769403664</v>
      </c>
      <c r="I13" s="74">
        <v>13</v>
      </c>
      <c r="J13" s="75">
        <v>81.762785905160001</v>
      </c>
      <c r="K13" s="64">
        <v>81.244253564199994</v>
      </c>
      <c r="L13" s="64">
        <v>82.281318246129999</v>
      </c>
      <c r="M13" s="64">
        <v>64.250831230958724</v>
      </c>
      <c r="N13" s="64">
        <v>62.105465173392062</v>
      </c>
      <c r="O13" s="64">
        <v>66.396197288525386</v>
      </c>
      <c r="P13" s="64">
        <v>78.581998545751475</v>
      </c>
      <c r="Q13" s="76">
        <v>14</v>
      </c>
      <c r="R13" s="37" t="str">
        <f t="shared" si="0"/>
        <v>Dumfries and Galloway</v>
      </c>
      <c r="S13" s="64"/>
      <c r="T13" s="64"/>
      <c r="U13" s="64"/>
      <c r="V13" s="64"/>
      <c r="W13" s="64"/>
      <c r="X13" s="64"/>
      <c r="Y13" s="64"/>
      <c r="Z13" s="74"/>
      <c r="AA13" s="64"/>
      <c r="AB13" s="64"/>
      <c r="AC13" s="64"/>
      <c r="AD13" s="64"/>
      <c r="AE13" s="64"/>
      <c r="AF13" s="64"/>
      <c r="AG13" s="64"/>
    </row>
    <row r="14" spans="1:37" x14ac:dyDescent="0.2">
      <c r="A14" s="52" t="s">
        <v>17</v>
      </c>
      <c r="B14" s="75">
        <v>73.954664495550006</v>
      </c>
      <c r="C14" s="64">
        <v>73.305849471930003</v>
      </c>
      <c r="D14" s="64">
        <v>74.603479519169994</v>
      </c>
      <c r="E14" s="64">
        <v>56.458655541589913</v>
      </c>
      <c r="F14" s="64">
        <v>54.37914114799829</v>
      </c>
      <c r="G14" s="64">
        <v>58.538169935181521</v>
      </c>
      <c r="H14" s="64">
        <v>76.342250927238169</v>
      </c>
      <c r="I14" s="74">
        <v>31</v>
      </c>
      <c r="J14" s="75">
        <v>79.225052408409994</v>
      </c>
      <c r="K14" s="64">
        <v>78.625825677549997</v>
      </c>
      <c r="L14" s="64">
        <v>79.82427913926</v>
      </c>
      <c r="M14" s="64">
        <v>59.823129456741988</v>
      </c>
      <c r="N14" s="64">
        <v>57.746004225538393</v>
      </c>
      <c r="O14" s="64">
        <v>61.900254687945583</v>
      </c>
      <c r="P14" s="64">
        <v>75.510369053907468</v>
      </c>
      <c r="Q14" s="76">
        <v>30</v>
      </c>
      <c r="R14" s="37" t="str">
        <f t="shared" si="0"/>
        <v>Dundee City</v>
      </c>
      <c r="S14" s="64"/>
      <c r="T14" s="64"/>
      <c r="U14" s="64"/>
      <c r="V14" s="64"/>
      <c r="W14" s="64"/>
      <c r="X14" s="64"/>
      <c r="Y14" s="64"/>
      <c r="Z14" s="74"/>
      <c r="AA14" s="64"/>
      <c r="AB14" s="64"/>
      <c r="AC14" s="64"/>
      <c r="AD14" s="64"/>
      <c r="AE14" s="64"/>
      <c r="AF14" s="64"/>
      <c r="AG14" s="64"/>
    </row>
    <row r="15" spans="1:37" x14ac:dyDescent="0.2">
      <c r="A15" s="52" t="s">
        <v>18</v>
      </c>
      <c r="B15" s="75">
        <v>76.007076513420003</v>
      </c>
      <c r="C15" s="64">
        <v>75.375615290439995</v>
      </c>
      <c r="D15" s="64">
        <v>76.638537736399996</v>
      </c>
      <c r="E15" s="64">
        <v>57.785439628044202</v>
      </c>
      <c r="F15" s="64">
        <v>55.690962085609101</v>
      </c>
      <c r="G15" s="64">
        <v>59.879917170479303</v>
      </c>
      <c r="H15" s="64">
        <v>76.026394223755545</v>
      </c>
      <c r="I15" s="74">
        <v>26</v>
      </c>
      <c r="J15" s="75">
        <v>79.963454762810002</v>
      </c>
      <c r="K15" s="64">
        <v>79.402752720699993</v>
      </c>
      <c r="L15" s="64">
        <v>80.524156804910007</v>
      </c>
      <c r="M15" s="64">
        <v>58.749267486454869</v>
      </c>
      <c r="N15" s="64">
        <v>56.614572838069833</v>
      </c>
      <c r="O15" s="64">
        <v>60.883962134839912</v>
      </c>
      <c r="P15" s="64">
        <v>73.470146657268259</v>
      </c>
      <c r="Q15" s="76">
        <v>26</v>
      </c>
      <c r="R15" s="37" t="str">
        <f t="shared" si="0"/>
        <v>East Ayrshire</v>
      </c>
      <c r="S15" s="64"/>
      <c r="T15" s="64"/>
      <c r="U15" s="64"/>
      <c r="V15" s="64"/>
      <c r="W15" s="64"/>
      <c r="X15" s="64"/>
      <c r="Y15" s="64"/>
      <c r="Z15" s="74"/>
      <c r="AA15" s="64"/>
      <c r="AB15" s="64"/>
      <c r="AC15" s="64"/>
      <c r="AD15" s="64"/>
      <c r="AE15" s="64"/>
      <c r="AF15" s="64"/>
      <c r="AG15" s="64"/>
    </row>
    <row r="16" spans="1:37" x14ac:dyDescent="0.2">
      <c r="A16" s="52" t="s">
        <v>19</v>
      </c>
      <c r="B16" s="75">
        <v>80.370813007579997</v>
      </c>
      <c r="C16" s="64">
        <v>79.738158615179998</v>
      </c>
      <c r="D16" s="64">
        <v>81.003467399990001</v>
      </c>
      <c r="E16" s="64">
        <v>69.68756047202244</v>
      </c>
      <c r="F16" s="64">
        <v>68.122407987478979</v>
      </c>
      <c r="G16" s="64">
        <v>71.252712956565901</v>
      </c>
      <c r="H16" s="64">
        <v>86.707547011438109</v>
      </c>
      <c r="I16" s="74">
        <v>2</v>
      </c>
      <c r="J16" s="75">
        <v>83.377983176309996</v>
      </c>
      <c r="K16" s="64">
        <v>82.768783189299995</v>
      </c>
      <c r="L16" s="64">
        <v>83.987183163330002</v>
      </c>
      <c r="M16" s="64">
        <v>68.363179880998942</v>
      </c>
      <c r="N16" s="64">
        <v>66.579928007243794</v>
      </c>
      <c r="O16" s="64">
        <v>70.14643175475409</v>
      </c>
      <c r="P16" s="64">
        <v>81.99188475984009</v>
      </c>
      <c r="Q16" s="76">
        <v>2</v>
      </c>
      <c r="R16" s="37" t="str">
        <f t="shared" si="0"/>
        <v>East Dunbartonshire</v>
      </c>
      <c r="S16" s="64"/>
      <c r="T16" s="64"/>
      <c r="U16" s="64"/>
      <c r="V16" s="64"/>
      <c r="W16" s="64"/>
      <c r="X16" s="64"/>
      <c r="Y16" s="64"/>
      <c r="Z16" s="74"/>
      <c r="AA16" s="64"/>
      <c r="AB16" s="64"/>
      <c r="AC16" s="64"/>
      <c r="AD16" s="64"/>
      <c r="AE16" s="64"/>
      <c r="AF16" s="64"/>
      <c r="AG16" s="64"/>
    </row>
    <row r="17" spans="1:33" x14ac:dyDescent="0.2">
      <c r="A17" s="52" t="s">
        <v>20</v>
      </c>
      <c r="B17" s="75">
        <v>78.641906116659996</v>
      </c>
      <c r="C17" s="64">
        <v>77.939749124139993</v>
      </c>
      <c r="D17" s="64">
        <v>79.344063109179999</v>
      </c>
      <c r="E17" s="64">
        <v>65.451291476109304</v>
      </c>
      <c r="F17" s="64">
        <v>63.598861053353417</v>
      </c>
      <c r="G17" s="64">
        <v>67.303721898865192</v>
      </c>
      <c r="H17" s="64">
        <v>83.226990173682594</v>
      </c>
      <c r="I17" s="74">
        <v>10</v>
      </c>
      <c r="J17" s="75">
        <v>82.366956166289995</v>
      </c>
      <c r="K17" s="64">
        <v>81.785397332510001</v>
      </c>
      <c r="L17" s="64">
        <v>82.948515000059999</v>
      </c>
      <c r="M17" s="64">
        <v>64.028326567203351</v>
      </c>
      <c r="N17" s="64">
        <v>61.883350422309242</v>
      </c>
      <c r="O17" s="64">
        <v>66.173302712097467</v>
      </c>
      <c r="P17" s="64">
        <v>77.735453083803492</v>
      </c>
      <c r="Q17" s="76">
        <v>8</v>
      </c>
      <c r="R17" s="37" t="str">
        <f t="shared" si="0"/>
        <v>East Lothian</v>
      </c>
      <c r="S17" s="64"/>
      <c r="T17" s="64"/>
      <c r="U17" s="64"/>
      <c r="V17" s="64"/>
      <c r="W17" s="64"/>
      <c r="X17" s="64"/>
      <c r="Y17" s="64"/>
      <c r="Z17" s="74"/>
      <c r="AA17" s="64"/>
      <c r="AB17" s="64"/>
      <c r="AC17" s="64"/>
      <c r="AD17" s="64"/>
      <c r="AE17" s="64"/>
      <c r="AF17" s="64"/>
      <c r="AG17" s="64"/>
    </row>
    <row r="18" spans="1:33" x14ac:dyDescent="0.2">
      <c r="A18" s="52" t="s">
        <v>21</v>
      </c>
      <c r="B18" s="75">
        <v>80.681011547599994</v>
      </c>
      <c r="C18" s="64">
        <v>80.001192415229994</v>
      </c>
      <c r="D18" s="64">
        <v>81.360830679969993</v>
      </c>
      <c r="E18" s="64">
        <v>68.767378386065857</v>
      </c>
      <c r="F18" s="64">
        <v>66.881348729363623</v>
      </c>
      <c r="G18" s="64">
        <v>70.653408042768092</v>
      </c>
      <c r="H18" s="64">
        <v>85.233659155964645</v>
      </c>
      <c r="I18" s="74">
        <v>1</v>
      </c>
      <c r="J18" s="75">
        <v>83.565563728620006</v>
      </c>
      <c r="K18" s="64">
        <v>82.934035046689999</v>
      </c>
      <c r="L18" s="64">
        <v>84.197092410560003</v>
      </c>
      <c r="M18" s="64">
        <v>66.135476707983059</v>
      </c>
      <c r="N18" s="64">
        <v>63.954369152115973</v>
      </c>
      <c r="O18" s="64">
        <v>68.31658426385016</v>
      </c>
      <c r="P18" s="64">
        <v>79.14202185335418</v>
      </c>
      <c r="Q18" s="76">
        <v>1</v>
      </c>
      <c r="R18" s="37" t="str">
        <f t="shared" si="0"/>
        <v>East Renfrewshire</v>
      </c>
      <c r="S18" s="64"/>
      <c r="T18" s="64"/>
      <c r="U18" s="64"/>
      <c r="V18" s="64"/>
      <c r="W18" s="64"/>
      <c r="X18" s="64"/>
      <c r="Y18" s="64"/>
      <c r="Z18" s="74"/>
      <c r="AA18" s="64"/>
      <c r="AB18" s="64"/>
      <c r="AC18" s="64"/>
      <c r="AD18" s="64"/>
      <c r="AE18" s="64"/>
      <c r="AF18" s="64"/>
      <c r="AG18" s="64"/>
    </row>
    <row r="19" spans="1:33" x14ac:dyDescent="0.2">
      <c r="A19" s="52" t="s">
        <v>22</v>
      </c>
      <c r="B19" s="75">
        <v>77.101468567210006</v>
      </c>
      <c r="C19" s="64">
        <v>76.542769637839996</v>
      </c>
      <c r="D19" s="64">
        <v>77.660167496580002</v>
      </c>
      <c r="E19" s="64">
        <v>62.103214978145559</v>
      </c>
      <c r="F19" s="64">
        <v>60.310272243926271</v>
      </c>
      <c r="G19" s="64">
        <v>63.896157712364847</v>
      </c>
      <c r="H19" s="64">
        <v>80.547382731120948</v>
      </c>
      <c r="I19" s="74">
        <v>21</v>
      </c>
      <c r="J19" s="75">
        <v>80.303144500830001</v>
      </c>
      <c r="K19" s="64">
        <v>79.788809196040006</v>
      </c>
      <c r="L19" s="64">
        <v>80.817479805619996</v>
      </c>
      <c r="M19" s="64">
        <v>60.201337668232412</v>
      </c>
      <c r="N19" s="64">
        <v>58.242732574307759</v>
      </c>
      <c r="O19" s="64">
        <v>62.159942762157073</v>
      </c>
      <c r="P19" s="64">
        <v>74.967596901028173</v>
      </c>
      <c r="Q19" s="76">
        <v>25</v>
      </c>
      <c r="R19" s="37" t="str">
        <f t="shared" si="0"/>
        <v>Falkirk</v>
      </c>
      <c r="S19" s="64"/>
      <c r="T19" s="64"/>
      <c r="U19" s="64"/>
      <c r="V19" s="64"/>
      <c r="W19" s="64"/>
      <c r="X19" s="64"/>
      <c r="Y19" s="64"/>
      <c r="Z19" s="74"/>
      <c r="AA19" s="64"/>
      <c r="AB19" s="64"/>
      <c r="AC19" s="64"/>
      <c r="AD19" s="64"/>
      <c r="AE19" s="64"/>
      <c r="AF19" s="64"/>
      <c r="AG19" s="64"/>
    </row>
    <row r="20" spans="1:33" x14ac:dyDescent="0.2">
      <c r="A20" s="52" t="s">
        <v>23</v>
      </c>
      <c r="B20" s="75">
        <v>77.232831274229994</v>
      </c>
      <c r="C20" s="64">
        <v>76.8611417937</v>
      </c>
      <c r="D20" s="64">
        <v>77.604520754749998</v>
      </c>
      <c r="E20" s="64">
        <v>60.972461768636592</v>
      </c>
      <c r="F20" s="64">
        <v>59.001254012003173</v>
      </c>
      <c r="G20" s="64">
        <v>62.94366952527001</v>
      </c>
      <c r="H20" s="64">
        <v>78.946298824838053</v>
      </c>
      <c r="I20" s="74">
        <v>20</v>
      </c>
      <c r="J20" s="75">
        <v>81.000500867989999</v>
      </c>
      <c r="K20" s="64">
        <v>80.657398872230004</v>
      </c>
      <c r="L20" s="64">
        <v>81.343602863749993</v>
      </c>
      <c r="M20" s="64">
        <v>60.161359223823993</v>
      </c>
      <c r="N20" s="64">
        <v>57.979143493944846</v>
      </c>
      <c r="O20" s="64">
        <v>62.343574953703133</v>
      </c>
      <c r="P20" s="64">
        <v>74.27282372225271</v>
      </c>
      <c r="Q20" s="76">
        <v>20</v>
      </c>
      <c r="R20" s="37" t="str">
        <f t="shared" si="0"/>
        <v>Fife</v>
      </c>
      <c r="S20" s="64"/>
      <c r="T20" s="64"/>
      <c r="U20" s="64"/>
      <c r="V20" s="64"/>
      <c r="W20" s="64"/>
      <c r="X20" s="64"/>
      <c r="Y20" s="64"/>
      <c r="Z20" s="74"/>
      <c r="AA20" s="64"/>
      <c r="AB20" s="64"/>
      <c r="AC20" s="64"/>
      <c r="AD20" s="64"/>
      <c r="AE20" s="64"/>
      <c r="AF20" s="64"/>
      <c r="AG20" s="64"/>
    </row>
    <row r="21" spans="1:33" x14ac:dyDescent="0.2">
      <c r="A21" s="52" t="s">
        <v>24</v>
      </c>
      <c r="B21" s="75">
        <v>73.362827393680007</v>
      </c>
      <c r="C21" s="64">
        <v>73.073689437029998</v>
      </c>
      <c r="D21" s="64">
        <v>73.651965350330002</v>
      </c>
      <c r="E21" s="64">
        <v>56.084609373507917</v>
      </c>
      <c r="F21" s="64">
        <v>54.451730667128899</v>
      </c>
      <c r="G21" s="64">
        <v>57.717488079886927</v>
      </c>
      <c r="H21" s="64">
        <v>76.448265921576848</v>
      </c>
      <c r="I21" s="74">
        <v>32</v>
      </c>
      <c r="J21" s="75">
        <v>78.662711597330002</v>
      </c>
      <c r="K21" s="64">
        <v>78.384050942800002</v>
      </c>
      <c r="L21" s="64">
        <v>78.941372251860003</v>
      </c>
      <c r="M21" s="64">
        <v>58.156877122950547</v>
      </c>
      <c r="N21" s="64">
        <v>56.194503450812007</v>
      </c>
      <c r="O21" s="64">
        <v>60.119250795089087</v>
      </c>
      <c r="P21" s="64">
        <v>73.931950656179168</v>
      </c>
      <c r="Q21" s="76">
        <v>32</v>
      </c>
      <c r="R21" s="37" t="str">
        <f t="shared" si="0"/>
        <v>Glasgow City</v>
      </c>
      <c r="S21" s="64"/>
      <c r="T21" s="64"/>
      <c r="U21" s="64"/>
      <c r="V21" s="64"/>
      <c r="W21" s="64"/>
      <c r="X21" s="64"/>
      <c r="Y21" s="64"/>
      <c r="Z21" s="74"/>
      <c r="AA21" s="64"/>
      <c r="AB21" s="64"/>
      <c r="AC21" s="64"/>
      <c r="AD21" s="64"/>
      <c r="AE21" s="64"/>
      <c r="AF21" s="64"/>
      <c r="AG21" s="64"/>
    </row>
    <row r="22" spans="1:33" x14ac:dyDescent="0.2">
      <c r="A22" s="52" t="s">
        <v>25</v>
      </c>
      <c r="B22" s="75">
        <v>77.754055730709993</v>
      </c>
      <c r="C22" s="64">
        <v>77.279603121349993</v>
      </c>
      <c r="D22" s="64">
        <v>78.228508340069993</v>
      </c>
      <c r="E22" s="64">
        <v>64.213587101333587</v>
      </c>
      <c r="F22" s="64">
        <v>62.158086860772769</v>
      </c>
      <c r="G22" s="64">
        <v>66.269087341894405</v>
      </c>
      <c r="H22" s="64">
        <v>82.585514669135875</v>
      </c>
      <c r="I22" s="74">
        <v>17</v>
      </c>
      <c r="J22" s="75">
        <v>82.351177807170004</v>
      </c>
      <c r="K22" s="64">
        <v>81.92613836468</v>
      </c>
      <c r="L22" s="64">
        <v>82.776217249659993</v>
      </c>
      <c r="M22" s="64">
        <v>65.770287181172336</v>
      </c>
      <c r="N22" s="64">
        <v>63.36848156478748</v>
      </c>
      <c r="O22" s="64">
        <v>68.172092797557198</v>
      </c>
      <c r="P22" s="64">
        <v>79.865630258716195</v>
      </c>
      <c r="Q22" s="76">
        <v>9</v>
      </c>
      <c r="R22" s="37" t="str">
        <f t="shared" si="0"/>
        <v>Highland</v>
      </c>
      <c r="S22" s="64"/>
      <c r="T22" s="64"/>
      <c r="U22" s="64"/>
      <c r="V22" s="64"/>
      <c r="W22" s="64"/>
      <c r="X22" s="64"/>
      <c r="Y22" s="64"/>
      <c r="Z22" s="74"/>
      <c r="AA22" s="64"/>
      <c r="AB22" s="64"/>
      <c r="AC22" s="64"/>
      <c r="AD22" s="64"/>
      <c r="AE22" s="64"/>
      <c r="AF22" s="64"/>
      <c r="AG22" s="64"/>
    </row>
    <row r="23" spans="1:33" x14ac:dyDescent="0.2">
      <c r="A23" s="52" t="s">
        <v>26</v>
      </c>
      <c r="B23" s="75">
        <v>75.164064860379995</v>
      </c>
      <c r="C23" s="64">
        <v>74.416258577180002</v>
      </c>
      <c r="D23" s="64">
        <v>75.911871143590005</v>
      </c>
      <c r="E23" s="64">
        <v>59.580852723303138</v>
      </c>
      <c r="F23" s="64">
        <v>57.676283749383003</v>
      </c>
      <c r="G23" s="64">
        <v>61.485421697223281</v>
      </c>
      <c r="H23" s="64">
        <v>79.26773629656239</v>
      </c>
      <c r="I23" s="74">
        <v>29</v>
      </c>
      <c r="J23" s="75">
        <v>79.597517529539999</v>
      </c>
      <c r="K23" s="64">
        <v>78.869028895880007</v>
      </c>
      <c r="L23" s="64">
        <v>80.326006163200006</v>
      </c>
      <c r="M23" s="64">
        <v>59.705769474754547</v>
      </c>
      <c r="N23" s="64">
        <v>57.648075748791591</v>
      </c>
      <c r="O23" s="64">
        <v>61.763463200717517</v>
      </c>
      <c r="P23" s="64">
        <v>75.009587393974599</v>
      </c>
      <c r="Q23" s="76">
        <v>29</v>
      </c>
      <c r="R23" s="37" t="str">
        <f t="shared" si="0"/>
        <v>Inverclyde</v>
      </c>
      <c r="S23" s="64"/>
      <c r="T23" s="64"/>
      <c r="U23" s="64"/>
      <c r="V23" s="64"/>
      <c r="W23" s="64"/>
      <c r="X23" s="64"/>
      <c r="Y23" s="64"/>
      <c r="Z23" s="74"/>
      <c r="AA23" s="64"/>
      <c r="AB23" s="64"/>
      <c r="AC23" s="64"/>
      <c r="AD23" s="64"/>
      <c r="AE23" s="64"/>
      <c r="AF23" s="64"/>
      <c r="AG23" s="64"/>
    </row>
    <row r="24" spans="1:33" x14ac:dyDescent="0.2">
      <c r="A24" s="52" t="s">
        <v>27</v>
      </c>
      <c r="B24" s="75">
        <v>77.921097763269998</v>
      </c>
      <c r="C24" s="64">
        <v>77.197934862409994</v>
      </c>
      <c r="D24" s="64">
        <v>78.644260664119997</v>
      </c>
      <c r="E24" s="64">
        <v>61.016905658499802</v>
      </c>
      <c r="F24" s="64">
        <v>58.74583589826215</v>
      </c>
      <c r="G24" s="64">
        <v>63.287975418737453</v>
      </c>
      <c r="H24" s="64">
        <v>78.306013916633503</v>
      </c>
      <c r="I24" s="74">
        <v>14</v>
      </c>
      <c r="J24" s="75">
        <v>81.679028665550007</v>
      </c>
      <c r="K24" s="64">
        <v>81.031655544369997</v>
      </c>
      <c r="L24" s="64">
        <v>82.326401786730003</v>
      </c>
      <c r="M24" s="64">
        <v>63.457679950769403</v>
      </c>
      <c r="N24" s="64">
        <v>61.059538114411573</v>
      </c>
      <c r="O24" s="64">
        <v>65.855821787127212</v>
      </c>
      <c r="P24" s="64">
        <v>77.691521296866412</v>
      </c>
      <c r="Q24" s="76">
        <v>16</v>
      </c>
      <c r="R24" s="37" t="str">
        <f t="shared" si="0"/>
        <v>Midlothian</v>
      </c>
      <c r="S24" s="64"/>
      <c r="T24" s="64"/>
      <c r="U24" s="64"/>
      <c r="V24" s="64"/>
      <c r="W24" s="64"/>
      <c r="X24" s="64"/>
      <c r="Y24" s="64"/>
      <c r="Z24" s="74"/>
      <c r="AA24" s="64"/>
      <c r="AB24" s="64"/>
      <c r="AC24" s="64"/>
      <c r="AD24" s="64"/>
      <c r="AE24" s="64"/>
      <c r="AF24" s="64"/>
      <c r="AG24" s="64"/>
    </row>
    <row r="25" spans="1:33" x14ac:dyDescent="0.2">
      <c r="A25" s="52" t="s">
        <v>28</v>
      </c>
      <c r="B25" s="75">
        <v>78.969209912289998</v>
      </c>
      <c r="C25" s="64">
        <v>78.271282413169999</v>
      </c>
      <c r="D25" s="64">
        <v>79.667137411409996</v>
      </c>
      <c r="E25" s="64">
        <v>62.123699381072328</v>
      </c>
      <c r="F25" s="64">
        <v>60.084092871986037</v>
      </c>
      <c r="G25" s="64">
        <v>64.163305890158611</v>
      </c>
      <c r="H25" s="64">
        <v>78.668254944012048</v>
      </c>
      <c r="I25" s="74">
        <v>7</v>
      </c>
      <c r="J25" s="75">
        <v>81.678047991260001</v>
      </c>
      <c r="K25" s="64">
        <v>80.994695010290002</v>
      </c>
      <c r="L25" s="64">
        <v>82.361400972230001</v>
      </c>
      <c r="M25" s="64">
        <v>62.109913948941433</v>
      </c>
      <c r="N25" s="64">
        <v>59.829910772359362</v>
      </c>
      <c r="O25" s="64">
        <v>64.389917125523496</v>
      </c>
      <c r="P25" s="64">
        <v>76.04235835262314</v>
      </c>
      <c r="Q25" s="76">
        <v>17</v>
      </c>
      <c r="R25" s="37" t="str">
        <f t="shared" si="0"/>
        <v>Moray</v>
      </c>
      <c r="S25" s="64"/>
      <c r="T25" s="64"/>
      <c r="U25" s="64"/>
      <c r="V25" s="64"/>
      <c r="W25" s="64"/>
      <c r="X25" s="64"/>
      <c r="Y25" s="64"/>
      <c r="Z25" s="74"/>
      <c r="AA25" s="64"/>
      <c r="AB25" s="64"/>
      <c r="AC25" s="64"/>
      <c r="AD25" s="64"/>
      <c r="AE25" s="64"/>
      <c r="AF25" s="64"/>
      <c r="AG25" s="64"/>
    </row>
    <row r="26" spans="1:33" x14ac:dyDescent="0.2">
      <c r="A26" s="52" t="s">
        <v>29</v>
      </c>
      <c r="B26" s="75">
        <v>77.441570154649995</v>
      </c>
      <c r="C26" s="64">
        <v>76.076439686919997</v>
      </c>
      <c r="D26" s="64">
        <v>78.806700622389997</v>
      </c>
      <c r="E26" s="64">
        <v>66.065012383402774</v>
      </c>
      <c r="F26" s="64">
        <v>63.665258100760092</v>
      </c>
      <c r="G26" s="64">
        <v>68.464766666045463</v>
      </c>
      <c r="H26" s="64">
        <v>85.309494954030043</v>
      </c>
      <c r="I26" s="74">
        <v>18</v>
      </c>
      <c r="J26" s="75">
        <v>82.750836329920006</v>
      </c>
      <c r="K26" s="64">
        <v>81.637282673830001</v>
      </c>
      <c r="L26" s="64">
        <v>83.864389986000006</v>
      </c>
      <c r="M26" s="64">
        <v>66.912556293705848</v>
      </c>
      <c r="N26" s="64">
        <v>63.845359739052832</v>
      </c>
      <c r="O26" s="64">
        <v>69.979752848358871</v>
      </c>
      <c r="P26" s="64">
        <v>80.860277987924633</v>
      </c>
      <c r="Q26" s="76">
        <v>7</v>
      </c>
      <c r="R26" s="37" t="str">
        <f t="shared" si="0"/>
        <v>Na h-Eileanan Siar</v>
      </c>
      <c r="S26" s="64"/>
      <c r="T26" s="64"/>
      <c r="U26" s="64"/>
      <c r="V26" s="64"/>
      <c r="W26" s="64"/>
      <c r="X26" s="64"/>
      <c r="Y26" s="64"/>
      <c r="Z26" s="74"/>
      <c r="AA26" s="64"/>
      <c r="AB26" s="64"/>
      <c r="AC26" s="64"/>
      <c r="AD26" s="64"/>
      <c r="AE26" s="64"/>
      <c r="AF26" s="64"/>
      <c r="AG26" s="64"/>
    </row>
    <row r="27" spans="1:33" x14ac:dyDescent="0.2">
      <c r="A27" s="52" t="s">
        <v>30</v>
      </c>
      <c r="B27" s="75">
        <v>76.339655799529993</v>
      </c>
      <c r="C27" s="64">
        <v>75.706765204530001</v>
      </c>
      <c r="D27" s="64">
        <v>76.972546394529999</v>
      </c>
      <c r="E27" s="64">
        <v>57.326551524809972</v>
      </c>
      <c r="F27" s="64">
        <v>55.181025230854623</v>
      </c>
      <c r="G27" s="64">
        <v>59.472077818765307</v>
      </c>
      <c r="H27" s="64">
        <v>75.09406601904395</v>
      </c>
      <c r="I27" s="74">
        <v>25</v>
      </c>
      <c r="J27" s="75">
        <v>79.875024630159999</v>
      </c>
      <c r="K27" s="64">
        <v>79.260780376740001</v>
      </c>
      <c r="L27" s="64">
        <v>80.489268883570006</v>
      </c>
      <c r="M27" s="64">
        <v>56.012085804986263</v>
      </c>
      <c r="N27" s="64">
        <v>53.842671323280079</v>
      </c>
      <c r="O27" s="64">
        <v>58.181500286692433</v>
      </c>
      <c r="P27" s="64">
        <v>70.124655440590203</v>
      </c>
      <c r="Q27" s="76">
        <v>27</v>
      </c>
      <c r="R27" s="37" t="str">
        <f t="shared" si="0"/>
        <v>North Ayrshire</v>
      </c>
      <c r="S27" s="64"/>
      <c r="T27" s="64"/>
      <c r="U27" s="64"/>
      <c r="V27" s="64"/>
      <c r="W27" s="64"/>
      <c r="X27" s="64"/>
      <c r="Y27" s="64"/>
      <c r="Z27" s="74"/>
      <c r="AA27" s="64"/>
      <c r="AB27" s="64"/>
      <c r="AC27" s="64"/>
      <c r="AD27" s="64"/>
      <c r="AE27" s="64"/>
      <c r="AF27" s="64"/>
      <c r="AG27" s="64"/>
    </row>
    <row r="28" spans="1:33" x14ac:dyDescent="0.2">
      <c r="A28" s="52" t="s">
        <v>31</v>
      </c>
      <c r="B28" s="75">
        <v>75.230439284949995</v>
      </c>
      <c r="C28" s="64">
        <v>74.845514044870001</v>
      </c>
      <c r="D28" s="64">
        <v>75.615364525039993</v>
      </c>
      <c r="E28" s="64">
        <v>57.958290798938343</v>
      </c>
      <c r="F28" s="64">
        <v>56.108212932538279</v>
      </c>
      <c r="G28" s="64">
        <v>59.808368665338413</v>
      </c>
      <c r="H28" s="64">
        <v>77.04101072626996</v>
      </c>
      <c r="I28" s="74">
        <v>28</v>
      </c>
      <c r="J28" s="75">
        <v>79.613128448599994</v>
      </c>
      <c r="K28" s="64">
        <v>79.278112337720003</v>
      </c>
      <c r="L28" s="64">
        <v>79.948144559490004</v>
      </c>
      <c r="M28" s="64">
        <v>58.942624935905123</v>
      </c>
      <c r="N28" s="64">
        <v>56.974679350110769</v>
      </c>
      <c r="O28" s="64">
        <v>60.910570521699483</v>
      </c>
      <c r="P28" s="64">
        <v>74.036312960568793</v>
      </c>
      <c r="Q28" s="76">
        <v>28</v>
      </c>
      <c r="R28" s="37" t="str">
        <f t="shared" si="0"/>
        <v>North Lanarkshire</v>
      </c>
      <c r="S28" s="64"/>
      <c r="T28" s="64"/>
      <c r="U28" s="64"/>
      <c r="V28" s="64"/>
      <c r="W28" s="64"/>
      <c r="X28" s="64"/>
      <c r="Y28" s="64"/>
      <c r="Z28" s="74"/>
      <c r="AA28" s="64"/>
      <c r="AB28" s="64"/>
      <c r="AC28" s="64"/>
      <c r="AD28" s="64"/>
      <c r="AE28" s="64"/>
      <c r="AF28" s="64"/>
      <c r="AG28" s="64"/>
    </row>
    <row r="29" spans="1:33" x14ac:dyDescent="0.2">
      <c r="A29" s="52" t="s">
        <v>32</v>
      </c>
      <c r="B29" s="75">
        <v>79.086513703250006</v>
      </c>
      <c r="C29" s="64">
        <v>77.578396218069997</v>
      </c>
      <c r="D29" s="64">
        <v>80.594631188419996</v>
      </c>
      <c r="E29" s="64">
        <v>66.679452823270154</v>
      </c>
      <c r="F29" s="64">
        <v>62.614094725603699</v>
      </c>
      <c r="G29" s="64">
        <v>70.744810920936615</v>
      </c>
      <c r="H29" s="64">
        <v>84.312039690440926</v>
      </c>
      <c r="I29" s="74">
        <v>6</v>
      </c>
      <c r="J29" s="75">
        <v>82.069232158389994</v>
      </c>
      <c r="K29" s="64">
        <v>80.731132010609997</v>
      </c>
      <c r="L29" s="64">
        <v>83.407332306179995</v>
      </c>
      <c r="M29" s="64">
        <v>73.315704775134748</v>
      </c>
      <c r="N29" s="64">
        <v>69.141563275008735</v>
      </c>
      <c r="O29" s="64">
        <v>77.48984627526076</v>
      </c>
      <c r="P29" s="64">
        <v>89.333971875889702</v>
      </c>
      <c r="Q29" s="76">
        <v>12</v>
      </c>
      <c r="R29" s="37" t="str">
        <f t="shared" si="0"/>
        <v>Orkney Islands</v>
      </c>
      <c r="S29" s="64"/>
      <c r="T29" s="64"/>
      <c r="U29" s="64"/>
      <c r="V29" s="64"/>
      <c r="W29" s="64"/>
      <c r="X29" s="64"/>
      <c r="Y29" s="64"/>
      <c r="Z29" s="74"/>
      <c r="AA29" s="64"/>
      <c r="AB29" s="64"/>
      <c r="AC29" s="64"/>
      <c r="AD29" s="64"/>
      <c r="AE29" s="64"/>
      <c r="AF29" s="64"/>
      <c r="AG29" s="64"/>
    </row>
    <row r="30" spans="1:33" x14ac:dyDescent="0.2">
      <c r="A30" s="52" t="s">
        <v>33</v>
      </c>
      <c r="B30" s="75">
        <v>79.126503185489995</v>
      </c>
      <c r="C30" s="64">
        <v>78.519697504269999</v>
      </c>
      <c r="D30" s="64">
        <v>79.733308866710004</v>
      </c>
      <c r="E30" s="64">
        <v>66.637149841342747</v>
      </c>
      <c r="F30" s="64">
        <v>64.782455618689454</v>
      </c>
      <c r="G30" s="64">
        <v>68.491844063996041</v>
      </c>
      <c r="H30" s="64">
        <v>84.21596703841513</v>
      </c>
      <c r="I30" s="74">
        <v>5</v>
      </c>
      <c r="J30" s="75">
        <v>82.805836833040004</v>
      </c>
      <c r="K30" s="64">
        <v>82.276599365620001</v>
      </c>
      <c r="L30" s="64">
        <v>83.335074300450003</v>
      </c>
      <c r="M30" s="64">
        <v>65.989596036199814</v>
      </c>
      <c r="N30" s="64">
        <v>63.769752758927019</v>
      </c>
      <c r="O30" s="64">
        <v>68.2094393134726</v>
      </c>
      <c r="P30" s="64">
        <v>79.691962016220558</v>
      </c>
      <c r="Q30" s="76">
        <v>6</v>
      </c>
      <c r="R30" s="37" t="str">
        <f t="shared" si="0"/>
        <v>Perth and Kinross</v>
      </c>
      <c r="S30" s="64"/>
      <c r="T30" s="64"/>
      <c r="U30" s="64"/>
      <c r="V30" s="64"/>
      <c r="W30" s="64"/>
      <c r="X30" s="64"/>
      <c r="Y30" s="64"/>
      <c r="Z30" s="74"/>
      <c r="AA30" s="64"/>
      <c r="AB30" s="64"/>
      <c r="AC30" s="64"/>
      <c r="AD30" s="64"/>
      <c r="AE30" s="64"/>
      <c r="AF30" s="64"/>
      <c r="AG30" s="64"/>
    </row>
    <row r="31" spans="1:33" x14ac:dyDescent="0.2">
      <c r="A31" s="52" t="s">
        <v>34</v>
      </c>
      <c r="B31" s="75">
        <v>75.818545229470004</v>
      </c>
      <c r="C31" s="64">
        <v>75.290596237650007</v>
      </c>
      <c r="D31" s="64">
        <v>76.346494221279997</v>
      </c>
      <c r="E31" s="64">
        <v>60.174244041878019</v>
      </c>
      <c r="F31" s="64">
        <v>58.32222757961042</v>
      </c>
      <c r="G31" s="64">
        <v>62.026260504145618</v>
      </c>
      <c r="H31" s="64">
        <v>79.366128510849904</v>
      </c>
      <c r="I31" s="74">
        <v>27</v>
      </c>
      <c r="J31" s="75">
        <v>80.413378844039997</v>
      </c>
      <c r="K31" s="64">
        <v>79.94233174659</v>
      </c>
      <c r="L31" s="64">
        <v>80.884425941480004</v>
      </c>
      <c r="M31" s="64">
        <v>62.160399109930417</v>
      </c>
      <c r="N31" s="64">
        <v>60.195933863054741</v>
      </c>
      <c r="O31" s="64">
        <v>64.124864356806114</v>
      </c>
      <c r="P31" s="64">
        <v>77.301066070720864</v>
      </c>
      <c r="Q31" s="76">
        <v>24</v>
      </c>
      <c r="R31" s="37" t="str">
        <f t="shared" si="0"/>
        <v>Renfrewshire</v>
      </c>
      <c r="S31" s="64"/>
      <c r="T31" s="64"/>
      <c r="U31" s="64"/>
      <c r="V31" s="64"/>
      <c r="W31" s="64"/>
      <c r="X31" s="64"/>
      <c r="Y31" s="64"/>
      <c r="Z31" s="74"/>
      <c r="AA31" s="64"/>
      <c r="AB31" s="64"/>
      <c r="AC31" s="64"/>
      <c r="AD31" s="64"/>
      <c r="AE31" s="64"/>
      <c r="AF31" s="64"/>
      <c r="AG31" s="64"/>
    </row>
    <row r="32" spans="1:33" x14ac:dyDescent="0.2">
      <c r="A32" s="52" t="s">
        <v>35</v>
      </c>
      <c r="B32" s="75">
        <v>78.833572738379999</v>
      </c>
      <c r="C32" s="64">
        <v>78.167545497579994</v>
      </c>
      <c r="D32" s="64">
        <v>79.499599979180005</v>
      </c>
      <c r="E32" s="64">
        <v>63.498356269288877</v>
      </c>
      <c r="F32" s="64">
        <v>61.644781472991752</v>
      </c>
      <c r="G32" s="64">
        <v>65.351931065586001</v>
      </c>
      <c r="H32" s="64">
        <v>80.54735319432605</v>
      </c>
      <c r="I32" s="74">
        <v>8</v>
      </c>
      <c r="J32" s="75">
        <v>82.089059684579993</v>
      </c>
      <c r="K32" s="64">
        <v>81.496917441830007</v>
      </c>
      <c r="L32" s="64">
        <v>82.681201927329994</v>
      </c>
      <c r="M32" s="64">
        <v>65.31624687860392</v>
      </c>
      <c r="N32" s="64">
        <v>63.294534345805587</v>
      </c>
      <c r="O32" s="64">
        <v>67.337959411402252</v>
      </c>
      <c r="P32" s="64">
        <v>79.567541801033983</v>
      </c>
      <c r="Q32" s="76">
        <v>11</v>
      </c>
      <c r="R32" s="37" t="str">
        <f t="shared" si="0"/>
        <v>Scottish Borders</v>
      </c>
      <c r="S32" s="64"/>
      <c r="T32" s="64"/>
      <c r="U32" s="64"/>
      <c r="V32" s="64"/>
      <c r="W32" s="64"/>
      <c r="X32" s="64"/>
      <c r="Y32" s="64"/>
      <c r="Z32" s="74"/>
      <c r="AA32" s="64"/>
      <c r="AB32" s="64"/>
      <c r="AC32" s="64"/>
      <c r="AD32" s="64"/>
      <c r="AE32" s="64"/>
      <c r="AF32" s="64"/>
      <c r="AG32" s="64"/>
    </row>
    <row r="33" spans="1:33" x14ac:dyDescent="0.2">
      <c r="A33" s="52" t="s">
        <v>36</v>
      </c>
      <c r="B33" s="75">
        <v>79.481651787979999</v>
      </c>
      <c r="C33" s="64">
        <v>78.158395849749994</v>
      </c>
      <c r="D33" s="64">
        <v>80.8049077262</v>
      </c>
      <c r="E33" s="64">
        <v>67.494124780928459</v>
      </c>
      <c r="F33" s="64">
        <v>62.029926656862862</v>
      </c>
      <c r="G33" s="64">
        <v>72.958322904994063</v>
      </c>
      <c r="H33" s="64">
        <v>84.917868794387061</v>
      </c>
      <c r="I33" s="74">
        <v>3</v>
      </c>
      <c r="J33" s="75">
        <v>83.371806702789996</v>
      </c>
      <c r="K33" s="64">
        <v>82.271951283459998</v>
      </c>
      <c r="L33" s="64">
        <v>84.471662122119994</v>
      </c>
      <c r="M33" s="64">
        <v>58.359449311837501</v>
      </c>
      <c r="N33" s="64">
        <v>51.368842123648513</v>
      </c>
      <c r="O33" s="64">
        <v>65.350056500026497</v>
      </c>
      <c r="P33" s="64">
        <v>69.999021995386997</v>
      </c>
      <c r="Q33" s="76">
        <v>3</v>
      </c>
      <c r="R33" s="37" t="str">
        <f t="shared" si="0"/>
        <v>Shetland Islands</v>
      </c>
      <c r="S33" s="64"/>
      <c r="T33" s="64"/>
      <c r="U33" s="64"/>
      <c r="V33" s="64"/>
      <c r="W33" s="64"/>
      <c r="X33" s="64"/>
      <c r="Y33" s="64"/>
      <c r="Z33" s="74"/>
      <c r="AA33" s="64"/>
      <c r="AB33" s="64"/>
      <c r="AC33" s="64"/>
      <c r="AD33" s="64"/>
      <c r="AE33" s="64"/>
      <c r="AF33" s="64"/>
      <c r="AG33" s="64"/>
    </row>
    <row r="34" spans="1:33" x14ac:dyDescent="0.2">
      <c r="A34" s="52" t="s">
        <v>37</v>
      </c>
      <c r="B34" s="75">
        <v>77.300945064429996</v>
      </c>
      <c r="C34" s="64">
        <v>76.593210563019994</v>
      </c>
      <c r="D34" s="64">
        <v>78.008679565839998</v>
      </c>
      <c r="E34" s="64">
        <v>61.683186261263529</v>
      </c>
      <c r="F34" s="64">
        <v>59.920035932628039</v>
      </c>
      <c r="G34" s="64">
        <v>63.446336589899019</v>
      </c>
      <c r="H34" s="64">
        <v>79.796160590081882</v>
      </c>
      <c r="I34" s="74">
        <v>19</v>
      </c>
      <c r="J34" s="75">
        <v>81.256967964880005</v>
      </c>
      <c r="K34" s="64">
        <v>80.629863517870007</v>
      </c>
      <c r="L34" s="64">
        <v>81.884072411899993</v>
      </c>
      <c r="M34" s="64">
        <v>63.693762615924953</v>
      </c>
      <c r="N34" s="64">
        <v>61.686926769949643</v>
      </c>
      <c r="O34" s="64">
        <v>65.700598461900256</v>
      </c>
      <c r="P34" s="64">
        <v>78.385600904348252</v>
      </c>
      <c r="Q34" s="76">
        <v>18</v>
      </c>
      <c r="R34" s="37" t="str">
        <f t="shared" si="0"/>
        <v>South Ayrshire</v>
      </c>
      <c r="S34" s="64"/>
      <c r="T34" s="64"/>
      <c r="U34" s="64"/>
      <c r="V34" s="64"/>
      <c r="W34" s="64"/>
      <c r="X34" s="64"/>
      <c r="Y34" s="64"/>
      <c r="Z34" s="74"/>
      <c r="AA34" s="64"/>
      <c r="AB34" s="64"/>
      <c r="AC34" s="64"/>
      <c r="AD34" s="64"/>
      <c r="AE34" s="64"/>
      <c r="AF34" s="64"/>
      <c r="AG34" s="64"/>
    </row>
    <row r="35" spans="1:33" x14ac:dyDescent="0.2">
      <c r="A35" s="52" t="s">
        <v>38</v>
      </c>
      <c r="B35" s="75">
        <v>76.828394324889999</v>
      </c>
      <c r="C35" s="64">
        <v>76.443799094729997</v>
      </c>
      <c r="D35" s="64">
        <v>77.212989555050001</v>
      </c>
      <c r="E35" s="64">
        <v>59.267278676274977</v>
      </c>
      <c r="F35" s="64">
        <v>57.311999887243282</v>
      </c>
      <c r="G35" s="64">
        <v>61.222557465306679</v>
      </c>
      <c r="H35" s="64">
        <v>77.142414854652543</v>
      </c>
      <c r="I35" s="74">
        <v>24</v>
      </c>
      <c r="J35" s="75">
        <v>80.633697736529996</v>
      </c>
      <c r="K35" s="64">
        <v>80.28309543892</v>
      </c>
      <c r="L35" s="64">
        <v>80.984300034140006</v>
      </c>
      <c r="M35" s="64">
        <v>62.209822095446341</v>
      </c>
      <c r="N35" s="64">
        <v>60.226627278246482</v>
      </c>
      <c r="O35" s="64">
        <v>64.1930169126462</v>
      </c>
      <c r="P35" s="64">
        <v>77.151146284666822</v>
      </c>
      <c r="Q35" s="76">
        <v>23</v>
      </c>
      <c r="R35" s="37" t="str">
        <f t="shared" si="0"/>
        <v>South Lanarkshire</v>
      </c>
      <c r="S35" s="64"/>
      <c r="T35" s="64"/>
      <c r="U35" s="64"/>
      <c r="V35" s="64"/>
      <c r="W35" s="64"/>
      <c r="X35" s="64"/>
      <c r="Y35" s="64"/>
      <c r="Z35" s="74"/>
      <c r="AA35" s="64"/>
      <c r="AB35" s="64"/>
      <c r="AC35" s="64"/>
      <c r="AD35" s="64"/>
      <c r="AE35" s="64"/>
      <c r="AF35" s="64"/>
      <c r="AG35" s="64"/>
    </row>
    <row r="36" spans="1:33" x14ac:dyDescent="0.2">
      <c r="A36" s="52" t="s">
        <v>39</v>
      </c>
      <c r="B36" s="75">
        <v>78.677586665589999</v>
      </c>
      <c r="C36" s="64">
        <v>77.976846386839995</v>
      </c>
      <c r="D36" s="64">
        <v>79.378326944340003</v>
      </c>
      <c r="E36" s="64">
        <v>63.275900700254262</v>
      </c>
      <c r="F36" s="64">
        <v>61.121325594336227</v>
      </c>
      <c r="G36" s="64">
        <v>65.430475806172282</v>
      </c>
      <c r="H36" s="64">
        <v>80.424303009192656</v>
      </c>
      <c r="I36" s="74">
        <v>9</v>
      </c>
      <c r="J36" s="75">
        <v>82.829842555780004</v>
      </c>
      <c r="K36" s="64">
        <v>82.163977921150007</v>
      </c>
      <c r="L36" s="64">
        <v>83.495707190399997</v>
      </c>
      <c r="M36" s="64">
        <v>64.379307689631474</v>
      </c>
      <c r="N36" s="64">
        <v>62.432623879752093</v>
      </c>
      <c r="O36" s="64">
        <v>66.325991499510849</v>
      </c>
      <c r="P36" s="64">
        <v>77.724773708553883</v>
      </c>
      <c r="Q36" s="76">
        <v>5</v>
      </c>
      <c r="R36" s="37" t="str">
        <f t="shared" si="0"/>
        <v>Stirling</v>
      </c>
      <c r="S36" s="64"/>
      <c r="T36" s="64"/>
      <c r="U36" s="64"/>
      <c r="V36" s="64"/>
      <c r="W36" s="64"/>
      <c r="X36" s="64"/>
      <c r="Y36" s="64"/>
      <c r="Z36" s="74"/>
      <c r="AA36" s="64"/>
      <c r="AB36" s="64"/>
      <c r="AC36" s="64"/>
      <c r="AD36" s="64"/>
      <c r="AE36" s="64"/>
      <c r="AF36" s="64"/>
      <c r="AG36" s="64"/>
    </row>
    <row r="37" spans="1:33" x14ac:dyDescent="0.2">
      <c r="A37" s="52" t="s">
        <v>40</v>
      </c>
      <c r="B37" s="75">
        <v>74.989485130329996</v>
      </c>
      <c r="C37" s="64">
        <v>74.255045945769993</v>
      </c>
      <c r="D37" s="64">
        <v>75.723924314889999</v>
      </c>
      <c r="E37" s="64">
        <v>58.345977757494332</v>
      </c>
      <c r="F37" s="64">
        <v>56.606101474923079</v>
      </c>
      <c r="G37" s="64">
        <v>60.085854040065577</v>
      </c>
      <c r="H37" s="64">
        <v>77.805545212225908</v>
      </c>
      <c r="I37" s="74">
        <v>30</v>
      </c>
      <c r="J37" s="75">
        <v>79.19832465364</v>
      </c>
      <c r="K37" s="64">
        <v>78.530059057070005</v>
      </c>
      <c r="L37" s="64">
        <v>79.86659025022</v>
      </c>
      <c r="M37" s="64">
        <v>60.65589065440448</v>
      </c>
      <c r="N37" s="64">
        <v>58.924554471624887</v>
      </c>
      <c r="O37" s="64">
        <v>62.387226837184073</v>
      </c>
      <c r="P37" s="64">
        <v>76.587340603065016</v>
      </c>
      <c r="Q37" s="76">
        <v>31</v>
      </c>
      <c r="R37" s="37" t="str">
        <f t="shared" si="0"/>
        <v>West Dunbartonshire</v>
      </c>
      <c r="S37" s="64"/>
      <c r="T37" s="64"/>
      <c r="U37" s="64"/>
      <c r="V37" s="64"/>
      <c r="W37" s="64"/>
      <c r="X37" s="64"/>
      <c r="Y37" s="64"/>
      <c r="Z37" s="74"/>
      <c r="AA37" s="64"/>
      <c r="AB37" s="64"/>
      <c r="AC37" s="64"/>
      <c r="AD37" s="64"/>
      <c r="AE37" s="64"/>
      <c r="AF37" s="64"/>
      <c r="AG37" s="64"/>
    </row>
    <row r="38" spans="1:33" x14ac:dyDescent="0.2">
      <c r="A38" s="59" t="s">
        <v>41</v>
      </c>
      <c r="B38" s="77">
        <v>77.791531024150004</v>
      </c>
      <c r="C38" s="78">
        <v>77.280662899899994</v>
      </c>
      <c r="D38" s="78">
        <v>78.302399148410004</v>
      </c>
      <c r="E38" s="78">
        <v>63.039810204892717</v>
      </c>
      <c r="F38" s="78">
        <v>61.050768862395053</v>
      </c>
      <c r="G38" s="78">
        <v>65.028851547390403</v>
      </c>
      <c r="H38" s="78">
        <v>81.036855008448569</v>
      </c>
      <c r="I38" s="79">
        <v>16</v>
      </c>
      <c r="J38" s="77">
        <v>80.779883915200003</v>
      </c>
      <c r="K38" s="78">
        <v>80.301988401659997</v>
      </c>
      <c r="L38" s="78">
        <v>81.257779428739994</v>
      </c>
      <c r="M38" s="78">
        <v>61.814919832159511</v>
      </c>
      <c r="N38" s="78">
        <v>59.567265310323421</v>
      </c>
      <c r="O38" s="78">
        <v>64.062574353995601</v>
      </c>
      <c r="P38" s="78">
        <v>76.52266484691998</v>
      </c>
      <c r="Q38" s="80">
        <v>21</v>
      </c>
      <c r="R38" s="37" t="str">
        <f t="shared" si="0"/>
        <v>West Lothian</v>
      </c>
      <c r="S38" s="64"/>
      <c r="T38" s="64"/>
      <c r="U38" s="64"/>
      <c r="V38" s="64"/>
      <c r="W38" s="64"/>
      <c r="X38" s="64"/>
      <c r="Y38" s="64"/>
      <c r="Z38" s="74"/>
      <c r="AA38" s="64"/>
      <c r="AB38" s="64"/>
      <c r="AC38" s="64"/>
      <c r="AD38" s="64"/>
      <c r="AE38" s="64"/>
      <c r="AF38" s="64"/>
      <c r="AG38" s="64"/>
    </row>
    <row r="39" spans="1:33" x14ac:dyDescent="0.2">
      <c r="A39" s="63"/>
      <c r="B39" s="57"/>
      <c r="C39" s="57"/>
      <c r="D39" s="57"/>
      <c r="E39" s="57"/>
      <c r="F39" s="57"/>
      <c r="G39" s="57"/>
      <c r="H39" s="64"/>
      <c r="I39" s="74"/>
      <c r="J39" s="64"/>
      <c r="K39" s="64"/>
      <c r="L39" s="64"/>
      <c r="M39" s="64"/>
      <c r="N39" s="64"/>
      <c r="O39" s="64"/>
      <c r="P39" s="64"/>
      <c r="Q39" s="74"/>
      <c r="S39" s="64"/>
      <c r="T39" s="64"/>
      <c r="U39" s="64"/>
      <c r="V39" s="64"/>
      <c r="W39" s="64"/>
      <c r="X39" s="64"/>
      <c r="Y39" s="64"/>
      <c r="Z39" s="74"/>
      <c r="AA39" s="64"/>
      <c r="AB39" s="64"/>
      <c r="AC39" s="64"/>
      <c r="AD39" s="64"/>
      <c r="AE39" s="64"/>
      <c r="AF39" s="64"/>
      <c r="AG39" s="64"/>
    </row>
    <row r="40" spans="1:33" x14ac:dyDescent="0.2">
      <c r="A40" s="156" t="s">
        <v>146</v>
      </c>
      <c r="B40" s="156"/>
      <c r="C40" s="156"/>
      <c r="E40" s="28"/>
      <c r="J40" s="28"/>
      <c r="M40" s="28"/>
    </row>
    <row r="41" spans="1:33" x14ac:dyDescent="0.2">
      <c r="B41" s="28"/>
      <c r="E41" s="28"/>
      <c r="J41" s="28"/>
      <c r="M41" s="28"/>
    </row>
    <row r="42" spans="1:33" x14ac:dyDescent="0.2">
      <c r="A42" s="139" t="s">
        <v>170</v>
      </c>
    </row>
    <row r="43" spans="1:33" s="37" customFormat="1" x14ac:dyDescent="0.2">
      <c r="A43" s="37">
        <v>32</v>
      </c>
      <c r="B43" s="37" t="str">
        <f t="shared" ref="B43:B74" si="1">VLOOKUP(A43,$I$7:$R$38,10,FALSE)</f>
        <v>Glasgow City</v>
      </c>
      <c r="C43" s="36">
        <f>VLOOKUP($B43,$A$3:$I$38,2,FALSE)</f>
        <v>73.362827393680007</v>
      </c>
      <c r="D43" s="36">
        <f>VLOOKUP($B43,$A$3:$I$38,5,FALSE)</f>
        <v>56.084609373507917</v>
      </c>
      <c r="E43" s="36">
        <f>C43-D43</f>
        <v>17.278218020172091</v>
      </c>
      <c r="F43" s="36">
        <f t="shared" ref="F43:F74" si="2">D43-(VLOOKUP(B43,$A$7:$I$38,6))</f>
        <v>1.6328787063790173</v>
      </c>
      <c r="G43" s="82">
        <f t="shared" ref="G43:G74" si="3">(VLOOKUP(B43,$A$7:$I$38,8,FALSE))/100</f>
        <v>0.76448265921576852</v>
      </c>
      <c r="H43" s="83"/>
      <c r="I43" s="37">
        <v>32</v>
      </c>
      <c r="J43" s="37" t="str">
        <f>VLOOKUP(I43,$Q$7:$R$38,2,FALSE)</f>
        <v>Glasgow City</v>
      </c>
      <c r="K43" s="36">
        <f t="shared" ref="K43:K74" si="4">VLOOKUP($J43,$A$3:$Q$38,10,FALSE)</f>
        <v>78.662711597330002</v>
      </c>
      <c r="L43" s="36">
        <f t="shared" ref="L43:L74" si="5">VLOOKUP($J43,$A$3:$Q$38,13,FALSE)</f>
        <v>58.156877122950547</v>
      </c>
      <c r="M43" s="36">
        <f>K43-L43</f>
        <v>20.505834474379455</v>
      </c>
      <c r="N43" s="36">
        <f>L43-(VLOOKUP(J43,$A$7:$Q$38,14))</f>
        <v>1.9623736721385399</v>
      </c>
      <c r="O43" s="82">
        <f>(VLOOKUP(J43,$A$7:$Q$38,16,FALSE))/100</f>
        <v>0.73931950656179168</v>
      </c>
      <c r="P43" s="84"/>
      <c r="Q43" s="5"/>
      <c r="R43" s="5"/>
      <c r="S43" s="5"/>
      <c r="T43" s="5"/>
      <c r="U43" s="140"/>
    </row>
    <row r="44" spans="1:33" s="37" customFormat="1" x14ac:dyDescent="0.2">
      <c r="A44" s="37">
        <v>31</v>
      </c>
      <c r="B44" s="37" t="str">
        <f t="shared" si="1"/>
        <v>Dundee City</v>
      </c>
      <c r="C44" s="36">
        <f t="shared" ref="C44:C74" si="6">VLOOKUP($B44,$A$3:$I$38,2,FALSE)</f>
        <v>73.954664495550006</v>
      </c>
      <c r="D44" s="36">
        <f t="shared" ref="D44:D74" si="7">VLOOKUP($B44,$A$3:$I$38,5,FALSE)</f>
        <v>56.458655541589913</v>
      </c>
      <c r="E44" s="36">
        <f t="shared" ref="E44:E74" si="8">C44-D44</f>
        <v>17.496008953960093</v>
      </c>
      <c r="F44" s="36">
        <f t="shared" si="2"/>
        <v>2.0795143935916229</v>
      </c>
      <c r="G44" s="82">
        <f t="shared" si="3"/>
        <v>0.76342250927238164</v>
      </c>
      <c r="H44" s="83"/>
      <c r="I44" s="37">
        <v>31</v>
      </c>
      <c r="J44" s="37" t="str">
        <f t="shared" ref="J44:J74" si="9">VLOOKUP(I44,$Q$7:$R$38,2,FALSE)</f>
        <v>West Dunbartonshire</v>
      </c>
      <c r="K44" s="36">
        <f t="shared" si="4"/>
        <v>79.19832465364</v>
      </c>
      <c r="L44" s="36">
        <f t="shared" si="5"/>
        <v>60.65589065440448</v>
      </c>
      <c r="M44" s="36">
        <f t="shared" ref="M44:M74" si="10">K44-L44</f>
        <v>18.54243399923552</v>
      </c>
      <c r="N44" s="36">
        <f t="shared" ref="N44:N74" si="11">L44-(VLOOKUP(J44,$A$7:$Q$38,14))</f>
        <v>1.731336182779593</v>
      </c>
      <c r="O44" s="82">
        <f t="shared" ref="O44:O74" si="12">(VLOOKUP(J44,$A$7:$Q$38,16,FALSE))/100</f>
        <v>0.76587340603065013</v>
      </c>
      <c r="P44" s="84"/>
      <c r="Q44" s="5"/>
      <c r="R44" s="5"/>
      <c r="S44" s="5"/>
      <c r="T44" s="5"/>
      <c r="U44" s="140"/>
    </row>
    <row r="45" spans="1:33" s="37" customFormat="1" x14ac:dyDescent="0.2">
      <c r="A45" s="37">
        <v>30</v>
      </c>
      <c r="B45" s="37" t="str">
        <f t="shared" si="1"/>
        <v>West Dunbartonshire</v>
      </c>
      <c r="C45" s="36">
        <f t="shared" si="6"/>
        <v>74.989485130329996</v>
      </c>
      <c r="D45" s="36">
        <f t="shared" si="7"/>
        <v>58.345977757494332</v>
      </c>
      <c r="E45" s="36">
        <f t="shared" si="8"/>
        <v>16.643507372835664</v>
      </c>
      <c r="F45" s="36">
        <f t="shared" si="2"/>
        <v>1.7398762825712524</v>
      </c>
      <c r="G45" s="82">
        <f t="shared" si="3"/>
        <v>0.77805545212225913</v>
      </c>
      <c r="H45" s="83"/>
      <c r="I45" s="37">
        <v>30</v>
      </c>
      <c r="J45" s="37" t="str">
        <f t="shared" si="9"/>
        <v>Dundee City</v>
      </c>
      <c r="K45" s="36">
        <f t="shared" si="4"/>
        <v>79.225052408409994</v>
      </c>
      <c r="L45" s="36">
        <f t="shared" si="5"/>
        <v>59.823129456741988</v>
      </c>
      <c r="M45" s="36">
        <f t="shared" si="10"/>
        <v>19.401922951668006</v>
      </c>
      <c r="N45" s="36">
        <f t="shared" si="11"/>
        <v>2.0771252312035955</v>
      </c>
      <c r="O45" s="82">
        <f t="shared" si="12"/>
        <v>0.75510369053907467</v>
      </c>
      <c r="P45" s="84"/>
      <c r="Q45" s="5"/>
      <c r="R45" s="5"/>
      <c r="S45" s="5"/>
      <c r="T45" s="5"/>
      <c r="U45" s="140"/>
    </row>
    <row r="46" spans="1:33" s="37" customFormat="1" x14ac:dyDescent="0.2">
      <c r="A46" s="37">
        <v>29</v>
      </c>
      <c r="B46" s="37" t="str">
        <f t="shared" si="1"/>
        <v>Inverclyde</v>
      </c>
      <c r="C46" s="36">
        <f t="shared" si="6"/>
        <v>75.164064860379995</v>
      </c>
      <c r="D46" s="36">
        <f t="shared" si="7"/>
        <v>59.580852723303138</v>
      </c>
      <c r="E46" s="36">
        <f t="shared" si="8"/>
        <v>15.583212137076856</v>
      </c>
      <c r="F46" s="36">
        <f t="shared" si="2"/>
        <v>1.904568973920135</v>
      </c>
      <c r="G46" s="82">
        <f t="shared" si="3"/>
        <v>0.79267736296562386</v>
      </c>
      <c r="H46" s="83"/>
      <c r="I46" s="37">
        <v>29</v>
      </c>
      <c r="J46" s="37" t="str">
        <f t="shared" si="9"/>
        <v>Inverclyde</v>
      </c>
      <c r="K46" s="36">
        <f t="shared" si="4"/>
        <v>79.597517529539999</v>
      </c>
      <c r="L46" s="36">
        <f t="shared" si="5"/>
        <v>59.705769474754547</v>
      </c>
      <c r="M46" s="36">
        <f t="shared" si="10"/>
        <v>19.891748054785452</v>
      </c>
      <c r="N46" s="36">
        <f t="shared" si="11"/>
        <v>2.057693725962956</v>
      </c>
      <c r="O46" s="82">
        <f t="shared" si="12"/>
        <v>0.75009587393974597</v>
      </c>
      <c r="P46" s="84"/>
      <c r="Q46" s="5"/>
      <c r="R46" s="5"/>
      <c r="S46" s="5"/>
      <c r="T46" s="5"/>
      <c r="U46" s="140"/>
    </row>
    <row r="47" spans="1:33" s="37" customFormat="1" x14ac:dyDescent="0.2">
      <c r="A47" s="37">
        <v>28</v>
      </c>
      <c r="B47" s="37" t="str">
        <f t="shared" si="1"/>
        <v>North Lanarkshire</v>
      </c>
      <c r="C47" s="36">
        <f t="shared" si="6"/>
        <v>75.230439284949995</v>
      </c>
      <c r="D47" s="36">
        <f t="shared" si="7"/>
        <v>57.958290798938343</v>
      </c>
      <c r="E47" s="36">
        <f t="shared" si="8"/>
        <v>17.272148486011652</v>
      </c>
      <c r="F47" s="36">
        <f t="shared" si="2"/>
        <v>1.8500778664000634</v>
      </c>
      <c r="G47" s="82">
        <f t="shared" si="3"/>
        <v>0.77041010726269965</v>
      </c>
      <c r="H47" s="83"/>
      <c r="I47" s="37">
        <v>28</v>
      </c>
      <c r="J47" s="37" t="str">
        <f t="shared" si="9"/>
        <v>North Lanarkshire</v>
      </c>
      <c r="K47" s="36">
        <f t="shared" si="4"/>
        <v>79.613128448599994</v>
      </c>
      <c r="L47" s="36">
        <f t="shared" si="5"/>
        <v>58.942624935905123</v>
      </c>
      <c r="M47" s="36">
        <f t="shared" si="10"/>
        <v>20.670503512694872</v>
      </c>
      <c r="N47" s="36">
        <f t="shared" si="11"/>
        <v>1.9679455857943537</v>
      </c>
      <c r="O47" s="82">
        <f t="shared" si="12"/>
        <v>0.74036312960568795</v>
      </c>
      <c r="P47" s="84"/>
      <c r="Q47" s="5"/>
      <c r="R47" s="5"/>
      <c r="S47" s="5"/>
      <c r="T47" s="5"/>
      <c r="U47" s="140"/>
    </row>
    <row r="48" spans="1:33" s="37" customFormat="1" x14ac:dyDescent="0.2">
      <c r="A48" s="37">
        <v>27</v>
      </c>
      <c r="B48" s="37" t="str">
        <f t="shared" si="1"/>
        <v>Renfrewshire</v>
      </c>
      <c r="C48" s="36">
        <f t="shared" si="6"/>
        <v>75.818545229470004</v>
      </c>
      <c r="D48" s="36">
        <f t="shared" si="7"/>
        <v>60.174244041878019</v>
      </c>
      <c r="E48" s="36">
        <f t="shared" si="8"/>
        <v>15.644301187591985</v>
      </c>
      <c r="F48" s="36">
        <f t="shared" si="2"/>
        <v>1.8520164622675992</v>
      </c>
      <c r="G48" s="82">
        <f t="shared" si="3"/>
        <v>0.79366128510849909</v>
      </c>
      <c r="H48" s="83"/>
      <c r="I48" s="37">
        <v>27</v>
      </c>
      <c r="J48" s="37" t="str">
        <f t="shared" si="9"/>
        <v>North Ayrshire</v>
      </c>
      <c r="K48" s="36">
        <f t="shared" si="4"/>
        <v>79.875024630159999</v>
      </c>
      <c r="L48" s="36">
        <f t="shared" si="5"/>
        <v>56.012085804986263</v>
      </c>
      <c r="M48" s="36">
        <f t="shared" si="10"/>
        <v>23.862938825173735</v>
      </c>
      <c r="N48" s="36">
        <f t="shared" si="11"/>
        <v>2.169414481706184</v>
      </c>
      <c r="O48" s="82">
        <f t="shared" si="12"/>
        <v>0.701246554405902</v>
      </c>
      <c r="P48" s="84"/>
      <c r="Q48" s="5"/>
      <c r="R48" s="5"/>
      <c r="S48" s="5"/>
      <c r="T48" s="5"/>
      <c r="U48" s="140"/>
    </row>
    <row r="49" spans="1:21" s="37" customFormat="1" x14ac:dyDescent="0.2">
      <c r="A49" s="37">
        <v>26</v>
      </c>
      <c r="B49" s="37" t="str">
        <f t="shared" si="1"/>
        <v>East Ayrshire</v>
      </c>
      <c r="C49" s="36">
        <f t="shared" si="6"/>
        <v>76.007076513420003</v>
      </c>
      <c r="D49" s="36">
        <f t="shared" si="7"/>
        <v>57.785439628044202</v>
      </c>
      <c r="E49" s="36">
        <f t="shared" si="8"/>
        <v>18.221636885375801</v>
      </c>
      <c r="F49" s="36">
        <f t="shared" si="2"/>
        <v>2.0944775424351008</v>
      </c>
      <c r="G49" s="82">
        <f t="shared" si="3"/>
        <v>0.76026394223755545</v>
      </c>
      <c r="H49" s="83"/>
      <c r="I49" s="37">
        <v>26</v>
      </c>
      <c r="J49" s="37" t="str">
        <f t="shared" si="9"/>
        <v>East Ayrshire</v>
      </c>
      <c r="K49" s="36">
        <f t="shared" si="4"/>
        <v>79.963454762810002</v>
      </c>
      <c r="L49" s="36">
        <f t="shared" si="5"/>
        <v>58.749267486454869</v>
      </c>
      <c r="M49" s="36">
        <f t="shared" si="10"/>
        <v>21.214187276355133</v>
      </c>
      <c r="N49" s="36">
        <f t="shared" si="11"/>
        <v>2.134694648385036</v>
      </c>
      <c r="O49" s="82">
        <f t="shared" si="12"/>
        <v>0.73470146657268254</v>
      </c>
      <c r="P49" s="84"/>
      <c r="Q49" s="5"/>
      <c r="R49" s="5"/>
      <c r="S49" s="5"/>
      <c r="T49" s="5"/>
      <c r="U49" s="140"/>
    </row>
    <row r="50" spans="1:21" s="37" customFormat="1" x14ac:dyDescent="0.2">
      <c r="A50" s="37">
        <v>25</v>
      </c>
      <c r="B50" s="37" t="str">
        <f t="shared" si="1"/>
        <v>North Ayrshire</v>
      </c>
      <c r="C50" s="36">
        <f t="shared" si="6"/>
        <v>76.339655799529993</v>
      </c>
      <c r="D50" s="36">
        <f t="shared" si="7"/>
        <v>57.326551524809972</v>
      </c>
      <c r="E50" s="36">
        <f t="shared" si="8"/>
        <v>19.013104274720021</v>
      </c>
      <c r="F50" s="36">
        <f t="shared" si="2"/>
        <v>2.1455262939553492</v>
      </c>
      <c r="G50" s="82">
        <f t="shared" si="3"/>
        <v>0.75094066019043948</v>
      </c>
      <c r="H50" s="83"/>
      <c r="I50" s="37">
        <v>25</v>
      </c>
      <c r="J50" s="37" t="str">
        <f t="shared" si="9"/>
        <v>Falkirk</v>
      </c>
      <c r="K50" s="36">
        <f t="shared" si="4"/>
        <v>80.303144500830001</v>
      </c>
      <c r="L50" s="36">
        <f t="shared" si="5"/>
        <v>60.201337668232412</v>
      </c>
      <c r="M50" s="36">
        <f t="shared" si="10"/>
        <v>20.101806832597589</v>
      </c>
      <c r="N50" s="36">
        <f t="shared" si="11"/>
        <v>1.9586050939246533</v>
      </c>
      <c r="O50" s="82">
        <f t="shared" si="12"/>
        <v>0.74967596901028177</v>
      </c>
      <c r="P50" s="84"/>
      <c r="Q50" s="5"/>
      <c r="R50" s="5"/>
      <c r="S50" s="5"/>
      <c r="T50" s="5"/>
      <c r="U50" s="140"/>
    </row>
    <row r="51" spans="1:21" s="37" customFormat="1" x14ac:dyDescent="0.2">
      <c r="A51" s="37">
        <v>24</v>
      </c>
      <c r="B51" s="37" t="str">
        <f t="shared" si="1"/>
        <v>South Lanarkshire</v>
      </c>
      <c r="C51" s="36">
        <f t="shared" si="6"/>
        <v>76.828394324889999</v>
      </c>
      <c r="D51" s="36">
        <f t="shared" si="7"/>
        <v>59.267278676274977</v>
      </c>
      <c r="E51" s="36">
        <f t="shared" si="8"/>
        <v>17.561115648615022</v>
      </c>
      <c r="F51" s="36">
        <f t="shared" si="2"/>
        <v>1.9552787890316949</v>
      </c>
      <c r="G51" s="82">
        <f t="shared" si="3"/>
        <v>0.77142414854652541</v>
      </c>
      <c r="H51" s="83"/>
      <c r="I51" s="37">
        <v>24</v>
      </c>
      <c r="J51" s="37" t="str">
        <f t="shared" si="9"/>
        <v>Renfrewshire</v>
      </c>
      <c r="K51" s="36">
        <f t="shared" si="4"/>
        <v>80.413378844039997</v>
      </c>
      <c r="L51" s="36">
        <f t="shared" si="5"/>
        <v>62.160399109930417</v>
      </c>
      <c r="M51" s="36">
        <f t="shared" si="10"/>
        <v>18.25297973410958</v>
      </c>
      <c r="N51" s="36">
        <f t="shared" si="11"/>
        <v>1.964465246875676</v>
      </c>
      <c r="O51" s="82">
        <f t="shared" si="12"/>
        <v>0.7730106607072087</v>
      </c>
      <c r="P51" s="84"/>
      <c r="Q51" s="5"/>
      <c r="R51" s="5"/>
      <c r="S51" s="5"/>
      <c r="T51" s="5"/>
      <c r="U51" s="140"/>
    </row>
    <row r="52" spans="1:21" s="37" customFormat="1" x14ac:dyDescent="0.2">
      <c r="A52" s="37">
        <v>23</v>
      </c>
      <c r="B52" s="37" t="str">
        <f t="shared" si="1"/>
        <v>Aberdeen City</v>
      </c>
      <c r="C52" s="36">
        <f t="shared" si="6"/>
        <v>76.898904559089999</v>
      </c>
      <c r="D52" s="36">
        <f t="shared" si="7"/>
        <v>60.956635205975083</v>
      </c>
      <c r="E52" s="36">
        <f t="shared" si="8"/>
        <v>15.942269353114916</v>
      </c>
      <c r="F52" s="36">
        <f t="shared" si="2"/>
        <v>2.0539902894986639</v>
      </c>
      <c r="G52" s="82">
        <f t="shared" si="3"/>
        <v>0.79268535170270593</v>
      </c>
      <c r="H52" s="83"/>
      <c r="I52" s="37">
        <v>23</v>
      </c>
      <c r="J52" s="37" t="str">
        <f t="shared" si="9"/>
        <v>South Lanarkshire</v>
      </c>
      <c r="K52" s="36">
        <f t="shared" si="4"/>
        <v>80.633697736529996</v>
      </c>
      <c r="L52" s="36">
        <f t="shared" si="5"/>
        <v>62.209822095446341</v>
      </c>
      <c r="M52" s="36">
        <f t="shared" si="10"/>
        <v>18.423875641083654</v>
      </c>
      <c r="N52" s="36">
        <f t="shared" si="11"/>
        <v>1.983194817199859</v>
      </c>
      <c r="O52" s="82">
        <f t="shared" si="12"/>
        <v>0.77151146284666827</v>
      </c>
      <c r="P52" s="84"/>
      <c r="Q52" s="5"/>
      <c r="R52" s="5"/>
      <c r="S52" s="5"/>
      <c r="T52" s="5"/>
      <c r="U52" s="140"/>
    </row>
    <row r="53" spans="1:21" s="37" customFormat="1" x14ac:dyDescent="0.2">
      <c r="A53" s="37">
        <v>22</v>
      </c>
      <c r="B53" s="37" t="str">
        <f>VLOOKUP(A53,$I$7:$R$38,10,FALSE)</f>
        <v>Clackmannanshire</v>
      </c>
      <c r="C53" s="36">
        <f t="shared" si="6"/>
        <v>76.902107881239999</v>
      </c>
      <c r="D53" s="36">
        <f t="shared" si="7"/>
        <v>62.208905649315867</v>
      </c>
      <c r="E53" s="36">
        <f t="shared" si="8"/>
        <v>14.693202231924133</v>
      </c>
      <c r="F53" s="36">
        <f t="shared" si="2"/>
        <v>2.5275191028887036</v>
      </c>
      <c r="G53" s="82">
        <f t="shared" si="3"/>
        <v>0.80893628748623048</v>
      </c>
      <c r="H53" s="83"/>
      <c r="I53" s="37">
        <v>22</v>
      </c>
      <c r="J53" s="37" t="str">
        <f t="shared" si="9"/>
        <v>Clackmannanshire</v>
      </c>
      <c r="K53" s="36">
        <f t="shared" si="4"/>
        <v>80.669506521399995</v>
      </c>
      <c r="L53" s="36">
        <f t="shared" si="5"/>
        <v>61.561398855854691</v>
      </c>
      <c r="M53" s="36">
        <f t="shared" si="10"/>
        <v>19.108107665545305</v>
      </c>
      <c r="N53" s="36">
        <f t="shared" si="11"/>
        <v>2.9410148466725587</v>
      </c>
      <c r="O53" s="82">
        <f t="shared" si="12"/>
        <v>0.76313097117463702</v>
      </c>
      <c r="P53" s="84"/>
      <c r="Q53" s="5"/>
      <c r="R53" s="5"/>
      <c r="S53" s="5"/>
      <c r="T53" s="5"/>
      <c r="U53" s="140"/>
    </row>
    <row r="54" spans="1:21" s="37" customFormat="1" x14ac:dyDescent="0.2">
      <c r="A54" s="37">
        <v>21</v>
      </c>
      <c r="B54" s="37" t="str">
        <f t="shared" si="1"/>
        <v>Falkirk</v>
      </c>
      <c r="C54" s="36">
        <f t="shared" si="6"/>
        <v>77.101468567210006</v>
      </c>
      <c r="D54" s="36">
        <f t="shared" si="7"/>
        <v>62.103214978145559</v>
      </c>
      <c r="E54" s="36">
        <f t="shared" si="8"/>
        <v>14.998253589064447</v>
      </c>
      <c r="F54" s="36">
        <f t="shared" si="2"/>
        <v>1.7929427342192881</v>
      </c>
      <c r="G54" s="82">
        <f t="shared" si="3"/>
        <v>0.80547382731120942</v>
      </c>
      <c r="H54" s="83"/>
      <c r="I54" s="37">
        <v>21</v>
      </c>
      <c r="J54" s="37" t="str">
        <f t="shared" si="9"/>
        <v>West Lothian</v>
      </c>
      <c r="K54" s="36">
        <f t="shared" si="4"/>
        <v>80.779883915200003</v>
      </c>
      <c r="L54" s="36">
        <f t="shared" si="5"/>
        <v>61.814919832159511</v>
      </c>
      <c r="M54" s="36">
        <f t="shared" si="10"/>
        <v>18.964964083040492</v>
      </c>
      <c r="N54" s="36">
        <f t="shared" si="11"/>
        <v>2.2476545218360897</v>
      </c>
      <c r="O54" s="82">
        <f t="shared" si="12"/>
        <v>0.76522664846919985</v>
      </c>
      <c r="P54" s="84"/>
      <c r="Q54" s="5"/>
      <c r="R54" s="5"/>
      <c r="S54" s="5"/>
      <c r="T54" s="5"/>
      <c r="U54" s="140"/>
    </row>
    <row r="55" spans="1:21" s="37" customFormat="1" x14ac:dyDescent="0.2">
      <c r="A55" s="37">
        <v>20</v>
      </c>
      <c r="B55" s="37" t="str">
        <f t="shared" si="1"/>
        <v>Fife</v>
      </c>
      <c r="C55" s="36">
        <f t="shared" si="6"/>
        <v>77.232831274229994</v>
      </c>
      <c r="D55" s="36">
        <f t="shared" si="7"/>
        <v>60.972461768636592</v>
      </c>
      <c r="E55" s="36">
        <f t="shared" si="8"/>
        <v>16.260369505593403</v>
      </c>
      <c r="F55" s="36">
        <f t="shared" si="2"/>
        <v>1.9712077566334187</v>
      </c>
      <c r="G55" s="82">
        <f t="shared" si="3"/>
        <v>0.78946298824838057</v>
      </c>
      <c r="H55" s="83"/>
      <c r="I55" s="37">
        <v>20</v>
      </c>
      <c r="J55" s="37" t="str">
        <f t="shared" si="9"/>
        <v>Fife</v>
      </c>
      <c r="K55" s="36">
        <f t="shared" si="4"/>
        <v>81.000500867989999</v>
      </c>
      <c r="L55" s="36">
        <f t="shared" si="5"/>
        <v>60.161359223823993</v>
      </c>
      <c r="M55" s="36">
        <f t="shared" si="10"/>
        <v>20.839141644166006</v>
      </c>
      <c r="N55" s="36">
        <f t="shared" si="11"/>
        <v>2.1822157298791467</v>
      </c>
      <c r="O55" s="82">
        <f t="shared" si="12"/>
        <v>0.74272823722252712</v>
      </c>
      <c r="P55" s="84"/>
      <c r="Q55" s="5"/>
      <c r="R55" s="5"/>
      <c r="S55" s="5"/>
      <c r="T55" s="5"/>
      <c r="U55" s="140"/>
    </row>
    <row r="56" spans="1:21" s="37" customFormat="1" x14ac:dyDescent="0.2">
      <c r="A56" s="37">
        <v>19</v>
      </c>
      <c r="B56" s="37" t="str">
        <f t="shared" si="1"/>
        <v>South Ayrshire</v>
      </c>
      <c r="C56" s="36">
        <f t="shared" si="6"/>
        <v>77.300945064429996</v>
      </c>
      <c r="D56" s="36">
        <f t="shared" si="7"/>
        <v>61.683186261263529</v>
      </c>
      <c r="E56" s="36">
        <f t="shared" si="8"/>
        <v>15.617758803166467</v>
      </c>
      <c r="F56" s="36">
        <f t="shared" si="2"/>
        <v>1.7631503286354899</v>
      </c>
      <c r="G56" s="82">
        <f t="shared" si="3"/>
        <v>0.79796160590081877</v>
      </c>
      <c r="H56" s="83"/>
      <c r="I56" s="37">
        <v>19</v>
      </c>
      <c r="J56" s="37" t="str">
        <f t="shared" si="9"/>
        <v>Aberdeen City</v>
      </c>
      <c r="K56" s="36">
        <f t="shared" si="4"/>
        <v>81.136578683300002</v>
      </c>
      <c r="L56" s="36">
        <f t="shared" si="5"/>
        <v>63.406519250054409</v>
      </c>
      <c r="M56" s="36">
        <f t="shared" si="10"/>
        <v>17.730059433245593</v>
      </c>
      <c r="N56" s="36">
        <f t="shared" si="11"/>
        <v>2.3288762745393257</v>
      </c>
      <c r="O56" s="82">
        <f t="shared" si="12"/>
        <v>0.78147883826293385</v>
      </c>
      <c r="P56" s="84"/>
      <c r="Q56" s="5"/>
      <c r="R56" s="5"/>
      <c r="S56" s="5"/>
      <c r="T56" s="5"/>
      <c r="U56" s="140"/>
    </row>
    <row r="57" spans="1:21" s="37" customFormat="1" x14ac:dyDescent="0.2">
      <c r="A57" s="37">
        <v>18</v>
      </c>
      <c r="B57" s="37" t="str">
        <f t="shared" si="1"/>
        <v>Na h-Eileanan Siar</v>
      </c>
      <c r="C57" s="36">
        <f t="shared" si="6"/>
        <v>77.441570154649995</v>
      </c>
      <c r="D57" s="36">
        <f t="shared" si="7"/>
        <v>66.065012383402774</v>
      </c>
      <c r="E57" s="36">
        <f t="shared" si="8"/>
        <v>11.376557771247221</v>
      </c>
      <c r="F57" s="36">
        <f t="shared" si="2"/>
        <v>2.3997542826426823</v>
      </c>
      <c r="G57" s="82">
        <f t="shared" si="3"/>
        <v>0.85309494954030041</v>
      </c>
      <c r="H57" s="83"/>
      <c r="I57" s="37">
        <v>18</v>
      </c>
      <c r="J57" s="37" t="str">
        <f t="shared" si="9"/>
        <v>South Ayrshire</v>
      </c>
      <c r="K57" s="36">
        <f t="shared" si="4"/>
        <v>81.256967964880005</v>
      </c>
      <c r="L57" s="36">
        <f t="shared" si="5"/>
        <v>63.693762615924953</v>
      </c>
      <c r="M57" s="36">
        <f t="shared" si="10"/>
        <v>17.563205348955051</v>
      </c>
      <c r="N57" s="36">
        <f t="shared" si="11"/>
        <v>2.00683584597531</v>
      </c>
      <c r="O57" s="82">
        <f t="shared" si="12"/>
        <v>0.78385600904348252</v>
      </c>
      <c r="P57" s="84"/>
      <c r="Q57" s="5"/>
      <c r="R57" s="5"/>
      <c r="S57" s="5"/>
      <c r="T57" s="5"/>
      <c r="U57" s="140"/>
    </row>
    <row r="58" spans="1:21" s="37" customFormat="1" x14ac:dyDescent="0.2">
      <c r="A58" s="37">
        <v>17</v>
      </c>
      <c r="B58" s="37" t="str">
        <f t="shared" si="1"/>
        <v>Highland</v>
      </c>
      <c r="C58" s="36">
        <f t="shared" si="6"/>
        <v>77.754055730709993</v>
      </c>
      <c r="D58" s="36">
        <f t="shared" si="7"/>
        <v>64.213587101333587</v>
      </c>
      <c r="E58" s="36">
        <f t="shared" si="8"/>
        <v>13.540468629376406</v>
      </c>
      <c r="F58" s="36">
        <f t="shared" si="2"/>
        <v>2.0555002405608178</v>
      </c>
      <c r="G58" s="82">
        <f t="shared" si="3"/>
        <v>0.82585514669135873</v>
      </c>
      <c r="H58" s="83"/>
      <c r="I58" s="37">
        <v>17</v>
      </c>
      <c r="J58" s="37" t="str">
        <f t="shared" si="9"/>
        <v>Moray</v>
      </c>
      <c r="K58" s="36">
        <f t="shared" si="4"/>
        <v>81.678047991260001</v>
      </c>
      <c r="L58" s="36">
        <f t="shared" si="5"/>
        <v>62.109913948941433</v>
      </c>
      <c r="M58" s="36">
        <f t="shared" si="10"/>
        <v>19.568134042318569</v>
      </c>
      <c r="N58" s="36">
        <f t="shared" si="11"/>
        <v>2.2800031765820705</v>
      </c>
      <c r="O58" s="82">
        <f t="shared" si="12"/>
        <v>0.76042358352623141</v>
      </c>
      <c r="P58" s="84"/>
      <c r="Q58" s="5"/>
      <c r="R58" s="5"/>
      <c r="S58" s="5"/>
      <c r="T58" s="5"/>
      <c r="U58" s="140"/>
    </row>
    <row r="59" spans="1:21" s="37" customFormat="1" x14ac:dyDescent="0.2">
      <c r="A59" s="37">
        <v>16</v>
      </c>
      <c r="B59" s="37" t="str">
        <f t="shared" si="1"/>
        <v>West Lothian</v>
      </c>
      <c r="C59" s="36">
        <f t="shared" si="6"/>
        <v>77.791531024150004</v>
      </c>
      <c r="D59" s="36">
        <f t="shared" si="7"/>
        <v>63.039810204892717</v>
      </c>
      <c r="E59" s="36">
        <f t="shared" si="8"/>
        <v>14.751720819257287</v>
      </c>
      <c r="F59" s="36">
        <f t="shared" si="2"/>
        <v>1.9890413424976643</v>
      </c>
      <c r="G59" s="82">
        <f t="shared" si="3"/>
        <v>0.81036855008448572</v>
      </c>
      <c r="H59" s="83"/>
      <c r="I59" s="37">
        <v>16</v>
      </c>
      <c r="J59" s="37" t="str">
        <f t="shared" si="9"/>
        <v>Midlothian</v>
      </c>
      <c r="K59" s="36">
        <f t="shared" si="4"/>
        <v>81.679028665550007</v>
      </c>
      <c r="L59" s="36">
        <f t="shared" si="5"/>
        <v>63.457679950769403</v>
      </c>
      <c r="M59" s="36">
        <f t="shared" si="10"/>
        <v>18.221348714780603</v>
      </c>
      <c r="N59" s="36">
        <f t="shared" si="11"/>
        <v>2.39814183635783</v>
      </c>
      <c r="O59" s="82">
        <f t="shared" si="12"/>
        <v>0.77691521296866417</v>
      </c>
      <c r="P59" s="84"/>
      <c r="Q59" s="5"/>
      <c r="R59" s="5"/>
      <c r="S59" s="5"/>
      <c r="T59" s="5"/>
      <c r="U59" s="140"/>
    </row>
    <row r="60" spans="1:21" s="37" customFormat="1" x14ac:dyDescent="0.2">
      <c r="A60" s="37">
        <v>15</v>
      </c>
      <c r="B60" s="37" t="str">
        <f t="shared" si="1"/>
        <v>Argyll and Bute</v>
      </c>
      <c r="C60" s="36">
        <f t="shared" si="6"/>
        <v>77.884950685660002</v>
      </c>
      <c r="D60" s="36">
        <f t="shared" si="7"/>
        <v>65.210927748585163</v>
      </c>
      <c r="E60" s="36">
        <f t="shared" si="8"/>
        <v>12.674022937074838</v>
      </c>
      <c r="F60" s="36">
        <f t="shared" si="2"/>
        <v>1.4848533429035129</v>
      </c>
      <c r="G60" s="82">
        <f t="shared" si="3"/>
        <v>0.83727250482283044</v>
      </c>
      <c r="H60" s="83"/>
      <c r="I60" s="37">
        <v>15</v>
      </c>
      <c r="J60" s="37" t="str">
        <f t="shared" si="9"/>
        <v>Angus</v>
      </c>
      <c r="K60" s="36">
        <f t="shared" si="4"/>
        <v>81.755141433109998</v>
      </c>
      <c r="L60" s="36">
        <f t="shared" si="5"/>
        <v>63.387964407547777</v>
      </c>
      <c r="M60" s="36">
        <f t="shared" si="10"/>
        <v>18.367177025562221</v>
      </c>
      <c r="N60" s="36">
        <f t="shared" si="11"/>
        <v>2.1516783593216005</v>
      </c>
      <c r="O60" s="82">
        <f t="shared" si="12"/>
        <v>0.77533918107658362</v>
      </c>
      <c r="P60" s="84"/>
      <c r="Q60" s="5"/>
      <c r="R60" s="5"/>
      <c r="S60" s="5"/>
      <c r="T60" s="5"/>
      <c r="U60" s="140"/>
    </row>
    <row r="61" spans="1:21" s="37" customFormat="1" x14ac:dyDescent="0.2">
      <c r="A61" s="37">
        <v>14</v>
      </c>
      <c r="B61" s="37" t="str">
        <f t="shared" si="1"/>
        <v>Midlothian</v>
      </c>
      <c r="C61" s="36">
        <f t="shared" si="6"/>
        <v>77.921097763269998</v>
      </c>
      <c r="D61" s="36">
        <f t="shared" si="7"/>
        <v>61.016905658499802</v>
      </c>
      <c r="E61" s="36">
        <f t="shared" si="8"/>
        <v>16.904192104770196</v>
      </c>
      <c r="F61" s="36">
        <f t="shared" si="2"/>
        <v>2.2710697602376513</v>
      </c>
      <c r="G61" s="82">
        <f t="shared" si="3"/>
        <v>0.78306013916633499</v>
      </c>
      <c r="H61" s="83"/>
      <c r="I61" s="37">
        <v>14</v>
      </c>
      <c r="J61" s="37" t="str">
        <f t="shared" si="9"/>
        <v>Dumfries and Galloway</v>
      </c>
      <c r="K61" s="36">
        <f t="shared" si="4"/>
        <v>81.762785905160001</v>
      </c>
      <c r="L61" s="36">
        <f t="shared" si="5"/>
        <v>64.250831230958724</v>
      </c>
      <c r="M61" s="36">
        <f t="shared" si="10"/>
        <v>17.511954674201277</v>
      </c>
      <c r="N61" s="36">
        <f t="shared" si="11"/>
        <v>2.1453660575666618</v>
      </c>
      <c r="O61" s="82">
        <f t="shared" si="12"/>
        <v>0.78581998545751475</v>
      </c>
      <c r="P61" s="84"/>
      <c r="Q61" s="5"/>
      <c r="R61" s="5"/>
      <c r="S61" s="5"/>
      <c r="T61" s="5"/>
      <c r="U61" s="140"/>
    </row>
    <row r="62" spans="1:21" s="37" customFormat="1" x14ac:dyDescent="0.2">
      <c r="A62" s="37">
        <v>13</v>
      </c>
      <c r="B62" s="37" t="str">
        <f t="shared" si="1"/>
        <v>Dumfries and Galloway</v>
      </c>
      <c r="C62" s="36">
        <f t="shared" si="6"/>
        <v>77.923103860929999</v>
      </c>
      <c r="D62" s="36">
        <f t="shared" si="7"/>
        <v>64.16616775165221</v>
      </c>
      <c r="E62" s="36">
        <f t="shared" si="8"/>
        <v>13.756936109277788</v>
      </c>
      <c r="F62" s="36">
        <f t="shared" si="2"/>
        <v>1.640872934053867</v>
      </c>
      <c r="G62" s="82">
        <f t="shared" si="3"/>
        <v>0.82345497769403664</v>
      </c>
      <c r="H62" s="83"/>
      <c r="I62" s="37">
        <v>13</v>
      </c>
      <c r="J62" s="37" t="str">
        <f t="shared" si="9"/>
        <v>Argyll and Bute</v>
      </c>
      <c r="K62" s="36">
        <f t="shared" si="4"/>
        <v>81.844882639429997</v>
      </c>
      <c r="L62" s="36">
        <f t="shared" si="5"/>
        <v>62.949238645717962</v>
      </c>
      <c r="M62" s="36">
        <f t="shared" si="10"/>
        <v>18.895643993712035</v>
      </c>
      <c r="N62" s="36">
        <f t="shared" si="11"/>
        <v>1.9603902472484549</v>
      </c>
      <c r="O62" s="82">
        <f t="shared" si="12"/>
        <v>0.76912858343315915</v>
      </c>
      <c r="P62" s="84"/>
      <c r="Q62" s="5"/>
      <c r="R62" s="5"/>
      <c r="S62" s="5"/>
      <c r="T62" s="5"/>
      <c r="U62" s="140"/>
    </row>
    <row r="63" spans="1:21" s="37" customFormat="1" x14ac:dyDescent="0.2">
      <c r="A63" s="37">
        <v>12</v>
      </c>
      <c r="B63" s="37" t="str">
        <f t="shared" si="1"/>
        <v>City of Edinburgh</v>
      </c>
      <c r="C63" s="36">
        <f t="shared" si="6"/>
        <v>78.080280623649998</v>
      </c>
      <c r="D63" s="36">
        <f t="shared" si="7"/>
        <v>65.396534481997946</v>
      </c>
      <c r="E63" s="36">
        <f t="shared" si="8"/>
        <v>12.683746141652051</v>
      </c>
      <c r="F63" s="36">
        <f t="shared" si="2"/>
        <v>1.8017194866809874</v>
      </c>
      <c r="G63" s="82">
        <f t="shared" si="3"/>
        <v>0.83755506460346618</v>
      </c>
      <c r="H63" s="83"/>
      <c r="I63" s="37">
        <v>12</v>
      </c>
      <c r="J63" s="37" t="str">
        <f t="shared" si="9"/>
        <v>Orkney Islands</v>
      </c>
      <c r="K63" s="36">
        <f t="shared" si="4"/>
        <v>82.069232158389994</v>
      </c>
      <c r="L63" s="36">
        <f t="shared" si="5"/>
        <v>73.315704775134748</v>
      </c>
      <c r="M63" s="36">
        <f t="shared" si="10"/>
        <v>8.7535273832552463</v>
      </c>
      <c r="N63" s="36">
        <f t="shared" si="11"/>
        <v>4.1741415001260123</v>
      </c>
      <c r="O63" s="82">
        <f t="shared" si="12"/>
        <v>0.89333971875889706</v>
      </c>
      <c r="P63" s="84"/>
      <c r="Q63" s="5"/>
      <c r="R63" s="5"/>
      <c r="S63" s="5"/>
      <c r="T63" s="5"/>
      <c r="U63" s="140"/>
    </row>
    <row r="64" spans="1:21" s="37" customFormat="1" x14ac:dyDescent="0.2">
      <c r="A64" s="37">
        <v>11</v>
      </c>
      <c r="B64" s="37" t="str">
        <f t="shared" si="1"/>
        <v>Angus</v>
      </c>
      <c r="C64" s="36">
        <f t="shared" si="6"/>
        <v>78.353859001350003</v>
      </c>
      <c r="D64" s="36">
        <f t="shared" si="7"/>
        <v>61.154928229761254</v>
      </c>
      <c r="E64" s="36">
        <f t="shared" si="8"/>
        <v>17.198930771588749</v>
      </c>
      <c r="F64" s="36">
        <f t="shared" si="2"/>
        <v>2.1153372401294419</v>
      </c>
      <c r="G64" s="82">
        <f t="shared" si="3"/>
        <v>0.7804966980465835</v>
      </c>
      <c r="H64" s="83"/>
      <c r="I64" s="37">
        <v>11</v>
      </c>
      <c r="J64" s="37" t="str">
        <f t="shared" si="9"/>
        <v>Scottish Borders</v>
      </c>
      <c r="K64" s="36">
        <f t="shared" si="4"/>
        <v>82.089059684579993</v>
      </c>
      <c r="L64" s="36">
        <f t="shared" si="5"/>
        <v>65.31624687860392</v>
      </c>
      <c r="M64" s="36">
        <f t="shared" si="10"/>
        <v>16.772812805976073</v>
      </c>
      <c r="N64" s="36">
        <f t="shared" si="11"/>
        <v>2.0217125327983325</v>
      </c>
      <c r="O64" s="82">
        <f t="shared" si="12"/>
        <v>0.79567541801033981</v>
      </c>
      <c r="P64" s="84"/>
      <c r="Q64" s="5"/>
      <c r="R64" s="5"/>
      <c r="S64" s="5"/>
      <c r="T64" s="5"/>
      <c r="U64" s="140"/>
    </row>
    <row r="65" spans="1:21" s="37" customFormat="1" x14ac:dyDescent="0.2">
      <c r="A65" s="37">
        <v>10</v>
      </c>
      <c r="B65" s="37" t="str">
        <f t="shared" si="1"/>
        <v>East Lothian</v>
      </c>
      <c r="C65" s="36">
        <f t="shared" si="6"/>
        <v>78.641906116659996</v>
      </c>
      <c r="D65" s="36">
        <f t="shared" si="7"/>
        <v>65.451291476109304</v>
      </c>
      <c r="E65" s="36">
        <f t="shared" si="8"/>
        <v>13.190614640550692</v>
      </c>
      <c r="F65" s="36">
        <f t="shared" si="2"/>
        <v>1.8524304227558872</v>
      </c>
      <c r="G65" s="82">
        <f t="shared" si="3"/>
        <v>0.83226990173682591</v>
      </c>
      <c r="H65" s="83"/>
      <c r="I65" s="37">
        <v>10</v>
      </c>
      <c r="J65" s="37" t="str">
        <f t="shared" si="9"/>
        <v>City of Edinburgh</v>
      </c>
      <c r="K65" s="36">
        <f t="shared" si="4"/>
        <v>82.292313866019995</v>
      </c>
      <c r="L65" s="36">
        <f t="shared" si="5"/>
        <v>63.861015409904567</v>
      </c>
      <c r="M65" s="36">
        <f t="shared" si="10"/>
        <v>18.431298456115428</v>
      </c>
      <c r="N65" s="36">
        <f t="shared" si="11"/>
        <v>2.2436350245980279</v>
      </c>
      <c r="O65" s="82">
        <f t="shared" si="12"/>
        <v>0.77602648910658412</v>
      </c>
      <c r="P65" s="84"/>
      <c r="Q65" s="5"/>
      <c r="R65" s="5"/>
      <c r="S65" s="5"/>
      <c r="T65" s="5"/>
      <c r="U65" s="140"/>
    </row>
    <row r="66" spans="1:21" s="37" customFormat="1" x14ac:dyDescent="0.2">
      <c r="A66" s="37">
        <v>9</v>
      </c>
      <c r="B66" s="37" t="str">
        <f t="shared" si="1"/>
        <v>Stirling</v>
      </c>
      <c r="C66" s="36">
        <f t="shared" si="6"/>
        <v>78.677586665589999</v>
      </c>
      <c r="D66" s="36">
        <f t="shared" si="7"/>
        <v>63.275900700254262</v>
      </c>
      <c r="E66" s="36">
        <f t="shared" si="8"/>
        <v>15.401685965335737</v>
      </c>
      <c r="F66" s="36">
        <f t="shared" si="2"/>
        <v>2.1545751059180347</v>
      </c>
      <c r="G66" s="82">
        <f t="shared" si="3"/>
        <v>0.80424303009192655</v>
      </c>
      <c r="H66" s="83"/>
      <c r="I66" s="37">
        <v>9</v>
      </c>
      <c r="J66" s="37" t="str">
        <f t="shared" si="9"/>
        <v>Highland</v>
      </c>
      <c r="K66" s="36">
        <f t="shared" si="4"/>
        <v>82.351177807170004</v>
      </c>
      <c r="L66" s="36">
        <f t="shared" si="5"/>
        <v>65.770287181172336</v>
      </c>
      <c r="M66" s="36">
        <f t="shared" si="10"/>
        <v>16.580890625997668</v>
      </c>
      <c r="N66" s="36">
        <f t="shared" si="11"/>
        <v>2.4018056163848556</v>
      </c>
      <c r="O66" s="82">
        <f t="shared" si="12"/>
        <v>0.79865630258716191</v>
      </c>
      <c r="P66" s="84"/>
      <c r="Q66" s="5"/>
      <c r="R66" s="5"/>
      <c r="S66" s="5"/>
      <c r="T66" s="5"/>
      <c r="U66" s="140"/>
    </row>
    <row r="67" spans="1:21" s="37" customFormat="1" x14ac:dyDescent="0.2">
      <c r="A67" s="37">
        <v>8</v>
      </c>
      <c r="B67" s="37" t="str">
        <f t="shared" si="1"/>
        <v>Scottish Borders</v>
      </c>
      <c r="C67" s="36">
        <f t="shared" si="6"/>
        <v>78.833572738379999</v>
      </c>
      <c r="D67" s="36">
        <f t="shared" si="7"/>
        <v>63.498356269288877</v>
      </c>
      <c r="E67" s="36">
        <f t="shared" si="8"/>
        <v>15.335216469091122</v>
      </c>
      <c r="F67" s="36">
        <f t="shared" si="2"/>
        <v>1.8535747962971243</v>
      </c>
      <c r="G67" s="82">
        <f t="shared" si="3"/>
        <v>0.80547353194326055</v>
      </c>
      <c r="H67" s="83"/>
      <c r="I67" s="37">
        <v>8</v>
      </c>
      <c r="J67" s="37" t="str">
        <f t="shared" si="9"/>
        <v>East Lothian</v>
      </c>
      <c r="K67" s="36">
        <f t="shared" si="4"/>
        <v>82.366956166289995</v>
      </c>
      <c r="L67" s="36">
        <f t="shared" si="5"/>
        <v>64.028326567203351</v>
      </c>
      <c r="M67" s="36">
        <f t="shared" si="10"/>
        <v>18.338629599086644</v>
      </c>
      <c r="N67" s="36">
        <f t="shared" si="11"/>
        <v>2.1449761448941089</v>
      </c>
      <c r="O67" s="82">
        <f t="shared" si="12"/>
        <v>0.77735453083803496</v>
      </c>
      <c r="P67" s="84"/>
      <c r="Q67" s="5"/>
      <c r="R67" s="5"/>
      <c r="S67" s="5"/>
      <c r="T67" s="5"/>
      <c r="U67" s="140"/>
    </row>
    <row r="68" spans="1:21" s="37" customFormat="1" x14ac:dyDescent="0.2">
      <c r="A68" s="37">
        <v>7</v>
      </c>
      <c r="B68" s="37" t="str">
        <f t="shared" si="1"/>
        <v>Moray</v>
      </c>
      <c r="C68" s="36">
        <f t="shared" si="6"/>
        <v>78.969209912289998</v>
      </c>
      <c r="D68" s="36">
        <f t="shared" si="7"/>
        <v>62.123699381072328</v>
      </c>
      <c r="E68" s="36">
        <f t="shared" si="8"/>
        <v>16.84551053121767</v>
      </c>
      <c r="F68" s="36">
        <f t="shared" si="2"/>
        <v>2.0396065090862905</v>
      </c>
      <c r="G68" s="82">
        <f t="shared" si="3"/>
        <v>0.7866825494401205</v>
      </c>
      <c r="H68" s="83"/>
      <c r="I68" s="37">
        <v>7</v>
      </c>
      <c r="J68" s="37" t="str">
        <f t="shared" si="9"/>
        <v>Na h-Eileanan Siar</v>
      </c>
      <c r="K68" s="36">
        <f t="shared" si="4"/>
        <v>82.750836329920006</v>
      </c>
      <c r="L68" s="36">
        <f t="shared" si="5"/>
        <v>66.912556293705848</v>
      </c>
      <c r="M68" s="36">
        <f t="shared" si="10"/>
        <v>15.838280036214158</v>
      </c>
      <c r="N68" s="36">
        <f t="shared" si="11"/>
        <v>3.067196554653016</v>
      </c>
      <c r="O68" s="82">
        <f t="shared" si="12"/>
        <v>0.80860277987924634</v>
      </c>
      <c r="P68" s="84"/>
      <c r="Q68" s="5"/>
      <c r="R68" s="5"/>
      <c r="S68" s="5"/>
      <c r="T68" s="5"/>
      <c r="U68" s="140"/>
    </row>
    <row r="69" spans="1:21" s="37" customFormat="1" x14ac:dyDescent="0.2">
      <c r="A69" s="37">
        <v>6</v>
      </c>
      <c r="B69" s="37" t="str">
        <f t="shared" si="1"/>
        <v>Orkney Islands</v>
      </c>
      <c r="C69" s="36">
        <f t="shared" si="6"/>
        <v>79.086513703250006</v>
      </c>
      <c r="D69" s="36">
        <f t="shared" si="7"/>
        <v>66.679452823270154</v>
      </c>
      <c r="E69" s="36">
        <f t="shared" si="8"/>
        <v>12.407060879979852</v>
      </c>
      <c r="F69" s="36">
        <f t="shared" si="2"/>
        <v>4.0653580976664543</v>
      </c>
      <c r="G69" s="82">
        <f t="shared" si="3"/>
        <v>0.84312039690440921</v>
      </c>
      <c r="H69" s="83"/>
      <c r="I69" s="37">
        <v>6</v>
      </c>
      <c r="J69" s="37" t="str">
        <f t="shared" si="9"/>
        <v>Perth and Kinross</v>
      </c>
      <c r="K69" s="36">
        <f t="shared" si="4"/>
        <v>82.805836833040004</v>
      </c>
      <c r="L69" s="36">
        <f t="shared" si="5"/>
        <v>65.989596036199814</v>
      </c>
      <c r="M69" s="36">
        <f t="shared" si="10"/>
        <v>16.816240796840191</v>
      </c>
      <c r="N69" s="36">
        <f t="shared" si="11"/>
        <v>2.2198432772727941</v>
      </c>
      <c r="O69" s="82">
        <f t="shared" si="12"/>
        <v>0.79691962016220552</v>
      </c>
      <c r="P69" s="84"/>
      <c r="Q69" s="5"/>
      <c r="R69" s="5"/>
      <c r="S69" s="5"/>
      <c r="T69" s="5"/>
      <c r="U69" s="140"/>
    </row>
    <row r="70" spans="1:21" s="37" customFormat="1" x14ac:dyDescent="0.2">
      <c r="A70" s="37">
        <v>5</v>
      </c>
      <c r="B70" s="37" t="str">
        <f t="shared" si="1"/>
        <v>Perth and Kinross</v>
      </c>
      <c r="C70" s="36">
        <f t="shared" si="6"/>
        <v>79.126503185489995</v>
      </c>
      <c r="D70" s="36">
        <f t="shared" si="7"/>
        <v>66.637149841342747</v>
      </c>
      <c r="E70" s="36">
        <f t="shared" si="8"/>
        <v>12.489353344147247</v>
      </c>
      <c r="F70" s="36">
        <f t="shared" si="2"/>
        <v>1.8546942226532934</v>
      </c>
      <c r="G70" s="82">
        <f t="shared" si="3"/>
        <v>0.84215967038415129</v>
      </c>
      <c r="H70" s="83"/>
      <c r="I70" s="37">
        <v>5</v>
      </c>
      <c r="J70" s="37" t="str">
        <f t="shared" si="9"/>
        <v>Stirling</v>
      </c>
      <c r="K70" s="36">
        <f t="shared" si="4"/>
        <v>82.829842555780004</v>
      </c>
      <c r="L70" s="36">
        <f t="shared" si="5"/>
        <v>64.379307689631474</v>
      </c>
      <c r="M70" s="36">
        <f t="shared" si="10"/>
        <v>18.45053486614853</v>
      </c>
      <c r="N70" s="36">
        <f t="shared" si="11"/>
        <v>1.9466838098793815</v>
      </c>
      <c r="O70" s="82">
        <f t="shared" si="12"/>
        <v>0.77724773708553885</v>
      </c>
      <c r="P70" s="84"/>
      <c r="Q70" s="5"/>
      <c r="R70" s="5"/>
      <c r="S70" s="5"/>
      <c r="T70" s="5"/>
      <c r="U70" s="140"/>
    </row>
    <row r="71" spans="1:21" s="37" customFormat="1" x14ac:dyDescent="0.2">
      <c r="A71" s="37">
        <v>4</v>
      </c>
      <c r="B71" s="37" t="str">
        <f t="shared" si="1"/>
        <v>Aberdeenshire</v>
      </c>
      <c r="C71" s="36">
        <f t="shared" si="6"/>
        <v>79.225534984069995</v>
      </c>
      <c r="D71" s="36">
        <f t="shared" si="7"/>
        <v>68.922100497433874</v>
      </c>
      <c r="E71" s="36">
        <f t="shared" si="8"/>
        <v>10.303434486636121</v>
      </c>
      <c r="F71" s="36">
        <f t="shared" si="2"/>
        <v>1.6726676079836409</v>
      </c>
      <c r="G71" s="82">
        <f t="shared" si="3"/>
        <v>0.86994806044909823</v>
      </c>
      <c r="H71" s="83"/>
      <c r="I71" s="37">
        <v>4</v>
      </c>
      <c r="J71" s="37" t="str">
        <f t="shared" si="9"/>
        <v>Aberdeenshire</v>
      </c>
      <c r="K71" s="36">
        <f t="shared" si="4"/>
        <v>82.896205565019997</v>
      </c>
      <c r="L71" s="36">
        <f t="shared" si="5"/>
        <v>67.985772605854919</v>
      </c>
      <c r="M71" s="36">
        <f t="shared" si="10"/>
        <v>14.910432959165078</v>
      </c>
      <c r="N71" s="36">
        <f t="shared" si="11"/>
        <v>2.0155757067841051</v>
      </c>
      <c r="O71" s="82">
        <f t="shared" si="12"/>
        <v>0.82013129723446743</v>
      </c>
      <c r="P71" s="84"/>
      <c r="Q71" s="5"/>
      <c r="R71" s="5"/>
      <c r="S71" s="5"/>
      <c r="T71" s="5"/>
      <c r="U71" s="140"/>
    </row>
    <row r="72" spans="1:21" s="37" customFormat="1" x14ac:dyDescent="0.2">
      <c r="A72" s="37">
        <v>3</v>
      </c>
      <c r="B72" s="37" t="str">
        <f t="shared" si="1"/>
        <v>Shetland Islands</v>
      </c>
      <c r="C72" s="36">
        <f t="shared" si="6"/>
        <v>79.481651787979999</v>
      </c>
      <c r="D72" s="36">
        <f t="shared" si="7"/>
        <v>67.494124780928459</v>
      </c>
      <c r="E72" s="36">
        <f t="shared" si="8"/>
        <v>11.98752700705154</v>
      </c>
      <c r="F72" s="36">
        <f t="shared" si="2"/>
        <v>5.4641981240655966</v>
      </c>
      <c r="G72" s="82">
        <f t="shared" si="3"/>
        <v>0.84917868794387064</v>
      </c>
      <c r="H72" s="83"/>
      <c r="I72" s="37">
        <v>3</v>
      </c>
      <c r="J72" s="37" t="str">
        <f t="shared" si="9"/>
        <v>Shetland Islands</v>
      </c>
      <c r="K72" s="36">
        <f t="shared" si="4"/>
        <v>83.371806702789996</v>
      </c>
      <c r="L72" s="36">
        <f t="shared" si="5"/>
        <v>58.359449311837501</v>
      </c>
      <c r="M72" s="36">
        <f t="shared" si="10"/>
        <v>25.012357390952495</v>
      </c>
      <c r="N72" s="36">
        <f t="shared" si="11"/>
        <v>6.9906071881889886</v>
      </c>
      <c r="O72" s="82">
        <f t="shared" si="12"/>
        <v>0.69999021995387001</v>
      </c>
      <c r="P72" s="84"/>
      <c r="Q72" s="5"/>
      <c r="R72" s="5"/>
      <c r="S72" s="5"/>
      <c r="T72" s="5"/>
      <c r="U72" s="140"/>
    </row>
    <row r="73" spans="1:21" s="37" customFormat="1" x14ac:dyDescent="0.2">
      <c r="A73" s="37">
        <v>2</v>
      </c>
      <c r="B73" s="37" t="str">
        <f t="shared" si="1"/>
        <v>East Dunbartonshire</v>
      </c>
      <c r="C73" s="36">
        <f t="shared" si="6"/>
        <v>80.370813007579997</v>
      </c>
      <c r="D73" s="36">
        <f t="shared" si="7"/>
        <v>69.68756047202244</v>
      </c>
      <c r="E73" s="36">
        <f t="shared" si="8"/>
        <v>10.683252535557557</v>
      </c>
      <c r="F73" s="36">
        <f t="shared" si="2"/>
        <v>1.5651524845434608</v>
      </c>
      <c r="G73" s="82">
        <f t="shared" si="3"/>
        <v>0.86707547011438113</v>
      </c>
      <c r="H73" s="83"/>
      <c r="I73" s="37">
        <v>2</v>
      </c>
      <c r="J73" s="37" t="str">
        <f t="shared" si="9"/>
        <v>East Dunbartonshire</v>
      </c>
      <c r="K73" s="36">
        <f t="shared" si="4"/>
        <v>83.377983176309996</v>
      </c>
      <c r="L73" s="36">
        <f t="shared" si="5"/>
        <v>68.363179880998942</v>
      </c>
      <c r="M73" s="36">
        <f t="shared" si="10"/>
        <v>15.014803295311054</v>
      </c>
      <c r="N73" s="36">
        <f t="shared" si="11"/>
        <v>1.7832518737551482</v>
      </c>
      <c r="O73" s="82">
        <f t="shared" si="12"/>
        <v>0.81991884759840095</v>
      </c>
      <c r="P73" s="84"/>
      <c r="Q73" s="5"/>
      <c r="R73" s="5"/>
      <c r="S73" s="5"/>
      <c r="T73" s="5"/>
      <c r="U73" s="140"/>
    </row>
    <row r="74" spans="1:21" s="37" customFormat="1" x14ac:dyDescent="0.2">
      <c r="A74" s="37">
        <v>1</v>
      </c>
      <c r="B74" s="37" t="str">
        <f t="shared" si="1"/>
        <v>East Renfrewshire</v>
      </c>
      <c r="C74" s="36">
        <f t="shared" si="6"/>
        <v>80.681011547599994</v>
      </c>
      <c r="D74" s="36">
        <f t="shared" si="7"/>
        <v>68.767378386065857</v>
      </c>
      <c r="E74" s="36">
        <f t="shared" si="8"/>
        <v>11.913633161534136</v>
      </c>
      <c r="F74" s="36">
        <f t="shared" si="2"/>
        <v>1.8860296567022345</v>
      </c>
      <c r="G74" s="82">
        <f t="shared" si="3"/>
        <v>0.85233659155964647</v>
      </c>
      <c r="H74" s="83"/>
      <c r="I74" s="37">
        <v>1</v>
      </c>
      <c r="J74" s="37" t="str">
        <f t="shared" si="9"/>
        <v>East Renfrewshire</v>
      </c>
      <c r="K74" s="36">
        <f t="shared" si="4"/>
        <v>83.565563728620006</v>
      </c>
      <c r="L74" s="36">
        <f t="shared" si="5"/>
        <v>66.135476707983059</v>
      </c>
      <c r="M74" s="36">
        <f t="shared" si="10"/>
        <v>17.430087020636947</v>
      </c>
      <c r="N74" s="36">
        <f t="shared" si="11"/>
        <v>2.1811075558670865</v>
      </c>
      <c r="O74" s="82">
        <f t="shared" si="12"/>
        <v>0.79142021853354183</v>
      </c>
      <c r="P74" s="84"/>
      <c r="Q74" s="5"/>
      <c r="R74" s="5"/>
      <c r="S74" s="5"/>
      <c r="T74" s="5"/>
      <c r="U74" s="140"/>
    </row>
    <row r="75" spans="1:21" s="84" customFormat="1" x14ac:dyDescent="0.2">
      <c r="A75" s="5"/>
      <c r="B75" s="5"/>
      <c r="C75" s="5"/>
      <c r="D75" s="5"/>
      <c r="E75" s="5"/>
      <c r="F75" s="5"/>
      <c r="G75" s="85"/>
      <c r="H75" s="86"/>
      <c r="I75" s="86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140"/>
    </row>
    <row r="76" spans="1:21" x14ac:dyDescent="0.2">
      <c r="A76" s="5"/>
      <c r="B76" s="5"/>
      <c r="C76" s="5"/>
      <c r="D76" s="5"/>
      <c r="E76" s="5"/>
      <c r="F76" s="5"/>
      <c r="G76" s="85"/>
      <c r="H76" s="86"/>
      <c r="I76" s="86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1" x14ac:dyDescent="0.2">
      <c r="A77" s="5"/>
      <c r="B77" s="5"/>
      <c r="C77" s="5"/>
      <c r="D77" s="5"/>
      <c r="E77" s="5"/>
      <c r="F77" s="5"/>
      <c r="G77" s="85"/>
      <c r="H77" s="86"/>
      <c r="I77" s="86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1" x14ac:dyDescent="0.2">
      <c r="A78" s="5"/>
      <c r="B78" s="5"/>
      <c r="C78" s="5"/>
      <c r="D78" s="5"/>
      <c r="E78" s="5"/>
      <c r="F78" s="5"/>
      <c r="G78" s="5"/>
      <c r="H78" s="86"/>
      <c r="I78" s="86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</sheetData>
  <mergeCells count="22">
    <mergeCell ref="O4:O6"/>
    <mergeCell ref="P4:P6"/>
    <mergeCell ref="Q4:Q6"/>
    <mergeCell ref="A40:C40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A3:A6"/>
    <mergeCell ref="B3:I3"/>
    <mergeCell ref="J3:Q3"/>
    <mergeCell ref="A1:J1"/>
    <mergeCell ref="L1:M1"/>
    <mergeCell ref="B4:B6"/>
  </mergeCells>
  <hyperlinks>
    <hyperlink ref="L1" location="Contents!A1" display="back to contents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"/>
  <sheetViews>
    <sheetView zoomScaleNormal="100" workbookViewId="0">
      <selection sqref="A1:H1"/>
    </sheetView>
  </sheetViews>
  <sheetFormatPr defaultRowHeight="12.75" x14ac:dyDescent="0.2"/>
  <cols>
    <col min="1" max="1" width="24.5703125" style="89" customWidth="1"/>
    <col min="2" max="2" width="12.85546875" style="89" customWidth="1"/>
    <col min="3" max="11" width="14.42578125" style="89" customWidth="1"/>
    <col min="12" max="16" width="9.140625" style="90"/>
    <col min="17" max="16384" width="9.140625" style="89"/>
  </cols>
  <sheetData>
    <row r="1" spans="1:37" s="29" customFormat="1" ht="18" customHeight="1" x14ac:dyDescent="0.25">
      <c r="A1" s="183" t="s">
        <v>147</v>
      </c>
      <c r="B1" s="183"/>
      <c r="C1" s="183"/>
      <c r="D1" s="183"/>
      <c r="E1" s="183"/>
      <c r="F1" s="183"/>
      <c r="G1" s="183"/>
      <c r="H1" s="183"/>
      <c r="I1" s="10"/>
      <c r="J1" s="150" t="s">
        <v>162</v>
      </c>
      <c r="K1" s="150"/>
      <c r="L1" s="19"/>
      <c r="M1" s="19"/>
      <c r="N1" s="19"/>
      <c r="O1" s="19"/>
      <c r="P1" s="1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customHeight="1" x14ac:dyDescent="0.2">
      <c r="B2" s="64"/>
      <c r="C2" s="64"/>
      <c r="D2" s="64"/>
      <c r="E2" s="64"/>
      <c r="F2" s="64"/>
      <c r="G2" s="64"/>
    </row>
    <row r="3" spans="1:37" x14ac:dyDescent="0.2">
      <c r="A3" s="177" t="s">
        <v>66</v>
      </c>
      <c r="B3" s="180" t="s">
        <v>1</v>
      </c>
      <c r="C3" s="181"/>
      <c r="D3" s="181"/>
      <c r="E3" s="181"/>
      <c r="F3" s="182"/>
      <c r="G3" s="181" t="s">
        <v>2</v>
      </c>
      <c r="H3" s="181"/>
      <c r="I3" s="181"/>
      <c r="J3" s="181"/>
      <c r="K3" s="182"/>
    </row>
    <row r="4" spans="1:37" x14ac:dyDescent="0.2">
      <c r="A4" s="178"/>
      <c r="B4" s="184" t="s">
        <v>180</v>
      </c>
      <c r="C4" s="187" t="s">
        <v>181</v>
      </c>
      <c r="D4" s="187" t="s">
        <v>182</v>
      </c>
      <c r="E4" s="187" t="s">
        <v>70</v>
      </c>
      <c r="F4" s="190" t="s">
        <v>71</v>
      </c>
      <c r="G4" s="187" t="s">
        <v>180</v>
      </c>
      <c r="H4" s="187" t="s">
        <v>181</v>
      </c>
      <c r="I4" s="187" t="s">
        <v>182</v>
      </c>
      <c r="J4" s="187" t="s">
        <v>70</v>
      </c>
      <c r="K4" s="190" t="s">
        <v>71</v>
      </c>
    </row>
    <row r="5" spans="1:37" x14ac:dyDescent="0.2">
      <c r="A5" s="178"/>
      <c r="B5" s="185"/>
      <c r="C5" s="188"/>
      <c r="D5" s="188"/>
      <c r="E5" s="188"/>
      <c r="F5" s="191"/>
      <c r="G5" s="188"/>
      <c r="H5" s="188"/>
      <c r="I5" s="188"/>
      <c r="J5" s="188"/>
      <c r="K5" s="191"/>
    </row>
    <row r="6" spans="1:37" x14ac:dyDescent="0.2">
      <c r="A6" s="178"/>
      <c r="B6" s="185"/>
      <c r="C6" s="188"/>
      <c r="D6" s="188"/>
      <c r="E6" s="188"/>
      <c r="F6" s="191"/>
      <c r="G6" s="188"/>
      <c r="H6" s="188"/>
      <c r="I6" s="188"/>
      <c r="J6" s="188"/>
      <c r="K6" s="191"/>
    </row>
    <row r="7" spans="1:37" x14ac:dyDescent="0.2">
      <c r="A7" s="179"/>
      <c r="B7" s="186"/>
      <c r="C7" s="189"/>
      <c r="D7" s="189"/>
      <c r="E7" s="189"/>
      <c r="F7" s="192"/>
      <c r="G7" s="189"/>
      <c r="H7" s="189"/>
      <c r="I7" s="189"/>
      <c r="J7" s="189"/>
      <c r="K7" s="192"/>
    </row>
    <row r="8" spans="1:37" x14ac:dyDescent="0.2">
      <c r="A8" s="91" t="s">
        <v>67</v>
      </c>
      <c r="B8" s="92">
        <v>73.504400000000004</v>
      </c>
      <c r="C8" s="93">
        <v>77.081479999999999</v>
      </c>
      <c r="D8" s="93">
        <v>77.058539999999994</v>
      </c>
      <c r="E8" s="93">
        <v>16.974869999999999</v>
      </c>
      <c r="F8" s="94">
        <v>-0.29937000000000002</v>
      </c>
      <c r="G8" s="93">
        <v>78.858469999999997</v>
      </c>
      <c r="H8" s="93">
        <v>81.073030000000003</v>
      </c>
      <c r="I8" s="93">
        <v>81.081810000000004</v>
      </c>
      <c r="J8" s="93">
        <v>10.50909</v>
      </c>
      <c r="K8" s="94">
        <v>0.11458</v>
      </c>
      <c r="L8" s="90">
        <f>IF(E8&gt;F8,F8-(E8-0.7),0)</f>
        <v>-16.57424</v>
      </c>
      <c r="M8" s="90">
        <f>IF(E8&lt;F8,E8-F8,0)</f>
        <v>0</v>
      </c>
      <c r="N8" s="90">
        <f>IF(J8&gt;K8,K8-(J8-0.7),0)</f>
        <v>-9.6945100000000011</v>
      </c>
      <c r="O8" s="90">
        <f>IF(J8&lt;K8,J8-K8,0)</f>
        <v>0</v>
      </c>
    </row>
    <row r="9" spans="1:37" x14ac:dyDescent="0.2">
      <c r="A9" s="95" t="s">
        <v>10</v>
      </c>
      <c r="B9" s="96">
        <v>74.141940000000005</v>
      </c>
      <c r="C9" s="97">
        <v>76.729529999999997</v>
      </c>
      <c r="D9" s="97">
        <v>76.898899999999998</v>
      </c>
      <c r="E9" s="97">
        <v>12.27929</v>
      </c>
      <c r="F9" s="98">
        <v>2.21028</v>
      </c>
      <c r="G9" s="97">
        <v>79.998189999999994</v>
      </c>
      <c r="H9" s="97">
        <v>81.002529999999993</v>
      </c>
      <c r="I9" s="97">
        <v>81.136579999999995</v>
      </c>
      <c r="J9" s="97">
        <v>4.7660499999999999</v>
      </c>
      <c r="K9" s="98">
        <v>1.74935</v>
      </c>
      <c r="L9" s="90">
        <f t="shared" ref="L9:L40" si="0">IF(E9&gt;F9,F9-(E9-0.7),0)</f>
        <v>-9.3690099999999994</v>
      </c>
      <c r="M9" s="90">
        <f t="shared" ref="M9:M40" si="1">IF(E9&lt;F9,E9-F9,0)</f>
        <v>0</v>
      </c>
      <c r="N9" s="90">
        <f t="shared" ref="N9:N14" si="2">IF(J9&gt;K9,K9-(J9-0.7),0)</f>
        <v>-2.3167</v>
      </c>
      <c r="O9" s="90">
        <f t="shared" ref="O9:O14" si="3">IF(J9&lt;K9,J9-K9,0)</f>
        <v>0</v>
      </c>
    </row>
    <row r="10" spans="1:37" x14ac:dyDescent="0.2">
      <c r="A10" s="95" t="s">
        <v>11</v>
      </c>
      <c r="B10" s="96">
        <v>76.125900000000001</v>
      </c>
      <c r="C10" s="97">
        <v>79.335030000000003</v>
      </c>
      <c r="D10" s="97">
        <v>79.225530000000006</v>
      </c>
      <c r="E10" s="97">
        <v>15.22878</v>
      </c>
      <c r="F10" s="98">
        <v>-1.4289700000000001</v>
      </c>
      <c r="G10" s="97">
        <v>80.789630000000002</v>
      </c>
      <c r="H10" s="97">
        <v>82.182079999999999</v>
      </c>
      <c r="I10" s="97">
        <v>82.896209999999996</v>
      </c>
      <c r="J10" s="97">
        <v>6.6078099999999997</v>
      </c>
      <c r="K10" s="98">
        <v>9.3193999999999999</v>
      </c>
      <c r="L10" s="90">
        <f t="shared" si="0"/>
        <v>-15.957750000000001</v>
      </c>
      <c r="M10" s="90">
        <f t="shared" si="1"/>
        <v>0</v>
      </c>
      <c r="N10" s="90">
        <f t="shared" si="2"/>
        <v>0</v>
      </c>
      <c r="O10" s="90">
        <f t="shared" si="3"/>
        <v>-2.7115900000000002</v>
      </c>
    </row>
    <row r="11" spans="1:37" x14ac:dyDescent="0.2">
      <c r="A11" s="95" t="s">
        <v>12</v>
      </c>
      <c r="B11" s="96">
        <v>75.312830000000005</v>
      </c>
      <c r="C11" s="97">
        <v>78.582999999999998</v>
      </c>
      <c r="D11" s="97">
        <v>78.353859999999997</v>
      </c>
      <c r="E11" s="97">
        <v>15.51844</v>
      </c>
      <c r="F11" s="98">
        <v>-2.9902799999999998</v>
      </c>
      <c r="G11" s="97">
        <v>80.026799999999994</v>
      </c>
      <c r="H11" s="97">
        <v>81.738029999999995</v>
      </c>
      <c r="I11" s="97">
        <v>81.755139999999997</v>
      </c>
      <c r="J11" s="97">
        <v>8.1205599999999993</v>
      </c>
      <c r="K11" s="98">
        <v>0.22328999999999999</v>
      </c>
      <c r="L11" s="90">
        <f t="shared" si="0"/>
        <v>-17.808720000000001</v>
      </c>
      <c r="M11" s="90">
        <f t="shared" si="1"/>
        <v>0</v>
      </c>
      <c r="N11" s="90">
        <f t="shared" si="2"/>
        <v>-7.1972699999999996</v>
      </c>
      <c r="O11" s="90">
        <f t="shared" si="3"/>
        <v>0</v>
      </c>
    </row>
    <row r="12" spans="1:37" x14ac:dyDescent="0.2">
      <c r="A12" s="95" t="s">
        <v>13</v>
      </c>
      <c r="B12" s="96">
        <v>74.778390000000002</v>
      </c>
      <c r="C12" s="97">
        <v>78.218959999999996</v>
      </c>
      <c r="D12" s="97">
        <v>77.884950000000003</v>
      </c>
      <c r="E12" s="97">
        <v>16.327069999999999</v>
      </c>
      <c r="F12" s="98">
        <v>-4.3588300000000002</v>
      </c>
      <c r="G12" s="97">
        <v>79.657740000000004</v>
      </c>
      <c r="H12" s="97">
        <v>81.883610000000004</v>
      </c>
      <c r="I12" s="97">
        <v>81.844880000000003</v>
      </c>
      <c r="J12" s="97">
        <v>10.562760000000001</v>
      </c>
      <c r="K12" s="98">
        <v>-0.50543000000000005</v>
      </c>
      <c r="L12" s="90">
        <f t="shared" si="0"/>
        <v>-19.985900000000001</v>
      </c>
      <c r="M12" s="90">
        <f t="shared" si="1"/>
        <v>0</v>
      </c>
      <c r="N12" s="90">
        <f t="shared" si="2"/>
        <v>-10.368190000000002</v>
      </c>
      <c r="O12" s="90">
        <f t="shared" si="3"/>
        <v>0</v>
      </c>
    </row>
    <row r="13" spans="1:37" x14ac:dyDescent="0.2">
      <c r="A13" s="95" t="s">
        <v>14</v>
      </c>
      <c r="B13" s="96">
        <v>74.802369999999996</v>
      </c>
      <c r="C13" s="97">
        <v>77.809899999999999</v>
      </c>
      <c r="D13" s="97">
        <v>78.080280000000002</v>
      </c>
      <c r="E13" s="97">
        <v>14.2721</v>
      </c>
      <c r="F13" s="98">
        <v>3.5284599999999999</v>
      </c>
      <c r="G13" s="97">
        <v>80.085539999999995</v>
      </c>
      <c r="H13" s="97">
        <v>82.1006</v>
      </c>
      <c r="I13" s="97">
        <v>82.292310000000001</v>
      </c>
      <c r="J13" s="97">
        <v>9.5623799999999992</v>
      </c>
      <c r="K13" s="98">
        <v>2.5018199999999999</v>
      </c>
      <c r="L13" s="90">
        <f t="shared" si="0"/>
        <v>-10.04364</v>
      </c>
      <c r="M13" s="90">
        <f t="shared" si="1"/>
        <v>0</v>
      </c>
      <c r="N13" s="90">
        <f t="shared" si="2"/>
        <v>-6.3605599999999995</v>
      </c>
      <c r="O13" s="90">
        <f t="shared" si="3"/>
        <v>0</v>
      </c>
    </row>
    <row r="14" spans="1:37" x14ac:dyDescent="0.2">
      <c r="A14" s="95" t="s">
        <v>15</v>
      </c>
      <c r="B14" s="96">
        <v>73.54513</v>
      </c>
      <c r="C14" s="97">
        <v>77.118440000000007</v>
      </c>
      <c r="D14" s="97">
        <v>76.902109999999993</v>
      </c>
      <c r="E14" s="97">
        <v>16.956980000000001</v>
      </c>
      <c r="F14" s="98">
        <v>-2.8231099999999998</v>
      </c>
      <c r="G14" s="97">
        <v>78.596159999999998</v>
      </c>
      <c r="H14" s="97">
        <v>80.199430000000007</v>
      </c>
      <c r="I14" s="97">
        <v>80.669510000000002</v>
      </c>
      <c r="J14" s="97">
        <v>7.6082400000000003</v>
      </c>
      <c r="K14" s="98">
        <v>6.1345400000000003</v>
      </c>
      <c r="L14" s="90">
        <f t="shared" si="0"/>
        <v>-19.080090000000002</v>
      </c>
      <c r="M14" s="90">
        <f>IF(E14&lt;F14,E14-F14,0)</f>
        <v>0</v>
      </c>
      <c r="N14" s="90">
        <f t="shared" si="2"/>
        <v>-0.77369999999999983</v>
      </c>
      <c r="O14" s="90">
        <f t="shared" si="3"/>
        <v>0</v>
      </c>
    </row>
    <row r="15" spans="1:37" x14ac:dyDescent="0.2">
      <c r="A15" s="95" t="s">
        <v>16</v>
      </c>
      <c r="B15" s="96">
        <v>74.806790000000007</v>
      </c>
      <c r="C15" s="97">
        <v>77.962540000000004</v>
      </c>
      <c r="D15" s="97">
        <v>77.923100000000005</v>
      </c>
      <c r="E15" s="97">
        <v>14.97547</v>
      </c>
      <c r="F15" s="98">
        <v>-0.51468999999999998</v>
      </c>
      <c r="G15" s="97">
        <v>79.681520000000006</v>
      </c>
      <c r="H15" s="97">
        <v>81.442869999999999</v>
      </c>
      <c r="I15" s="97">
        <v>81.762789999999995</v>
      </c>
      <c r="J15" s="97">
        <v>8.3584099999999992</v>
      </c>
      <c r="K15" s="98">
        <v>4.1749599999999996</v>
      </c>
      <c r="L15" s="90">
        <f t="shared" si="0"/>
        <v>-14.79016</v>
      </c>
      <c r="M15" s="90">
        <f t="shared" si="1"/>
        <v>0</v>
      </c>
      <c r="N15" s="90">
        <f t="shared" ref="N15:N40" si="4">IF(J15&gt;K15,K15-(J15-0.7),0)</f>
        <v>-3.4834499999999995</v>
      </c>
      <c r="O15" s="90">
        <f t="shared" ref="O15:O40" si="5">IF(J15&lt;K15,J15-K15,0)</f>
        <v>0</v>
      </c>
    </row>
    <row r="16" spans="1:37" x14ac:dyDescent="0.2">
      <c r="A16" s="95" t="s">
        <v>17</v>
      </c>
      <c r="B16" s="96">
        <v>71.941379999999995</v>
      </c>
      <c r="C16" s="97">
        <v>75.261269999999996</v>
      </c>
      <c r="D16" s="97">
        <v>73.954660000000004</v>
      </c>
      <c r="E16" s="97">
        <v>15.754390000000001</v>
      </c>
      <c r="F16" s="98">
        <v>-17.051259999999999</v>
      </c>
      <c r="G16" s="97">
        <v>77.729249999999993</v>
      </c>
      <c r="H16" s="97">
        <v>80.053280000000001</v>
      </c>
      <c r="I16" s="97">
        <v>79.225049999999996</v>
      </c>
      <c r="J16" s="97">
        <v>11.02858</v>
      </c>
      <c r="K16" s="98">
        <v>-10.808400000000001</v>
      </c>
      <c r="L16" s="90">
        <f t="shared" si="0"/>
        <v>-32.105649999999997</v>
      </c>
      <c r="M16" s="90">
        <f t="shared" si="1"/>
        <v>0</v>
      </c>
      <c r="N16" s="90">
        <f t="shared" si="4"/>
        <v>-21.136980000000001</v>
      </c>
      <c r="O16" s="90">
        <f t="shared" si="5"/>
        <v>0</v>
      </c>
    </row>
    <row r="17" spans="1:15" x14ac:dyDescent="0.2">
      <c r="A17" s="95" t="s">
        <v>18</v>
      </c>
      <c r="B17" s="96">
        <v>72.536869999999993</v>
      </c>
      <c r="C17" s="97">
        <v>75.820909999999998</v>
      </c>
      <c r="D17" s="97">
        <v>76.007080000000002</v>
      </c>
      <c r="E17" s="97">
        <v>15.58426</v>
      </c>
      <c r="F17" s="98">
        <v>2.4295200000000001</v>
      </c>
      <c r="G17" s="97">
        <v>77.951719999999995</v>
      </c>
      <c r="H17" s="97">
        <v>79.632679999999993</v>
      </c>
      <c r="I17" s="97">
        <v>79.963449999999995</v>
      </c>
      <c r="J17" s="97">
        <v>7.9769199999999998</v>
      </c>
      <c r="K17" s="98">
        <v>4.3165500000000003</v>
      </c>
      <c r="L17" s="90">
        <f t="shared" si="0"/>
        <v>-12.454740000000001</v>
      </c>
      <c r="M17" s="90">
        <f t="shared" si="1"/>
        <v>0</v>
      </c>
      <c r="N17" s="90">
        <f t="shared" si="4"/>
        <v>-2.9603699999999993</v>
      </c>
      <c r="O17" s="90">
        <f t="shared" si="5"/>
        <v>0</v>
      </c>
    </row>
    <row r="18" spans="1:15" x14ac:dyDescent="0.2">
      <c r="A18" s="95" t="s">
        <v>19</v>
      </c>
      <c r="B18" s="96">
        <v>77.113439999999997</v>
      </c>
      <c r="C18" s="97">
        <v>80.516840000000002</v>
      </c>
      <c r="D18" s="97">
        <v>80.370810000000006</v>
      </c>
      <c r="E18" s="97">
        <v>16.150680000000001</v>
      </c>
      <c r="F18" s="98">
        <v>-1.9056900000000001</v>
      </c>
      <c r="G18" s="97">
        <v>80.425160000000005</v>
      </c>
      <c r="H18" s="97">
        <v>83.525120000000001</v>
      </c>
      <c r="I18" s="97">
        <v>83.377979999999994</v>
      </c>
      <c r="J18" s="97">
        <v>14.71072</v>
      </c>
      <c r="K18" s="98">
        <v>-1.92018</v>
      </c>
      <c r="L18" s="90">
        <f t="shared" si="0"/>
        <v>-17.356370000000002</v>
      </c>
      <c r="M18" s="90">
        <f t="shared" si="1"/>
        <v>0</v>
      </c>
      <c r="N18" s="90">
        <f t="shared" si="4"/>
        <v>-15.930900000000001</v>
      </c>
      <c r="O18" s="90">
        <f t="shared" si="5"/>
        <v>0</v>
      </c>
    </row>
    <row r="19" spans="1:15" x14ac:dyDescent="0.2">
      <c r="A19" s="95" t="s">
        <v>20</v>
      </c>
      <c r="B19" s="96">
        <v>75.646900000000002</v>
      </c>
      <c r="C19" s="97">
        <v>78.431730000000002</v>
      </c>
      <c r="D19" s="97">
        <v>78.641909999999996</v>
      </c>
      <c r="E19" s="97">
        <v>13.21528</v>
      </c>
      <c r="F19" s="98">
        <v>2.7428499999999998</v>
      </c>
      <c r="G19" s="97">
        <v>80.127560000000003</v>
      </c>
      <c r="H19" s="97">
        <v>82.076440000000005</v>
      </c>
      <c r="I19" s="97">
        <v>82.366960000000006</v>
      </c>
      <c r="J19" s="97">
        <v>9.2483199999999997</v>
      </c>
      <c r="K19" s="98">
        <v>3.79129</v>
      </c>
      <c r="L19" s="90">
        <f t="shared" si="0"/>
        <v>-9.7724299999999999</v>
      </c>
      <c r="M19" s="90">
        <f t="shared" si="1"/>
        <v>0</v>
      </c>
      <c r="N19" s="90">
        <f t="shared" si="4"/>
        <v>-4.7570300000000003</v>
      </c>
      <c r="O19" s="90">
        <f t="shared" si="5"/>
        <v>0</v>
      </c>
    </row>
    <row r="20" spans="1:15" x14ac:dyDescent="0.2">
      <c r="A20" s="95" t="s">
        <v>21</v>
      </c>
      <c r="B20" s="96">
        <v>75.935490000000001</v>
      </c>
      <c r="C20" s="97">
        <v>79.663570000000007</v>
      </c>
      <c r="D20" s="97">
        <v>80.681010000000001</v>
      </c>
      <c r="E20" s="97">
        <v>17.69143</v>
      </c>
      <c r="F20" s="98">
        <v>13.27759</v>
      </c>
      <c r="G20" s="97">
        <v>81.096869999999996</v>
      </c>
      <c r="H20" s="97">
        <v>82.674369999999996</v>
      </c>
      <c r="I20" s="97">
        <v>83.565560000000005</v>
      </c>
      <c r="J20" s="97">
        <v>7.4859499999999999</v>
      </c>
      <c r="K20" s="98">
        <v>11.63003</v>
      </c>
      <c r="L20" s="90">
        <f t="shared" si="0"/>
        <v>-3.7138400000000011</v>
      </c>
      <c r="M20" s="90">
        <f t="shared" si="1"/>
        <v>0</v>
      </c>
      <c r="N20" s="90">
        <f t="shared" si="4"/>
        <v>0</v>
      </c>
      <c r="O20" s="90">
        <f t="shared" si="5"/>
        <v>-4.1440799999999998</v>
      </c>
    </row>
    <row r="21" spans="1:15" x14ac:dyDescent="0.2">
      <c r="A21" s="95" t="s">
        <v>22</v>
      </c>
      <c r="B21" s="96">
        <v>73.761399999999995</v>
      </c>
      <c r="C21" s="97">
        <v>77.222120000000004</v>
      </c>
      <c r="D21" s="97">
        <v>77.101470000000006</v>
      </c>
      <c r="E21" s="97">
        <v>16.422689999999999</v>
      </c>
      <c r="F21" s="98">
        <v>-1.5744800000000001</v>
      </c>
      <c r="G21" s="97">
        <v>78.599689999999995</v>
      </c>
      <c r="H21" s="97">
        <v>80.954419999999999</v>
      </c>
      <c r="I21" s="97">
        <v>80.303139999999999</v>
      </c>
      <c r="J21" s="97">
        <v>11.17426</v>
      </c>
      <c r="K21" s="98">
        <v>-8.4992000000000001</v>
      </c>
      <c r="L21" s="90">
        <f t="shared" si="0"/>
        <v>-17.297170000000001</v>
      </c>
      <c r="M21" s="90">
        <f t="shared" si="1"/>
        <v>0</v>
      </c>
      <c r="N21" s="90">
        <f t="shared" si="4"/>
        <v>-18.973460000000003</v>
      </c>
      <c r="O21" s="90">
        <f t="shared" si="5"/>
        <v>0</v>
      </c>
    </row>
    <row r="22" spans="1:15" x14ac:dyDescent="0.2">
      <c r="A22" s="95" t="s">
        <v>23</v>
      </c>
      <c r="B22" s="96">
        <v>74.549229999999994</v>
      </c>
      <c r="C22" s="97">
        <v>77.584159999999997</v>
      </c>
      <c r="D22" s="97">
        <v>77.232830000000007</v>
      </c>
      <c r="E22" s="97">
        <v>14.40212</v>
      </c>
      <c r="F22" s="98">
        <v>-4.5848599999999999</v>
      </c>
      <c r="G22" s="97">
        <v>79.379630000000006</v>
      </c>
      <c r="H22" s="97">
        <v>81.370500000000007</v>
      </c>
      <c r="I22" s="97">
        <v>81.000500000000002</v>
      </c>
      <c r="J22" s="97">
        <v>9.4475800000000003</v>
      </c>
      <c r="K22" s="98">
        <v>-4.8285</v>
      </c>
      <c r="L22" s="90">
        <f t="shared" si="0"/>
        <v>-18.28698</v>
      </c>
      <c r="M22" s="90">
        <f t="shared" si="1"/>
        <v>0</v>
      </c>
      <c r="N22" s="90">
        <f t="shared" si="4"/>
        <v>-13.576080000000001</v>
      </c>
      <c r="O22" s="90">
        <f t="shared" si="5"/>
        <v>0</v>
      </c>
    </row>
    <row r="23" spans="1:15" x14ac:dyDescent="0.2">
      <c r="A23" s="95" t="s">
        <v>24</v>
      </c>
      <c r="B23" s="96">
        <v>69.052729999999997</v>
      </c>
      <c r="C23" s="97">
        <v>73.345209999999994</v>
      </c>
      <c r="D23" s="97">
        <v>73.362830000000002</v>
      </c>
      <c r="E23" s="97">
        <v>20.369769999999999</v>
      </c>
      <c r="F23" s="98">
        <v>0.22994000000000001</v>
      </c>
      <c r="G23" s="97">
        <v>76.411379999999994</v>
      </c>
      <c r="H23" s="97">
        <v>78.703360000000004</v>
      </c>
      <c r="I23" s="97">
        <v>78.662710000000004</v>
      </c>
      <c r="J23" s="97">
        <v>10.87649</v>
      </c>
      <c r="K23" s="98">
        <v>-0.53047999999999995</v>
      </c>
      <c r="L23" s="90">
        <f t="shared" si="0"/>
        <v>-19.439830000000001</v>
      </c>
      <c r="M23" s="90">
        <f t="shared" si="1"/>
        <v>0</v>
      </c>
      <c r="N23" s="90">
        <f t="shared" si="4"/>
        <v>-10.706970000000002</v>
      </c>
      <c r="O23" s="90">
        <f t="shared" si="5"/>
        <v>0</v>
      </c>
    </row>
    <row r="24" spans="1:15" x14ac:dyDescent="0.2">
      <c r="A24" s="95" t="s">
        <v>25</v>
      </c>
      <c r="B24" s="96">
        <v>74.412300000000002</v>
      </c>
      <c r="C24" s="97">
        <v>78.217560000000006</v>
      </c>
      <c r="D24" s="97">
        <v>77.754059999999996</v>
      </c>
      <c r="E24" s="97">
        <v>18.057690000000001</v>
      </c>
      <c r="F24" s="98">
        <v>-6.0486800000000001</v>
      </c>
      <c r="G24" s="97">
        <v>79.438289999999995</v>
      </c>
      <c r="H24" s="97">
        <v>82.708539999999999</v>
      </c>
      <c r="I24" s="97">
        <v>82.351179999999999</v>
      </c>
      <c r="J24" s="97">
        <v>15.51882</v>
      </c>
      <c r="K24" s="98">
        <v>-4.6635499999999999</v>
      </c>
      <c r="L24" s="90">
        <f t="shared" si="0"/>
        <v>-23.406370000000003</v>
      </c>
      <c r="M24" s="90">
        <f t="shared" si="1"/>
        <v>0</v>
      </c>
      <c r="N24" s="90">
        <f t="shared" si="4"/>
        <v>-19.48237</v>
      </c>
      <c r="O24" s="90">
        <f t="shared" si="5"/>
        <v>0</v>
      </c>
    </row>
    <row r="25" spans="1:15" x14ac:dyDescent="0.2">
      <c r="A25" s="95" t="s">
        <v>26</v>
      </c>
      <c r="B25" s="96">
        <v>70.177090000000007</v>
      </c>
      <c r="C25" s="97">
        <v>75.474549999999994</v>
      </c>
      <c r="D25" s="97">
        <v>75.164060000000006</v>
      </c>
      <c r="E25" s="97">
        <v>25.138860000000001</v>
      </c>
      <c r="F25" s="98">
        <v>-4.0518900000000002</v>
      </c>
      <c r="G25" s="97">
        <v>77.746530000000007</v>
      </c>
      <c r="H25" s="97">
        <v>80.735749999999996</v>
      </c>
      <c r="I25" s="97">
        <v>79.597520000000003</v>
      </c>
      <c r="J25" s="97">
        <v>14.18521</v>
      </c>
      <c r="K25" s="98">
        <v>-14.853899999999999</v>
      </c>
      <c r="L25" s="90">
        <f t="shared" si="0"/>
        <v>-28.490750000000002</v>
      </c>
      <c r="M25" s="90">
        <f t="shared" si="1"/>
        <v>0</v>
      </c>
      <c r="N25" s="90">
        <f t="shared" si="4"/>
        <v>-28.339109999999998</v>
      </c>
      <c r="O25" s="90">
        <f t="shared" si="5"/>
        <v>0</v>
      </c>
    </row>
    <row r="26" spans="1:15" x14ac:dyDescent="0.2">
      <c r="A26" s="95" t="s">
        <v>27</v>
      </c>
      <c r="B26" s="96">
        <v>74.686580000000006</v>
      </c>
      <c r="C26" s="97">
        <v>77.334739999999996</v>
      </c>
      <c r="D26" s="97">
        <v>77.921099999999996</v>
      </c>
      <c r="E26" s="97">
        <v>12.56672</v>
      </c>
      <c r="F26" s="98">
        <v>7.6520000000000001</v>
      </c>
      <c r="G26" s="97">
        <v>78.618160000000003</v>
      </c>
      <c r="H26" s="97">
        <v>81.536540000000002</v>
      </c>
      <c r="I26" s="97">
        <v>81.679029999999997</v>
      </c>
      <c r="J26" s="97">
        <v>13.84904</v>
      </c>
      <c r="K26" s="98">
        <v>1.8594900000000001</v>
      </c>
      <c r="L26" s="90">
        <f t="shared" si="0"/>
        <v>-4.2147200000000007</v>
      </c>
      <c r="M26" s="90">
        <f t="shared" si="1"/>
        <v>0</v>
      </c>
      <c r="N26" s="90">
        <f t="shared" si="4"/>
        <v>-11.289550000000002</v>
      </c>
      <c r="O26" s="90">
        <f t="shared" si="5"/>
        <v>0</v>
      </c>
    </row>
    <row r="27" spans="1:15" x14ac:dyDescent="0.2">
      <c r="A27" s="95" t="s">
        <v>28</v>
      </c>
      <c r="B27" s="96">
        <v>74.217759999999998</v>
      </c>
      <c r="C27" s="97">
        <v>78.505979999999994</v>
      </c>
      <c r="D27" s="97">
        <v>78.969210000000004</v>
      </c>
      <c r="E27" s="97">
        <v>20.349550000000001</v>
      </c>
      <c r="F27" s="98">
        <v>6.0451499999999996</v>
      </c>
      <c r="G27" s="97">
        <v>80.150769999999994</v>
      </c>
      <c r="H27" s="97">
        <v>81.689359999999994</v>
      </c>
      <c r="I27" s="97">
        <v>81.678049999999999</v>
      </c>
      <c r="J27" s="97">
        <v>7.30131</v>
      </c>
      <c r="K27" s="98">
        <v>-0.14760000000000001</v>
      </c>
      <c r="L27" s="90">
        <f t="shared" si="0"/>
        <v>-13.604400000000002</v>
      </c>
      <c r="M27" s="90">
        <f t="shared" si="1"/>
        <v>0</v>
      </c>
      <c r="N27" s="90">
        <f t="shared" si="4"/>
        <v>-6.7489099999999995</v>
      </c>
      <c r="O27" s="90">
        <f t="shared" si="5"/>
        <v>0</v>
      </c>
    </row>
    <row r="28" spans="1:15" x14ac:dyDescent="0.2">
      <c r="A28" s="95" t="s">
        <v>29</v>
      </c>
      <c r="B28" s="96">
        <v>71.758089999999996</v>
      </c>
      <c r="C28" s="97">
        <v>76.877020000000002</v>
      </c>
      <c r="D28" s="97">
        <v>77.441569999999999</v>
      </c>
      <c r="E28" s="97">
        <v>24.291650000000001</v>
      </c>
      <c r="F28" s="98">
        <v>7.3673799999999998</v>
      </c>
      <c r="G28" s="97">
        <v>79.75788</v>
      </c>
      <c r="H28" s="97">
        <v>82.134569999999997</v>
      </c>
      <c r="I28" s="97">
        <v>82.750839999999997</v>
      </c>
      <c r="J28" s="97">
        <v>11.27847</v>
      </c>
      <c r="K28" s="98">
        <v>8.0423200000000001</v>
      </c>
      <c r="L28" s="90">
        <f t="shared" si="0"/>
        <v>-16.224270000000001</v>
      </c>
      <c r="M28" s="90">
        <f t="shared" si="1"/>
        <v>0</v>
      </c>
      <c r="N28" s="90">
        <f t="shared" si="4"/>
        <v>-2.536150000000001</v>
      </c>
      <c r="O28" s="90">
        <f t="shared" si="5"/>
        <v>0</v>
      </c>
    </row>
    <row r="29" spans="1:15" x14ac:dyDescent="0.2">
      <c r="A29" s="95" t="s">
        <v>30</v>
      </c>
      <c r="B29" s="96">
        <v>72.67004</v>
      </c>
      <c r="C29" s="97">
        <v>76.393289999999993</v>
      </c>
      <c r="D29" s="97">
        <v>76.339659999999995</v>
      </c>
      <c r="E29" s="97">
        <v>17.668510000000001</v>
      </c>
      <c r="F29" s="98">
        <v>-0.69986999999999999</v>
      </c>
      <c r="G29" s="97">
        <v>78.471490000000003</v>
      </c>
      <c r="H29" s="97">
        <v>80.975080000000005</v>
      </c>
      <c r="I29" s="97">
        <v>79.875020000000006</v>
      </c>
      <c r="J29" s="97">
        <v>11.88067</v>
      </c>
      <c r="K29" s="98">
        <v>-14.355779999999999</v>
      </c>
      <c r="L29" s="90">
        <f t="shared" si="0"/>
        <v>-17.668380000000003</v>
      </c>
      <c r="M29" s="90">
        <f t="shared" si="1"/>
        <v>0</v>
      </c>
      <c r="N29" s="90">
        <f t="shared" si="4"/>
        <v>-25.536450000000002</v>
      </c>
      <c r="O29" s="90">
        <f t="shared" si="5"/>
        <v>0</v>
      </c>
    </row>
    <row r="30" spans="1:15" x14ac:dyDescent="0.2">
      <c r="A30" s="95" t="s">
        <v>31</v>
      </c>
      <c r="B30" s="96">
        <v>71.93741</v>
      </c>
      <c r="C30" s="97">
        <v>75.370149999999995</v>
      </c>
      <c r="D30" s="97">
        <v>75.230440000000002</v>
      </c>
      <c r="E30" s="97">
        <v>16.289909999999999</v>
      </c>
      <c r="F30" s="98">
        <v>-1.8232200000000001</v>
      </c>
      <c r="G30" s="97">
        <v>77.342349999999996</v>
      </c>
      <c r="H30" s="97">
        <v>79.616590000000002</v>
      </c>
      <c r="I30" s="97">
        <v>79.613129999999998</v>
      </c>
      <c r="J30" s="97">
        <v>10.792299999999999</v>
      </c>
      <c r="K30" s="98">
        <v>-4.5150000000000003E-2</v>
      </c>
      <c r="L30" s="90">
        <f t="shared" si="0"/>
        <v>-17.413129999999999</v>
      </c>
      <c r="M30" s="90">
        <f t="shared" si="1"/>
        <v>0</v>
      </c>
      <c r="N30" s="90">
        <f t="shared" si="4"/>
        <v>-10.137449999999999</v>
      </c>
      <c r="O30" s="90">
        <f t="shared" si="5"/>
        <v>0</v>
      </c>
    </row>
    <row r="31" spans="1:15" x14ac:dyDescent="0.2">
      <c r="A31" s="52" t="s">
        <v>32</v>
      </c>
      <c r="B31" s="96">
        <v>75.897599999999997</v>
      </c>
      <c r="C31" s="97">
        <v>78.650800000000004</v>
      </c>
      <c r="D31" s="97">
        <v>79.086510000000004</v>
      </c>
      <c r="E31" s="97">
        <v>13.065189999999999</v>
      </c>
      <c r="F31" s="98">
        <v>5.6860200000000001</v>
      </c>
      <c r="G31" s="97">
        <v>81.029290000000003</v>
      </c>
      <c r="H31" s="97">
        <v>82.867729999999995</v>
      </c>
      <c r="I31" s="97">
        <v>82.069230000000005</v>
      </c>
      <c r="J31" s="97">
        <v>8.7242300000000004</v>
      </c>
      <c r="K31" s="98">
        <v>-10.42042</v>
      </c>
      <c r="L31" s="90">
        <f t="shared" si="0"/>
        <v>-6.6791700000000001</v>
      </c>
      <c r="M31" s="90">
        <f t="shared" si="1"/>
        <v>0</v>
      </c>
      <c r="N31" s="90">
        <f t="shared" si="4"/>
        <v>-18.444650000000003</v>
      </c>
      <c r="O31" s="90">
        <f t="shared" si="5"/>
        <v>0</v>
      </c>
    </row>
    <row r="32" spans="1:15" x14ac:dyDescent="0.2">
      <c r="A32" s="52" t="s">
        <v>33</v>
      </c>
      <c r="B32" s="96">
        <v>75.970560000000006</v>
      </c>
      <c r="C32" s="97">
        <v>79.393330000000006</v>
      </c>
      <c r="D32" s="97">
        <v>79.126499999999993</v>
      </c>
      <c r="E32" s="97">
        <v>16.242599999999999</v>
      </c>
      <c r="F32" s="98">
        <v>-3.4821300000000002</v>
      </c>
      <c r="G32" s="97">
        <v>80.047499999999999</v>
      </c>
      <c r="H32" s="97">
        <v>82.821060000000003</v>
      </c>
      <c r="I32" s="97">
        <v>82.805840000000003</v>
      </c>
      <c r="J32" s="97">
        <v>13.161799999999999</v>
      </c>
      <c r="K32" s="98">
        <v>-0.19861999999999999</v>
      </c>
      <c r="L32" s="90">
        <f t="shared" si="0"/>
        <v>-19.024730000000002</v>
      </c>
      <c r="M32" s="90">
        <f t="shared" si="1"/>
        <v>0</v>
      </c>
      <c r="N32" s="90">
        <f t="shared" si="4"/>
        <v>-12.66042</v>
      </c>
      <c r="O32" s="90">
        <f t="shared" si="5"/>
        <v>0</v>
      </c>
    </row>
    <row r="33" spans="1:15" x14ac:dyDescent="0.2">
      <c r="A33" s="52" t="s">
        <v>34</v>
      </c>
      <c r="B33" s="96">
        <v>71.918859999999995</v>
      </c>
      <c r="C33" s="97">
        <v>75.849649999999997</v>
      </c>
      <c r="D33" s="97">
        <v>75.818550000000002</v>
      </c>
      <c r="E33" s="97">
        <v>18.653390000000002</v>
      </c>
      <c r="F33" s="98">
        <v>-0.40584999999999999</v>
      </c>
      <c r="G33" s="97">
        <v>78.066820000000007</v>
      </c>
      <c r="H33" s="97">
        <v>80.623390000000001</v>
      </c>
      <c r="I33" s="97">
        <v>80.413380000000004</v>
      </c>
      <c r="J33" s="97">
        <v>12.13209</v>
      </c>
      <c r="K33" s="98">
        <v>-2.7406299999999999</v>
      </c>
      <c r="L33" s="90">
        <f t="shared" si="0"/>
        <v>-18.359240000000003</v>
      </c>
      <c r="M33" s="90">
        <f t="shared" si="1"/>
        <v>0</v>
      </c>
      <c r="N33" s="90">
        <f t="shared" si="4"/>
        <v>-14.17272</v>
      </c>
      <c r="O33" s="90">
        <f t="shared" si="5"/>
        <v>0</v>
      </c>
    </row>
    <row r="34" spans="1:15" x14ac:dyDescent="0.2">
      <c r="A34" s="52" t="s">
        <v>35</v>
      </c>
      <c r="B34" s="96">
        <v>75.425030000000007</v>
      </c>
      <c r="C34" s="97">
        <v>79.2333</v>
      </c>
      <c r="D34" s="97">
        <v>78.833569999999995</v>
      </c>
      <c r="E34" s="97">
        <v>18.07197</v>
      </c>
      <c r="F34" s="98">
        <v>-5.2164799999999998</v>
      </c>
      <c r="G34" s="97">
        <v>79.813029999999998</v>
      </c>
      <c r="H34" s="97">
        <v>82.443929999999995</v>
      </c>
      <c r="I34" s="97">
        <v>82.089060000000003</v>
      </c>
      <c r="J34" s="97">
        <v>12.484819999999999</v>
      </c>
      <c r="K34" s="98">
        <v>-4.6310500000000001</v>
      </c>
      <c r="L34" s="90">
        <f t="shared" si="0"/>
        <v>-22.588450000000002</v>
      </c>
      <c r="M34" s="90">
        <f t="shared" si="1"/>
        <v>0</v>
      </c>
      <c r="N34" s="90">
        <f t="shared" si="4"/>
        <v>-16.415869999999998</v>
      </c>
      <c r="O34" s="90">
        <f t="shared" si="5"/>
        <v>0</v>
      </c>
    </row>
    <row r="35" spans="1:15" x14ac:dyDescent="0.2">
      <c r="A35" s="52" t="s">
        <v>36</v>
      </c>
      <c r="B35" s="96">
        <v>73.492530000000002</v>
      </c>
      <c r="C35" s="97">
        <v>77.827399999999997</v>
      </c>
      <c r="D35" s="97">
        <v>79.481650000000002</v>
      </c>
      <c r="E35" s="97">
        <v>20.570930000000001</v>
      </c>
      <c r="F35" s="98">
        <v>21.587959999999999</v>
      </c>
      <c r="G35" s="97">
        <v>80.742310000000003</v>
      </c>
      <c r="H35" s="97">
        <v>82.387969999999996</v>
      </c>
      <c r="I35" s="97">
        <v>83.371809999999996</v>
      </c>
      <c r="J35" s="97">
        <v>7.8094000000000001</v>
      </c>
      <c r="K35" s="98">
        <v>12.83911</v>
      </c>
      <c r="L35" s="90">
        <f t="shared" si="0"/>
        <v>0</v>
      </c>
      <c r="M35" s="90">
        <f t="shared" si="1"/>
        <v>-1.0170299999999983</v>
      </c>
      <c r="N35" s="90">
        <f t="shared" si="4"/>
        <v>0</v>
      </c>
      <c r="O35" s="90">
        <f t="shared" si="5"/>
        <v>-5.0297099999999997</v>
      </c>
    </row>
    <row r="36" spans="1:15" x14ac:dyDescent="0.2">
      <c r="A36" s="52" t="s">
        <v>37</v>
      </c>
      <c r="B36" s="96">
        <v>74.010009999999994</v>
      </c>
      <c r="C36" s="97">
        <v>78.150530000000003</v>
      </c>
      <c r="D36" s="97">
        <v>77.30095</v>
      </c>
      <c r="E36" s="97">
        <v>19.64865</v>
      </c>
      <c r="F36" s="98">
        <v>-11.087020000000001</v>
      </c>
      <c r="G36" s="97">
        <v>79.235609999999994</v>
      </c>
      <c r="H36" s="97">
        <v>80.911010000000005</v>
      </c>
      <c r="I36" s="97">
        <v>81.256969999999995</v>
      </c>
      <c r="J36" s="97">
        <v>7.9505299999999997</v>
      </c>
      <c r="K36" s="98">
        <v>4.51478</v>
      </c>
      <c r="L36" s="90">
        <f t="shared" si="0"/>
        <v>-30.035670000000003</v>
      </c>
      <c r="M36" s="90">
        <f t="shared" si="1"/>
        <v>0</v>
      </c>
      <c r="N36" s="90">
        <f t="shared" si="4"/>
        <v>-2.7357499999999995</v>
      </c>
      <c r="O36" s="90">
        <f t="shared" si="5"/>
        <v>0</v>
      </c>
    </row>
    <row r="37" spans="1:15" x14ac:dyDescent="0.2">
      <c r="A37" s="52" t="s">
        <v>38</v>
      </c>
      <c r="B37" s="96">
        <v>74.006960000000007</v>
      </c>
      <c r="C37" s="97">
        <v>76.612960000000001</v>
      </c>
      <c r="D37" s="97">
        <v>76.828389999999999</v>
      </c>
      <c r="E37" s="97">
        <v>12.36665</v>
      </c>
      <c r="F37" s="98">
        <v>2.8113600000000001</v>
      </c>
      <c r="G37" s="97">
        <v>78.569860000000006</v>
      </c>
      <c r="H37" s="97">
        <v>80.807339999999996</v>
      </c>
      <c r="I37" s="97">
        <v>80.633700000000005</v>
      </c>
      <c r="J37" s="97">
        <v>10.61786</v>
      </c>
      <c r="K37" s="98">
        <v>-2.266</v>
      </c>
      <c r="L37" s="90">
        <f t="shared" si="0"/>
        <v>-8.8552900000000001</v>
      </c>
      <c r="M37" s="90">
        <f t="shared" si="1"/>
        <v>0</v>
      </c>
      <c r="N37" s="90">
        <f t="shared" si="4"/>
        <v>-12.183860000000001</v>
      </c>
      <c r="O37" s="90">
        <f t="shared" si="5"/>
        <v>0</v>
      </c>
    </row>
    <row r="38" spans="1:15" x14ac:dyDescent="0.2">
      <c r="A38" s="52" t="s">
        <v>39</v>
      </c>
      <c r="B38" s="96">
        <v>75.540989999999994</v>
      </c>
      <c r="C38" s="97">
        <v>78.317809999999994</v>
      </c>
      <c r="D38" s="97">
        <v>78.677589999999995</v>
      </c>
      <c r="E38" s="97">
        <v>13.17727</v>
      </c>
      <c r="F38" s="98">
        <v>4.6951299999999998</v>
      </c>
      <c r="G38" s="97">
        <v>79.326490000000007</v>
      </c>
      <c r="H38" s="97">
        <v>81.922240000000002</v>
      </c>
      <c r="I38" s="97">
        <v>82.829840000000004</v>
      </c>
      <c r="J38" s="97">
        <v>12.318009999999999</v>
      </c>
      <c r="K38" s="98">
        <v>11.84418</v>
      </c>
      <c r="L38" s="90">
        <f t="shared" si="0"/>
        <v>-7.7821400000000009</v>
      </c>
      <c r="M38" s="90">
        <f t="shared" si="1"/>
        <v>0</v>
      </c>
      <c r="N38" s="90">
        <f t="shared" si="4"/>
        <v>0.22616999999999976</v>
      </c>
      <c r="O38" s="90">
        <f t="shared" si="5"/>
        <v>0</v>
      </c>
    </row>
    <row r="39" spans="1:15" x14ac:dyDescent="0.2">
      <c r="A39" s="52" t="s">
        <v>40</v>
      </c>
      <c r="B39" s="96">
        <v>70.777979999999999</v>
      </c>
      <c r="C39" s="97">
        <v>74.631010000000003</v>
      </c>
      <c r="D39" s="97">
        <v>74.989490000000004</v>
      </c>
      <c r="E39" s="97">
        <v>18.284379999999999</v>
      </c>
      <c r="F39" s="98">
        <v>4.6781600000000001</v>
      </c>
      <c r="G39" s="97">
        <v>77.417320000000004</v>
      </c>
      <c r="H39" s="97">
        <v>78.617859999999993</v>
      </c>
      <c r="I39" s="97">
        <v>79.198319999999995</v>
      </c>
      <c r="J39" s="97">
        <v>5.6971100000000003</v>
      </c>
      <c r="K39" s="98">
        <v>7.5750000000000002</v>
      </c>
      <c r="L39" s="90">
        <f t="shared" si="0"/>
        <v>-12.906219999999999</v>
      </c>
      <c r="M39" s="90">
        <f t="shared" si="1"/>
        <v>0</v>
      </c>
      <c r="N39" s="90">
        <f t="shared" si="4"/>
        <v>0</v>
      </c>
      <c r="O39" s="90">
        <f t="shared" si="5"/>
        <v>-1.8778899999999998</v>
      </c>
    </row>
    <row r="40" spans="1:15" x14ac:dyDescent="0.2">
      <c r="A40" s="59" t="s">
        <v>41</v>
      </c>
      <c r="B40" s="99">
        <v>73.502110000000002</v>
      </c>
      <c r="C40" s="100">
        <v>77.779979999999995</v>
      </c>
      <c r="D40" s="100">
        <v>77.791529999999995</v>
      </c>
      <c r="E40" s="100">
        <v>20.300439999999998</v>
      </c>
      <c r="F40" s="101">
        <v>0.15073</v>
      </c>
      <c r="G40" s="100">
        <v>77.683210000000003</v>
      </c>
      <c r="H40" s="100">
        <v>80.501019999999997</v>
      </c>
      <c r="I40" s="100">
        <v>80.779880000000006</v>
      </c>
      <c r="J40" s="100">
        <v>13.371790000000001</v>
      </c>
      <c r="K40" s="101">
        <v>3.6391200000000001</v>
      </c>
      <c r="L40" s="90">
        <f t="shared" si="0"/>
        <v>-19.44971</v>
      </c>
      <c r="M40" s="90">
        <f t="shared" si="1"/>
        <v>0</v>
      </c>
      <c r="N40" s="90">
        <f t="shared" si="4"/>
        <v>-9.0326700000000013</v>
      </c>
      <c r="O40" s="90">
        <f t="shared" si="5"/>
        <v>0</v>
      </c>
    </row>
    <row r="41" spans="1:15" x14ac:dyDescent="0.2">
      <c r="E41" s="90" t="s">
        <v>68</v>
      </c>
      <c r="F41" s="90" t="s">
        <v>69</v>
      </c>
      <c r="G41" s="90"/>
    </row>
    <row r="42" spans="1:15" x14ac:dyDescent="0.2">
      <c r="A42" s="156" t="s">
        <v>146</v>
      </c>
      <c r="B42" s="156"/>
      <c r="C42" s="156"/>
      <c r="D42" s="156"/>
    </row>
    <row r="44" spans="1:15" x14ac:dyDescent="0.2">
      <c r="A44" s="65" t="s">
        <v>170</v>
      </c>
    </row>
    <row r="46" spans="1:15" x14ac:dyDescent="0.2">
      <c r="A46" s="102"/>
      <c r="B46" s="103"/>
      <c r="C46" s="103"/>
      <c r="D46" s="104"/>
      <c r="E46" s="104"/>
      <c r="F46" s="104"/>
      <c r="G46" s="103"/>
      <c r="H46" s="104"/>
      <c r="I46" s="104"/>
      <c r="J46" s="104"/>
      <c r="K46" s="104"/>
    </row>
    <row r="47" spans="1:15" x14ac:dyDescent="0.2">
      <c r="A47" s="105"/>
      <c r="B47" s="103"/>
      <c r="C47" s="103"/>
      <c r="D47" s="103"/>
      <c r="E47" s="104"/>
      <c r="F47" s="104"/>
      <c r="G47" s="103"/>
      <c r="H47" s="104"/>
      <c r="I47" s="103"/>
      <c r="J47" s="104"/>
      <c r="K47" s="104"/>
    </row>
    <row r="48" spans="1:15" x14ac:dyDescent="0.2">
      <c r="A48" s="105"/>
      <c r="B48" s="103"/>
      <c r="C48" s="103"/>
      <c r="D48" s="103"/>
      <c r="E48" s="104"/>
      <c r="F48" s="104"/>
      <c r="G48" s="103"/>
      <c r="H48" s="104"/>
      <c r="I48" s="103"/>
      <c r="J48" s="104"/>
      <c r="K48" s="104"/>
    </row>
    <row r="49" spans="1:11" x14ac:dyDescent="0.2">
      <c r="A49" s="105"/>
      <c r="B49" s="103"/>
      <c r="C49" s="103"/>
      <c r="D49" s="103"/>
      <c r="E49" s="104"/>
      <c r="F49" s="104"/>
      <c r="G49" s="103"/>
      <c r="H49" s="104"/>
      <c r="I49" s="103"/>
      <c r="J49" s="104"/>
      <c r="K49" s="104"/>
    </row>
    <row r="50" spans="1:11" x14ac:dyDescent="0.2">
      <c r="A50" s="105"/>
      <c r="B50" s="103"/>
      <c r="C50" s="103"/>
      <c r="D50" s="103"/>
      <c r="E50" s="104"/>
      <c r="F50" s="104"/>
      <c r="G50" s="103"/>
      <c r="H50" s="104"/>
      <c r="I50" s="103"/>
      <c r="J50" s="104"/>
      <c r="K50" s="104"/>
    </row>
    <row r="51" spans="1:11" x14ac:dyDescent="0.2">
      <c r="A51" s="105"/>
      <c r="B51" s="103"/>
      <c r="C51" s="103"/>
      <c r="D51" s="103"/>
      <c r="E51" s="104"/>
      <c r="F51" s="104"/>
      <c r="G51" s="103"/>
      <c r="H51" s="104"/>
      <c r="I51" s="103"/>
      <c r="J51" s="104"/>
      <c r="K51" s="104"/>
    </row>
    <row r="52" spans="1:11" x14ac:dyDescent="0.2">
      <c r="A52" s="105"/>
      <c r="B52" s="103"/>
      <c r="C52" s="103"/>
      <c r="D52" s="103"/>
      <c r="E52" s="104"/>
      <c r="F52" s="104"/>
      <c r="G52" s="103"/>
      <c r="H52" s="104"/>
      <c r="I52" s="103"/>
      <c r="J52" s="104"/>
      <c r="K52" s="104"/>
    </row>
    <row r="53" spans="1:11" x14ac:dyDescent="0.2">
      <c r="A53" s="105"/>
      <c r="B53" s="103"/>
      <c r="C53" s="103"/>
      <c r="D53" s="103"/>
      <c r="E53" s="104"/>
      <c r="F53" s="104"/>
      <c r="G53" s="103"/>
      <c r="H53" s="104"/>
      <c r="I53" s="103"/>
      <c r="J53" s="104"/>
      <c r="K53" s="104"/>
    </row>
    <row r="54" spans="1:11" x14ac:dyDescent="0.2">
      <c r="A54" s="105"/>
      <c r="B54" s="103"/>
      <c r="C54" s="103"/>
      <c r="D54" s="103"/>
      <c r="E54" s="104"/>
      <c r="F54" s="104"/>
      <c r="G54" s="103"/>
      <c r="H54" s="104"/>
      <c r="I54" s="103"/>
      <c r="J54" s="104"/>
      <c r="K54" s="104"/>
    </row>
    <row r="55" spans="1:11" x14ac:dyDescent="0.2">
      <c r="A55" s="105"/>
      <c r="B55" s="103"/>
      <c r="C55" s="103"/>
      <c r="D55" s="103"/>
      <c r="E55" s="104"/>
      <c r="F55" s="104"/>
      <c r="G55" s="103"/>
      <c r="H55" s="104"/>
      <c r="I55" s="103"/>
      <c r="J55" s="104"/>
      <c r="K55" s="104"/>
    </row>
    <row r="56" spans="1:11" x14ac:dyDescent="0.2">
      <c r="A56" s="105"/>
      <c r="B56" s="103"/>
      <c r="C56" s="103"/>
      <c r="D56" s="103"/>
      <c r="E56" s="104"/>
      <c r="F56" s="104"/>
      <c r="G56" s="103"/>
      <c r="H56" s="104"/>
      <c r="I56" s="103"/>
      <c r="J56" s="104"/>
      <c r="K56" s="104"/>
    </row>
    <row r="57" spans="1:11" x14ac:dyDescent="0.2">
      <c r="A57" s="105"/>
      <c r="B57" s="103"/>
      <c r="C57" s="103"/>
      <c r="D57" s="103"/>
      <c r="E57" s="104"/>
      <c r="F57" s="104"/>
      <c r="G57" s="103"/>
      <c r="H57" s="104"/>
      <c r="I57" s="103"/>
      <c r="J57" s="104"/>
      <c r="K57" s="104"/>
    </row>
    <row r="58" spans="1:11" x14ac:dyDescent="0.2">
      <c r="A58" s="105"/>
      <c r="B58" s="103"/>
      <c r="C58" s="103"/>
      <c r="D58" s="103"/>
      <c r="E58" s="104"/>
      <c r="F58" s="104"/>
      <c r="G58" s="103"/>
      <c r="H58" s="104"/>
      <c r="I58" s="103"/>
      <c r="J58" s="104"/>
      <c r="K58" s="104"/>
    </row>
    <row r="59" spans="1:11" x14ac:dyDescent="0.2">
      <c r="A59" s="105"/>
      <c r="B59" s="103"/>
      <c r="C59" s="103"/>
      <c r="D59" s="103"/>
      <c r="E59" s="104"/>
      <c r="F59" s="104"/>
      <c r="G59" s="103"/>
      <c r="H59" s="104"/>
      <c r="I59" s="103"/>
      <c r="J59" s="104"/>
      <c r="K59" s="104"/>
    </row>
    <row r="60" spans="1:11" x14ac:dyDescent="0.2">
      <c r="A60" s="105"/>
      <c r="B60" s="103"/>
      <c r="C60" s="103"/>
      <c r="D60" s="103"/>
      <c r="E60" s="104"/>
      <c r="F60" s="104"/>
      <c r="G60" s="103"/>
      <c r="H60" s="104"/>
      <c r="I60" s="103"/>
      <c r="J60" s="104"/>
      <c r="K60" s="104"/>
    </row>
    <row r="61" spans="1:11" x14ac:dyDescent="0.2">
      <c r="A61" s="105"/>
      <c r="B61" s="103"/>
      <c r="C61" s="103"/>
      <c r="D61" s="103"/>
      <c r="E61" s="104"/>
      <c r="F61" s="104"/>
      <c r="G61" s="103"/>
      <c r="H61" s="104"/>
      <c r="I61" s="103"/>
      <c r="J61" s="104"/>
      <c r="K61" s="104"/>
    </row>
    <row r="62" spans="1:11" x14ac:dyDescent="0.2">
      <c r="A62" s="105"/>
      <c r="B62" s="103"/>
      <c r="C62" s="103"/>
      <c r="D62" s="103"/>
      <c r="E62" s="104"/>
      <c r="F62" s="104"/>
      <c r="G62" s="103"/>
      <c r="H62" s="104"/>
      <c r="I62" s="103"/>
      <c r="J62" s="104"/>
      <c r="K62" s="104"/>
    </row>
    <row r="63" spans="1:11" x14ac:dyDescent="0.2">
      <c r="A63" s="105"/>
      <c r="B63" s="103"/>
      <c r="C63" s="103"/>
      <c r="D63" s="103"/>
      <c r="E63" s="104"/>
      <c r="F63" s="104"/>
      <c r="G63" s="103"/>
      <c r="H63" s="104"/>
      <c r="I63" s="103"/>
      <c r="J63" s="104"/>
      <c r="K63" s="104"/>
    </row>
    <row r="64" spans="1:11" x14ac:dyDescent="0.2">
      <c r="A64" s="105"/>
      <c r="B64" s="103"/>
      <c r="C64" s="103"/>
      <c r="D64" s="103"/>
      <c r="E64" s="104"/>
      <c r="F64" s="104"/>
      <c r="G64" s="103"/>
      <c r="H64" s="104"/>
      <c r="I64" s="103"/>
      <c r="J64" s="104"/>
      <c r="K64" s="104"/>
    </row>
    <row r="65" spans="1:11" x14ac:dyDescent="0.2">
      <c r="A65" s="105"/>
      <c r="B65" s="103"/>
      <c r="C65" s="103"/>
      <c r="D65" s="103"/>
      <c r="E65" s="104"/>
      <c r="F65" s="104"/>
      <c r="G65" s="103"/>
      <c r="H65" s="104"/>
      <c r="I65" s="103"/>
      <c r="J65" s="104"/>
      <c r="K65" s="104"/>
    </row>
    <row r="66" spans="1:11" x14ac:dyDescent="0.2">
      <c r="A66" s="105"/>
      <c r="B66" s="103"/>
      <c r="C66" s="103"/>
      <c r="D66" s="103"/>
      <c r="E66" s="104"/>
      <c r="F66" s="104"/>
      <c r="G66" s="103"/>
      <c r="H66" s="104"/>
      <c r="I66" s="103"/>
      <c r="J66" s="104"/>
      <c r="K66" s="104"/>
    </row>
    <row r="67" spans="1:11" x14ac:dyDescent="0.2">
      <c r="A67" s="105"/>
      <c r="B67" s="103"/>
      <c r="C67" s="103"/>
      <c r="D67" s="103"/>
      <c r="E67" s="104"/>
      <c r="F67" s="104"/>
      <c r="G67" s="103"/>
      <c r="H67" s="104"/>
      <c r="I67" s="103"/>
      <c r="J67" s="104"/>
      <c r="K67" s="104"/>
    </row>
    <row r="68" spans="1:11" x14ac:dyDescent="0.2">
      <c r="A68" s="105"/>
      <c r="B68" s="103"/>
      <c r="C68" s="103"/>
      <c r="D68" s="103"/>
      <c r="E68" s="104"/>
      <c r="F68" s="104"/>
      <c r="G68" s="103"/>
      <c r="H68" s="104"/>
      <c r="I68" s="103"/>
      <c r="J68" s="104"/>
      <c r="K68" s="104"/>
    </row>
    <row r="69" spans="1:11" x14ac:dyDescent="0.2">
      <c r="A69" s="63"/>
      <c r="B69" s="103"/>
      <c r="C69" s="103"/>
      <c r="D69" s="103"/>
      <c r="E69" s="104"/>
      <c r="F69" s="104"/>
      <c r="G69" s="103"/>
      <c r="H69" s="104"/>
      <c r="I69" s="103"/>
      <c r="J69" s="104"/>
      <c r="K69" s="104"/>
    </row>
    <row r="70" spans="1:11" x14ac:dyDescent="0.2">
      <c r="A70" s="63"/>
      <c r="B70" s="103"/>
      <c r="C70" s="103"/>
      <c r="D70" s="103"/>
      <c r="E70" s="104"/>
      <c r="F70" s="104"/>
      <c r="G70" s="103"/>
      <c r="H70" s="104"/>
      <c r="I70" s="103"/>
      <c r="J70" s="104"/>
      <c r="K70" s="104"/>
    </row>
    <row r="71" spans="1:11" x14ac:dyDescent="0.2">
      <c r="A71" s="63"/>
      <c r="B71" s="103"/>
      <c r="C71" s="103"/>
      <c r="D71" s="103"/>
      <c r="E71" s="104"/>
      <c r="F71" s="104"/>
      <c r="G71" s="103"/>
      <c r="H71" s="104"/>
      <c r="I71" s="103"/>
      <c r="J71" s="104"/>
      <c r="K71" s="104"/>
    </row>
    <row r="72" spans="1:11" x14ac:dyDescent="0.2">
      <c r="A72" s="63"/>
      <c r="B72" s="103"/>
      <c r="C72" s="103"/>
      <c r="D72" s="103"/>
      <c r="E72" s="104"/>
      <c r="F72" s="104"/>
      <c r="G72" s="103"/>
      <c r="H72" s="104"/>
      <c r="I72" s="103"/>
      <c r="J72" s="104"/>
      <c r="K72" s="104"/>
    </row>
    <row r="73" spans="1:11" x14ac:dyDescent="0.2">
      <c r="A73" s="63"/>
      <c r="B73" s="103"/>
      <c r="C73" s="103"/>
      <c r="D73" s="103"/>
      <c r="E73" s="104"/>
      <c r="F73" s="104"/>
      <c r="G73" s="103"/>
      <c r="H73" s="104"/>
      <c r="I73" s="103"/>
      <c r="J73" s="104"/>
      <c r="K73" s="104"/>
    </row>
    <row r="74" spans="1:11" x14ac:dyDescent="0.2">
      <c r="A74" s="63"/>
      <c r="B74" s="103"/>
      <c r="C74" s="103"/>
      <c r="D74" s="103"/>
      <c r="E74" s="104"/>
      <c r="F74" s="104"/>
      <c r="G74" s="103"/>
      <c r="H74" s="104"/>
      <c r="I74" s="103"/>
      <c r="J74" s="104"/>
      <c r="K74" s="104"/>
    </row>
    <row r="75" spans="1:11" x14ac:dyDescent="0.2">
      <c r="A75" s="63"/>
      <c r="B75" s="103"/>
      <c r="C75" s="103"/>
      <c r="D75" s="103"/>
      <c r="E75" s="104"/>
      <c r="F75" s="104"/>
      <c r="G75" s="103"/>
      <c r="H75" s="104"/>
      <c r="I75" s="103"/>
      <c r="J75" s="104"/>
      <c r="K75" s="104"/>
    </row>
    <row r="76" spans="1:11" x14ac:dyDescent="0.2">
      <c r="A76" s="63"/>
      <c r="B76" s="103"/>
      <c r="C76" s="103"/>
      <c r="D76" s="103"/>
      <c r="E76" s="104"/>
      <c r="F76" s="104"/>
      <c r="G76" s="103"/>
      <c r="H76" s="104"/>
      <c r="I76" s="103"/>
      <c r="J76" s="104"/>
      <c r="K76" s="104"/>
    </row>
    <row r="77" spans="1:11" x14ac:dyDescent="0.2">
      <c r="A77" s="63"/>
      <c r="B77" s="103"/>
      <c r="C77" s="103"/>
      <c r="D77" s="103"/>
      <c r="E77" s="104"/>
      <c r="F77" s="104"/>
      <c r="G77" s="103"/>
      <c r="H77" s="104"/>
      <c r="I77" s="103"/>
      <c r="J77" s="104"/>
      <c r="K77" s="104"/>
    </row>
    <row r="78" spans="1:11" x14ac:dyDescent="0.2">
      <c r="A78" s="63"/>
      <c r="B78" s="103"/>
      <c r="C78" s="103"/>
      <c r="D78" s="103"/>
      <c r="E78" s="104"/>
      <c r="F78" s="104"/>
      <c r="G78" s="103"/>
      <c r="H78" s="104"/>
      <c r="I78" s="103"/>
      <c r="J78" s="104"/>
      <c r="K78" s="104"/>
    </row>
  </sheetData>
  <mergeCells count="16">
    <mergeCell ref="A42:D42"/>
    <mergeCell ref="A3:A7"/>
    <mergeCell ref="B3:F3"/>
    <mergeCell ref="G3:K3"/>
    <mergeCell ref="A1:H1"/>
    <mergeCell ref="J1:K1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</mergeCells>
  <hyperlinks>
    <hyperlink ref="J1" location="Contents!A1" display="ba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workbookViewId="0">
      <selection sqref="A1:I1"/>
    </sheetView>
  </sheetViews>
  <sheetFormatPr defaultRowHeight="12.75" x14ac:dyDescent="0.2"/>
  <cols>
    <col min="1" max="1" width="27.28515625" style="29" customWidth="1"/>
    <col min="2" max="2" width="11.85546875" style="29" customWidth="1"/>
    <col min="3" max="3" width="13.85546875" style="29" customWidth="1"/>
    <col min="4" max="4" width="13.28515625" style="29" customWidth="1"/>
    <col min="5" max="5" width="13.7109375" style="29" customWidth="1"/>
    <col min="6" max="6" width="13.28515625" style="29" customWidth="1"/>
    <col min="7" max="7" width="11.85546875" style="29" customWidth="1"/>
    <col min="8" max="8" width="12.140625" style="29" customWidth="1"/>
    <col min="9" max="9" width="9.140625" style="29"/>
    <col min="10" max="11" width="11.85546875" style="29" customWidth="1"/>
    <col min="12" max="12" width="11.28515625" style="29" customWidth="1"/>
    <col min="13" max="13" width="12.140625" style="29" customWidth="1"/>
    <col min="14" max="15" width="12.42578125" style="29" customWidth="1"/>
    <col min="16" max="16" width="13.5703125" style="29" customWidth="1"/>
    <col min="17" max="17" width="9.140625" style="29"/>
    <col min="18" max="18" width="9.140625" style="37"/>
    <col min="19" max="16384" width="9.140625" style="29"/>
  </cols>
  <sheetData>
    <row r="1" spans="1:37" ht="18" customHeight="1" x14ac:dyDescent="0.25">
      <c r="A1" s="148" t="s">
        <v>168</v>
      </c>
      <c r="B1" s="148"/>
      <c r="C1" s="148"/>
      <c r="D1" s="148"/>
      <c r="E1" s="148"/>
      <c r="F1" s="148"/>
      <c r="G1" s="148"/>
      <c r="H1" s="148"/>
      <c r="I1" s="148"/>
      <c r="J1" s="69"/>
      <c r="K1" s="150" t="s">
        <v>162</v>
      </c>
      <c r="L1" s="150"/>
      <c r="M1" s="69"/>
      <c r="N1" s="69"/>
      <c r="O1" s="69"/>
      <c r="P1" s="10"/>
      <c r="Q1" s="10"/>
      <c r="R1" s="1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5" customHeight="1" x14ac:dyDescent="0.2">
      <c r="A2" s="87"/>
    </row>
    <row r="3" spans="1:37" x14ac:dyDescent="0.2">
      <c r="A3" s="169" t="s">
        <v>172</v>
      </c>
      <c r="B3" s="172" t="s">
        <v>1</v>
      </c>
      <c r="C3" s="173"/>
      <c r="D3" s="173"/>
      <c r="E3" s="173"/>
      <c r="F3" s="173"/>
      <c r="G3" s="173"/>
      <c r="H3" s="173"/>
      <c r="I3" s="173"/>
      <c r="J3" s="172" t="s">
        <v>2</v>
      </c>
      <c r="K3" s="173"/>
      <c r="L3" s="173"/>
      <c r="M3" s="173"/>
      <c r="N3" s="173"/>
      <c r="O3" s="173"/>
      <c r="P3" s="173"/>
      <c r="Q3" s="174"/>
    </row>
    <row r="4" spans="1:37" x14ac:dyDescent="0.2">
      <c r="A4" s="193"/>
      <c r="B4" s="157" t="s">
        <v>3</v>
      </c>
      <c r="C4" s="160" t="s">
        <v>4</v>
      </c>
      <c r="D4" s="160" t="s">
        <v>5</v>
      </c>
      <c r="E4" s="160" t="s">
        <v>6</v>
      </c>
      <c r="F4" s="160" t="s">
        <v>7</v>
      </c>
      <c r="G4" s="160" t="s">
        <v>8</v>
      </c>
      <c r="H4" s="160" t="s">
        <v>9</v>
      </c>
      <c r="I4" s="163" t="s">
        <v>178</v>
      </c>
      <c r="J4" s="157" t="s">
        <v>3</v>
      </c>
      <c r="K4" s="160" t="s">
        <v>4</v>
      </c>
      <c r="L4" s="160" t="s">
        <v>5</v>
      </c>
      <c r="M4" s="160" t="s">
        <v>6</v>
      </c>
      <c r="N4" s="160" t="s">
        <v>7</v>
      </c>
      <c r="O4" s="160" t="s">
        <v>8</v>
      </c>
      <c r="P4" s="160" t="s">
        <v>9</v>
      </c>
      <c r="Q4" s="163" t="s">
        <v>178</v>
      </c>
    </row>
    <row r="5" spans="1:37" x14ac:dyDescent="0.2">
      <c r="A5" s="193"/>
      <c r="B5" s="158"/>
      <c r="C5" s="161"/>
      <c r="D5" s="161"/>
      <c r="E5" s="161"/>
      <c r="F5" s="161"/>
      <c r="G5" s="161"/>
      <c r="H5" s="161"/>
      <c r="I5" s="164"/>
      <c r="J5" s="158"/>
      <c r="K5" s="161"/>
      <c r="L5" s="161"/>
      <c r="M5" s="161"/>
      <c r="N5" s="161"/>
      <c r="O5" s="161"/>
      <c r="P5" s="161"/>
      <c r="Q5" s="164"/>
    </row>
    <row r="6" spans="1:37" x14ac:dyDescent="0.2">
      <c r="A6" s="193"/>
      <c r="B6" s="159"/>
      <c r="C6" s="162"/>
      <c r="D6" s="162"/>
      <c r="E6" s="162"/>
      <c r="F6" s="162"/>
      <c r="G6" s="162"/>
      <c r="H6" s="162"/>
      <c r="I6" s="165"/>
      <c r="J6" s="159"/>
      <c r="K6" s="162"/>
      <c r="L6" s="162"/>
      <c r="M6" s="162"/>
      <c r="N6" s="162"/>
      <c r="O6" s="162"/>
      <c r="P6" s="162"/>
      <c r="Q6" s="165"/>
      <c r="R6" s="109"/>
      <c r="S6" s="63"/>
    </row>
    <row r="7" spans="1:37" x14ac:dyDescent="0.2">
      <c r="A7" s="110" t="s">
        <v>42</v>
      </c>
      <c r="B7" s="70">
        <v>76.554119999999998</v>
      </c>
      <c r="C7" s="71">
        <v>76.176379999999995</v>
      </c>
      <c r="D7" s="71">
        <v>76.93186</v>
      </c>
      <c r="E7" s="71">
        <v>58.831389999999999</v>
      </c>
      <c r="F7" s="71">
        <v>57.64716</v>
      </c>
      <c r="G7" s="71">
        <v>60.015619999999998</v>
      </c>
      <c r="H7" s="71">
        <v>76.849410000000006</v>
      </c>
      <c r="I7" s="72">
        <v>12</v>
      </c>
      <c r="J7" s="70">
        <v>80.361459999999994</v>
      </c>
      <c r="K7" s="71">
        <v>80.014349999999993</v>
      </c>
      <c r="L7" s="71">
        <v>80.708569999999995</v>
      </c>
      <c r="M7" s="71">
        <v>59.506430000000002</v>
      </c>
      <c r="N7" s="71">
        <v>58.289459999999998</v>
      </c>
      <c r="O7" s="71">
        <v>60.723390000000002</v>
      </c>
      <c r="P7" s="71">
        <v>74.048469999999995</v>
      </c>
      <c r="Q7" s="73">
        <v>12</v>
      </c>
      <c r="R7" s="90" t="str">
        <f>A7</f>
        <v>Ayrshire and Arran</v>
      </c>
      <c r="S7" s="64"/>
      <c r="T7" s="64"/>
      <c r="U7" s="64"/>
      <c r="V7" s="64"/>
      <c r="W7" s="64"/>
      <c r="X7" s="64"/>
      <c r="Y7" s="64"/>
      <c r="Z7" s="74"/>
      <c r="AA7" s="64"/>
      <c r="AB7" s="64"/>
      <c r="AC7" s="64"/>
      <c r="AD7" s="64"/>
      <c r="AE7" s="64"/>
      <c r="AF7" s="64"/>
      <c r="AG7" s="64"/>
      <c r="AH7" s="74"/>
    </row>
    <row r="8" spans="1:37" x14ac:dyDescent="0.2">
      <c r="A8" s="52" t="s">
        <v>43</v>
      </c>
      <c r="B8" s="75">
        <v>78.833572738379999</v>
      </c>
      <c r="C8" s="64">
        <v>78.167545497579994</v>
      </c>
      <c r="D8" s="64">
        <v>79.499599979180005</v>
      </c>
      <c r="E8" s="64">
        <v>63.498356269288877</v>
      </c>
      <c r="F8" s="64">
        <v>61.644781472991752</v>
      </c>
      <c r="G8" s="64">
        <v>65.351931065586001</v>
      </c>
      <c r="H8" s="64">
        <v>80.54735319432605</v>
      </c>
      <c r="I8" s="74">
        <v>3</v>
      </c>
      <c r="J8" s="75">
        <v>82.089059684579993</v>
      </c>
      <c r="K8" s="64">
        <v>81.496917441830007</v>
      </c>
      <c r="L8" s="64">
        <v>82.681201927329994</v>
      </c>
      <c r="M8" s="64">
        <v>65.31624687860392</v>
      </c>
      <c r="N8" s="64">
        <v>63.294534345805587</v>
      </c>
      <c r="O8" s="64">
        <v>67.337959411402252</v>
      </c>
      <c r="P8" s="64">
        <v>79.567541801033983</v>
      </c>
      <c r="Q8" s="76">
        <v>4</v>
      </c>
      <c r="R8" s="90" t="str">
        <f t="shared" ref="R8:R20" si="0">A8</f>
        <v>Borders</v>
      </c>
      <c r="S8" s="64"/>
      <c r="T8" s="64"/>
      <c r="U8" s="64"/>
      <c r="V8" s="64"/>
      <c r="W8" s="64"/>
      <c r="X8" s="64"/>
      <c r="Y8" s="64"/>
      <c r="Z8" s="74"/>
      <c r="AA8" s="64"/>
      <c r="AB8" s="64"/>
      <c r="AC8" s="64"/>
      <c r="AD8" s="64"/>
      <c r="AE8" s="64"/>
      <c r="AF8" s="64"/>
      <c r="AG8" s="64"/>
      <c r="AH8" s="74"/>
    </row>
    <row r="9" spans="1:37" x14ac:dyDescent="0.2">
      <c r="A9" s="52" t="s">
        <v>16</v>
      </c>
      <c r="B9" s="75">
        <v>77.923103860929999</v>
      </c>
      <c r="C9" s="64">
        <v>77.324621859770005</v>
      </c>
      <c r="D9" s="64">
        <v>78.521585862080002</v>
      </c>
      <c r="E9" s="64">
        <v>64.16616775165221</v>
      </c>
      <c r="F9" s="64">
        <v>62.525294817598343</v>
      </c>
      <c r="G9" s="64">
        <v>65.807040685706085</v>
      </c>
      <c r="H9" s="64">
        <v>82.345497769403664</v>
      </c>
      <c r="I9" s="74">
        <v>6</v>
      </c>
      <c r="J9" s="75">
        <v>81.762785905160001</v>
      </c>
      <c r="K9" s="64">
        <v>81.244253564199994</v>
      </c>
      <c r="L9" s="64">
        <v>82.281318246129999</v>
      </c>
      <c r="M9" s="64">
        <v>64.250831230958724</v>
      </c>
      <c r="N9" s="64">
        <v>62.105465173392062</v>
      </c>
      <c r="O9" s="64">
        <v>66.396197288525386</v>
      </c>
      <c r="P9" s="64">
        <v>78.581998545751475</v>
      </c>
      <c r="Q9" s="76">
        <v>8</v>
      </c>
      <c r="R9" s="90" t="str">
        <f t="shared" si="0"/>
        <v>Dumfries and Galloway</v>
      </c>
      <c r="S9" s="64"/>
      <c r="T9" s="64"/>
      <c r="U9" s="64"/>
      <c r="V9" s="64"/>
      <c r="W9" s="64"/>
      <c r="X9" s="64"/>
      <c r="Y9" s="64"/>
      <c r="Z9" s="74"/>
      <c r="AA9" s="64"/>
      <c r="AB9" s="64"/>
      <c r="AC9" s="64"/>
      <c r="AD9" s="64"/>
      <c r="AE9" s="64"/>
      <c r="AF9" s="64"/>
      <c r="AG9" s="64"/>
      <c r="AH9" s="74"/>
    </row>
    <row r="10" spans="1:37" x14ac:dyDescent="0.2">
      <c r="A10" s="52" t="s">
        <v>23</v>
      </c>
      <c r="B10" s="75">
        <v>77.232831274229994</v>
      </c>
      <c r="C10" s="64">
        <v>76.8611417937</v>
      </c>
      <c r="D10" s="64">
        <v>77.604520754749998</v>
      </c>
      <c r="E10" s="64">
        <v>60.972461768636592</v>
      </c>
      <c r="F10" s="64">
        <v>59.001254012003173</v>
      </c>
      <c r="G10" s="64">
        <v>62.94366952527001</v>
      </c>
      <c r="H10" s="64">
        <v>78.946298824838053</v>
      </c>
      <c r="I10" s="74">
        <v>10</v>
      </c>
      <c r="J10" s="75">
        <v>81.000500867989999</v>
      </c>
      <c r="K10" s="64">
        <v>80.657398872230004</v>
      </c>
      <c r="L10" s="64">
        <v>81.343602863749993</v>
      </c>
      <c r="M10" s="64">
        <v>60.161359223823993</v>
      </c>
      <c r="N10" s="64">
        <v>57.979143493944846</v>
      </c>
      <c r="O10" s="64">
        <v>62.343574953703133</v>
      </c>
      <c r="P10" s="64">
        <v>74.27282372225271</v>
      </c>
      <c r="Q10" s="76">
        <v>11</v>
      </c>
      <c r="R10" s="90" t="str">
        <f t="shared" si="0"/>
        <v>Fife</v>
      </c>
      <c r="S10" s="64"/>
      <c r="T10" s="64"/>
      <c r="U10" s="64"/>
      <c r="V10" s="64"/>
      <c r="W10" s="64"/>
      <c r="X10" s="64"/>
      <c r="Y10" s="64"/>
      <c r="Z10" s="74"/>
      <c r="AA10" s="64"/>
      <c r="AB10" s="64"/>
      <c r="AC10" s="64"/>
      <c r="AD10" s="64"/>
      <c r="AE10" s="64"/>
      <c r="AF10" s="64"/>
      <c r="AG10" s="64"/>
      <c r="AH10" s="74"/>
    </row>
    <row r="11" spans="1:37" x14ac:dyDescent="0.2">
      <c r="A11" s="52" t="s">
        <v>44</v>
      </c>
      <c r="B11" s="75">
        <v>77.532719999999998</v>
      </c>
      <c r="C11" s="64">
        <v>77.125460000000004</v>
      </c>
      <c r="D11" s="64">
        <v>77.939980000000006</v>
      </c>
      <c r="E11" s="64">
        <v>62.525469999999999</v>
      </c>
      <c r="F11" s="64">
        <v>61.287799999999997</v>
      </c>
      <c r="G11" s="64">
        <v>63.76314</v>
      </c>
      <c r="H11" s="64">
        <v>80.643979999999999</v>
      </c>
      <c r="I11" s="74">
        <v>8</v>
      </c>
      <c r="J11" s="75">
        <v>81.097769999999997</v>
      </c>
      <c r="K11" s="64">
        <v>80.731800000000007</v>
      </c>
      <c r="L11" s="64">
        <v>81.463740000000001</v>
      </c>
      <c r="M11" s="64">
        <v>61.646459999999998</v>
      </c>
      <c r="N11" s="64">
        <v>60.352559999999997</v>
      </c>
      <c r="O11" s="64">
        <v>62.940350000000002</v>
      </c>
      <c r="P11" s="64">
        <v>76.014989999999997</v>
      </c>
      <c r="Q11" s="76">
        <v>10</v>
      </c>
      <c r="R11" s="90" t="str">
        <f t="shared" si="0"/>
        <v>Forth Valley</v>
      </c>
      <c r="S11" s="64"/>
      <c r="T11" s="64"/>
      <c r="U11" s="64"/>
      <c r="V11" s="64"/>
      <c r="W11" s="64"/>
      <c r="X11" s="64"/>
      <c r="Y11" s="64"/>
      <c r="Z11" s="74"/>
      <c r="AA11" s="64"/>
      <c r="AB11" s="64"/>
      <c r="AC11" s="64"/>
      <c r="AD11" s="64"/>
      <c r="AE11" s="64"/>
      <c r="AF11" s="64"/>
      <c r="AG11" s="64"/>
      <c r="AH11" s="74"/>
    </row>
    <row r="12" spans="1:37" x14ac:dyDescent="0.2">
      <c r="A12" s="52" t="s">
        <v>45</v>
      </c>
      <c r="B12" s="75">
        <v>78.376199999999997</v>
      </c>
      <c r="C12" s="64">
        <v>78.103579999999994</v>
      </c>
      <c r="D12" s="64">
        <v>78.648820000000001</v>
      </c>
      <c r="E12" s="64">
        <v>65.007059999999996</v>
      </c>
      <c r="F12" s="64">
        <v>63.817709999999998</v>
      </c>
      <c r="G12" s="64">
        <v>66.196420000000003</v>
      </c>
      <c r="H12" s="64">
        <v>82.942350000000005</v>
      </c>
      <c r="I12" s="74">
        <v>4</v>
      </c>
      <c r="J12" s="75">
        <v>82.055819999999997</v>
      </c>
      <c r="K12" s="64">
        <v>81.795450000000002</v>
      </c>
      <c r="L12" s="64">
        <v>82.316180000000003</v>
      </c>
      <c r="M12" s="64">
        <v>65.53716</v>
      </c>
      <c r="N12" s="64">
        <v>64.233360000000005</v>
      </c>
      <c r="O12" s="64">
        <v>66.840959999999995</v>
      </c>
      <c r="P12" s="64">
        <v>79.869</v>
      </c>
      <c r="Q12" s="76">
        <v>6</v>
      </c>
      <c r="R12" s="90" t="str">
        <f t="shared" si="0"/>
        <v>Grampian</v>
      </c>
      <c r="S12" s="64"/>
      <c r="T12" s="64"/>
      <c r="U12" s="64"/>
      <c r="V12" s="64"/>
      <c r="W12" s="64"/>
      <c r="X12" s="64"/>
      <c r="Y12" s="64"/>
      <c r="Z12" s="74"/>
      <c r="AA12" s="64"/>
      <c r="AB12" s="64"/>
      <c r="AC12" s="64"/>
      <c r="AD12" s="64"/>
      <c r="AE12" s="64"/>
      <c r="AF12" s="64"/>
      <c r="AG12" s="64"/>
      <c r="AH12" s="74"/>
    </row>
    <row r="13" spans="1:37" x14ac:dyDescent="0.2">
      <c r="A13" s="52" t="s">
        <v>46</v>
      </c>
      <c r="B13" s="75">
        <v>75.288690000000003</v>
      </c>
      <c r="C13" s="64">
        <v>75.082160000000002</v>
      </c>
      <c r="D13" s="64">
        <v>75.495220000000003</v>
      </c>
      <c r="E13" s="64">
        <v>59.532769999999999</v>
      </c>
      <c r="F13" s="64">
        <v>58.583300000000001</v>
      </c>
      <c r="G13" s="64">
        <v>60.482239999999997</v>
      </c>
      <c r="H13" s="64">
        <v>79.072659999999999</v>
      </c>
      <c r="I13" s="74">
        <v>14</v>
      </c>
      <c r="J13" s="75">
        <v>79.981229999999996</v>
      </c>
      <c r="K13" s="64">
        <v>79.787440000000004</v>
      </c>
      <c r="L13" s="64">
        <v>80.175030000000007</v>
      </c>
      <c r="M13" s="64">
        <v>60.735599999999998</v>
      </c>
      <c r="N13" s="64">
        <v>59.60445</v>
      </c>
      <c r="O13" s="64">
        <v>61.866759999999999</v>
      </c>
      <c r="P13" s="64">
        <v>75.93732</v>
      </c>
      <c r="Q13" s="76">
        <v>14</v>
      </c>
      <c r="R13" s="90" t="str">
        <f t="shared" si="0"/>
        <v>Greater Glasgow and Clyde</v>
      </c>
      <c r="S13" s="64"/>
      <c r="T13" s="64"/>
      <c r="U13" s="64"/>
      <c r="V13" s="64"/>
      <c r="W13" s="64"/>
      <c r="X13" s="64"/>
      <c r="Y13" s="64"/>
      <c r="Z13" s="74"/>
      <c r="AA13" s="64"/>
      <c r="AB13" s="64"/>
      <c r="AC13" s="64"/>
      <c r="AD13" s="64"/>
      <c r="AE13" s="64"/>
      <c r="AF13" s="64"/>
      <c r="AG13" s="64"/>
      <c r="AH13" s="74"/>
    </row>
    <row r="14" spans="1:37" x14ac:dyDescent="0.2">
      <c r="A14" s="52" t="s">
        <v>25</v>
      </c>
      <c r="B14" s="75">
        <v>77.779839999999993</v>
      </c>
      <c r="C14" s="64">
        <v>77.382810000000006</v>
      </c>
      <c r="D14" s="64">
        <v>78.176869999999994</v>
      </c>
      <c r="E14" s="64">
        <v>64.286959999999993</v>
      </c>
      <c r="F14" s="64">
        <v>62.775309999999998</v>
      </c>
      <c r="G14" s="64">
        <v>65.798609999999996</v>
      </c>
      <c r="H14" s="64">
        <v>82.652469999999994</v>
      </c>
      <c r="I14" s="74">
        <v>7</v>
      </c>
      <c r="J14" s="75">
        <v>82.198210000000003</v>
      </c>
      <c r="K14" s="64">
        <v>81.836830000000006</v>
      </c>
      <c r="L14" s="64">
        <v>82.559579999999997</v>
      </c>
      <c r="M14" s="64">
        <v>65.280789999999996</v>
      </c>
      <c r="N14" s="64">
        <v>63.50177</v>
      </c>
      <c r="O14" s="64">
        <v>67.059799999999996</v>
      </c>
      <c r="P14" s="64">
        <v>79.418750000000003</v>
      </c>
      <c r="Q14" s="76">
        <v>3</v>
      </c>
      <c r="R14" s="90" t="str">
        <f t="shared" si="0"/>
        <v>Highland</v>
      </c>
      <c r="S14" s="64"/>
      <c r="T14" s="64"/>
      <c r="U14" s="64"/>
      <c r="V14" s="64"/>
      <c r="W14" s="64"/>
      <c r="X14" s="64"/>
      <c r="Y14" s="64"/>
      <c r="Z14" s="74"/>
      <c r="AA14" s="64"/>
      <c r="AB14" s="64"/>
      <c r="AC14" s="64"/>
      <c r="AD14" s="64"/>
      <c r="AE14" s="64"/>
      <c r="AF14" s="64"/>
      <c r="AG14" s="64"/>
      <c r="AH14" s="74"/>
    </row>
    <row r="15" spans="1:37" x14ac:dyDescent="0.2">
      <c r="A15" s="52" t="s">
        <v>47</v>
      </c>
      <c r="B15" s="75">
        <v>76.012690000000006</v>
      </c>
      <c r="C15" s="64">
        <v>75.739909999999995</v>
      </c>
      <c r="D15" s="64">
        <v>76.28546</v>
      </c>
      <c r="E15" s="64">
        <v>58.569339999999997</v>
      </c>
      <c r="F15" s="64">
        <v>57.231499999999997</v>
      </c>
      <c r="G15" s="64">
        <v>59.90719</v>
      </c>
      <c r="H15" s="64">
        <v>77.052059999999997</v>
      </c>
      <c r="I15" s="74">
        <v>13</v>
      </c>
      <c r="J15" s="75">
        <v>80.119649999999993</v>
      </c>
      <c r="K15" s="64">
        <v>79.877300000000005</v>
      </c>
      <c r="L15" s="64">
        <v>80.362009999999998</v>
      </c>
      <c r="M15" s="64">
        <v>60.431260000000002</v>
      </c>
      <c r="N15" s="64">
        <v>59.032179999999997</v>
      </c>
      <c r="O15" s="64">
        <v>61.83034</v>
      </c>
      <c r="P15" s="64">
        <v>75.426270000000002</v>
      </c>
      <c r="Q15" s="76">
        <v>13</v>
      </c>
      <c r="R15" s="90" t="str">
        <f t="shared" si="0"/>
        <v>Lanarkshire</v>
      </c>
      <c r="S15" s="64"/>
      <c r="T15" s="64"/>
      <c r="U15" s="64"/>
      <c r="V15" s="64"/>
      <c r="W15" s="64"/>
      <c r="X15" s="64"/>
      <c r="Y15" s="64"/>
      <c r="Z15" s="74"/>
      <c r="AA15" s="64"/>
      <c r="AB15" s="64"/>
      <c r="AC15" s="64"/>
      <c r="AD15" s="64"/>
      <c r="AE15" s="64"/>
      <c r="AF15" s="64"/>
      <c r="AG15" s="64"/>
      <c r="AH15" s="74"/>
    </row>
    <row r="16" spans="1:37" x14ac:dyDescent="0.2">
      <c r="A16" s="52" t="s">
        <v>48</v>
      </c>
      <c r="B16" s="75">
        <v>78.122659999999996</v>
      </c>
      <c r="C16" s="64">
        <v>77.885180000000005</v>
      </c>
      <c r="D16" s="64">
        <v>78.360150000000004</v>
      </c>
      <c r="E16" s="64">
        <v>64.467870000000005</v>
      </c>
      <c r="F16" s="64">
        <v>63.293909999999997</v>
      </c>
      <c r="G16" s="64">
        <v>65.641829999999999</v>
      </c>
      <c r="H16" s="64">
        <v>82.521349999999998</v>
      </c>
      <c r="I16" s="74">
        <v>5</v>
      </c>
      <c r="J16" s="75">
        <v>81.93768</v>
      </c>
      <c r="K16" s="64">
        <v>81.722040000000007</v>
      </c>
      <c r="L16" s="64">
        <v>82.153319999999994</v>
      </c>
      <c r="M16" s="64">
        <v>63.196370000000002</v>
      </c>
      <c r="N16" s="64">
        <v>61.787039999999998</v>
      </c>
      <c r="O16" s="64">
        <v>64.605699999999999</v>
      </c>
      <c r="P16" s="64">
        <v>77.127359999999996</v>
      </c>
      <c r="Q16" s="76">
        <v>7</v>
      </c>
      <c r="R16" s="90" t="str">
        <f t="shared" si="0"/>
        <v>Lothian</v>
      </c>
      <c r="S16" s="64"/>
      <c r="T16" s="64"/>
      <c r="U16" s="64"/>
      <c r="V16" s="64"/>
      <c r="W16" s="64"/>
      <c r="X16" s="64"/>
      <c r="Y16" s="64"/>
      <c r="Z16" s="74"/>
      <c r="AA16" s="64"/>
      <c r="AB16" s="64"/>
      <c r="AC16" s="64"/>
      <c r="AD16" s="64"/>
      <c r="AE16" s="64"/>
      <c r="AF16" s="64"/>
      <c r="AG16" s="64"/>
      <c r="AH16" s="74"/>
    </row>
    <row r="17" spans="1:34" x14ac:dyDescent="0.2">
      <c r="A17" s="52" t="s">
        <v>49</v>
      </c>
      <c r="B17" s="75">
        <v>79.086513703250006</v>
      </c>
      <c r="C17" s="64">
        <v>77.578396218069997</v>
      </c>
      <c r="D17" s="64">
        <v>80.594631188419996</v>
      </c>
      <c r="E17" s="64">
        <v>66.679452823270154</v>
      </c>
      <c r="F17" s="64">
        <v>62.614094725603699</v>
      </c>
      <c r="G17" s="64">
        <v>70.744810920936615</v>
      </c>
      <c r="H17" s="64">
        <v>84.312039690440926</v>
      </c>
      <c r="I17" s="74">
        <v>2</v>
      </c>
      <c r="J17" s="75">
        <v>82.069232158389994</v>
      </c>
      <c r="K17" s="64">
        <v>80.731132010609997</v>
      </c>
      <c r="L17" s="64">
        <v>83.407332306179995</v>
      </c>
      <c r="M17" s="64">
        <v>73.315704775134748</v>
      </c>
      <c r="N17" s="64">
        <v>69.141563275008735</v>
      </c>
      <c r="O17" s="64">
        <v>77.48984627526076</v>
      </c>
      <c r="P17" s="64">
        <v>89.333971875889702</v>
      </c>
      <c r="Q17" s="76">
        <v>5</v>
      </c>
      <c r="R17" s="90" t="str">
        <f t="shared" si="0"/>
        <v>Orkney</v>
      </c>
      <c r="S17" s="64"/>
      <c r="T17" s="64"/>
      <c r="U17" s="64"/>
      <c r="V17" s="64"/>
      <c r="W17" s="64"/>
      <c r="X17" s="64"/>
      <c r="Y17" s="64"/>
      <c r="Z17" s="74"/>
      <c r="AA17" s="64"/>
      <c r="AB17" s="64"/>
      <c r="AC17" s="64"/>
      <c r="AD17" s="64"/>
      <c r="AE17" s="64"/>
      <c r="AF17" s="64"/>
      <c r="AG17" s="64"/>
      <c r="AH17" s="74"/>
    </row>
    <row r="18" spans="1:34" x14ac:dyDescent="0.2">
      <c r="A18" s="52" t="s">
        <v>50</v>
      </c>
      <c r="B18" s="75">
        <v>79.481651787979999</v>
      </c>
      <c r="C18" s="64">
        <v>78.158395849749994</v>
      </c>
      <c r="D18" s="64">
        <v>80.8049077262</v>
      </c>
      <c r="E18" s="64">
        <v>67.494124780928459</v>
      </c>
      <c r="F18" s="64">
        <v>62.029926656862862</v>
      </c>
      <c r="G18" s="64">
        <v>72.958322904994063</v>
      </c>
      <c r="H18" s="64">
        <v>84.917868794387061</v>
      </c>
      <c r="I18" s="74">
        <v>1</v>
      </c>
      <c r="J18" s="75">
        <v>83.371806702789996</v>
      </c>
      <c r="K18" s="64">
        <v>82.271951283459998</v>
      </c>
      <c r="L18" s="64">
        <v>84.471662122119994</v>
      </c>
      <c r="M18" s="64">
        <v>58.359449311837501</v>
      </c>
      <c r="N18" s="64">
        <v>51.368842123648513</v>
      </c>
      <c r="O18" s="64">
        <v>65.350056500026497</v>
      </c>
      <c r="P18" s="64">
        <v>69.999021995386997</v>
      </c>
      <c r="Q18" s="76">
        <v>1</v>
      </c>
      <c r="R18" s="90" t="str">
        <f t="shared" si="0"/>
        <v>Shetland</v>
      </c>
      <c r="S18" s="64"/>
      <c r="T18" s="64"/>
      <c r="U18" s="64"/>
      <c r="V18" s="64"/>
      <c r="W18" s="64"/>
      <c r="X18" s="64"/>
      <c r="Y18" s="64"/>
      <c r="Z18" s="74"/>
      <c r="AA18" s="64"/>
      <c r="AB18" s="64"/>
      <c r="AC18" s="64"/>
      <c r="AD18" s="64"/>
      <c r="AE18" s="64"/>
      <c r="AF18" s="64"/>
      <c r="AG18" s="64"/>
      <c r="AH18" s="74"/>
    </row>
    <row r="19" spans="1:34" x14ac:dyDescent="0.2">
      <c r="A19" s="52" t="s">
        <v>51</v>
      </c>
      <c r="B19" s="75">
        <v>77.098730000000003</v>
      </c>
      <c r="C19" s="64">
        <v>76.729839999999996</v>
      </c>
      <c r="D19" s="64">
        <v>77.467609999999993</v>
      </c>
      <c r="E19" s="64">
        <v>61.652450000000002</v>
      </c>
      <c r="F19" s="64">
        <v>60.477290000000004</v>
      </c>
      <c r="G19" s="64">
        <v>62.82761</v>
      </c>
      <c r="H19" s="64">
        <v>79.965580000000003</v>
      </c>
      <c r="I19" s="74">
        <v>11</v>
      </c>
      <c r="J19" s="75">
        <v>81.282089999999997</v>
      </c>
      <c r="K19" s="64">
        <v>80.946380000000005</v>
      </c>
      <c r="L19" s="64">
        <v>81.617810000000006</v>
      </c>
      <c r="M19" s="64">
        <v>63.270440000000001</v>
      </c>
      <c r="N19" s="64">
        <v>62.034460000000003</v>
      </c>
      <c r="O19" s="64">
        <v>64.506429999999995</v>
      </c>
      <c r="P19" s="64">
        <v>77.84057</v>
      </c>
      <c r="Q19" s="76">
        <v>9</v>
      </c>
      <c r="R19" s="90" t="str">
        <f t="shared" si="0"/>
        <v>Tayside</v>
      </c>
      <c r="S19" s="64"/>
      <c r="T19" s="64"/>
      <c r="U19" s="64"/>
      <c r="V19" s="64"/>
      <c r="W19" s="64"/>
      <c r="X19" s="64"/>
      <c r="Y19" s="64"/>
      <c r="Z19" s="74"/>
      <c r="AA19" s="64"/>
      <c r="AB19" s="64"/>
      <c r="AC19" s="64"/>
      <c r="AD19" s="64"/>
      <c r="AE19" s="64"/>
      <c r="AF19" s="64"/>
      <c r="AG19" s="64"/>
      <c r="AH19" s="74"/>
    </row>
    <row r="20" spans="1:34" x14ac:dyDescent="0.2">
      <c r="A20" s="59" t="s">
        <v>52</v>
      </c>
      <c r="B20" s="77">
        <v>77.441570154649995</v>
      </c>
      <c r="C20" s="78">
        <v>76.076439686919997</v>
      </c>
      <c r="D20" s="78">
        <v>78.806700622389997</v>
      </c>
      <c r="E20" s="78">
        <v>66.065012383402774</v>
      </c>
      <c r="F20" s="78">
        <v>63.665258100760092</v>
      </c>
      <c r="G20" s="78">
        <v>68.464766666045463</v>
      </c>
      <c r="H20" s="78">
        <v>85.309494954030043</v>
      </c>
      <c r="I20" s="79">
        <v>9</v>
      </c>
      <c r="J20" s="77">
        <v>82.750836329920006</v>
      </c>
      <c r="K20" s="78">
        <v>81.637282673830001</v>
      </c>
      <c r="L20" s="78">
        <v>83.864389986000006</v>
      </c>
      <c r="M20" s="78">
        <v>66.912556293705848</v>
      </c>
      <c r="N20" s="78">
        <v>63.845359739052832</v>
      </c>
      <c r="O20" s="78">
        <v>69.979752848358871</v>
      </c>
      <c r="P20" s="78">
        <v>80.860277987924633</v>
      </c>
      <c r="Q20" s="80">
        <v>2</v>
      </c>
      <c r="R20" s="90" t="str">
        <f t="shared" si="0"/>
        <v>Western Isles</v>
      </c>
      <c r="S20" s="64"/>
      <c r="T20" s="64"/>
      <c r="U20" s="64"/>
      <c r="V20" s="64"/>
      <c r="W20" s="64"/>
      <c r="X20" s="64"/>
      <c r="Y20" s="64"/>
      <c r="Z20" s="74"/>
      <c r="AA20" s="64"/>
      <c r="AB20" s="64"/>
      <c r="AC20" s="64"/>
      <c r="AD20" s="64"/>
      <c r="AE20" s="64"/>
      <c r="AF20" s="64"/>
      <c r="AG20" s="64"/>
      <c r="AH20" s="74"/>
    </row>
    <row r="21" spans="1:34" x14ac:dyDescent="0.2">
      <c r="B21" s="28"/>
      <c r="E21" s="28"/>
      <c r="F21" s="28"/>
      <c r="I21" s="33"/>
      <c r="J21" s="28"/>
      <c r="M21" s="28"/>
      <c r="N21" s="28"/>
      <c r="Q21" s="33"/>
      <c r="R21" s="90"/>
    </row>
    <row r="22" spans="1:34" x14ac:dyDescent="0.2">
      <c r="A22" s="156" t="s">
        <v>146</v>
      </c>
      <c r="B22" s="156"/>
      <c r="C22" s="156"/>
    </row>
    <row r="24" spans="1:34" x14ac:dyDescent="0.2">
      <c r="A24" s="65" t="s">
        <v>170</v>
      </c>
      <c r="H24" s="81"/>
      <c r="I24" s="81"/>
    </row>
    <row r="25" spans="1:34" s="37" customFormat="1" x14ac:dyDescent="0.2">
      <c r="H25" s="83"/>
      <c r="I25" s="83"/>
    </row>
    <row r="26" spans="1:34" s="37" customFormat="1" x14ac:dyDescent="0.2">
      <c r="A26" s="37">
        <v>14</v>
      </c>
      <c r="B26" s="37" t="str">
        <f t="shared" ref="B26:B39" si="1">VLOOKUP(A26,$I$7:$R$20,10,FALSE)</f>
        <v>Greater Glasgow and Clyde</v>
      </c>
      <c r="C26" s="36">
        <f>VLOOKUP($B26,$A$7:$I$20,2,FALSE)</f>
        <v>75.288690000000003</v>
      </c>
      <c r="D26" s="36">
        <f>VLOOKUP($B26,$A$7:$I$20,5,FALSE)</f>
        <v>59.532769999999999</v>
      </c>
      <c r="E26" s="36">
        <f>C26-D26</f>
        <v>15.755920000000003</v>
      </c>
      <c r="F26" s="36">
        <f>VLOOKUP(B26,$A$7:$I$20,6,FALSE)</f>
        <v>58.583300000000001</v>
      </c>
      <c r="G26" s="36">
        <f>D26-F26</f>
        <v>0.94946999999999804</v>
      </c>
      <c r="H26" s="82">
        <f t="shared" ref="H26:H39" si="2">(VLOOKUP(B26,$A$7:$I$20,8,FALSE))/100</f>
        <v>0.79072659999999995</v>
      </c>
      <c r="I26" s="83"/>
      <c r="J26" s="37">
        <v>14</v>
      </c>
      <c r="K26" s="37" t="str">
        <f t="shared" ref="K26:K39" si="3">VLOOKUP(J26,$Q$7:$R$20,2,FALSE)</f>
        <v>Greater Glasgow and Clyde</v>
      </c>
      <c r="L26" s="36">
        <f t="shared" ref="L26:L39" si="4">VLOOKUP($K26,$A$7:$Q$20,10,FALSE)</f>
        <v>79.981229999999996</v>
      </c>
      <c r="M26" s="36">
        <f t="shared" ref="M26:M39" si="5">VLOOKUP($K26,$A$7:$Q$20,13,FALSE)</f>
        <v>60.735599999999998</v>
      </c>
      <c r="N26" s="36">
        <f>L26-M26</f>
        <v>19.245629999999998</v>
      </c>
      <c r="O26" s="36">
        <f>VLOOKUP(K26,$A$7:$Q$20,14,FALSE)</f>
        <v>59.60445</v>
      </c>
      <c r="P26" s="36">
        <f>M26-O26</f>
        <v>1.1311499999999981</v>
      </c>
      <c r="Q26" s="82">
        <f t="shared" ref="Q26:Q39" si="6">(VLOOKUP(K26,$A$7:$Q$20,16,FALSE))/100</f>
        <v>0.75937319999999997</v>
      </c>
    </row>
    <row r="27" spans="1:34" s="37" customFormat="1" x14ac:dyDescent="0.2">
      <c r="A27" s="37">
        <v>13</v>
      </c>
      <c r="B27" s="37" t="str">
        <f t="shared" si="1"/>
        <v>Lanarkshire</v>
      </c>
      <c r="C27" s="36">
        <f t="shared" ref="C27:C39" si="7">VLOOKUP($B27,$A$7:$I$20,2,FALSE)</f>
        <v>76.012690000000006</v>
      </c>
      <c r="D27" s="36">
        <f t="shared" ref="D27:D39" si="8">VLOOKUP($B27,$A$7:$I$20,5,FALSE)</f>
        <v>58.569339999999997</v>
      </c>
      <c r="E27" s="36">
        <f t="shared" ref="E27:E39" si="9">C27-D27</f>
        <v>17.443350000000009</v>
      </c>
      <c r="F27" s="36">
        <f t="shared" ref="F27:F39" si="10">VLOOKUP(B27,$A$7:$I$20,6,FALSE)</f>
        <v>57.231499999999997</v>
      </c>
      <c r="G27" s="36">
        <f t="shared" ref="G27:G39" si="11">D27-F27</f>
        <v>1.3378399999999999</v>
      </c>
      <c r="H27" s="82">
        <f t="shared" si="2"/>
        <v>0.7705206</v>
      </c>
      <c r="I27" s="83"/>
      <c r="J27" s="37">
        <v>13</v>
      </c>
      <c r="K27" s="37" t="str">
        <f t="shared" si="3"/>
        <v>Lanarkshire</v>
      </c>
      <c r="L27" s="36">
        <f t="shared" si="4"/>
        <v>80.119649999999993</v>
      </c>
      <c r="M27" s="36">
        <f t="shared" si="5"/>
        <v>60.431260000000002</v>
      </c>
      <c r="N27" s="36">
        <f t="shared" ref="N27:N39" si="12">L27-M27</f>
        <v>19.688389999999991</v>
      </c>
      <c r="O27" s="36">
        <f t="shared" ref="O27:O39" si="13">VLOOKUP(K27,$A$7:$Q$20,14,FALSE)</f>
        <v>59.032179999999997</v>
      </c>
      <c r="P27" s="36">
        <f t="shared" ref="P27:P39" si="14">M27-O27</f>
        <v>1.399080000000005</v>
      </c>
      <c r="Q27" s="82">
        <f t="shared" si="6"/>
        <v>0.75426270000000006</v>
      </c>
    </row>
    <row r="28" spans="1:34" s="37" customFormat="1" x14ac:dyDescent="0.2">
      <c r="A28" s="37">
        <v>12</v>
      </c>
      <c r="B28" s="37" t="str">
        <f t="shared" si="1"/>
        <v>Ayrshire and Arran</v>
      </c>
      <c r="C28" s="36">
        <f t="shared" si="7"/>
        <v>76.554119999999998</v>
      </c>
      <c r="D28" s="36">
        <f t="shared" si="8"/>
        <v>58.831389999999999</v>
      </c>
      <c r="E28" s="36">
        <f t="shared" si="9"/>
        <v>17.722729999999999</v>
      </c>
      <c r="F28" s="36">
        <f t="shared" si="10"/>
        <v>57.64716</v>
      </c>
      <c r="G28" s="36">
        <f t="shared" si="11"/>
        <v>1.1842299999999994</v>
      </c>
      <c r="H28" s="82">
        <f t="shared" si="2"/>
        <v>0.76849410000000007</v>
      </c>
      <c r="I28" s="83"/>
      <c r="J28" s="37">
        <v>12</v>
      </c>
      <c r="K28" s="37" t="str">
        <f t="shared" si="3"/>
        <v>Ayrshire and Arran</v>
      </c>
      <c r="L28" s="36">
        <f t="shared" si="4"/>
        <v>80.361459999999994</v>
      </c>
      <c r="M28" s="36">
        <f t="shared" si="5"/>
        <v>59.506430000000002</v>
      </c>
      <c r="N28" s="36">
        <f t="shared" si="12"/>
        <v>20.855029999999992</v>
      </c>
      <c r="O28" s="36">
        <f t="shared" si="13"/>
        <v>58.289459999999998</v>
      </c>
      <c r="P28" s="36">
        <f t="shared" si="14"/>
        <v>1.2169700000000034</v>
      </c>
      <c r="Q28" s="82">
        <f t="shared" si="6"/>
        <v>0.7404847</v>
      </c>
    </row>
    <row r="29" spans="1:34" s="37" customFormat="1" x14ac:dyDescent="0.2">
      <c r="A29" s="37">
        <v>11</v>
      </c>
      <c r="B29" s="37" t="str">
        <f t="shared" si="1"/>
        <v>Tayside</v>
      </c>
      <c r="C29" s="36">
        <f t="shared" si="7"/>
        <v>77.098730000000003</v>
      </c>
      <c r="D29" s="36">
        <f t="shared" si="8"/>
        <v>61.652450000000002</v>
      </c>
      <c r="E29" s="36">
        <f t="shared" si="9"/>
        <v>15.446280000000002</v>
      </c>
      <c r="F29" s="36">
        <f t="shared" si="10"/>
        <v>60.477290000000004</v>
      </c>
      <c r="G29" s="36">
        <f t="shared" si="11"/>
        <v>1.1751599999999982</v>
      </c>
      <c r="H29" s="82">
        <f t="shared" si="2"/>
        <v>0.79965580000000003</v>
      </c>
      <c r="I29" s="83"/>
      <c r="J29" s="37">
        <v>11</v>
      </c>
      <c r="K29" s="37" t="str">
        <f t="shared" si="3"/>
        <v>Fife</v>
      </c>
      <c r="L29" s="36">
        <f t="shared" si="4"/>
        <v>81.000500867989999</v>
      </c>
      <c r="M29" s="36">
        <f t="shared" si="5"/>
        <v>60.161359223823993</v>
      </c>
      <c r="N29" s="36">
        <f t="shared" si="12"/>
        <v>20.839141644166006</v>
      </c>
      <c r="O29" s="36">
        <f t="shared" si="13"/>
        <v>57.979143493944846</v>
      </c>
      <c r="P29" s="36">
        <f t="shared" si="14"/>
        <v>2.1822157298791467</v>
      </c>
      <c r="Q29" s="82">
        <f t="shared" si="6"/>
        <v>0.74272823722252712</v>
      </c>
    </row>
    <row r="30" spans="1:34" s="37" customFormat="1" x14ac:dyDescent="0.2">
      <c r="A30" s="37">
        <v>10</v>
      </c>
      <c r="B30" s="37" t="str">
        <f t="shared" si="1"/>
        <v>Fife</v>
      </c>
      <c r="C30" s="36">
        <f t="shared" si="7"/>
        <v>77.232831274229994</v>
      </c>
      <c r="D30" s="36">
        <f t="shared" si="8"/>
        <v>60.972461768636592</v>
      </c>
      <c r="E30" s="36">
        <f t="shared" si="9"/>
        <v>16.260369505593403</v>
      </c>
      <c r="F30" s="36">
        <f t="shared" si="10"/>
        <v>59.001254012003173</v>
      </c>
      <c r="G30" s="36">
        <f t="shared" si="11"/>
        <v>1.9712077566334187</v>
      </c>
      <c r="H30" s="82">
        <f t="shared" si="2"/>
        <v>0.78946298824838057</v>
      </c>
      <c r="I30" s="83"/>
      <c r="J30" s="37">
        <v>10</v>
      </c>
      <c r="K30" s="37" t="str">
        <f t="shared" si="3"/>
        <v>Forth Valley</v>
      </c>
      <c r="L30" s="36">
        <f t="shared" si="4"/>
        <v>81.097769999999997</v>
      </c>
      <c r="M30" s="36">
        <f t="shared" si="5"/>
        <v>61.646459999999998</v>
      </c>
      <c r="N30" s="36">
        <f t="shared" si="12"/>
        <v>19.451309999999999</v>
      </c>
      <c r="O30" s="36">
        <f t="shared" si="13"/>
        <v>60.352559999999997</v>
      </c>
      <c r="P30" s="36">
        <f t="shared" si="14"/>
        <v>1.2939000000000007</v>
      </c>
      <c r="Q30" s="82">
        <f t="shared" si="6"/>
        <v>0.76014989999999993</v>
      </c>
    </row>
    <row r="31" spans="1:34" s="37" customFormat="1" x14ac:dyDescent="0.2">
      <c r="A31" s="37">
        <v>9</v>
      </c>
      <c r="B31" s="37" t="str">
        <f t="shared" si="1"/>
        <v>Western Isles</v>
      </c>
      <c r="C31" s="36">
        <f t="shared" si="7"/>
        <v>77.441570154649995</v>
      </c>
      <c r="D31" s="36">
        <f t="shared" si="8"/>
        <v>66.065012383402774</v>
      </c>
      <c r="E31" s="36">
        <f t="shared" si="9"/>
        <v>11.376557771247221</v>
      </c>
      <c r="F31" s="36">
        <f t="shared" si="10"/>
        <v>63.665258100760092</v>
      </c>
      <c r="G31" s="36">
        <f t="shared" si="11"/>
        <v>2.3997542826426823</v>
      </c>
      <c r="H31" s="82">
        <f t="shared" si="2"/>
        <v>0.85309494954030041</v>
      </c>
      <c r="I31" s="83"/>
      <c r="J31" s="37">
        <v>9</v>
      </c>
      <c r="K31" s="37" t="str">
        <f t="shared" si="3"/>
        <v>Tayside</v>
      </c>
      <c r="L31" s="36">
        <f t="shared" si="4"/>
        <v>81.282089999999997</v>
      </c>
      <c r="M31" s="36">
        <f t="shared" si="5"/>
        <v>63.270440000000001</v>
      </c>
      <c r="N31" s="36">
        <f t="shared" si="12"/>
        <v>18.011649999999996</v>
      </c>
      <c r="O31" s="36">
        <f t="shared" si="13"/>
        <v>62.034460000000003</v>
      </c>
      <c r="P31" s="36">
        <f t="shared" si="14"/>
        <v>1.2359799999999979</v>
      </c>
      <c r="Q31" s="82">
        <f t="shared" si="6"/>
        <v>0.77840569999999998</v>
      </c>
    </row>
    <row r="32" spans="1:34" s="37" customFormat="1" x14ac:dyDescent="0.2">
      <c r="A32" s="37">
        <v>8</v>
      </c>
      <c r="B32" s="37" t="str">
        <f t="shared" si="1"/>
        <v>Forth Valley</v>
      </c>
      <c r="C32" s="36">
        <f t="shared" si="7"/>
        <v>77.532719999999998</v>
      </c>
      <c r="D32" s="36">
        <f t="shared" si="8"/>
        <v>62.525469999999999</v>
      </c>
      <c r="E32" s="36">
        <f t="shared" si="9"/>
        <v>15.007249999999999</v>
      </c>
      <c r="F32" s="36">
        <f t="shared" si="10"/>
        <v>61.287799999999997</v>
      </c>
      <c r="G32" s="36">
        <f t="shared" si="11"/>
        <v>1.2376700000000014</v>
      </c>
      <c r="H32" s="82">
        <f t="shared" si="2"/>
        <v>0.80643980000000004</v>
      </c>
      <c r="I32" s="83"/>
      <c r="J32" s="37">
        <v>8</v>
      </c>
      <c r="K32" s="37" t="str">
        <f t="shared" si="3"/>
        <v>Dumfries and Galloway</v>
      </c>
      <c r="L32" s="36">
        <f t="shared" si="4"/>
        <v>81.762785905160001</v>
      </c>
      <c r="M32" s="36">
        <f t="shared" si="5"/>
        <v>64.250831230958724</v>
      </c>
      <c r="N32" s="36">
        <f t="shared" si="12"/>
        <v>17.511954674201277</v>
      </c>
      <c r="O32" s="36">
        <f t="shared" si="13"/>
        <v>62.105465173392062</v>
      </c>
      <c r="P32" s="36">
        <f t="shared" si="14"/>
        <v>2.1453660575666618</v>
      </c>
      <c r="Q32" s="82">
        <f t="shared" si="6"/>
        <v>0.78581998545751475</v>
      </c>
    </row>
    <row r="33" spans="1:17" s="37" customFormat="1" x14ac:dyDescent="0.2">
      <c r="A33" s="37">
        <v>7</v>
      </c>
      <c r="B33" s="37" t="str">
        <f t="shared" si="1"/>
        <v>Highland</v>
      </c>
      <c r="C33" s="36">
        <f t="shared" si="7"/>
        <v>77.779839999999993</v>
      </c>
      <c r="D33" s="36">
        <f t="shared" si="8"/>
        <v>64.286959999999993</v>
      </c>
      <c r="E33" s="36">
        <f t="shared" si="9"/>
        <v>13.49288</v>
      </c>
      <c r="F33" s="36">
        <f t="shared" si="10"/>
        <v>62.775309999999998</v>
      </c>
      <c r="G33" s="36">
        <f t="shared" si="11"/>
        <v>1.5116499999999959</v>
      </c>
      <c r="H33" s="82">
        <f t="shared" si="2"/>
        <v>0.82652469999999989</v>
      </c>
      <c r="I33" s="83"/>
      <c r="J33" s="37">
        <v>7</v>
      </c>
      <c r="K33" s="37" t="str">
        <f t="shared" si="3"/>
        <v>Lothian</v>
      </c>
      <c r="L33" s="36">
        <f t="shared" si="4"/>
        <v>81.93768</v>
      </c>
      <c r="M33" s="36">
        <f t="shared" si="5"/>
        <v>63.196370000000002</v>
      </c>
      <c r="N33" s="36">
        <f t="shared" si="12"/>
        <v>18.741309999999999</v>
      </c>
      <c r="O33" s="36">
        <f t="shared" si="13"/>
        <v>61.787039999999998</v>
      </c>
      <c r="P33" s="36">
        <f t="shared" si="14"/>
        <v>1.4093300000000042</v>
      </c>
      <c r="Q33" s="82">
        <f t="shared" si="6"/>
        <v>0.7712736</v>
      </c>
    </row>
    <row r="34" spans="1:17" s="37" customFormat="1" x14ac:dyDescent="0.2">
      <c r="A34" s="37">
        <v>6</v>
      </c>
      <c r="B34" s="37" t="str">
        <f t="shared" si="1"/>
        <v>Dumfries and Galloway</v>
      </c>
      <c r="C34" s="36">
        <f t="shared" si="7"/>
        <v>77.923103860929999</v>
      </c>
      <c r="D34" s="36">
        <f t="shared" si="8"/>
        <v>64.16616775165221</v>
      </c>
      <c r="E34" s="36">
        <f t="shared" si="9"/>
        <v>13.756936109277788</v>
      </c>
      <c r="F34" s="36">
        <f t="shared" si="10"/>
        <v>62.525294817598343</v>
      </c>
      <c r="G34" s="36">
        <f t="shared" si="11"/>
        <v>1.640872934053867</v>
      </c>
      <c r="H34" s="82">
        <f t="shared" si="2"/>
        <v>0.82345497769403664</v>
      </c>
      <c r="I34" s="83"/>
      <c r="J34" s="37">
        <v>6</v>
      </c>
      <c r="K34" s="37" t="str">
        <f t="shared" si="3"/>
        <v>Grampian</v>
      </c>
      <c r="L34" s="36">
        <f t="shared" si="4"/>
        <v>82.055819999999997</v>
      </c>
      <c r="M34" s="36">
        <f t="shared" si="5"/>
        <v>65.53716</v>
      </c>
      <c r="N34" s="36">
        <f t="shared" si="12"/>
        <v>16.518659999999997</v>
      </c>
      <c r="O34" s="36">
        <f t="shared" si="13"/>
        <v>64.233360000000005</v>
      </c>
      <c r="P34" s="36">
        <f t="shared" si="14"/>
        <v>1.3037999999999954</v>
      </c>
      <c r="Q34" s="82">
        <f t="shared" si="6"/>
        <v>0.79869000000000001</v>
      </c>
    </row>
    <row r="35" spans="1:17" s="37" customFormat="1" x14ac:dyDescent="0.2">
      <c r="A35" s="37">
        <v>5</v>
      </c>
      <c r="B35" s="37" t="str">
        <f t="shared" si="1"/>
        <v>Lothian</v>
      </c>
      <c r="C35" s="36">
        <f t="shared" si="7"/>
        <v>78.122659999999996</v>
      </c>
      <c r="D35" s="36">
        <f t="shared" si="8"/>
        <v>64.467870000000005</v>
      </c>
      <c r="E35" s="36">
        <f t="shared" si="9"/>
        <v>13.654789999999991</v>
      </c>
      <c r="F35" s="36">
        <f t="shared" si="10"/>
        <v>63.293909999999997</v>
      </c>
      <c r="G35" s="36">
        <f t="shared" si="11"/>
        <v>1.1739600000000081</v>
      </c>
      <c r="H35" s="82">
        <f t="shared" si="2"/>
        <v>0.82521349999999993</v>
      </c>
      <c r="I35" s="83"/>
      <c r="J35" s="37">
        <v>5</v>
      </c>
      <c r="K35" s="37" t="str">
        <f t="shared" si="3"/>
        <v>Orkney</v>
      </c>
      <c r="L35" s="36">
        <f t="shared" si="4"/>
        <v>82.069232158389994</v>
      </c>
      <c r="M35" s="36">
        <f t="shared" si="5"/>
        <v>73.315704775134748</v>
      </c>
      <c r="N35" s="36">
        <f t="shared" si="12"/>
        <v>8.7535273832552463</v>
      </c>
      <c r="O35" s="36">
        <f t="shared" si="13"/>
        <v>69.141563275008735</v>
      </c>
      <c r="P35" s="36">
        <f t="shared" si="14"/>
        <v>4.1741415001260123</v>
      </c>
      <c r="Q35" s="82">
        <f t="shared" si="6"/>
        <v>0.89333971875889706</v>
      </c>
    </row>
    <row r="36" spans="1:17" s="37" customFormat="1" x14ac:dyDescent="0.2">
      <c r="A36" s="37">
        <v>4</v>
      </c>
      <c r="B36" s="37" t="str">
        <f t="shared" si="1"/>
        <v>Grampian</v>
      </c>
      <c r="C36" s="36">
        <f t="shared" si="7"/>
        <v>78.376199999999997</v>
      </c>
      <c r="D36" s="36">
        <f t="shared" si="8"/>
        <v>65.007059999999996</v>
      </c>
      <c r="E36" s="36">
        <f t="shared" si="9"/>
        <v>13.369140000000002</v>
      </c>
      <c r="F36" s="36">
        <f t="shared" si="10"/>
        <v>63.817709999999998</v>
      </c>
      <c r="G36" s="36">
        <f t="shared" si="11"/>
        <v>1.1893499999999975</v>
      </c>
      <c r="H36" s="82">
        <f t="shared" si="2"/>
        <v>0.82942350000000009</v>
      </c>
      <c r="I36" s="83"/>
      <c r="J36" s="37">
        <v>4</v>
      </c>
      <c r="K36" s="37" t="str">
        <f t="shared" si="3"/>
        <v>Borders</v>
      </c>
      <c r="L36" s="36">
        <f t="shared" si="4"/>
        <v>82.089059684579993</v>
      </c>
      <c r="M36" s="36">
        <f t="shared" si="5"/>
        <v>65.31624687860392</v>
      </c>
      <c r="N36" s="36">
        <f t="shared" si="12"/>
        <v>16.772812805976073</v>
      </c>
      <c r="O36" s="36">
        <f t="shared" si="13"/>
        <v>63.294534345805587</v>
      </c>
      <c r="P36" s="36">
        <f t="shared" si="14"/>
        <v>2.0217125327983325</v>
      </c>
      <c r="Q36" s="82">
        <f t="shared" si="6"/>
        <v>0.79567541801033981</v>
      </c>
    </row>
    <row r="37" spans="1:17" s="37" customFormat="1" x14ac:dyDescent="0.2">
      <c r="A37" s="37">
        <v>3</v>
      </c>
      <c r="B37" s="37" t="str">
        <f t="shared" si="1"/>
        <v>Borders</v>
      </c>
      <c r="C37" s="36">
        <f t="shared" si="7"/>
        <v>78.833572738379999</v>
      </c>
      <c r="D37" s="36">
        <f t="shared" si="8"/>
        <v>63.498356269288877</v>
      </c>
      <c r="E37" s="36">
        <f t="shared" si="9"/>
        <v>15.335216469091122</v>
      </c>
      <c r="F37" s="36">
        <f t="shared" si="10"/>
        <v>61.644781472991752</v>
      </c>
      <c r="G37" s="36">
        <f t="shared" si="11"/>
        <v>1.8535747962971243</v>
      </c>
      <c r="H37" s="82">
        <f t="shared" si="2"/>
        <v>0.80547353194326055</v>
      </c>
      <c r="I37" s="83"/>
      <c r="J37" s="37">
        <v>3</v>
      </c>
      <c r="K37" s="37" t="str">
        <f t="shared" si="3"/>
        <v>Highland</v>
      </c>
      <c r="L37" s="36">
        <f t="shared" si="4"/>
        <v>82.198210000000003</v>
      </c>
      <c r="M37" s="36">
        <f t="shared" si="5"/>
        <v>65.280789999999996</v>
      </c>
      <c r="N37" s="36">
        <f t="shared" si="12"/>
        <v>16.917420000000007</v>
      </c>
      <c r="O37" s="36">
        <f t="shared" si="13"/>
        <v>63.50177</v>
      </c>
      <c r="P37" s="36">
        <f t="shared" si="14"/>
        <v>1.7790199999999956</v>
      </c>
      <c r="Q37" s="82">
        <f t="shared" si="6"/>
        <v>0.79418750000000005</v>
      </c>
    </row>
    <row r="38" spans="1:17" s="37" customFormat="1" x14ac:dyDescent="0.2">
      <c r="A38" s="37">
        <v>2</v>
      </c>
      <c r="B38" s="37" t="str">
        <f t="shared" si="1"/>
        <v>Orkney</v>
      </c>
      <c r="C38" s="36">
        <f t="shared" si="7"/>
        <v>79.086513703250006</v>
      </c>
      <c r="D38" s="36">
        <f t="shared" si="8"/>
        <v>66.679452823270154</v>
      </c>
      <c r="E38" s="36">
        <f t="shared" si="9"/>
        <v>12.407060879979852</v>
      </c>
      <c r="F38" s="36">
        <f t="shared" si="10"/>
        <v>62.614094725603699</v>
      </c>
      <c r="G38" s="36">
        <f t="shared" si="11"/>
        <v>4.0653580976664543</v>
      </c>
      <c r="H38" s="82">
        <f t="shared" si="2"/>
        <v>0.84312039690440921</v>
      </c>
      <c r="I38" s="83"/>
      <c r="J38" s="37">
        <v>2</v>
      </c>
      <c r="K38" s="37" t="str">
        <f t="shared" si="3"/>
        <v>Western Isles</v>
      </c>
      <c r="L38" s="36">
        <f t="shared" si="4"/>
        <v>82.750836329920006</v>
      </c>
      <c r="M38" s="36">
        <f t="shared" si="5"/>
        <v>66.912556293705848</v>
      </c>
      <c r="N38" s="36">
        <f t="shared" si="12"/>
        <v>15.838280036214158</v>
      </c>
      <c r="O38" s="36">
        <f t="shared" si="13"/>
        <v>63.845359739052832</v>
      </c>
      <c r="P38" s="36">
        <f t="shared" si="14"/>
        <v>3.067196554653016</v>
      </c>
      <c r="Q38" s="82">
        <f t="shared" si="6"/>
        <v>0.80860277987924634</v>
      </c>
    </row>
    <row r="39" spans="1:17" s="37" customFormat="1" x14ac:dyDescent="0.2">
      <c r="A39" s="37">
        <v>1</v>
      </c>
      <c r="B39" s="37" t="str">
        <f t="shared" si="1"/>
        <v>Shetland</v>
      </c>
      <c r="C39" s="36">
        <f t="shared" si="7"/>
        <v>79.481651787979999</v>
      </c>
      <c r="D39" s="36">
        <f t="shared" si="8"/>
        <v>67.494124780928459</v>
      </c>
      <c r="E39" s="36">
        <f t="shared" si="9"/>
        <v>11.98752700705154</v>
      </c>
      <c r="F39" s="36">
        <f t="shared" si="10"/>
        <v>62.029926656862862</v>
      </c>
      <c r="G39" s="36">
        <f t="shared" si="11"/>
        <v>5.4641981240655966</v>
      </c>
      <c r="H39" s="82">
        <f t="shared" si="2"/>
        <v>0.84917868794387064</v>
      </c>
      <c r="I39" s="83"/>
      <c r="J39" s="37">
        <v>1</v>
      </c>
      <c r="K39" s="37" t="str">
        <f t="shared" si="3"/>
        <v>Shetland</v>
      </c>
      <c r="L39" s="36">
        <f t="shared" si="4"/>
        <v>83.371806702789996</v>
      </c>
      <c r="M39" s="36">
        <f t="shared" si="5"/>
        <v>58.359449311837501</v>
      </c>
      <c r="N39" s="36">
        <f t="shared" si="12"/>
        <v>25.012357390952495</v>
      </c>
      <c r="O39" s="36">
        <f t="shared" si="13"/>
        <v>51.368842123648513</v>
      </c>
      <c r="P39" s="36">
        <f t="shared" si="14"/>
        <v>6.9906071881889886</v>
      </c>
      <c r="Q39" s="82">
        <f t="shared" si="6"/>
        <v>0.69999021995387001</v>
      </c>
    </row>
    <row r="40" spans="1:17" s="37" customFormat="1" x14ac:dyDescent="0.2"/>
    <row r="41" spans="1:17" s="37" customFormat="1" x14ac:dyDescent="0.2">
      <c r="E41" s="36"/>
    </row>
    <row r="42" spans="1:17" s="37" customFormat="1" x14ac:dyDescent="0.2"/>
    <row r="43" spans="1:17" s="37" customFormat="1" x14ac:dyDescent="0.2"/>
    <row r="44" spans="1:17" s="37" customFormat="1" x14ac:dyDescent="0.2"/>
    <row r="45" spans="1:17" s="37" customFormat="1" x14ac:dyDescent="0.2"/>
    <row r="46" spans="1:17" s="37" customFormat="1" x14ac:dyDescent="0.2"/>
    <row r="47" spans="1:17" s="37" customFormat="1" x14ac:dyDescent="0.2"/>
    <row r="48" spans="1:17" s="37" customFormat="1" x14ac:dyDescent="0.2"/>
    <row r="49" s="37" customFormat="1" x14ac:dyDescent="0.2"/>
    <row r="50" s="37" customFormat="1" x14ac:dyDescent="0.2"/>
    <row r="51" s="37" customFormat="1" x14ac:dyDescent="0.2"/>
  </sheetData>
  <mergeCells count="22">
    <mergeCell ref="A1:I1"/>
    <mergeCell ref="K1:L1"/>
    <mergeCell ref="F4:F6"/>
    <mergeCell ref="G4:G6"/>
    <mergeCell ref="H4:H6"/>
    <mergeCell ref="I4:I6"/>
    <mergeCell ref="J4:J6"/>
    <mergeCell ref="K4:K6"/>
    <mergeCell ref="L4:L6"/>
    <mergeCell ref="Q4:Q6"/>
    <mergeCell ref="A22:C22"/>
    <mergeCell ref="B4:B6"/>
    <mergeCell ref="C4:C6"/>
    <mergeCell ref="D4:D6"/>
    <mergeCell ref="E4:E6"/>
    <mergeCell ref="A3:A6"/>
    <mergeCell ref="B3:I3"/>
    <mergeCell ref="J3:Q3"/>
    <mergeCell ref="M4:M6"/>
    <mergeCell ref="N4:N6"/>
    <mergeCell ref="O4:O6"/>
    <mergeCell ref="P4:P6"/>
  </mergeCells>
  <hyperlinks>
    <hyperlink ref="K1" location="Contents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workbookViewId="0">
      <selection sqref="A1:G2"/>
    </sheetView>
  </sheetViews>
  <sheetFormatPr defaultRowHeight="12.75" x14ac:dyDescent="0.2"/>
  <cols>
    <col min="1" max="1" width="24.28515625" style="29" customWidth="1"/>
    <col min="2" max="2" width="12.5703125" style="29" customWidth="1"/>
    <col min="3" max="3" width="11.85546875" style="29" customWidth="1"/>
    <col min="4" max="4" width="16" style="29" customWidth="1"/>
    <col min="5" max="5" width="12.5703125" style="29" customWidth="1"/>
    <col min="6" max="6" width="12.42578125" style="29" customWidth="1"/>
    <col min="7" max="7" width="15.140625" style="81" customWidth="1"/>
    <col min="8" max="8" width="9.140625" style="29"/>
    <col min="9" max="11" width="9.140625" style="63"/>
    <col min="12" max="16384" width="9.140625" style="29"/>
  </cols>
  <sheetData>
    <row r="1" spans="1:37" ht="18" customHeight="1" x14ac:dyDescent="0.2">
      <c r="A1" s="195" t="s">
        <v>148</v>
      </c>
      <c r="B1" s="195"/>
      <c r="C1" s="195"/>
      <c r="D1" s="195"/>
      <c r="E1" s="195"/>
      <c r="F1" s="195"/>
      <c r="G1" s="195"/>
      <c r="H1" s="69"/>
      <c r="I1" s="176" t="s">
        <v>162</v>
      </c>
      <c r="J1" s="176"/>
      <c r="K1" s="29"/>
      <c r="L1" s="69"/>
      <c r="M1" s="69"/>
      <c r="N1" s="69"/>
      <c r="O1" s="69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8" customHeight="1" x14ac:dyDescent="0.2">
      <c r="A2" s="195"/>
      <c r="B2" s="195"/>
      <c r="C2" s="195"/>
      <c r="D2" s="195"/>
      <c r="E2" s="195"/>
      <c r="F2" s="195"/>
      <c r="G2" s="195"/>
      <c r="H2" s="69"/>
      <c r="I2" s="69"/>
      <c r="J2" s="69"/>
      <c r="K2" s="29"/>
      <c r="L2" s="69"/>
      <c r="M2" s="69"/>
      <c r="N2" s="69"/>
      <c r="O2" s="6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15" customHeight="1" x14ac:dyDescent="0.2">
      <c r="A3" s="87"/>
    </row>
    <row r="4" spans="1:37" x14ac:dyDescent="0.2">
      <c r="A4" s="194" t="s">
        <v>66</v>
      </c>
      <c r="B4" s="175" t="s">
        <v>1</v>
      </c>
      <c r="C4" s="175"/>
      <c r="D4" s="175"/>
      <c r="E4" s="174" t="s">
        <v>2</v>
      </c>
      <c r="F4" s="175"/>
      <c r="G4" s="175"/>
    </row>
    <row r="5" spans="1:37" ht="15" customHeight="1" x14ac:dyDescent="0.2">
      <c r="A5" s="194"/>
      <c r="B5" s="157" t="s">
        <v>53</v>
      </c>
      <c r="C5" s="160" t="s">
        <v>54</v>
      </c>
      <c r="D5" s="196" t="s">
        <v>177</v>
      </c>
      <c r="E5" s="157" t="s">
        <v>53</v>
      </c>
      <c r="F5" s="160" t="s">
        <v>54</v>
      </c>
      <c r="G5" s="196" t="s">
        <v>177</v>
      </c>
    </row>
    <row r="6" spans="1:37" x14ac:dyDescent="0.2">
      <c r="A6" s="194"/>
      <c r="B6" s="158"/>
      <c r="C6" s="161"/>
      <c r="D6" s="197"/>
      <c r="E6" s="158"/>
      <c r="F6" s="161"/>
      <c r="G6" s="197"/>
    </row>
    <row r="7" spans="1:37" x14ac:dyDescent="0.2">
      <c r="A7" s="194"/>
      <c r="B7" s="159"/>
      <c r="C7" s="162"/>
      <c r="D7" s="198"/>
      <c r="E7" s="159"/>
      <c r="F7" s="162"/>
      <c r="G7" s="198"/>
    </row>
    <row r="8" spans="1:37" x14ac:dyDescent="0.2">
      <c r="A8" s="52" t="s">
        <v>10</v>
      </c>
      <c r="B8" s="70">
        <v>76.898899999999998</v>
      </c>
      <c r="C8" s="71">
        <v>60.956635205975083</v>
      </c>
      <c r="D8" s="111">
        <v>0.79268535170270593</v>
      </c>
      <c r="E8" s="70">
        <v>81.136579999999995</v>
      </c>
      <c r="F8" s="71">
        <v>63.406519250054409</v>
      </c>
      <c r="G8" s="111">
        <v>0.78147883826293385</v>
      </c>
      <c r="H8" s="75"/>
      <c r="I8" s="64"/>
      <c r="J8" s="112"/>
      <c r="K8" s="64"/>
      <c r="L8" s="64"/>
      <c r="M8" s="112"/>
    </row>
    <row r="9" spans="1:37" x14ac:dyDescent="0.2">
      <c r="A9" s="52" t="s">
        <v>11</v>
      </c>
      <c r="B9" s="75">
        <v>79.225530000000006</v>
      </c>
      <c r="C9" s="64">
        <v>68.922100497433874</v>
      </c>
      <c r="D9" s="112">
        <v>0.86994806044909823</v>
      </c>
      <c r="E9" s="75">
        <v>82.896209999999996</v>
      </c>
      <c r="F9" s="64">
        <v>67.985772605854919</v>
      </c>
      <c r="G9" s="112">
        <v>0.82013129723446743</v>
      </c>
      <c r="H9" s="75"/>
      <c r="I9" s="64"/>
      <c r="J9" s="112"/>
      <c r="K9" s="64"/>
      <c r="L9" s="64"/>
      <c r="M9" s="112"/>
    </row>
    <row r="10" spans="1:37" x14ac:dyDescent="0.2">
      <c r="A10" s="52" t="s">
        <v>12</v>
      </c>
      <c r="B10" s="75">
        <v>78.353859999999997</v>
      </c>
      <c r="C10" s="64">
        <v>61.154928229761254</v>
      </c>
      <c r="D10" s="112">
        <v>0.7804966980465835</v>
      </c>
      <c r="E10" s="75">
        <v>81.755139999999997</v>
      </c>
      <c r="F10" s="64">
        <v>63.387964407547777</v>
      </c>
      <c r="G10" s="112">
        <v>0.77533918107658362</v>
      </c>
      <c r="H10" s="75"/>
      <c r="I10" s="64"/>
      <c r="J10" s="112"/>
      <c r="K10" s="64"/>
      <c r="L10" s="64"/>
      <c r="M10" s="112"/>
    </row>
    <row r="11" spans="1:37" x14ac:dyDescent="0.2">
      <c r="A11" s="52" t="s">
        <v>13</v>
      </c>
      <c r="B11" s="75">
        <v>77.884950000000003</v>
      </c>
      <c r="C11" s="64">
        <v>65.210927748585163</v>
      </c>
      <c r="D11" s="112">
        <v>0.83727250482283044</v>
      </c>
      <c r="E11" s="75">
        <v>81.844880000000003</v>
      </c>
      <c r="F11" s="64">
        <v>62.949238645717962</v>
      </c>
      <c r="G11" s="112">
        <v>0.76912858343315915</v>
      </c>
      <c r="H11" s="75"/>
      <c r="I11" s="64"/>
      <c r="J11" s="112"/>
      <c r="K11" s="64"/>
      <c r="L11" s="64"/>
      <c r="M11" s="112"/>
    </row>
    <row r="12" spans="1:37" x14ac:dyDescent="0.2">
      <c r="A12" s="52" t="s">
        <v>14</v>
      </c>
      <c r="B12" s="75">
        <v>78.080280000000002</v>
      </c>
      <c r="C12" s="64">
        <v>65.396534481997946</v>
      </c>
      <c r="D12" s="112">
        <v>0.83755506460346618</v>
      </c>
      <c r="E12" s="75">
        <v>82.292310000000001</v>
      </c>
      <c r="F12" s="64">
        <v>63.861015409904567</v>
      </c>
      <c r="G12" s="112">
        <v>0.77602648910658412</v>
      </c>
      <c r="H12" s="75"/>
      <c r="I12" s="64"/>
      <c r="J12" s="112"/>
      <c r="K12" s="64"/>
      <c r="L12" s="64"/>
      <c r="M12" s="112"/>
    </row>
    <row r="13" spans="1:37" x14ac:dyDescent="0.2">
      <c r="A13" s="52" t="s">
        <v>15</v>
      </c>
      <c r="B13" s="75">
        <v>76.902109999999993</v>
      </c>
      <c r="C13" s="64">
        <v>62.208905649315867</v>
      </c>
      <c r="D13" s="112">
        <v>0.80893628748623048</v>
      </c>
      <c r="E13" s="75">
        <v>80.669510000000002</v>
      </c>
      <c r="F13" s="64">
        <v>61.561398855854691</v>
      </c>
      <c r="G13" s="112">
        <v>0.76313097117463702</v>
      </c>
      <c r="H13" s="75"/>
      <c r="I13" s="64"/>
      <c r="J13" s="112"/>
      <c r="K13" s="64"/>
      <c r="L13" s="64"/>
      <c r="M13" s="112"/>
    </row>
    <row r="14" spans="1:37" x14ac:dyDescent="0.2">
      <c r="A14" s="52" t="s">
        <v>16</v>
      </c>
      <c r="B14" s="75">
        <v>77.923100000000005</v>
      </c>
      <c r="C14" s="64">
        <v>64.16616775165221</v>
      </c>
      <c r="D14" s="112">
        <v>0.82345497769403664</v>
      </c>
      <c r="E14" s="75">
        <v>81.762789999999995</v>
      </c>
      <c r="F14" s="64">
        <v>64.250831230958724</v>
      </c>
      <c r="G14" s="112">
        <v>0.78581998545751475</v>
      </c>
      <c r="H14" s="75"/>
      <c r="I14" s="64"/>
      <c r="J14" s="112"/>
      <c r="K14" s="64"/>
      <c r="L14" s="64"/>
      <c r="M14" s="112"/>
    </row>
    <row r="15" spans="1:37" x14ac:dyDescent="0.2">
      <c r="A15" s="52" t="s">
        <v>17</v>
      </c>
      <c r="B15" s="75">
        <v>73.954660000000004</v>
      </c>
      <c r="C15" s="64">
        <v>56.458655541589913</v>
      </c>
      <c r="D15" s="112">
        <v>0.76342250927238164</v>
      </c>
      <c r="E15" s="75">
        <v>79.225049999999996</v>
      </c>
      <c r="F15" s="64">
        <v>59.823129456741988</v>
      </c>
      <c r="G15" s="112">
        <v>0.75510369053907467</v>
      </c>
      <c r="H15" s="75"/>
      <c r="I15" s="64"/>
      <c r="J15" s="112"/>
      <c r="K15" s="64"/>
      <c r="L15" s="64"/>
      <c r="M15" s="112"/>
    </row>
    <row r="16" spans="1:37" x14ac:dyDescent="0.2">
      <c r="A16" s="52" t="s">
        <v>18</v>
      </c>
      <c r="B16" s="75">
        <v>76.007080000000002</v>
      </c>
      <c r="C16" s="64">
        <v>57.785439628044202</v>
      </c>
      <c r="D16" s="112">
        <v>0.76026394223755545</v>
      </c>
      <c r="E16" s="75">
        <v>79.963449999999995</v>
      </c>
      <c r="F16" s="64">
        <v>58.749267486454869</v>
      </c>
      <c r="G16" s="112">
        <v>0.73470146657268254</v>
      </c>
      <c r="H16" s="75"/>
      <c r="I16" s="64"/>
      <c r="J16" s="112"/>
      <c r="K16" s="64"/>
      <c r="L16" s="64"/>
      <c r="M16" s="112"/>
    </row>
    <row r="17" spans="1:13" x14ac:dyDescent="0.2">
      <c r="A17" s="52" t="s">
        <v>19</v>
      </c>
      <c r="B17" s="75">
        <v>80.370810000000006</v>
      </c>
      <c r="C17" s="64">
        <v>69.68756047202244</v>
      </c>
      <c r="D17" s="112">
        <v>0.86707547011438113</v>
      </c>
      <c r="E17" s="75">
        <v>83.377979999999994</v>
      </c>
      <c r="F17" s="64">
        <v>68.363179880998942</v>
      </c>
      <c r="G17" s="112">
        <v>0.81991884759840095</v>
      </c>
      <c r="H17" s="75"/>
      <c r="I17" s="64"/>
      <c r="J17" s="112"/>
      <c r="K17" s="64"/>
      <c r="L17" s="64"/>
      <c r="M17" s="112"/>
    </row>
    <row r="18" spans="1:13" x14ac:dyDescent="0.2">
      <c r="A18" s="52" t="s">
        <v>20</v>
      </c>
      <c r="B18" s="75">
        <v>78.641909999999996</v>
      </c>
      <c r="C18" s="64">
        <v>65.451291476109304</v>
      </c>
      <c r="D18" s="112">
        <v>0.83226990173682591</v>
      </c>
      <c r="E18" s="75">
        <v>82.366960000000006</v>
      </c>
      <c r="F18" s="64">
        <v>64.028326567203351</v>
      </c>
      <c r="G18" s="112">
        <v>0.77735453083803496</v>
      </c>
      <c r="H18" s="75"/>
      <c r="I18" s="64"/>
      <c r="J18" s="112"/>
      <c r="K18" s="64"/>
      <c r="L18" s="64"/>
      <c r="M18" s="112"/>
    </row>
    <row r="19" spans="1:13" x14ac:dyDescent="0.2">
      <c r="A19" s="52" t="s">
        <v>21</v>
      </c>
      <c r="B19" s="75">
        <v>80.681010000000001</v>
      </c>
      <c r="C19" s="64">
        <v>68.767378386065857</v>
      </c>
      <c r="D19" s="112">
        <v>0.85233659155964647</v>
      </c>
      <c r="E19" s="75">
        <v>83.565560000000005</v>
      </c>
      <c r="F19" s="64">
        <v>66.135476707983059</v>
      </c>
      <c r="G19" s="112">
        <v>0.79142021853354183</v>
      </c>
      <c r="H19" s="75"/>
      <c r="I19" s="64"/>
      <c r="J19" s="112"/>
      <c r="K19" s="64"/>
      <c r="L19" s="64"/>
      <c r="M19" s="112"/>
    </row>
    <row r="20" spans="1:13" x14ac:dyDescent="0.2">
      <c r="A20" s="52" t="s">
        <v>22</v>
      </c>
      <c r="B20" s="75">
        <v>77.101470000000006</v>
      </c>
      <c r="C20" s="64">
        <v>62.103214978145559</v>
      </c>
      <c r="D20" s="112">
        <v>0.80547382731120942</v>
      </c>
      <c r="E20" s="75">
        <v>80.303139999999999</v>
      </c>
      <c r="F20" s="64">
        <v>60.201337668232412</v>
      </c>
      <c r="G20" s="112">
        <v>0.74967596901028177</v>
      </c>
      <c r="H20" s="75"/>
      <c r="I20" s="64"/>
      <c r="J20" s="112"/>
      <c r="K20" s="64"/>
      <c r="L20" s="64"/>
      <c r="M20" s="112"/>
    </row>
    <row r="21" spans="1:13" x14ac:dyDescent="0.2">
      <c r="A21" s="52" t="s">
        <v>23</v>
      </c>
      <c r="B21" s="75">
        <v>77.232830000000007</v>
      </c>
      <c r="C21" s="64">
        <v>60.972461768636592</v>
      </c>
      <c r="D21" s="112">
        <v>0.78946298824838057</v>
      </c>
      <c r="E21" s="75">
        <v>81.000500000000002</v>
      </c>
      <c r="F21" s="64">
        <v>60.161359223823993</v>
      </c>
      <c r="G21" s="112">
        <v>0.74272823722252712</v>
      </c>
      <c r="H21" s="75"/>
      <c r="I21" s="64"/>
      <c r="J21" s="112"/>
      <c r="K21" s="64"/>
      <c r="L21" s="64"/>
      <c r="M21" s="112"/>
    </row>
    <row r="22" spans="1:13" x14ac:dyDescent="0.2">
      <c r="A22" s="52" t="s">
        <v>24</v>
      </c>
      <c r="B22" s="75">
        <v>73.362830000000002</v>
      </c>
      <c r="C22" s="64">
        <v>56.084609373507917</v>
      </c>
      <c r="D22" s="112">
        <v>0.76448265921576852</v>
      </c>
      <c r="E22" s="75">
        <v>78.662710000000004</v>
      </c>
      <c r="F22" s="64">
        <v>58.156877122950547</v>
      </c>
      <c r="G22" s="112">
        <v>0.73931950656179168</v>
      </c>
      <c r="H22" s="75"/>
      <c r="I22" s="64"/>
      <c r="J22" s="112"/>
      <c r="K22" s="64"/>
      <c r="L22" s="64"/>
      <c r="M22" s="112"/>
    </row>
    <row r="23" spans="1:13" x14ac:dyDescent="0.2">
      <c r="A23" s="52" t="s">
        <v>25</v>
      </c>
      <c r="B23" s="75">
        <v>77.754059999999996</v>
      </c>
      <c r="C23" s="64">
        <v>64.213587101333587</v>
      </c>
      <c r="D23" s="112">
        <v>0.82585514669135873</v>
      </c>
      <c r="E23" s="75">
        <v>82.351179999999999</v>
      </c>
      <c r="F23" s="64">
        <v>65.770287181172336</v>
      </c>
      <c r="G23" s="112">
        <v>0.79865630258716191</v>
      </c>
      <c r="H23" s="75"/>
      <c r="I23" s="64"/>
      <c r="J23" s="112"/>
      <c r="K23" s="64"/>
      <c r="L23" s="64"/>
      <c r="M23" s="112"/>
    </row>
    <row r="24" spans="1:13" x14ac:dyDescent="0.2">
      <c r="A24" s="52" t="s">
        <v>26</v>
      </c>
      <c r="B24" s="75">
        <v>75.164060000000006</v>
      </c>
      <c r="C24" s="64">
        <v>59.580852723303138</v>
      </c>
      <c r="D24" s="112">
        <v>0.79267736296562386</v>
      </c>
      <c r="E24" s="75">
        <v>79.597520000000003</v>
      </c>
      <c r="F24" s="64">
        <v>59.705769474754547</v>
      </c>
      <c r="G24" s="112">
        <v>0.75009587393974597</v>
      </c>
      <c r="H24" s="75"/>
      <c r="I24" s="64"/>
      <c r="J24" s="112"/>
      <c r="K24" s="64"/>
      <c r="L24" s="64"/>
      <c r="M24" s="112"/>
    </row>
    <row r="25" spans="1:13" x14ac:dyDescent="0.2">
      <c r="A25" s="52" t="s">
        <v>27</v>
      </c>
      <c r="B25" s="75">
        <v>77.921099999999996</v>
      </c>
      <c r="C25" s="64">
        <v>61.016905658499802</v>
      </c>
      <c r="D25" s="112">
        <v>0.78306013916633499</v>
      </c>
      <c r="E25" s="75">
        <v>81.679029999999997</v>
      </c>
      <c r="F25" s="64">
        <v>63.457679950769403</v>
      </c>
      <c r="G25" s="112">
        <v>0.77691521296866417</v>
      </c>
      <c r="H25" s="75"/>
      <c r="I25" s="64"/>
      <c r="J25" s="112"/>
      <c r="K25" s="64"/>
      <c r="L25" s="64"/>
      <c r="M25" s="112"/>
    </row>
    <row r="26" spans="1:13" x14ac:dyDescent="0.2">
      <c r="A26" s="52" t="s">
        <v>28</v>
      </c>
      <c r="B26" s="75">
        <v>78.969210000000004</v>
      </c>
      <c r="C26" s="64">
        <v>62.123699381072328</v>
      </c>
      <c r="D26" s="112">
        <v>0.7866825494401205</v>
      </c>
      <c r="E26" s="75">
        <v>81.678049999999999</v>
      </c>
      <c r="F26" s="64">
        <v>62.109913948941433</v>
      </c>
      <c r="G26" s="112">
        <v>0.76042358352623141</v>
      </c>
      <c r="H26" s="75"/>
      <c r="I26" s="64"/>
      <c r="J26" s="112"/>
      <c r="K26" s="64"/>
      <c r="L26" s="64"/>
      <c r="M26" s="112"/>
    </row>
    <row r="27" spans="1:13" x14ac:dyDescent="0.2">
      <c r="A27" s="52" t="s">
        <v>29</v>
      </c>
      <c r="B27" s="75">
        <v>77.441569999999999</v>
      </c>
      <c r="C27" s="64">
        <v>66.065012383402774</v>
      </c>
      <c r="D27" s="112">
        <v>0.85309494954030041</v>
      </c>
      <c r="E27" s="75">
        <v>82.750839999999997</v>
      </c>
      <c r="F27" s="64">
        <v>66.912556293705848</v>
      </c>
      <c r="G27" s="112">
        <v>0.80860277987924634</v>
      </c>
      <c r="H27" s="75"/>
      <c r="I27" s="64"/>
      <c r="J27" s="112"/>
      <c r="K27" s="64"/>
      <c r="L27" s="64"/>
      <c r="M27" s="112"/>
    </row>
    <row r="28" spans="1:13" x14ac:dyDescent="0.2">
      <c r="A28" s="52" t="s">
        <v>30</v>
      </c>
      <c r="B28" s="75">
        <v>76.339659999999995</v>
      </c>
      <c r="C28" s="64">
        <v>57.326551524809972</v>
      </c>
      <c r="D28" s="112">
        <v>0.75094066019043948</v>
      </c>
      <c r="E28" s="75">
        <v>79.875020000000006</v>
      </c>
      <c r="F28" s="64">
        <v>56.012085804986263</v>
      </c>
      <c r="G28" s="112">
        <v>0.701246554405902</v>
      </c>
      <c r="H28" s="75"/>
      <c r="I28" s="64"/>
      <c r="J28" s="112"/>
      <c r="K28" s="64"/>
      <c r="L28" s="64"/>
      <c r="M28" s="112"/>
    </row>
    <row r="29" spans="1:13" x14ac:dyDescent="0.2">
      <c r="A29" s="52" t="s">
        <v>31</v>
      </c>
      <c r="B29" s="75">
        <v>75.230440000000002</v>
      </c>
      <c r="C29" s="64">
        <v>57.958290798938343</v>
      </c>
      <c r="D29" s="112">
        <v>0.77041010726269965</v>
      </c>
      <c r="E29" s="75">
        <v>79.613129999999998</v>
      </c>
      <c r="F29" s="64">
        <v>58.942624935905123</v>
      </c>
      <c r="G29" s="112">
        <v>0.74036312960568795</v>
      </c>
      <c r="H29" s="75"/>
      <c r="I29" s="64"/>
      <c r="J29" s="112"/>
      <c r="K29" s="64"/>
      <c r="L29" s="64"/>
      <c r="M29" s="112"/>
    </row>
    <row r="30" spans="1:13" x14ac:dyDescent="0.2">
      <c r="A30" s="52" t="s">
        <v>32</v>
      </c>
      <c r="B30" s="75">
        <v>79.086510000000004</v>
      </c>
      <c r="C30" s="64">
        <v>66.679452823270154</v>
      </c>
      <c r="D30" s="112">
        <v>0.84312039690440921</v>
      </c>
      <c r="E30" s="75">
        <v>82.069230000000005</v>
      </c>
      <c r="F30" s="64">
        <v>73.315704775134748</v>
      </c>
      <c r="G30" s="112">
        <v>0.89333971875889706</v>
      </c>
      <c r="H30" s="75"/>
      <c r="I30" s="64"/>
      <c r="J30" s="112"/>
      <c r="K30" s="64"/>
      <c r="L30" s="64"/>
      <c r="M30" s="112"/>
    </row>
    <row r="31" spans="1:13" x14ac:dyDescent="0.2">
      <c r="A31" s="52" t="s">
        <v>33</v>
      </c>
      <c r="B31" s="75">
        <v>79.126499999999993</v>
      </c>
      <c r="C31" s="64">
        <v>66.637149841342747</v>
      </c>
      <c r="D31" s="112">
        <v>0.84215967038415129</v>
      </c>
      <c r="E31" s="75">
        <v>82.805840000000003</v>
      </c>
      <c r="F31" s="64">
        <v>65.989596036199814</v>
      </c>
      <c r="G31" s="112">
        <v>0.79691962016220552</v>
      </c>
      <c r="H31" s="75"/>
      <c r="I31" s="64"/>
      <c r="J31" s="112"/>
      <c r="K31" s="64"/>
      <c r="L31" s="64"/>
      <c r="M31" s="112"/>
    </row>
    <row r="32" spans="1:13" x14ac:dyDescent="0.2">
      <c r="A32" s="52" t="s">
        <v>34</v>
      </c>
      <c r="B32" s="75">
        <v>75.818550000000002</v>
      </c>
      <c r="C32" s="64">
        <v>60.174244041878019</v>
      </c>
      <c r="D32" s="112">
        <v>0.79366128510849909</v>
      </c>
      <c r="E32" s="75">
        <v>80.413380000000004</v>
      </c>
      <c r="F32" s="64">
        <v>62.160399109930417</v>
      </c>
      <c r="G32" s="112">
        <v>0.7730106607072087</v>
      </c>
      <c r="H32" s="75"/>
      <c r="I32" s="64"/>
      <c r="J32" s="112"/>
      <c r="K32" s="64"/>
      <c r="L32" s="64"/>
      <c r="M32" s="112"/>
    </row>
    <row r="33" spans="1:13" x14ac:dyDescent="0.2">
      <c r="A33" s="52" t="s">
        <v>35</v>
      </c>
      <c r="B33" s="75">
        <v>78.833569999999995</v>
      </c>
      <c r="C33" s="64">
        <v>63.498356269288877</v>
      </c>
      <c r="D33" s="112">
        <v>0.80547353194326055</v>
      </c>
      <c r="E33" s="75">
        <v>82.089060000000003</v>
      </c>
      <c r="F33" s="64">
        <v>65.31624687860392</v>
      </c>
      <c r="G33" s="112">
        <v>0.79567541801033981</v>
      </c>
      <c r="H33" s="75"/>
      <c r="I33" s="64"/>
      <c r="J33" s="112"/>
      <c r="K33" s="64"/>
      <c r="L33" s="64"/>
      <c r="M33" s="112"/>
    </row>
    <row r="34" spans="1:13" x14ac:dyDescent="0.2">
      <c r="A34" s="52" t="s">
        <v>36</v>
      </c>
      <c r="B34" s="75">
        <v>79.481650000000002</v>
      </c>
      <c r="C34" s="64">
        <v>67.494124780928459</v>
      </c>
      <c r="D34" s="112">
        <v>0.84917868794387064</v>
      </c>
      <c r="E34" s="75">
        <v>83.371809999999996</v>
      </c>
      <c r="F34" s="64">
        <v>58.359449311837501</v>
      </c>
      <c r="G34" s="112">
        <v>0.69999021995387001</v>
      </c>
      <c r="H34" s="75"/>
      <c r="I34" s="64"/>
      <c r="J34" s="112"/>
      <c r="K34" s="64"/>
      <c r="L34" s="64"/>
      <c r="M34" s="112"/>
    </row>
    <row r="35" spans="1:13" x14ac:dyDescent="0.2">
      <c r="A35" s="52" t="s">
        <v>37</v>
      </c>
      <c r="B35" s="75">
        <v>77.30095</v>
      </c>
      <c r="C35" s="64">
        <v>61.683186261263529</v>
      </c>
      <c r="D35" s="112">
        <v>0.79796160590081877</v>
      </c>
      <c r="E35" s="75">
        <v>81.256969999999995</v>
      </c>
      <c r="F35" s="64">
        <v>63.693762615924953</v>
      </c>
      <c r="G35" s="112">
        <v>0.78385600904348252</v>
      </c>
      <c r="H35" s="75"/>
      <c r="I35" s="64"/>
      <c r="J35" s="112"/>
      <c r="K35" s="64"/>
      <c r="L35" s="64"/>
      <c r="M35" s="112"/>
    </row>
    <row r="36" spans="1:13" x14ac:dyDescent="0.2">
      <c r="A36" s="52" t="s">
        <v>38</v>
      </c>
      <c r="B36" s="75">
        <v>76.828389999999999</v>
      </c>
      <c r="C36" s="64">
        <v>59.267278676274977</v>
      </c>
      <c r="D36" s="112">
        <v>0.77142414854652541</v>
      </c>
      <c r="E36" s="75">
        <v>80.633700000000005</v>
      </c>
      <c r="F36" s="64">
        <v>62.209822095446341</v>
      </c>
      <c r="G36" s="112">
        <v>0.77151146284666827</v>
      </c>
      <c r="H36" s="75"/>
      <c r="I36" s="64"/>
      <c r="J36" s="112"/>
      <c r="K36" s="64"/>
      <c r="L36" s="64"/>
      <c r="M36" s="112"/>
    </row>
    <row r="37" spans="1:13" x14ac:dyDescent="0.2">
      <c r="A37" s="52" t="s">
        <v>39</v>
      </c>
      <c r="B37" s="75">
        <v>78.677589999999995</v>
      </c>
      <c r="C37" s="64">
        <v>63.275900700254262</v>
      </c>
      <c r="D37" s="112">
        <v>0.80424303009192655</v>
      </c>
      <c r="E37" s="75">
        <v>82.829840000000004</v>
      </c>
      <c r="F37" s="64">
        <v>64.379307689631474</v>
      </c>
      <c r="G37" s="112">
        <v>0.77724773708553885</v>
      </c>
      <c r="H37" s="75"/>
      <c r="I37" s="64"/>
      <c r="J37" s="112"/>
      <c r="K37" s="64"/>
      <c r="L37" s="64"/>
      <c r="M37" s="112"/>
    </row>
    <row r="38" spans="1:13" x14ac:dyDescent="0.2">
      <c r="A38" s="52" t="s">
        <v>40</v>
      </c>
      <c r="B38" s="75">
        <v>74.989490000000004</v>
      </c>
      <c r="C38" s="64">
        <v>58.345977757494332</v>
      </c>
      <c r="D38" s="112">
        <v>0.77805545212225913</v>
      </c>
      <c r="E38" s="75">
        <v>79.198319999999995</v>
      </c>
      <c r="F38" s="64">
        <v>60.65589065440448</v>
      </c>
      <c r="G38" s="112">
        <v>0.76587340603065013</v>
      </c>
      <c r="H38" s="75"/>
      <c r="I38" s="64"/>
      <c r="J38" s="112"/>
      <c r="K38" s="64"/>
      <c r="L38" s="64"/>
      <c r="M38" s="112"/>
    </row>
    <row r="39" spans="1:13" x14ac:dyDescent="0.2">
      <c r="A39" s="59" t="s">
        <v>41</v>
      </c>
      <c r="B39" s="77">
        <v>77.791529999999995</v>
      </c>
      <c r="C39" s="78">
        <v>63.039810204892717</v>
      </c>
      <c r="D39" s="113">
        <v>0.81036855008448572</v>
      </c>
      <c r="E39" s="77">
        <v>80.779880000000006</v>
      </c>
      <c r="F39" s="78">
        <v>61.814919832159511</v>
      </c>
      <c r="G39" s="113">
        <v>0.76522664846919985</v>
      </c>
      <c r="H39" s="75"/>
      <c r="I39" s="64"/>
      <c r="J39" s="112"/>
      <c r="K39" s="64"/>
      <c r="L39" s="64"/>
      <c r="M39" s="112"/>
    </row>
    <row r="41" spans="1:13" x14ac:dyDescent="0.2">
      <c r="A41" s="156" t="s">
        <v>146</v>
      </c>
      <c r="B41" s="156"/>
      <c r="C41" s="156"/>
      <c r="D41" s="156"/>
    </row>
    <row r="43" spans="1:13" x14ac:dyDescent="0.2">
      <c r="A43" s="147" t="s">
        <v>142</v>
      </c>
      <c r="B43" s="147"/>
    </row>
  </sheetData>
  <mergeCells count="13">
    <mergeCell ref="A43:B43"/>
    <mergeCell ref="A1:G2"/>
    <mergeCell ref="B5:B7"/>
    <mergeCell ref="C5:C7"/>
    <mergeCell ref="D5:D7"/>
    <mergeCell ref="E5:E7"/>
    <mergeCell ref="F5:F7"/>
    <mergeCell ref="G5:G7"/>
    <mergeCell ref="I1:J1"/>
    <mergeCell ref="A41:D41"/>
    <mergeCell ref="A4:A7"/>
    <mergeCell ref="B4:D4"/>
    <mergeCell ref="E4:G4"/>
  </mergeCells>
  <hyperlinks>
    <hyperlink ref="I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workbookViewId="0">
      <selection sqref="A1:I1"/>
    </sheetView>
  </sheetViews>
  <sheetFormatPr defaultRowHeight="14.25" x14ac:dyDescent="0.2"/>
  <cols>
    <col min="1" max="1" width="25.85546875" style="2" customWidth="1"/>
    <col min="2" max="2" width="11.85546875" style="2" customWidth="1"/>
    <col min="3" max="3" width="13" style="2" customWidth="1"/>
    <col min="4" max="4" width="12.5703125" style="2" customWidth="1"/>
    <col min="5" max="5" width="12.42578125" style="2" customWidth="1"/>
    <col min="6" max="6" width="12.140625" style="2" customWidth="1"/>
    <col min="7" max="7" width="11.7109375" style="2" customWidth="1"/>
    <col min="8" max="8" width="12.7109375" style="2" customWidth="1"/>
    <col min="9" max="9" width="12.140625" style="2" customWidth="1"/>
    <col min="10" max="10" width="11.140625" style="2" customWidth="1"/>
    <col min="11" max="12" width="12.140625" style="2" customWidth="1"/>
    <col min="13" max="13" width="10.85546875" style="2" customWidth="1"/>
    <col min="14" max="14" width="11" style="2" customWidth="1"/>
    <col min="15" max="15" width="13.42578125" style="2" customWidth="1"/>
    <col min="16" max="16384" width="9.140625" style="2"/>
  </cols>
  <sheetData>
    <row r="1" spans="1:37" s="49" customFormat="1" ht="18" customHeight="1" x14ac:dyDescent="0.25">
      <c r="A1" s="202" t="s">
        <v>173</v>
      </c>
      <c r="B1" s="202"/>
      <c r="C1" s="202"/>
      <c r="D1" s="202"/>
      <c r="E1" s="202"/>
      <c r="F1" s="202"/>
      <c r="G1" s="202"/>
      <c r="H1" s="202"/>
      <c r="I1" s="202"/>
      <c r="J1" s="12"/>
      <c r="K1" s="150" t="s">
        <v>162</v>
      </c>
      <c r="L1" s="150"/>
      <c r="M1" s="12"/>
      <c r="N1" s="12"/>
      <c r="O1" s="12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1"/>
      <c r="AC1" s="51"/>
      <c r="AD1" s="51"/>
      <c r="AE1" s="51"/>
      <c r="AF1" s="51"/>
      <c r="AG1" s="51"/>
      <c r="AH1" s="51"/>
      <c r="AI1" s="51"/>
      <c r="AJ1" s="50"/>
      <c r="AK1" s="50"/>
    </row>
    <row r="2" spans="1:37" ht="15" customHeight="1" x14ac:dyDescent="0.2"/>
    <row r="3" spans="1:37" x14ac:dyDescent="0.2">
      <c r="A3" s="199" t="s">
        <v>55</v>
      </c>
      <c r="B3" s="172" t="s">
        <v>1</v>
      </c>
      <c r="C3" s="173"/>
      <c r="D3" s="173"/>
      <c r="E3" s="173"/>
      <c r="F3" s="173"/>
      <c r="G3" s="173"/>
      <c r="H3" s="173"/>
      <c r="I3" s="172" t="s">
        <v>2</v>
      </c>
      <c r="J3" s="173"/>
      <c r="K3" s="173"/>
      <c r="L3" s="173"/>
      <c r="M3" s="173"/>
      <c r="N3" s="173"/>
      <c r="O3" s="174"/>
    </row>
    <row r="4" spans="1:37" x14ac:dyDescent="0.2">
      <c r="A4" s="200"/>
      <c r="B4" s="157" t="s">
        <v>3</v>
      </c>
      <c r="C4" s="160" t="s">
        <v>4</v>
      </c>
      <c r="D4" s="160" t="s">
        <v>5</v>
      </c>
      <c r="E4" s="160" t="s">
        <v>6</v>
      </c>
      <c r="F4" s="160" t="s">
        <v>7</v>
      </c>
      <c r="G4" s="160" t="s">
        <v>8</v>
      </c>
      <c r="H4" s="163" t="s">
        <v>9</v>
      </c>
      <c r="I4" s="157" t="s">
        <v>3</v>
      </c>
      <c r="J4" s="160" t="s">
        <v>4</v>
      </c>
      <c r="K4" s="160" t="s">
        <v>5</v>
      </c>
      <c r="L4" s="160" t="s">
        <v>6</v>
      </c>
      <c r="M4" s="160" t="s">
        <v>7</v>
      </c>
      <c r="N4" s="160" t="s">
        <v>8</v>
      </c>
      <c r="O4" s="163" t="s">
        <v>9</v>
      </c>
    </row>
    <row r="5" spans="1:37" x14ac:dyDescent="0.2">
      <c r="A5" s="200"/>
      <c r="B5" s="158"/>
      <c r="C5" s="161"/>
      <c r="D5" s="161"/>
      <c r="E5" s="161"/>
      <c r="F5" s="161"/>
      <c r="G5" s="161"/>
      <c r="H5" s="164"/>
      <c r="I5" s="158"/>
      <c r="J5" s="161"/>
      <c r="K5" s="161"/>
      <c r="L5" s="161"/>
      <c r="M5" s="161"/>
      <c r="N5" s="161"/>
      <c r="O5" s="164"/>
    </row>
    <row r="6" spans="1:37" x14ac:dyDescent="0.2">
      <c r="A6" s="201"/>
      <c r="B6" s="159"/>
      <c r="C6" s="162"/>
      <c r="D6" s="162"/>
      <c r="E6" s="162"/>
      <c r="F6" s="162"/>
      <c r="G6" s="162"/>
      <c r="H6" s="165"/>
      <c r="I6" s="159"/>
      <c r="J6" s="162"/>
      <c r="K6" s="162"/>
      <c r="L6" s="162"/>
      <c r="M6" s="162"/>
      <c r="N6" s="162"/>
      <c r="O6" s="165"/>
    </row>
    <row r="7" spans="1:37" ht="5.25" customHeight="1" x14ac:dyDescent="0.2">
      <c r="A7" s="114"/>
      <c r="B7" s="108"/>
      <c r="C7" s="115"/>
      <c r="D7" s="115"/>
      <c r="E7" s="115"/>
      <c r="F7" s="115"/>
      <c r="G7" s="115"/>
      <c r="H7" s="115"/>
      <c r="I7" s="108"/>
      <c r="J7" s="115"/>
      <c r="K7" s="115"/>
      <c r="L7" s="115"/>
      <c r="M7" s="115"/>
      <c r="N7" s="115"/>
      <c r="O7" s="116"/>
    </row>
    <row r="8" spans="1:37" x14ac:dyDescent="0.2">
      <c r="A8" s="117" t="s">
        <v>56</v>
      </c>
      <c r="B8" s="75">
        <v>69.566000000000003</v>
      </c>
      <c r="C8" s="64">
        <v>69.246759999999995</v>
      </c>
      <c r="D8" s="64">
        <v>69.885239999999996</v>
      </c>
      <c r="E8" s="64">
        <v>48.232019999999999</v>
      </c>
      <c r="F8" s="64">
        <v>46.673749999999998</v>
      </c>
      <c r="G8" s="64">
        <v>49.790280000000003</v>
      </c>
      <c r="H8" s="64">
        <v>69.332750000000004</v>
      </c>
      <c r="I8" s="75">
        <v>75.631159999999994</v>
      </c>
      <c r="J8" s="64">
        <v>75.32235</v>
      </c>
      <c r="K8" s="64">
        <v>75.939970000000002</v>
      </c>
      <c r="L8" s="64">
        <v>48.601680000000002</v>
      </c>
      <c r="M8" s="64">
        <v>46.681170000000002</v>
      </c>
      <c r="N8" s="64">
        <v>50.522190000000002</v>
      </c>
      <c r="O8" s="118">
        <v>64.261449999999996</v>
      </c>
    </row>
    <row r="9" spans="1:37" x14ac:dyDescent="0.2">
      <c r="A9" s="117" t="s">
        <v>57</v>
      </c>
      <c r="B9" s="75">
        <v>72.358289999999997</v>
      </c>
      <c r="C9" s="64">
        <v>72.037419999999997</v>
      </c>
      <c r="D9" s="64">
        <v>72.679159999999996</v>
      </c>
      <c r="E9" s="64">
        <v>52.400979999999997</v>
      </c>
      <c r="F9" s="64">
        <v>50.927489999999999</v>
      </c>
      <c r="G9" s="64">
        <v>53.874459999999999</v>
      </c>
      <c r="H9" s="64">
        <v>72.418769999999995</v>
      </c>
      <c r="I9" s="75">
        <v>77.755139999999997</v>
      </c>
      <c r="J9" s="64">
        <v>77.47193</v>
      </c>
      <c r="K9" s="64">
        <v>78.038359999999997</v>
      </c>
      <c r="L9" s="64">
        <v>54.86589</v>
      </c>
      <c r="M9" s="64">
        <v>53.330089999999998</v>
      </c>
      <c r="N9" s="64">
        <v>56.401679999999999</v>
      </c>
      <c r="O9" s="118">
        <v>70.562399999999997</v>
      </c>
    </row>
    <row r="10" spans="1:37" x14ac:dyDescent="0.2">
      <c r="A10" s="117" t="s">
        <v>58</v>
      </c>
      <c r="B10" s="75">
        <v>74.202250000000006</v>
      </c>
      <c r="C10" s="64">
        <v>73.884870000000006</v>
      </c>
      <c r="D10" s="64">
        <v>74.519639999999995</v>
      </c>
      <c r="E10" s="64">
        <v>57.33746</v>
      </c>
      <c r="F10" s="64">
        <v>56.050179999999997</v>
      </c>
      <c r="G10" s="64">
        <v>58.624749999999999</v>
      </c>
      <c r="H10" s="64">
        <v>77.271860000000004</v>
      </c>
      <c r="I10" s="75">
        <v>78.793229999999994</v>
      </c>
      <c r="J10" s="64">
        <v>78.505949999999999</v>
      </c>
      <c r="K10" s="64">
        <v>79.080520000000007</v>
      </c>
      <c r="L10" s="64">
        <v>56.925699999999999</v>
      </c>
      <c r="M10" s="64">
        <v>55.363239999999998</v>
      </c>
      <c r="N10" s="64">
        <v>58.488160000000001</v>
      </c>
      <c r="O10" s="118">
        <v>72.246939999999995</v>
      </c>
    </row>
    <row r="11" spans="1:37" x14ac:dyDescent="0.2">
      <c r="A11" s="117" t="s">
        <v>59</v>
      </c>
      <c r="B11" s="75">
        <v>75.757559999999998</v>
      </c>
      <c r="C11" s="64">
        <v>75.448139999999995</v>
      </c>
      <c r="D11" s="64">
        <v>76.066980000000001</v>
      </c>
      <c r="E11" s="64">
        <v>59.485860000000002</v>
      </c>
      <c r="F11" s="64">
        <v>58.168199999999999</v>
      </c>
      <c r="G11" s="64">
        <v>60.803530000000002</v>
      </c>
      <c r="H11" s="64">
        <v>78.521349999999998</v>
      </c>
      <c r="I11" s="75">
        <v>80.241960000000006</v>
      </c>
      <c r="J11" s="64">
        <v>79.951210000000003</v>
      </c>
      <c r="K11" s="64">
        <v>80.532709999999994</v>
      </c>
      <c r="L11" s="64">
        <v>59.472450000000002</v>
      </c>
      <c r="M11" s="64">
        <v>58.061630000000001</v>
      </c>
      <c r="N11" s="64">
        <v>60.883270000000003</v>
      </c>
      <c r="O11" s="118">
        <v>74.116399999999999</v>
      </c>
    </row>
    <row r="12" spans="1:37" x14ac:dyDescent="0.2">
      <c r="A12" s="117" t="s">
        <v>60</v>
      </c>
      <c r="B12" s="75">
        <v>77.084040000000002</v>
      </c>
      <c r="C12" s="64">
        <v>76.798419999999993</v>
      </c>
      <c r="D12" s="64">
        <v>77.369669999999999</v>
      </c>
      <c r="E12" s="64">
        <v>62.409219999999998</v>
      </c>
      <c r="F12" s="64">
        <v>61.125390000000003</v>
      </c>
      <c r="G12" s="64">
        <v>63.693060000000003</v>
      </c>
      <c r="H12" s="64">
        <v>80.962569999999999</v>
      </c>
      <c r="I12" s="75">
        <v>81.23751</v>
      </c>
      <c r="J12" s="64">
        <v>80.979659999999996</v>
      </c>
      <c r="K12" s="64">
        <v>81.495369999999994</v>
      </c>
      <c r="L12" s="64">
        <v>62.451999999999998</v>
      </c>
      <c r="M12" s="64">
        <v>61.051470000000002</v>
      </c>
      <c r="N12" s="64">
        <v>63.852539999999998</v>
      </c>
      <c r="O12" s="118">
        <v>76.875820000000004</v>
      </c>
    </row>
    <row r="13" spans="1:37" x14ac:dyDescent="0.2">
      <c r="A13" s="117" t="s">
        <v>61</v>
      </c>
      <c r="B13" s="75">
        <v>78.344530000000006</v>
      </c>
      <c r="C13" s="64">
        <v>78.059359999999998</v>
      </c>
      <c r="D13" s="64">
        <v>78.6297</v>
      </c>
      <c r="E13" s="64">
        <v>65.373919999999998</v>
      </c>
      <c r="F13" s="64">
        <v>64.263149999999996</v>
      </c>
      <c r="G13" s="64">
        <v>66.484690000000001</v>
      </c>
      <c r="H13" s="64">
        <v>83.444140000000004</v>
      </c>
      <c r="I13" s="75">
        <v>81.905410000000003</v>
      </c>
      <c r="J13" s="64">
        <v>81.6464</v>
      </c>
      <c r="K13" s="64">
        <v>82.164410000000004</v>
      </c>
      <c r="L13" s="64">
        <v>64.221860000000007</v>
      </c>
      <c r="M13" s="64">
        <v>62.72128</v>
      </c>
      <c r="N13" s="64">
        <v>65.722430000000003</v>
      </c>
      <c r="O13" s="118">
        <v>78.409790000000001</v>
      </c>
    </row>
    <row r="14" spans="1:37" x14ac:dyDescent="0.2">
      <c r="A14" s="117" t="s">
        <v>62</v>
      </c>
      <c r="B14" s="75">
        <v>80.007000000000005</v>
      </c>
      <c r="C14" s="64">
        <v>79.733279999999993</v>
      </c>
      <c r="D14" s="64">
        <v>80.280720000000002</v>
      </c>
      <c r="E14" s="64">
        <v>66.489279999999994</v>
      </c>
      <c r="F14" s="64">
        <v>65.276309999999995</v>
      </c>
      <c r="G14" s="64">
        <v>67.702250000000006</v>
      </c>
      <c r="H14" s="64">
        <v>83.104330000000004</v>
      </c>
      <c r="I14" s="75">
        <v>82.377080000000007</v>
      </c>
      <c r="J14" s="64">
        <v>82.114289999999997</v>
      </c>
      <c r="K14" s="64">
        <v>82.639880000000005</v>
      </c>
      <c r="L14" s="64">
        <v>65.570750000000004</v>
      </c>
      <c r="M14" s="64">
        <v>64.168620000000004</v>
      </c>
      <c r="N14" s="64">
        <v>66.97287</v>
      </c>
      <c r="O14" s="118">
        <v>79.598290000000006</v>
      </c>
    </row>
    <row r="15" spans="1:37" x14ac:dyDescent="0.2">
      <c r="A15" s="117" t="s">
        <v>63</v>
      </c>
      <c r="B15" s="75">
        <v>80.195089999999993</v>
      </c>
      <c r="C15" s="64">
        <v>79.919510000000002</v>
      </c>
      <c r="D15" s="64">
        <v>80.470669999999998</v>
      </c>
      <c r="E15" s="64">
        <v>67.923879999999997</v>
      </c>
      <c r="F15" s="64">
        <v>66.736400000000003</v>
      </c>
      <c r="G15" s="64">
        <v>69.111369999999994</v>
      </c>
      <c r="H15" s="64">
        <v>84.698300000000003</v>
      </c>
      <c r="I15" s="75">
        <v>83.777410000000003</v>
      </c>
      <c r="J15" s="64">
        <v>83.511039999999994</v>
      </c>
      <c r="K15" s="64">
        <v>84.043779999999998</v>
      </c>
      <c r="L15" s="64">
        <v>69.815510000000003</v>
      </c>
      <c r="M15" s="64">
        <v>68.468159999999997</v>
      </c>
      <c r="N15" s="64">
        <v>71.162869999999998</v>
      </c>
      <c r="O15" s="118">
        <v>83.334530000000001</v>
      </c>
    </row>
    <row r="16" spans="1:37" x14ac:dyDescent="0.2">
      <c r="A16" s="117" t="s">
        <v>64</v>
      </c>
      <c r="B16" s="75">
        <v>81.564229999999995</v>
      </c>
      <c r="C16" s="64">
        <v>81.299059999999997</v>
      </c>
      <c r="D16" s="64">
        <v>81.829409999999996</v>
      </c>
      <c r="E16" s="64">
        <v>70.480189999999993</v>
      </c>
      <c r="F16" s="64">
        <v>69.259140000000002</v>
      </c>
      <c r="G16" s="64">
        <v>71.701239999999999</v>
      </c>
      <c r="H16" s="64">
        <v>86.410659999999993</v>
      </c>
      <c r="I16" s="75">
        <v>84.223579999999998</v>
      </c>
      <c r="J16" s="64">
        <v>83.968869999999995</v>
      </c>
      <c r="K16" s="64">
        <v>84.478290000000001</v>
      </c>
      <c r="L16" s="64">
        <v>69.16386</v>
      </c>
      <c r="M16" s="64">
        <v>67.754639999999995</v>
      </c>
      <c r="N16" s="64">
        <v>70.573070000000001</v>
      </c>
      <c r="O16" s="118">
        <v>82.119349999999997</v>
      </c>
    </row>
    <row r="17" spans="1:16" x14ac:dyDescent="0.2">
      <c r="A17" s="117" t="s">
        <v>65</v>
      </c>
      <c r="B17" s="75">
        <v>82.679159999999996</v>
      </c>
      <c r="C17" s="64">
        <v>82.408240000000006</v>
      </c>
      <c r="D17" s="64">
        <v>82.95008</v>
      </c>
      <c r="E17" s="64">
        <v>71.274739999999994</v>
      </c>
      <c r="F17" s="64">
        <v>69.92877</v>
      </c>
      <c r="G17" s="64">
        <v>72.620710000000003</v>
      </c>
      <c r="H17" s="64">
        <v>86.206419999999994</v>
      </c>
      <c r="I17" s="75">
        <v>85.446700000000007</v>
      </c>
      <c r="J17" s="64">
        <v>85.199259999999995</v>
      </c>
      <c r="K17" s="64">
        <v>85.694140000000004</v>
      </c>
      <c r="L17" s="64">
        <v>72.471069999999997</v>
      </c>
      <c r="M17" s="64">
        <v>71.064760000000007</v>
      </c>
      <c r="N17" s="64">
        <v>73.877390000000005</v>
      </c>
      <c r="O17" s="118">
        <v>84.814359999999994</v>
      </c>
    </row>
    <row r="18" spans="1:16" ht="5.25" customHeight="1" x14ac:dyDescent="0.2">
      <c r="A18" s="119"/>
      <c r="B18" s="77"/>
      <c r="C18" s="78"/>
      <c r="D18" s="78"/>
      <c r="E18" s="78"/>
      <c r="F18" s="78"/>
      <c r="G18" s="78"/>
      <c r="H18" s="78"/>
      <c r="I18" s="77"/>
      <c r="J18" s="78"/>
      <c r="K18" s="78"/>
      <c r="L18" s="78"/>
      <c r="M18" s="78"/>
      <c r="N18" s="78"/>
      <c r="O18" s="120"/>
    </row>
    <row r="19" spans="1:16" x14ac:dyDescent="0.2">
      <c r="A19" s="121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6" ht="13.5" customHeight="1" x14ac:dyDescent="0.2">
      <c r="A20" s="123" t="s">
        <v>174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6" s="17" customFormat="1" x14ac:dyDescent="0.2">
      <c r="A21" s="203" t="s">
        <v>164</v>
      </c>
      <c r="B21" s="20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2"/>
    </row>
    <row r="22" spans="1:16" s="17" customFormat="1" x14ac:dyDescent="0.2">
      <c r="A22" s="124"/>
      <c r="B22" s="37" t="s">
        <v>53</v>
      </c>
      <c r="C22" s="37"/>
      <c r="D22" s="37"/>
      <c r="E22" s="37" t="s">
        <v>54</v>
      </c>
      <c r="F22" s="37"/>
      <c r="G22" s="122"/>
      <c r="H22" s="122"/>
      <c r="I22" s="37" t="s">
        <v>53</v>
      </c>
      <c r="J22" s="37"/>
      <c r="K22" s="37"/>
      <c r="L22" s="37" t="s">
        <v>54</v>
      </c>
      <c r="M22" s="37"/>
      <c r="N22" s="122"/>
      <c r="O22" s="122"/>
    </row>
    <row r="23" spans="1:16" x14ac:dyDescent="0.2">
      <c r="A23" s="155" t="s">
        <v>146</v>
      </c>
      <c r="B23" s="155"/>
      <c r="C23" s="155"/>
      <c r="D23" s="17"/>
      <c r="E23" s="16">
        <f>E17-E8</f>
        <v>23.042719999999996</v>
      </c>
      <c r="F23" s="17"/>
      <c r="G23" s="17"/>
      <c r="H23" s="17"/>
      <c r="I23" s="16">
        <f>I17-I8</f>
        <v>9.8155400000000128</v>
      </c>
      <c r="J23" s="17"/>
      <c r="K23" s="17"/>
      <c r="L23" s="16">
        <f>L17-L8</f>
        <v>23.869389999999996</v>
      </c>
      <c r="M23" s="17"/>
      <c r="N23" s="17"/>
      <c r="O23" s="17"/>
      <c r="P23" s="17"/>
    </row>
    <row r="24" spans="1:16" x14ac:dyDescent="0.2">
      <c r="A24" s="7"/>
    </row>
    <row r="25" spans="1:16" x14ac:dyDescent="0.2">
      <c r="A25" s="125" t="s">
        <v>142</v>
      </c>
    </row>
    <row r="27" spans="1:16" x14ac:dyDescent="0.2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6" x14ac:dyDescent="0.2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6" x14ac:dyDescent="0.2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1:16" x14ac:dyDescent="0.2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16" x14ac:dyDescent="0.2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6" x14ac:dyDescent="0.2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2:15" x14ac:dyDescent="0.2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2:15" x14ac:dyDescent="0.2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</row>
    <row r="35" spans="2:15" x14ac:dyDescent="0.2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2:15" x14ac:dyDescent="0.2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</sheetData>
  <sortState ref="A6:K25">
    <sortCondition descending="1" ref="B6:B25"/>
    <sortCondition ref="A6:A25"/>
  </sortState>
  <mergeCells count="21">
    <mergeCell ref="I3:O3"/>
    <mergeCell ref="A1:I1"/>
    <mergeCell ref="A21:B21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K1:L1"/>
    <mergeCell ref="A23:C23"/>
    <mergeCell ref="B4:B6"/>
    <mergeCell ref="C4:C6"/>
    <mergeCell ref="D4:D6"/>
    <mergeCell ref="E4:E6"/>
    <mergeCell ref="A3:A6"/>
    <mergeCell ref="B3:H3"/>
  </mergeCells>
  <hyperlinks>
    <hyperlink ref="K1" location="Contents!A1" display="back to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workbookViewId="0">
      <selection sqref="A1:G1"/>
    </sheetView>
  </sheetViews>
  <sheetFormatPr defaultRowHeight="14.25" x14ac:dyDescent="0.2"/>
  <cols>
    <col min="1" max="1" width="27.28515625" style="11" customWidth="1"/>
    <col min="2" max="2" width="11.85546875" style="11" customWidth="1"/>
    <col min="3" max="3" width="13.85546875" style="11" customWidth="1"/>
    <col min="4" max="4" width="13.28515625" style="11" customWidth="1"/>
    <col min="5" max="5" width="13.7109375" style="11" customWidth="1"/>
    <col min="6" max="6" width="13.28515625" style="11" customWidth="1"/>
    <col min="7" max="7" width="11.85546875" style="11" customWidth="1"/>
    <col min="8" max="8" width="12.140625" style="11" customWidth="1"/>
    <col min="9" max="9" width="9.140625" style="11"/>
    <col min="10" max="11" width="11.85546875" style="11" customWidth="1"/>
    <col min="12" max="12" width="11.28515625" style="11" customWidth="1"/>
    <col min="13" max="13" width="12.140625" style="11" customWidth="1"/>
    <col min="14" max="15" width="12.42578125" style="11" customWidth="1"/>
    <col min="16" max="16" width="13.5703125" style="11" customWidth="1"/>
    <col min="17" max="17" width="9.140625" style="11"/>
    <col min="18" max="18" width="9.140625" style="17"/>
    <col min="19" max="16384" width="9.140625" style="11"/>
  </cols>
  <sheetData>
    <row r="1" spans="1:37" s="129" customFormat="1" ht="18" customHeight="1" x14ac:dyDescent="0.25">
      <c r="A1" s="148" t="s">
        <v>175</v>
      </c>
      <c r="B1" s="148"/>
      <c r="C1" s="148"/>
      <c r="D1" s="148"/>
      <c r="E1" s="148"/>
      <c r="F1" s="148"/>
      <c r="G1" s="148"/>
      <c r="H1" s="12"/>
      <c r="I1" s="176" t="s">
        <v>162</v>
      </c>
      <c r="J1" s="176"/>
      <c r="L1" s="12"/>
      <c r="M1" s="12"/>
      <c r="N1" s="12"/>
      <c r="O1" s="12"/>
      <c r="P1" s="88"/>
      <c r="Q1" s="88"/>
      <c r="R1" s="130"/>
      <c r="S1" s="88"/>
      <c r="T1" s="88"/>
      <c r="U1" s="88"/>
      <c r="V1" s="88"/>
      <c r="W1" s="88"/>
      <c r="X1" s="88"/>
      <c r="Y1" s="88"/>
      <c r="Z1" s="88"/>
      <c r="AA1" s="88"/>
      <c r="AB1" s="131"/>
      <c r="AC1" s="131"/>
      <c r="AD1" s="131"/>
      <c r="AE1" s="131"/>
      <c r="AF1" s="131"/>
      <c r="AG1" s="131"/>
      <c r="AH1" s="131"/>
      <c r="AI1" s="131"/>
      <c r="AJ1" s="88"/>
      <c r="AK1" s="88"/>
    </row>
    <row r="2" spans="1:37" ht="15" customHeight="1" x14ac:dyDescent="0.25">
      <c r="A2" s="1"/>
    </row>
    <row r="3" spans="1:37" x14ac:dyDescent="0.2">
      <c r="A3" s="169" t="s">
        <v>172</v>
      </c>
      <c r="B3" s="172" t="s">
        <v>1</v>
      </c>
      <c r="C3" s="173"/>
      <c r="D3" s="173"/>
      <c r="E3" s="173"/>
      <c r="F3" s="173"/>
      <c r="G3" s="173"/>
      <c r="H3" s="173"/>
      <c r="I3" s="173"/>
      <c r="J3" s="172" t="s">
        <v>2</v>
      </c>
      <c r="K3" s="173"/>
      <c r="L3" s="173"/>
      <c r="M3" s="173"/>
      <c r="N3" s="173"/>
      <c r="O3" s="173"/>
      <c r="P3" s="173"/>
      <c r="Q3" s="174"/>
    </row>
    <row r="4" spans="1:37" ht="15" customHeight="1" x14ac:dyDescent="0.2">
      <c r="A4" s="193"/>
      <c r="B4" s="157" t="s">
        <v>3</v>
      </c>
      <c r="C4" s="160" t="s">
        <v>4</v>
      </c>
      <c r="D4" s="160" t="s">
        <v>5</v>
      </c>
      <c r="E4" s="160" t="s">
        <v>6</v>
      </c>
      <c r="F4" s="160" t="s">
        <v>7</v>
      </c>
      <c r="G4" s="160" t="s">
        <v>8</v>
      </c>
      <c r="H4" s="160" t="s">
        <v>9</v>
      </c>
      <c r="I4" s="163" t="s">
        <v>178</v>
      </c>
      <c r="J4" s="157" t="s">
        <v>3</v>
      </c>
      <c r="K4" s="160" t="s">
        <v>4</v>
      </c>
      <c r="L4" s="160" t="s">
        <v>5</v>
      </c>
      <c r="M4" s="160" t="s">
        <v>6</v>
      </c>
      <c r="N4" s="160" t="s">
        <v>7</v>
      </c>
      <c r="O4" s="160" t="s">
        <v>8</v>
      </c>
      <c r="P4" s="160" t="s">
        <v>9</v>
      </c>
      <c r="Q4" s="163" t="s">
        <v>178</v>
      </c>
    </row>
    <row r="5" spans="1:37" x14ac:dyDescent="0.2">
      <c r="A5" s="193"/>
      <c r="B5" s="158"/>
      <c r="C5" s="161"/>
      <c r="D5" s="161"/>
      <c r="E5" s="161"/>
      <c r="F5" s="161"/>
      <c r="G5" s="161"/>
      <c r="H5" s="161"/>
      <c r="I5" s="164"/>
      <c r="J5" s="158"/>
      <c r="K5" s="161"/>
      <c r="L5" s="161"/>
      <c r="M5" s="161"/>
      <c r="N5" s="161"/>
      <c r="O5" s="161"/>
      <c r="P5" s="161"/>
      <c r="Q5" s="164"/>
    </row>
    <row r="6" spans="1:37" x14ac:dyDescent="0.2">
      <c r="A6" s="193"/>
      <c r="B6" s="159"/>
      <c r="C6" s="162"/>
      <c r="D6" s="162"/>
      <c r="E6" s="162"/>
      <c r="F6" s="162"/>
      <c r="G6" s="162"/>
      <c r="H6" s="162"/>
      <c r="I6" s="165"/>
      <c r="J6" s="159"/>
      <c r="K6" s="162"/>
      <c r="L6" s="162"/>
      <c r="M6" s="162"/>
      <c r="N6" s="162"/>
      <c r="O6" s="162"/>
      <c r="P6" s="162"/>
      <c r="Q6" s="165"/>
      <c r="R6" s="106"/>
      <c r="S6" s="22"/>
    </row>
    <row r="7" spans="1:37" x14ac:dyDescent="0.2">
      <c r="A7" s="110" t="s">
        <v>72</v>
      </c>
      <c r="B7" s="70">
        <v>75.898269999999997</v>
      </c>
      <c r="C7" s="71">
        <v>75.732399999999998</v>
      </c>
      <c r="D7" s="71">
        <v>76.064139999999995</v>
      </c>
      <c r="E7" s="71">
        <v>60.635420000000003</v>
      </c>
      <c r="F7" s="71">
        <v>59.801560000000002</v>
      </c>
      <c r="G7" s="71">
        <v>61.469279999999998</v>
      </c>
      <c r="H7" s="71">
        <v>79.890379999999993</v>
      </c>
      <c r="I7" s="73">
        <v>6</v>
      </c>
      <c r="J7" s="71">
        <v>80.471599999999995</v>
      </c>
      <c r="K7" s="71">
        <v>80.316479999999999</v>
      </c>
      <c r="L7" s="71">
        <v>80.626729999999995</v>
      </c>
      <c r="M7" s="71">
        <v>61.450249999999997</v>
      </c>
      <c r="N7" s="71">
        <v>60.464210000000001</v>
      </c>
      <c r="O7" s="71">
        <v>62.436279999999996</v>
      </c>
      <c r="P7" s="71">
        <v>76.362650000000002</v>
      </c>
      <c r="Q7" s="73">
        <v>6</v>
      </c>
      <c r="R7" s="107" t="str">
        <f>A7</f>
        <v>Large Urban Areas</v>
      </c>
      <c r="S7" s="45"/>
      <c r="T7" s="45"/>
      <c r="U7" s="45"/>
      <c r="V7" s="45"/>
      <c r="W7" s="45"/>
      <c r="X7" s="45"/>
      <c r="Y7" s="45"/>
      <c r="Z7" s="67"/>
      <c r="AA7" s="45"/>
      <c r="AB7" s="45"/>
      <c r="AC7" s="45"/>
      <c r="AD7" s="45"/>
      <c r="AE7" s="45"/>
      <c r="AF7" s="45"/>
      <c r="AG7" s="45"/>
      <c r="AH7" s="67"/>
    </row>
    <row r="8" spans="1:37" x14ac:dyDescent="0.2">
      <c r="A8" s="52" t="s">
        <v>73</v>
      </c>
      <c r="B8" s="75">
        <v>76.486109999999996</v>
      </c>
      <c r="C8" s="64">
        <v>76.325739999999996</v>
      </c>
      <c r="D8" s="64">
        <v>76.646469999999994</v>
      </c>
      <c r="E8" s="64">
        <v>60.301470000000002</v>
      </c>
      <c r="F8" s="64">
        <v>59.652979999999999</v>
      </c>
      <c r="G8" s="64">
        <v>60.949950000000001</v>
      </c>
      <c r="H8" s="64">
        <v>78.839770000000001</v>
      </c>
      <c r="I8" s="76">
        <v>5</v>
      </c>
      <c r="J8" s="64">
        <v>80.498099999999994</v>
      </c>
      <c r="K8" s="64">
        <v>80.352919999999997</v>
      </c>
      <c r="L8" s="64">
        <v>80.643280000000004</v>
      </c>
      <c r="M8" s="64">
        <v>61.503570000000003</v>
      </c>
      <c r="N8" s="64">
        <v>60.823979999999999</v>
      </c>
      <c r="O8" s="64">
        <v>62.183169999999997</v>
      </c>
      <c r="P8" s="64">
        <v>76.403750000000002</v>
      </c>
      <c r="Q8" s="76">
        <v>5</v>
      </c>
      <c r="R8" s="107" t="str">
        <f t="shared" ref="R8:R12" si="0">A8</f>
        <v>Other Urban Areas</v>
      </c>
      <c r="S8" s="45"/>
      <c r="T8" s="45"/>
      <c r="U8" s="45"/>
      <c r="V8" s="45"/>
      <c r="W8" s="45"/>
      <c r="X8" s="45"/>
      <c r="Y8" s="45"/>
      <c r="Z8" s="67"/>
      <c r="AA8" s="45"/>
      <c r="AB8" s="45"/>
      <c r="AC8" s="45"/>
      <c r="AD8" s="45"/>
      <c r="AE8" s="45"/>
      <c r="AF8" s="45"/>
      <c r="AG8" s="45"/>
      <c r="AH8" s="67"/>
    </row>
    <row r="9" spans="1:37" x14ac:dyDescent="0.2">
      <c r="A9" s="52" t="s">
        <v>74</v>
      </c>
      <c r="B9" s="75">
        <v>78.416839999999993</v>
      </c>
      <c r="C9" s="64">
        <v>78.102829999999997</v>
      </c>
      <c r="D9" s="64">
        <v>78.730850000000004</v>
      </c>
      <c r="E9" s="64">
        <v>62.450670000000002</v>
      </c>
      <c r="F9" s="64">
        <v>61.134300000000003</v>
      </c>
      <c r="G9" s="64">
        <v>63.767040000000001</v>
      </c>
      <c r="H9" s="64">
        <v>79.639359999999996</v>
      </c>
      <c r="I9" s="76">
        <v>3</v>
      </c>
      <c r="J9" s="64">
        <v>81.815340000000006</v>
      </c>
      <c r="K9" s="64">
        <v>81.52655</v>
      </c>
      <c r="L9" s="64">
        <v>82.104140000000001</v>
      </c>
      <c r="M9" s="64">
        <v>62.556159999999998</v>
      </c>
      <c r="N9" s="64">
        <v>61.125630000000001</v>
      </c>
      <c r="O9" s="64">
        <v>63.986690000000003</v>
      </c>
      <c r="P9" s="64">
        <v>76.460179999999994</v>
      </c>
      <c r="Q9" s="76">
        <v>3</v>
      </c>
      <c r="R9" s="107" t="str">
        <f t="shared" si="0"/>
        <v>Accessible Small Towns</v>
      </c>
      <c r="S9" s="45"/>
      <c r="T9" s="45"/>
      <c r="U9" s="45"/>
      <c r="V9" s="45"/>
      <c r="W9" s="45"/>
      <c r="X9" s="45"/>
      <c r="Y9" s="45"/>
      <c r="Z9" s="67"/>
      <c r="AA9" s="45"/>
      <c r="AB9" s="45"/>
      <c r="AC9" s="45"/>
      <c r="AD9" s="45"/>
      <c r="AE9" s="45"/>
      <c r="AF9" s="45"/>
      <c r="AG9" s="45"/>
      <c r="AH9" s="67"/>
    </row>
    <row r="10" spans="1:37" x14ac:dyDescent="0.2">
      <c r="A10" s="52" t="s">
        <v>75</v>
      </c>
      <c r="B10" s="75">
        <v>76.709410000000005</v>
      </c>
      <c r="C10" s="64">
        <v>76.199550000000002</v>
      </c>
      <c r="D10" s="64">
        <v>77.219260000000006</v>
      </c>
      <c r="E10" s="64">
        <v>64.382329999999996</v>
      </c>
      <c r="F10" s="64">
        <v>62.812570000000001</v>
      </c>
      <c r="G10" s="64">
        <v>65.952089999999998</v>
      </c>
      <c r="H10" s="64">
        <v>83.930160000000001</v>
      </c>
      <c r="I10" s="76">
        <v>4</v>
      </c>
      <c r="J10" s="64">
        <v>81.064930000000004</v>
      </c>
      <c r="K10" s="64">
        <v>80.591440000000006</v>
      </c>
      <c r="L10" s="64">
        <v>81.538430000000005</v>
      </c>
      <c r="M10" s="64">
        <v>60.807450000000003</v>
      </c>
      <c r="N10" s="64">
        <v>58.536850000000001</v>
      </c>
      <c r="O10" s="64">
        <v>63.078060000000001</v>
      </c>
      <c r="P10" s="64">
        <v>75.010800000000003</v>
      </c>
      <c r="Q10" s="76">
        <v>4</v>
      </c>
      <c r="R10" s="107" t="str">
        <f t="shared" si="0"/>
        <v>Remote Small Towns</v>
      </c>
      <c r="S10" s="45"/>
      <c r="T10" s="45"/>
      <c r="U10" s="45"/>
      <c r="V10" s="45"/>
      <c r="W10" s="45"/>
      <c r="X10" s="45"/>
      <c r="Y10" s="45"/>
      <c r="Z10" s="67"/>
      <c r="AA10" s="45"/>
      <c r="AB10" s="45"/>
      <c r="AC10" s="45"/>
      <c r="AD10" s="45"/>
      <c r="AE10" s="45"/>
      <c r="AF10" s="45"/>
      <c r="AG10" s="45"/>
      <c r="AH10" s="67"/>
    </row>
    <row r="11" spans="1:37" x14ac:dyDescent="0.2">
      <c r="A11" s="52" t="s">
        <v>76</v>
      </c>
      <c r="B11" s="75">
        <v>79.618650000000002</v>
      </c>
      <c r="C11" s="64">
        <v>79.344229999999996</v>
      </c>
      <c r="D11" s="64">
        <v>79.893079999999998</v>
      </c>
      <c r="E11" s="64">
        <v>66.125550000000004</v>
      </c>
      <c r="F11" s="64">
        <v>65.12764</v>
      </c>
      <c r="G11" s="64">
        <v>67.123450000000005</v>
      </c>
      <c r="H11" s="64">
        <v>83.052840000000003</v>
      </c>
      <c r="I11" s="76">
        <v>1</v>
      </c>
      <c r="J11" s="64">
        <v>82.891450000000006</v>
      </c>
      <c r="K11" s="64">
        <v>82.635660000000001</v>
      </c>
      <c r="L11" s="64">
        <v>83.147239999999996</v>
      </c>
      <c r="M11" s="64">
        <v>65.192599999999999</v>
      </c>
      <c r="N11" s="64">
        <v>63.909120000000001</v>
      </c>
      <c r="O11" s="64">
        <v>66.476089999999999</v>
      </c>
      <c r="P11" s="64">
        <v>78.648160000000004</v>
      </c>
      <c r="Q11" s="76">
        <v>2</v>
      </c>
      <c r="R11" s="107" t="str">
        <f t="shared" si="0"/>
        <v>Accessible Rural</v>
      </c>
      <c r="S11" s="45"/>
      <c r="T11" s="45"/>
      <c r="U11" s="45"/>
      <c r="V11" s="45"/>
      <c r="W11" s="45"/>
      <c r="X11" s="45"/>
      <c r="Y11" s="45"/>
      <c r="Z11" s="67"/>
      <c r="AA11" s="45"/>
      <c r="AB11" s="45"/>
      <c r="AC11" s="45"/>
      <c r="AD11" s="45"/>
      <c r="AE11" s="45"/>
      <c r="AF11" s="45"/>
      <c r="AG11" s="45"/>
      <c r="AH11" s="67"/>
    </row>
    <row r="12" spans="1:37" x14ac:dyDescent="0.2">
      <c r="A12" s="59" t="s">
        <v>77</v>
      </c>
      <c r="B12" s="77">
        <v>79.148579999999995</v>
      </c>
      <c r="C12" s="78">
        <v>78.751499999999993</v>
      </c>
      <c r="D12" s="78">
        <v>79.545649999999995</v>
      </c>
      <c r="E12" s="78">
        <v>66.271500000000003</v>
      </c>
      <c r="F12" s="78">
        <v>64.902429999999995</v>
      </c>
      <c r="G12" s="78">
        <v>67.64058</v>
      </c>
      <c r="H12" s="78">
        <v>83.730500000000006</v>
      </c>
      <c r="I12" s="80">
        <v>2</v>
      </c>
      <c r="J12" s="78">
        <v>83.052000000000007</v>
      </c>
      <c r="K12" s="78">
        <v>82.707520000000002</v>
      </c>
      <c r="L12" s="78">
        <v>83.396479999999997</v>
      </c>
      <c r="M12" s="78">
        <v>63.613770000000002</v>
      </c>
      <c r="N12" s="78">
        <v>61.75667</v>
      </c>
      <c r="O12" s="78">
        <v>65.470879999999994</v>
      </c>
      <c r="P12" s="78">
        <v>76.595110000000005</v>
      </c>
      <c r="Q12" s="80">
        <v>1</v>
      </c>
      <c r="R12" s="107" t="str">
        <f t="shared" si="0"/>
        <v>Remote Rural</v>
      </c>
      <c r="S12" s="45"/>
      <c r="T12" s="45"/>
      <c r="U12" s="45"/>
      <c r="V12" s="45"/>
      <c r="W12" s="45"/>
      <c r="X12" s="45"/>
      <c r="Y12" s="45"/>
      <c r="Z12" s="67"/>
      <c r="AA12" s="45"/>
      <c r="AB12" s="45"/>
      <c r="AC12" s="45"/>
      <c r="AD12" s="45"/>
      <c r="AE12" s="45"/>
      <c r="AF12" s="45"/>
      <c r="AG12" s="45"/>
      <c r="AH12" s="67"/>
    </row>
    <row r="13" spans="1:37" x14ac:dyDescent="0.2">
      <c r="A13" s="63"/>
      <c r="B13" s="64"/>
      <c r="C13" s="64"/>
      <c r="D13" s="64"/>
      <c r="E13" s="64"/>
      <c r="F13" s="64"/>
      <c r="G13" s="64"/>
      <c r="H13" s="64"/>
      <c r="I13" s="74"/>
      <c r="J13" s="64"/>
      <c r="K13" s="64"/>
      <c r="L13" s="64"/>
      <c r="M13" s="64"/>
      <c r="N13" s="64"/>
      <c r="O13" s="64"/>
      <c r="P13" s="64"/>
      <c r="Q13" s="74"/>
      <c r="R13" s="107"/>
      <c r="S13" s="22"/>
    </row>
    <row r="14" spans="1:37" x14ac:dyDescent="0.2">
      <c r="A14" s="134" t="s">
        <v>174</v>
      </c>
      <c r="B14" s="133"/>
      <c r="C14" s="64"/>
      <c r="D14" s="64"/>
      <c r="E14" s="64"/>
      <c r="F14" s="64"/>
      <c r="G14" s="64"/>
      <c r="H14" s="64"/>
      <c r="I14" s="74"/>
      <c r="J14" s="64"/>
      <c r="K14" s="64"/>
      <c r="L14" s="64"/>
      <c r="M14" s="64"/>
      <c r="N14" s="64"/>
      <c r="O14" s="64"/>
      <c r="P14" s="64"/>
      <c r="Q14" s="74"/>
      <c r="R14" s="107"/>
      <c r="S14" s="22"/>
    </row>
    <row r="15" spans="1:37" x14ac:dyDescent="0.2">
      <c r="A15" s="204" t="s">
        <v>163</v>
      </c>
      <c r="B15" s="204"/>
      <c r="C15" s="204"/>
      <c r="D15" s="64"/>
      <c r="E15" s="64"/>
      <c r="F15" s="64"/>
      <c r="G15" s="64"/>
      <c r="H15" s="64"/>
      <c r="I15" s="74"/>
      <c r="J15" s="64"/>
      <c r="K15" s="64"/>
      <c r="L15" s="64"/>
      <c r="M15" s="64"/>
      <c r="N15" s="64"/>
      <c r="O15" s="64"/>
      <c r="P15" s="64"/>
      <c r="Q15" s="74"/>
      <c r="R15" s="107"/>
      <c r="S15" s="22"/>
    </row>
    <row r="16" spans="1:37" x14ac:dyDescent="0.2">
      <c r="A16" s="132"/>
      <c r="B16" s="133"/>
      <c r="C16" s="64"/>
      <c r="D16" s="64"/>
      <c r="E16" s="64"/>
      <c r="F16" s="64"/>
      <c r="G16" s="64"/>
      <c r="H16" s="64"/>
      <c r="I16" s="74"/>
      <c r="J16" s="64"/>
      <c r="K16" s="64"/>
      <c r="L16" s="64"/>
      <c r="M16" s="64"/>
      <c r="N16" s="64"/>
      <c r="O16" s="64"/>
      <c r="P16" s="64"/>
      <c r="Q16" s="74"/>
      <c r="R16" s="107"/>
      <c r="S16" s="22"/>
    </row>
    <row r="17" spans="1:18" x14ac:dyDescent="0.2">
      <c r="A17" s="155" t="s">
        <v>146</v>
      </c>
      <c r="B17" s="155"/>
      <c r="C17" s="155"/>
      <c r="D17" s="29"/>
      <c r="E17" s="28"/>
      <c r="F17" s="29"/>
      <c r="G17" s="29"/>
      <c r="H17" s="29"/>
      <c r="I17" s="29"/>
      <c r="J17" s="29"/>
      <c r="K17" s="29"/>
      <c r="L17" s="29"/>
      <c r="M17" s="29"/>
      <c r="N17" s="28"/>
      <c r="O17" s="29"/>
      <c r="P17" s="29"/>
      <c r="Q17" s="29"/>
      <c r="R17" s="22"/>
    </row>
    <row r="18" spans="1:18" x14ac:dyDescent="0.2">
      <c r="A18" s="65"/>
      <c r="B18" s="65"/>
      <c r="C18" s="29"/>
      <c r="D18" s="29"/>
      <c r="E18" s="28"/>
      <c r="F18" s="29"/>
      <c r="G18" s="29"/>
      <c r="H18" s="29"/>
      <c r="I18" s="29"/>
      <c r="J18" s="29"/>
      <c r="K18" s="29"/>
      <c r="L18" s="29"/>
      <c r="M18" s="29"/>
      <c r="N18" s="28"/>
      <c r="O18" s="29"/>
      <c r="P18" s="29"/>
      <c r="Q18" s="29"/>
      <c r="R18" s="22"/>
    </row>
    <row r="19" spans="1:18" x14ac:dyDescent="0.2">
      <c r="A19" s="147" t="s">
        <v>142</v>
      </c>
      <c r="B19" s="147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1"/>
    </row>
    <row r="20" spans="1:18" x14ac:dyDescent="0.2">
      <c r="R20" s="11"/>
    </row>
    <row r="21" spans="1:18" s="17" customFormat="1" x14ac:dyDescent="0.2">
      <c r="A21" s="107"/>
      <c r="B21" s="107"/>
      <c r="C21" s="107"/>
      <c r="D21" s="107"/>
      <c r="E21" s="107"/>
      <c r="F21" s="107"/>
      <c r="G21" s="107"/>
      <c r="H21" s="126"/>
      <c r="I21" s="126"/>
      <c r="J21" s="107"/>
      <c r="K21" s="107"/>
      <c r="L21" s="107"/>
      <c r="M21" s="107"/>
    </row>
    <row r="22" spans="1:18" s="17" customFormat="1" x14ac:dyDescent="0.2">
      <c r="A22" s="107"/>
      <c r="B22" s="107"/>
      <c r="C22" s="107"/>
      <c r="D22" s="107"/>
      <c r="E22" s="107"/>
      <c r="F22" s="107"/>
      <c r="G22" s="107"/>
      <c r="H22" s="126"/>
      <c r="I22" s="126"/>
      <c r="J22" s="107"/>
      <c r="K22" s="107"/>
      <c r="L22" s="107"/>
      <c r="M22" s="107"/>
    </row>
    <row r="23" spans="1:18" s="17" customFormat="1" x14ac:dyDescent="0.2">
      <c r="A23" s="107"/>
      <c r="B23" s="107" t="s">
        <v>72</v>
      </c>
      <c r="C23" s="127">
        <f t="shared" ref="C23:C28" si="1">VLOOKUP($B23,$A$7:$I$12,2,FALSE)</f>
        <v>75.898269999999997</v>
      </c>
      <c r="D23" s="127">
        <f t="shared" ref="D23:D28" si="2">VLOOKUP($B23,$A$7:$I$12,5,FALSE)</f>
        <v>60.635420000000003</v>
      </c>
      <c r="E23" s="127">
        <f t="shared" ref="E23:E28" si="3">C23-D23</f>
        <v>15.262849999999993</v>
      </c>
      <c r="F23" s="127">
        <f t="shared" ref="F23:F28" si="4">VLOOKUP(B23,$A$7:$I$12,6,FALSE)</f>
        <v>59.801560000000002</v>
      </c>
      <c r="G23" s="127">
        <f t="shared" ref="G23:G28" si="5">D23-F23</f>
        <v>0.83386000000000138</v>
      </c>
      <c r="H23" s="128">
        <f t="shared" ref="H23:H28" si="6">(VLOOKUP(B23,$A$7:$I$12,8,FALSE))/100</f>
        <v>0.79890379999999994</v>
      </c>
      <c r="I23" s="126"/>
      <c r="J23" s="107"/>
      <c r="K23" s="107" t="s">
        <v>72</v>
      </c>
      <c r="L23" s="127">
        <f t="shared" ref="L23:L28" si="7">VLOOKUP($K23,$A$7:$Q$12,10,FALSE)</f>
        <v>80.471599999999995</v>
      </c>
      <c r="M23" s="127">
        <f t="shared" ref="M23:M28" si="8">VLOOKUP($K23,$A$7:$Q$12,13,FALSE)</f>
        <v>61.450249999999997</v>
      </c>
      <c r="N23" s="16">
        <f t="shared" ref="N23:N28" si="9">L23-M23</f>
        <v>19.021349999999998</v>
      </c>
      <c r="O23" s="16">
        <f t="shared" ref="O23:O28" si="10">VLOOKUP(K23,$A$7:$Q$12,14,FALSE)</f>
        <v>60.464210000000001</v>
      </c>
      <c r="P23" s="16">
        <f t="shared" ref="P23:P28" si="11">M23-O23</f>
        <v>0.98603999999999559</v>
      </c>
      <c r="Q23" s="68">
        <f t="shared" ref="Q23:Q28" si="12">(VLOOKUP(K23,$A$7:$Q$12,16,FALSE))/100</f>
        <v>0.76362649999999999</v>
      </c>
    </row>
    <row r="24" spans="1:18" s="17" customFormat="1" x14ac:dyDescent="0.2">
      <c r="A24" s="107"/>
      <c r="B24" s="107" t="s">
        <v>73</v>
      </c>
      <c r="C24" s="127">
        <f t="shared" si="1"/>
        <v>76.486109999999996</v>
      </c>
      <c r="D24" s="127">
        <f t="shared" si="2"/>
        <v>60.301470000000002</v>
      </c>
      <c r="E24" s="127">
        <f t="shared" si="3"/>
        <v>16.184639999999995</v>
      </c>
      <c r="F24" s="127">
        <f t="shared" si="4"/>
        <v>59.652979999999999</v>
      </c>
      <c r="G24" s="127">
        <f t="shared" si="5"/>
        <v>0.64849000000000245</v>
      </c>
      <c r="H24" s="128">
        <f t="shared" si="6"/>
        <v>0.78839769999999998</v>
      </c>
      <c r="I24" s="126"/>
      <c r="J24" s="107"/>
      <c r="K24" s="107" t="s">
        <v>73</v>
      </c>
      <c r="L24" s="127">
        <f t="shared" si="7"/>
        <v>80.498099999999994</v>
      </c>
      <c r="M24" s="127">
        <f t="shared" si="8"/>
        <v>61.503570000000003</v>
      </c>
      <c r="N24" s="16">
        <f t="shared" si="9"/>
        <v>18.99452999999999</v>
      </c>
      <c r="O24" s="16">
        <f t="shared" si="10"/>
        <v>60.823979999999999</v>
      </c>
      <c r="P24" s="16">
        <f t="shared" si="11"/>
        <v>0.67959000000000458</v>
      </c>
      <c r="Q24" s="68">
        <f t="shared" si="12"/>
        <v>0.76403750000000004</v>
      </c>
    </row>
    <row r="25" spans="1:18" s="17" customFormat="1" x14ac:dyDescent="0.2">
      <c r="A25" s="107"/>
      <c r="B25" s="107" t="s">
        <v>74</v>
      </c>
      <c r="C25" s="127">
        <f t="shared" si="1"/>
        <v>78.416839999999993</v>
      </c>
      <c r="D25" s="127">
        <f t="shared" si="2"/>
        <v>62.450670000000002</v>
      </c>
      <c r="E25" s="127">
        <f t="shared" si="3"/>
        <v>15.966169999999991</v>
      </c>
      <c r="F25" s="127">
        <f t="shared" si="4"/>
        <v>61.134300000000003</v>
      </c>
      <c r="G25" s="127">
        <f t="shared" si="5"/>
        <v>1.3163699999999992</v>
      </c>
      <c r="H25" s="128">
        <f t="shared" si="6"/>
        <v>0.79639359999999992</v>
      </c>
      <c r="I25" s="126"/>
      <c r="J25" s="107"/>
      <c r="K25" s="107" t="s">
        <v>74</v>
      </c>
      <c r="L25" s="127">
        <f t="shared" si="7"/>
        <v>81.815340000000006</v>
      </c>
      <c r="M25" s="127">
        <f t="shared" si="8"/>
        <v>62.556159999999998</v>
      </c>
      <c r="N25" s="16">
        <f t="shared" si="9"/>
        <v>19.259180000000008</v>
      </c>
      <c r="O25" s="16">
        <f t="shared" si="10"/>
        <v>61.125630000000001</v>
      </c>
      <c r="P25" s="16">
        <f t="shared" si="11"/>
        <v>1.4305299999999974</v>
      </c>
      <c r="Q25" s="68">
        <f t="shared" si="12"/>
        <v>0.76460179999999989</v>
      </c>
    </row>
    <row r="26" spans="1:18" s="17" customFormat="1" x14ac:dyDescent="0.2">
      <c r="A26" s="107"/>
      <c r="B26" s="107" t="s">
        <v>75</v>
      </c>
      <c r="C26" s="127">
        <f t="shared" si="1"/>
        <v>76.709410000000005</v>
      </c>
      <c r="D26" s="127">
        <f t="shared" si="2"/>
        <v>64.382329999999996</v>
      </c>
      <c r="E26" s="127">
        <f t="shared" si="3"/>
        <v>12.327080000000009</v>
      </c>
      <c r="F26" s="127">
        <f t="shared" si="4"/>
        <v>62.812570000000001</v>
      </c>
      <c r="G26" s="127">
        <f t="shared" si="5"/>
        <v>1.5697599999999952</v>
      </c>
      <c r="H26" s="128">
        <f t="shared" si="6"/>
        <v>0.83930159999999998</v>
      </c>
      <c r="I26" s="126"/>
      <c r="J26" s="107"/>
      <c r="K26" s="107" t="s">
        <v>75</v>
      </c>
      <c r="L26" s="127">
        <f t="shared" si="7"/>
        <v>81.064930000000004</v>
      </c>
      <c r="M26" s="127">
        <f t="shared" si="8"/>
        <v>60.807450000000003</v>
      </c>
      <c r="N26" s="16">
        <f t="shared" si="9"/>
        <v>20.257480000000001</v>
      </c>
      <c r="O26" s="16">
        <f t="shared" si="10"/>
        <v>58.536850000000001</v>
      </c>
      <c r="P26" s="16">
        <f t="shared" si="11"/>
        <v>2.2706000000000017</v>
      </c>
      <c r="Q26" s="68">
        <f t="shared" si="12"/>
        <v>0.750108</v>
      </c>
    </row>
    <row r="27" spans="1:18" s="17" customFormat="1" x14ac:dyDescent="0.2">
      <c r="A27" s="107"/>
      <c r="B27" s="107" t="s">
        <v>76</v>
      </c>
      <c r="C27" s="127">
        <f t="shared" si="1"/>
        <v>79.618650000000002</v>
      </c>
      <c r="D27" s="127">
        <f t="shared" si="2"/>
        <v>66.125550000000004</v>
      </c>
      <c r="E27" s="127">
        <f t="shared" si="3"/>
        <v>13.493099999999998</v>
      </c>
      <c r="F27" s="127">
        <f t="shared" si="4"/>
        <v>65.12764</v>
      </c>
      <c r="G27" s="127">
        <f t="shared" si="5"/>
        <v>0.99791000000000452</v>
      </c>
      <c r="H27" s="128">
        <f t="shared" si="6"/>
        <v>0.83052840000000006</v>
      </c>
      <c r="I27" s="126"/>
      <c r="J27" s="107"/>
      <c r="K27" s="107" t="s">
        <v>76</v>
      </c>
      <c r="L27" s="127">
        <f t="shared" si="7"/>
        <v>82.891450000000006</v>
      </c>
      <c r="M27" s="127">
        <f t="shared" si="8"/>
        <v>65.192599999999999</v>
      </c>
      <c r="N27" s="16">
        <f t="shared" si="9"/>
        <v>17.698850000000007</v>
      </c>
      <c r="O27" s="16">
        <f t="shared" si="10"/>
        <v>63.909120000000001</v>
      </c>
      <c r="P27" s="16">
        <f t="shared" si="11"/>
        <v>1.2834799999999973</v>
      </c>
      <c r="Q27" s="68">
        <f t="shared" si="12"/>
        <v>0.7864816</v>
      </c>
    </row>
    <row r="28" spans="1:18" s="17" customFormat="1" x14ac:dyDescent="0.2">
      <c r="A28" s="107"/>
      <c r="B28" s="107" t="s">
        <v>77</v>
      </c>
      <c r="C28" s="127">
        <f t="shared" si="1"/>
        <v>79.148579999999995</v>
      </c>
      <c r="D28" s="127">
        <f t="shared" si="2"/>
        <v>66.271500000000003</v>
      </c>
      <c r="E28" s="127">
        <f t="shared" si="3"/>
        <v>12.877079999999992</v>
      </c>
      <c r="F28" s="127">
        <f t="shared" si="4"/>
        <v>64.902429999999995</v>
      </c>
      <c r="G28" s="127">
        <f t="shared" si="5"/>
        <v>1.3690700000000078</v>
      </c>
      <c r="H28" s="128">
        <f t="shared" si="6"/>
        <v>0.83730500000000008</v>
      </c>
      <c r="I28" s="126"/>
      <c r="J28" s="107"/>
      <c r="K28" s="107" t="s">
        <v>77</v>
      </c>
      <c r="L28" s="127">
        <f t="shared" si="7"/>
        <v>83.052000000000007</v>
      </c>
      <c r="M28" s="127">
        <f t="shared" si="8"/>
        <v>63.613770000000002</v>
      </c>
      <c r="N28" s="16">
        <f t="shared" si="9"/>
        <v>19.438230000000004</v>
      </c>
      <c r="O28" s="16">
        <f t="shared" si="10"/>
        <v>61.75667</v>
      </c>
      <c r="P28" s="16">
        <f t="shared" si="11"/>
        <v>1.8571000000000026</v>
      </c>
      <c r="Q28" s="68">
        <f t="shared" si="12"/>
        <v>0.76595110000000011</v>
      </c>
    </row>
    <row r="29" spans="1:18" s="17" customFormat="1" x14ac:dyDescent="0.2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</row>
    <row r="30" spans="1:18" s="17" customFormat="1" x14ac:dyDescent="0.2">
      <c r="A30" s="107"/>
      <c r="B30" s="107"/>
      <c r="C30" s="107"/>
      <c r="D30" s="107"/>
      <c r="E30" s="127"/>
      <c r="F30" s="107"/>
      <c r="G30" s="107"/>
      <c r="H30" s="107"/>
      <c r="I30" s="107"/>
      <c r="J30" s="107"/>
      <c r="K30" s="107"/>
      <c r="L30" s="107"/>
      <c r="M30" s="107"/>
    </row>
    <row r="31" spans="1:18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R31" s="11"/>
    </row>
    <row r="32" spans="1:18" x14ac:dyDescent="0.2">
      <c r="R32" s="11"/>
    </row>
    <row r="33" spans="18:18" x14ac:dyDescent="0.2">
      <c r="R33" s="11"/>
    </row>
    <row r="34" spans="18:18" x14ac:dyDescent="0.2">
      <c r="R34" s="11"/>
    </row>
  </sheetData>
  <mergeCells count="24">
    <mergeCell ref="A3:A6"/>
    <mergeCell ref="B3:I3"/>
    <mergeCell ref="J3:Q3"/>
    <mergeCell ref="A19:B19"/>
    <mergeCell ref="A1:G1"/>
    <mergeCell ref="I1:J1"/>
    <mergeCell ref="A15:C15"/>
    <mergeCell ref="A17:C17"/>
    <mergeCell ref="B4:B6"/>
    <mergeCell ref="C4:C6"/>
    <mergeCell ref="D4:D6"/>
    <mergeCell ref="E4:E6"/>
    <mergeCell ref="F4:F6"/>
    <mergeCell ref="G4:G6"/>
    <mergeCell ref="H4:H6"/>
    <mergeCell ref="I4:I6"/>
    <mergeCell ref="O4:O6"/>
    <mergeCell ref="P4:P6"/>
    <mergeCell ref="Q4:Q6"/>
    <mergeCell ref="J4:J6"/>
    <mergeCell ref="K4:K6"/>
    <mergeCell ref="L4:L6"/>
    <mergeCell ref="M4:M6"/>
    <mergeCell ref="N4:N6"/>
  </mergeCells>
  <hyperlinks>
    <hyperlink ref="I1" location="Contents!A1" display="back to contents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A26488235</value>
    </field>
    <field name="Objective-Title">
      <value order="0">NRS - 2016-2018 Life expectancy in Scottish areas - figures updated</value>
    </field>
    <field name="Objective-Description">
      <value order="0"/>
    </field>
    <field name="Objective-CreationStamp">
      <value order="0">2019-11-13T12:35:41Z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2019-12-03T16:09:17Z</value>
    </field>
    <field name="Objective-Owner">
      <value order="0">Kaye, Maria M (U441967)</value>
    </field>
    <field name="Objective-Path">
      <value order="0">Objective Global Folder:SG File Plan:People, communities and living:Population and migration:Demography:Research and analysis: Demography:National Records of Scotland (NRS): Population and Migration Statistics: Life Expectancy in Scottish Areas: Pre-publication: 2017-2022</value>
    </field>
    <field name="Objective-Parent">
      <value order="0">National Records of Scotland (NRS): Population and Migration Statistics: Life Expectancy in Scottish Areas: Pre-publication: 2017-2022</value>
    </field>
    <field name="Objective-State">
      <value order="0">Being Drafted</value>
    </field>
    <field name="Objective-VersionId">
      <value order="0">vA38303778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STAT/16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15</vt:i4>
      </vt:variant>
    </vt:vector>
  </HeadingPairs>
  <TitlesOfParts>
    <vt:vector size="24" baseType="lpstr">
      <vt:lpstr>Contents</vt:lpstr>
      <vt:lpstr>Fig.1 data</vt:lpstr>
      <vt:lpstr>Fig.2 data</vt:lpstr>
      <vt:lpstr>Fig.3 data</vt:lpstr>
      <vt:lpstr>Fig.4 data</vt:lpstr>
      <vt:lpstr>Fig.5 data</vt:lpstr>
      <vt:lpstr>Fig.6 data</vt:lpstr>
      <vt:lpstr>Fig.7 data</vt:lpstr>
      <vt:lpstr>Fig.8 data</vt:lpstr>
      <vt:lpstr>Fig.1</vt:lpstr>
      <vt:lpstr>Fig.2a</vt:lpstr>
      <vt:lpstr>Fig.2b</vt:lpstr>
      <vt:lpstr>Fig. 3a</vt:lpstr>
      <vt:lpstr>Fig.3b</vt:lpstr>
      <vt:lpstr>Fig.4a</vt:lpstr>
      <vt:lpstr>Fig.4b</vt:lpstr>
      <vt:lpstr>Fig.5a</vt:lpstr>
      <vt:lpstr>Fig.5b</vt:lpstr>
      <vt:lpstr>Fig.6a</vt:lpstr>
      <vt:lpstr>Fig.6b</vt:lpstr>
      <vt:lpstr>Fig.7a</vt:lpstr>
      <vt:lpstr>Fig.7b</vt:lpstr>
      <vt:lpstr>Fig.8a</vt:lpstr>
      <vt:lpstr>Fig.8b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U441967</dc:creator>
  <cp:lastModifiedBy>u443992</cp:lastModifiedBy>
  <cp:lastPrinted>2019-11-19T09:59:01Z</cp:lastPrinted>
  <dcterms:created xsi:type="dcterms:W3CDTF">2019-11-13T11:58:45Z</dcterms:created>
  <dcterms:modified xsi:type="dcterms:W3CDTF">2019-12-12T11:20:38Z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A26488235</vt:lpwstr>
  </property>
  <property fmtid="{D5CDD505-2E9C-101B-9397-08002B2CF9AE}" pid="4" name="Objective-Title">
    <vt:lpwstr>NRS - 2016-2018 Life expectancy in Scottish areas - figures updated</vt:lpwstr>
  </property>
  <property fmtid="{D5CDD505-2E9C-101B-9397-08002B2CF9AE}" pid="5" name="Objective-Description">
    <vt:lpwstr/>
  </property>
  <property fmtid="{D5CDD505-2E9C-101B-9397-08002B2CF9AE}" pid="6" name="Objective-CreationStamp">
    <vt:filetime>2019-12-03T15:15:18Z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2019-12-03T16:09:17Z</vt:filetime>
  </property>
  <property fmtid="{D5CDD505-2E9C-101B-9397-08002B2CF9AE}" pid="11" name="Objective-Owner">
    <vt:lpwstr>Kaye, Maria M (U441967)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Population and Migration Statistics: Life Expectancy in Scottish Areas: Pre-publi</vt:lpwstr>
  </property>
  <property fmtid="{D5CDD505-2E9C-101B-9397-08002B2CF9AE}" pid="13" name="Objective-Parent">
    <vt:lpwstr>National Records of Scotland (NRS): Population and Migration Statistics: Life Expectancy in Scottish Areas: Pre-publication: 2017-2022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vA38303778</vt:lpwstr>
  </property>
  <property fmtid="{D5CDD505-2E9C-101B-9397-08002B2CF9AE}" pid="16" name="Objective-Version">
    <vt:lpwstr>0.3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OFFICIAL-SENSITIVE]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</Properties>
</file>