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otsconnect-my.sharepoint.com/personal/ruby_adam_nrscotland_gov_uk/Documents/Publications/life expec 20-22/"/>
    </mc:Choice>
  </mc:AlternateContent>
  <xr:revisionPtr revIDLastSave="11" documentId="13_ncr:1_{86BAE98D-4190-4503-96C7-A1DEBED60B96}" xr6:coauthVersionLast="47" xr6:coauthVersionMax="47" xr10:uidLastSave="{81199281-17A1-4C9B-8B80-87BCDD71CE95}"/>
  <bookViews>
    <workbookView xWindow="-110" yWindow="-110" windowWidth="19420" windowHeight="10420" tabRatio="871" xr2:uid="{00000000-000D-0000-FFFF-FFFF00000000}"/>
  </bookViews>
  <sheets>
    <sheet name="Contents" sheetId="22" r:id="rId1"/>
    <sheet name="Fig1" sheetId="9" r:id="rId2"/>
    <sheet name="Data Fig 1" sheetId="8" r:id="rId3"/>
    <sheet name="Fig 2" sheetId="13" r:id="rId4"/>
    <sheet name="Data Fig 2" sheetId="12" r:id="rId5"/>
    <sheet name="Fig3" sheetId="15" r:id="rId6"/>
    <sheet name="Data Fig 3" sheetId="14" r:id="rId7"/>
    <sheet name="Fig 4" sheetId="47" r:id="rId8"/>
    <sheet name="Data Fig 4" sheetId="10" r:id="rId9"/>
    <sheet name="Fig 5" sheetId="31" r:id="rId10"/>
    <sheet name="Data Fig 5" sheetId="29" r:id="rId11"/>
    <sheet name="Fig 6" sheetId="33" r:id="rId12"/>
    <sheet name="Data Fig 6" sheetId="32" r:id="rId13"/>
    <sheet name="Fig 7a" sheetId="35" r:id="rId14"/>
    <sheet name="Fig 7b" sheetId="36" r:id="rId15"/>
    <sheet name="Data Fig 7" sheetId="3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34" l="1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8" i="34"/>
  <c r="F9" i="34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7" i="32"/>
  <c r="J7" i="29"/>
  <c r="F7" i="29"/>
  <c r="E27" i="14"/>
  <c r="G27" i="14" s="1"/>
  <c r="E26" i="14"/>
  <c r="G26" i="14" s="1"/>
  <c r="D26" i="14"/>
  <c r="D27" i="14"/>
  <c r="F27" i="14" s="1"/>
  <c r="F26" i="14"/>
  <c r="E41" i="8"/>
  <c r="E42" i="8"/>
  <c r="E43" i="8"/>
  <c r="E44" i="8"/>
  <c r="D41" i="8"/>
  <c r="D42" i="8"/>
  <c r="D43" i="8"/>
  <c r="D44" i="8"/>
  <c r="J8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8" i="34"/>
  <c r="L8" i="34" l="1"/>
  <c r="M8" i="34"/>
  <c r="L39" i="29" l="1"/>
  <c r="K7" i="29"/>
  <c r="F12" i="29"/>
  <c r="J14" i="29"/>
  <c r="J12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3" i="29"/>
  <c r="J11" i="29"/>
  <c r="J10" i="29"/>
  <c r="J9" i="29"/>
  <c r="J8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1" i="29"/>
  <c r="F10" i="29"/>
  <c r="F9" i="29"/>
  <c r="F8" i="29"/>
  <c r="D8" i="14" l="1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F17" i="14" s="1"/>
  <c r="E17" i="14"/>
  <c r="G17" i="14" s="1"/>
  <c r="D18" i="14"/>
  <c r="F18" i="14" s="1"/>
  <c r="E18" i="14"/>
  <c r="G18" i="14" s="1"/>
  <c r="D19" i="14"/>
  <c r="F19" i="14" s="1"/>
  <c r="E19" i="14"/>
  <c r="G19" i="14" s="1"/>
  <c r="D20" i="14"/>
  <c r="F20" i="14" s="1"/>
  <c r="E20" i="14"/>
  <c r="G20" i="14" s="1"/>
  <c r="D21" i="14"/>
  <c r="F21" i="14" s="1"/>
  <c r="E21" i="14"/>
  <c r="G21" i="14" s="1"/>
  <c r="D22" i="14"/>
  <c r="F22" i="14" s="1"/>
  <c r="E22" i="14"/>
  <c r="G22" i="14" s="1"/>
  <c r="D23" i="14"/>
  <c r="F23" i="14" s="1"/>
  <c r="E23" i="14"/>
  <c r="G23" i="14" s="1"/>
  <c r="D24" i="14"/>
  <c r="F24" i="14" s="1"/>
  <c r="E24" i="14"/>
  <c r="G24" i="14" s="1"/>
  <c r="D25" i="14"/>
  <c r="F25" i="14" s="1"/>
  <c r="E25" i="14"/>
  <c r="G25" i="14" s="1"/>
  <c r="D5" i="8" l="1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L9" i="32" l="1"/>
  <c r="L10" i="32"/>
  <c r="L11" i="32"/>
  <c r="L12" i="32"/>
  <c r="L13" i="32"/>
  <c r="L14" i="32"/>
  <c r="L15" i="32"/>
  <c r="L16" i="32"/>
  <c r="L17" i="32"/>
  <c r="L18" i="32"/>
  <c r="L19" i="32"/>
  <c r="L20" i="32"/>
  <c r="L21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8" i="32"/>
  <c r="L8" i="32"/>
  <c r="K16" i="29"/>
  <c r="L16" i="29"/>
  <c r="K17" i="29"/>
  <c r="L17" i="29"/>
  <c r="K18" i="29"/>
  <c r="L18" i="29"/>
  <c r="K19" i="29"/>
  <c r="L19" i="29"/>
  <c r="K20" i="29"/>
  <c r="L20" i="29"/>
  <c r="K21" i="29"/>
  <c r="L21" i="29"/>
  <c r="K22" i="29"/>
  <c r="L22" i="29"/>
  <c r="K23" i="29"/>
  <c r="L23" i="29"/>
  <c r="K24" i="29"/>
  <c r="L24" i="29"/>
  <c r="K25" i="29"/>
  <c r="L25" i="29"/>
  <c r="K26" i="29"/>
  <c r="L26" i="29"/>
  <c r="K27" i="29"/>
  <c r="L27" i="29"/>
  <c r="K28" i="29"/>
  <c r="L28" i="29"/>
  <c r="K29" i="29"/>
  <c r="L29" i="29"/>
  <c r="K30" i="29"/>
  <c r="L30" i="29"/>
  <c r="K31" i="29"/>
  <c r="L31" i="29"/>
  <c r="K32" i="29"/>
  <c r="L32" i="29"/>
  <c r="K33" i="29"/>
  <c r="L33" i="29"/>
  <c r="K34" i="29"/>
  <c r="L34" i="29"/>
  <c r="K35" i="29"/>
  <c r="L35" i="29"/>
  <c r="K36" i="29"/>
  <c r="L36" i="29"/>
  <c r="K37" i="29"/>
  <c r="L37" i="29"/>
  <c r="K38" i="29"/>
  <c r="L38" i="29"/>
  <c r="K39" i="29"/>
  <c r="K8" i="29"/>
  <c r="L8" i="29"/>
  <c r="K9" i="29"/>
  <c r="L9" i="29"/>
  <c r="K10" i="29"/>
  <c r="L10" i="29"/>
  <c r="K11" i="29"/>
  <c r="L11" i="29"/>
  <c r="K12" i="29"/>
  <c r="L12" i="29"/>
  <c r="K13" i="29"/>
  <c r="L13" i="29"/>
  <c r="K14" i="29"/>
  <c r="L14" i="29"/>
  <c r="K15" i="29"/>
  <c r="L15" i="29"/>
  <c r="L7" i="29"/>
  <c r="M13" i="34" l="1"/>
  <c r="O37" i="34"/>
  <c r="O33" i="34"/>
  <c r="O29" i="34"/>
  <c r="O25" i="34"/>
  <c r="O21" i="34"/>
  <c r="O17" i="34"/>
  <c r="N13" i="34"/>
  <c r="O9" i="34"/>
  <c r="L37" i="34"/>
  <c r="O40" i="34"/>
  <c r="N40" i="34"/>
  <c r="M40" i="34"/>
  <c r="L40" i="34"/>
  <c r="O39" i="34"/>
  <c r="N39" i="34"/>
  <c r="M39" i="34"/>
  <c r="L39" i="34"/>
  <c r="O38" i="34"/>
  <c r="N38" i="34"/>
  <c r="M38" i="34"/>
  <c r="L38" i="34"/>
  <c r="N37" i="34"/>
  <c r="M37" i="34"/>
  <c r="O36" i="34"/>
  <c r="N36" i="34"/>
  <c r="M36" i="34"/>
  <c r="L36" i="34"/>
  <c r="O35" i="34"/>
  <c r="N35" i="34"/>
  <c r="M35" i="34"/>
  <c r="L35" i="34"/>
  <c r="O34" i="34"/>
  <c r="N34" i="34"/>
  <c r="M34" i="34"/>
  <c r="L34" i="34"/>
  <c r="M33" i="34"/>
  <c r="L33" i="34"/>
  <c r="O32" i="34"/>
  <c r="N32" i="34"/>
  <c r="M32" i="34"/>
  <c r="L32" i="34"/>
  <c r="O31" i="34"/>
  <c r="N31" i="34"/>
  <c r="M31" i="34"/>
  <c r="L31" i="34"/>
  <c r="O30" i="34"/>
  <c r="N30" i="34"/>
  <c r="M30" i="34"/>
  <c r="L30" i="34"/>
  <c r="M29" i="34"/>
  <c r="L29" i="34"/>
  <c r="O28" i="34"/>
  <c r="N28" i="34"/>
  <c r="M28" i="34"/>
  <c r="L28" i="34"/>
  <c r="O27" i="34"/>
  <c r="N27" i="34"/>
  <c r="M27" i="34"/>
  <c r="L27" i="34"/>
  <c r="O26" i="34"/>
  <c r="N26" i="34"/>
  <c r="M26" i="34"/>
  <c r="L26" i="34"/>
  <c r="M25" i="34"/>
  <c r="L25" i="34"/>
  <c r="O24" i="34"/>
  <c r="N24" i="34"/>
  <c r="M24" i="34"/>
  <c r="L24" i="34"/>
  <c r="O23" i="34"/>
  <c r="N23" i="34"/>
  <c r="M23" i="34"/>
  <c r="L23" i="34"/>
  <c r="O22" i="34"/>
  <c r="N22" i="34"/>
  <c r="M22" i="34"/>
  <c r="L22" i="34"/>
  <c r="M21" i="34"/>
  <c r="L21" i="34"/>
  <c r="O20" i="34"/>
  <c r="N20" i="34"/>
  <c r="M20" i="34"/>
  <c r="L20" i="34"/>
  <c r="O19" i="34"/>
  <c r="N19" i="34"/>
  <c r="M19" i="34"/>
  <c r="L19" i="34"/>
  <c r="O18" i="34"/>
  <c r="N18" i="34"/>
  <c r="M18" i="34"/>
  <c r="L18" i="34"/>
  <c r="M17" i="34"/>
  <c r="L17" i="34"/>
  <c r="O16" i="34"/>
  <c r="N16" i="34"/>
  <c r="M16" i="34"/>
  <c r="L16" i="34"/>
  <c r="O15" i="34"/>
  <c r="N15" i="34"/>
  <c r="M15" i="34"/>
  <c r="L15" i="34"/>
  <c r="O14" i="34"/>
  <c r="N14" i="34"/>
  <c r="M14" i="34"/>
  <c r="L14" i="34"/>
  <c r="L13" i="34"/>
  <c r="O12" i="34"/>
  <c r="N12" i="34"/>
  <c r="M12" i="34"/>
  <c r="L12" i="34"/>
  <c r="O11" i="34"/>
  <c r="N11" i="34"/>
  <c r="M11" i="34"/>
  <c r="L11" i="34"/>
  <c r="O10" i="34"/>
  <c r="N10" i="34"/>
  <c r="M10" i="34"/>
  <c r="L10" i="34"/>
  <c r="M9" i="34"/>
  <c r="L9" i="34"/>
  <c r="O8" i="34"/>
  <c r="N8" i="34"/>
  <c r="N9" i="34" l="1"/>
  <c r="N25" i="34"/>
  <c r="N29" i="34"/>
  <c r="N33" i="34"/>
  <c r="N21" i="34"/>
  <c r="O13" i="34"/>
  <c r="N17" i="34"/>
  <c r="F8" i="14" l="1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E7" i="14"/>
  <c r="G7" i="14" s="1"/>
  <c r="D7" i="14"/>
  <c r="F7" i="14" s="1"/>
  <c r="D33" i="14" l="1"/>
  <c r="C33" i="14"/>
  <c r="H7" i="14"/>
  <c r="H19" i="14"/>
  <c r="H27" i="14"/>
  <c r="E4" i="8"/>
  <c r="D4" i="8"/>
  <c r="H22" i="14" l="1"/>
  <c r="H21" i="14"/>
  <c r="H20" i="14"/>
  <c r="H18" i="14"/>
  <c r="H17" i="14"/>
  <c r="H16" i="14"/>
  <c r="H15" i="14"/>
  <c r="H14" i="14"/>
  <c r="H13" i="14"/>
  <c r="H12" i="14"/>
  <c r="H11" i="14"/>
  <c r="H10" i="14"/>
  <c r="H9" i="14"/>
  <c r="H8" i="14"/>
</calcChain>
</file>

<file path=xl/sharedStrings.xml><?xml version="1.0" encoding="utf-8"?>
<sst xmlns="http://schemas.openxmlformats.org/spreadsheetml/2006/main" count="371" uniqueCount="203">
  <si>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</si>
  <si>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</si>
  <si>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</si>
  <si>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</si>
  <si>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</si>
  <si>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</si>
  <si>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</si>
  <si>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</si>
  <si>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</si>
  <si>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</si>
  <si>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</si>
  <si>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</si>
  <si>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</si>
  <si>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</si>
  <si>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</si>
  <si>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</si>
  <si>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</si>
  <si>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</si>
  <si>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</si>
  <si>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</si>
  <si>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</si>
  <si>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</si>
  <si>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</si>
  <si>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</si>
  <si>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</si>
  <si>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</si>
  <si>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</si>
  <si>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</si>
  <si>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</si>
  <si>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</si>
  <si>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</si>
  <si>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</si>
  <si>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</si>
  <si>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</si>
  <si>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 xml:space="preserve"> Males</t>
  </si>
  <si>
    <t xml:space="preserve"> Females</t>
  </si>
  <si>
    <t>Footnotes</t>
  </si>
  <si>
    <t>Males</t>
  </si>
  <si>
    <t>Females</t>
  </si>
  <si>
    <t>1) The estimate for 2013-2015 is calculated using corrected mid-year population estimates for 2013 and 2014. Previous years have not been updated.</t>
  </si>
  <si>
    <t>2015-2017</t>
  </si>
  <si>
    <t>Male life expectancy</t>
  </si>
  <si>
    <t>Female life expectancy</t>
  </si>
  <si>
    <t>Scotland</t>
  </si>
  <si>
    <t>1980-1982</t>
  </si>
  <si>
    <t>back to contents</t>
  </si>
  <si>
    <t>Contents</t>
  </si>
  <si>
    <t>2016-2018</t>
  </si>
  <si>
    <t>difference from previous year: Males in weeks</t>
  </si>
  <si>
    <t>difference from previous year: Females in weeks</t>
  </si>
  <si>
    <t>difference from previous year: Males in years</t>
  </si>
  <si>
    <t>difference from previous year: Females in years</t>
  </si>
  <si>
    <t>2017-2019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</si>
  <si>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</si>
  <si>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</si>
  <si>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</si>
  <si>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</si>
  <si>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</si>
  <si>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</si>
  <si>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</si>
  <si>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</si>
  <si>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City of Edinburgh</t>
  </si>
  <si>
    <t>S12000036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</si>
  <si>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</si>
  <si>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</si>
  <si>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</si>
  <si>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</si>
  <si>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</si>
  <si>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</si>
  <si>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</si>
  <si>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</si>
  <si>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</si>
  <si>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</si>
  <si>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</si>
  <si>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</si>
  <si>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</si>
  <si>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</si>
  <si>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</si>
  <si>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</si>
  <si>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</si>
  <si>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</si>
  <si>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</si>
  <si>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</si>
  <si>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</si>
  <si>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</si>
  <si>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</si>
  <si>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</si>
  <si>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</si>
  <si>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</si>
  <si>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</si>
  <si>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</si>
  <si>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</si>
  <si>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</si>
  <si>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</si>
  <si>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</si>
  <si>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</si>
  <si>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</si>
  <si>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</si>
  <si>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</si>
  <si>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</si>
  <si>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</si>
  <si>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</si>
  <si>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</si>
  <si>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</si>
  <si>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</si>
  <si>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</si>
  <si>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</si>
  <si>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</si>
  <si>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</si>
  <si>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</si>
  <si>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</si>
  <si>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</si>
  <si>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</si>
  <si>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</si>
  <si>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</si>
  <si>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</si>
  <si>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</si>
  <si>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S92000003</t>
  </si>
  <si>
    <t>lower confidence interval</t>
  </si>
  <si>
    <t>upper confidence interval</t>
  </si>
  <si>
    <t>Council Area</t>
  </si>
  <si>
    <t>Council area code</t>
  </si>
  <si>
    <t>Council area name</t>
  </si>
  <si>
    <t>life expectancy at birth</t>
  </si>
  <si>
    <t>+/-</t>
  </si>
  <si>
    <t>NHS health board name</t>
  </si>
  <si>
    <t>Health board code</t>
  </si>
  <si>
    <t>Ayrshire and Arran</t>
  </si>
  <si>
    <t>Borders</t>
  </si>
  <si>
    <t>Forth Valley</t>
  </si>
  <si>
    <t>Grampian</t>
  </si>
  <si>
    <t>Greater Glasgow and Clyde</t>
  </si>
  <si>
    <t>Lanarkshire</t>
  </si>
  <si>
    <t>Lothian</t>
  </si>
  <si>
    <t>Orkney</t>
  </si>
  <si>
    <t>Shetland</t>
  </si>
  <si>
    <t>Tayside</t>
  </si>
  <si>
    <t>Western Isles</t>
  </si>
  <si>
    <t>S08000015</t>
  </si>
  <si>
    <t>S08000016</t>
  </si>
  <si>
    <t>S08000017</t>
  </si>
  <si>
    <t>S08000029</t>
  </si>
  <si>
    <t>S08000019</t>
  </si>
  <si>
    <t>S08000020</t>
  </si>
  <si>
    <t>S08000031</t>
  </si>
  <si>
    <t>S08000022</t>
  </si>
  <si>
    <t>S08000032</t>
  </si>
  <si>
    <t>S08000024</t>
  </si>
  <si>
    <t>S08000025</t>
  </si>
  <si>
    <t>S08000026</t>
  </si>
  <si>
    <t>S08000030</t>
  </si>
  <si>
    <t>S08000028</t>
  </si>
  <si>
    <t>life expectancy (LE) 2012-2014</t>
  </si>
  <si>
    <t>SCOTLAND</t>
  </si>
  <si>
    <t>between 2001-2003 and 2012-2014</t>
  </si>
  <si>
    <t>between 2012-2014 and 2016-2018</t>
  </si>
  <si>
    <t>1. The Scotland figure is a comparator only calculated using the abridged life table method.</t>
  </si>
  <si>
    <t>Figure 1</t>
  </si>
  <si>
    <t>Figure 2</t>
  </si>
  <si>
    <t>Figure 3: Annual change in life expectancy in Scotland</t>
  </si>
  <si>
    <t>Figure 3</t>
  </si>
  <si>
    <t>Figure 5</t>
  </si>
  <si>
    <t>2018-2020</t>
  </si>
  <si>
    <t>Scotland females</t>
  </si>
  <si>
    <t>Scotland males</t>
  </si>
  <si>
    <t>Footnote:</t>
  </si>
  <si>
    <t>2019-2021</t>
  </si>
  <si>
    <t>1) Figures to 2019-2021 are based on three years of data and are life expectancy estimates.</t>
  </si>
  <si>
    <t>age 65</t>
  </si>
  <si>
    <t>age 85</t>
  </si>
  <si>
    <t>life expectancy (LE) 2017-2019</t>
  </si>
  <si>
    <t>LE change in weeks/year 2012-2014 to 2017-2019</t>
  </si>
  <si>
    <t>Figure 2: The slowing rate of improvement to life expectancy in Scotland</t>
  </si>
  <si>
    <t xml:space="preserve"> The slowing rate of improvement to life expectancy in Scotland</t>
  </si>
  <si>
    <t xml:space="preserve"> Annual change in life expectancy in Scotland</t>
  </si>
  <si>
    <t xml:space="preserve"> Life expectancy in Scotland at older ages</t>
  </si>
  <si>
    <t xml:space="preserve"> Life expectancy at birth in Council areas with 95% confidence intervals</t>
  </si>
  <si>
    <t xml:space="preserve"> Life expectancy at birth in NHS health boards with 95% confidence intervals</t>
  </si>
  <si>
    <t xml:space="preserve"> Change in the rate of life expectancy growth, before and after 2017-2019</t>
  </si>
  <si>
    <t>2020-2022</t>
  </si>
  <si>
    <t>© Crown Copyright 2023</t>
  </si>
  <si>
    <r>
      <t>Year</t>
    </r>
    <r>
      <rPr>
        <vertAlign val="superscript"/>
        <sz val="10"/>
        <color theme="1"/>
        <rFont val="Arial"/>
        <family val="2"/>
      </rPr>
      <t>1,2</t>
    </r>
  </si>
  <si>
    <r>
      <t xml:space="preserve">Year </t>
    </r>
    <r>
      <rPr>
        <vertAlign val="superscript"/>
        <sz val="10"/>
        <color theme="1"/>
        <rFont val="Arial"/>
        <family val="2"/>
      </rPr>
      <t>1,2</t>
    </r>
  </si>
  <si>
    <r>
      <t>Year</t>
    </r>
    <r>
      <rPr>
        <vertAlign val="superscript"/>
        <sz val="10"/>
        <rFont val="Arial"/>
        <family val="2"/>
      </rPr>
      <t>1,2</t>
    </r>
  </si>
  <si>
    <t>life expectancy (LE) 2020-2022</t>
  </si>
  <si>
    <t>LE change in weeks/year 2017-2019 to 2020-2022</t>
  </si>
  <si>
    <t>These figures are published in '2020-2022 Life Expectancy in Scotland ', available from the National Records of Scotland website.</t>
  </si>
  <si>
    <t>Figure 4</t>
  </si>
  <si>
    <t>Figure 6</t>
  </si>
  <si>
    <t>Figure 7</t>
  </si>
  <si>
    <t>Figure 4: Life expectancy in Scotland at older ages</t>
  </si>
  <si>
    <t xml:space="preserve"> Life expectancy at birth, estimates over time</t>
  </si>
  <si>
    <t>2) The estimate for 2013-2015 is calculated using corrected mid-year population estimates for 2013 and 2014. Previous years have not been updated.</t>
  </si>
  <si>
    <t>Figure 1: Life expectancy at birth, estimates over time</t>
  </si>
  <si>
    <r>
      <t>Year</t>
    </r>
    <r>
      <rPr>
        <vertAlign val="superscript"/>
        <sz val="10"/>
        <rFont val="Arial"/>
        <family val="2"/>
      </rPr>
      <t>1,2,3</t>
    </r>
  </si>
  <si>
    <t>2) The estimate for 2020-2022 is calculated using 2020 based population projections for 2022</t>
  </si>
  <si>
    <t>2. Populations for 2022 are from the 2018 based subnational population projections</t>
  </si>
  <si>
    <t>1. Populations for 2022 are from the 2018 based subnational population projections</t>
  </si>
  <si>
    <t>3) The estimate for 2020-2022 is calculated using 2020 based population projections for 2022</t>
  </si>
  <si>
    <t>Life Expectancy in Scotland 2020-2022: Figures and Data</t>
  </si>
  <si>
    <r>
      <t>Figure 5: Life expectancy at birth in Council areas</t>
    </r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 xml:space="preserve"> with 95% confidence intervals (ordered by female life expectancy)</t>
    </r>
  </si>
  <si>
    <r>
      <t>Figure 6: Life expectancy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at birth in NHS health boards with 95% confidence intervals (ordered by female life expectancy)</t>
    </r>
  </si>
  <si>
    <r>
      <t>Figure 7: Change in the rate of life expectancy growth, before and after 2017-2019</t>
    </r>
    <r>
      <rPr>
        <b/>
        <vertAlign val="superscript"/>
        <sz val="12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</si>
</sst>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0_)"/>
    <numFmt numFmtId="167" formatCode="_)#,##0_);_)\-#,##0_);_)0_);_)@_)"/>
    <numFmt numFmtId="168" formatCode="#,##0_);;&quot;- &quot;_);@_)\ "/>
    <numFmt numFmtId="169" formatCode="_(General"/>
  </numFmts>
  <fonts count="7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rgb="FF3F3FFF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vertAlign val="superscript"/>
      <sz val="10"/>
      <name val="Arial"/>
      <family val="2"/>
    </font>
    <font>
      <sz val="10"/>
      <color theme="8" tint="-0.249977111117893"/>
      <name val="Arial"/>
      <family val="2"/>
    </font>
    <font>
      <u/>
      <sz val="10"/>
      <color theme="8" tint="-0.249977111117893"/>
      <name val="Arial"/>
      <family val="2"/>
    </font>
    <font>
      <b/>
      <sz val="12"/>
      <color theme="0"/>
      <name val="Arial"/>
      <family val="2"/>
    </font>
    <font>
      <u/>
      <sz val="8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7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7" fillId="0" borderId="0"/>
    <xf numFmtId="0" fontId="12" fillId="0" borderId="0"/>
    <xf numFmtId="0" fontId="5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9" fillId="3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9" fillId="3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9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9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9" fillId="3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9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3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3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9" fillId="3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9" fillId="40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9" fillId="3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9" fillId="36" borderId="0" applyNumberFormat="0" applyBorder="0" applyAlignment="0" applyProtection="0"/>
    <xf numFmtId="0" fontId="8" fillId="12" borderId="0" applyNumberFormat="0" applyBorder="0" applyAlignment="0" applyProtection="0"/>
    <xf numFmtId="0" fontId="30" fillId="38" borderId="0" applyNumberFormat="0" applyBorder="0" applyAlignment="0" applyProtection="0"/>
    <xf numFmtId="0" fontId="8" fillId="16" borderId="0" applyNumberFormat="0" applyBorder="0" applyAlignment="0" applyProtection="0"/>
    <xf numFmtId="0" fontId="30" fillId="41" borderId="0" applyNumberFormat="0" applyBorder="0" applyAlignment="0" applyProtection="0"/>
    <xf numFmtId="0" fontId="8" fillId="20" borderId="0" applyNumberFormat="0" applyBorder="0" applyAlignment="0" applyProtection="0"/>
    <xf numFmtId="0" fontId="30" fillId="42" borderId="0" applyNumberFormat="0" applyBorder="0" applyAlignment="0" applyProtection="0"/>
    <xf numFmtId="0" fontId="8" fillId="24" borderId="0" applyNumberFormat="0" applyBorder="0" applyAlignment="0" applyProtection="0"/>
    <xf numFmtId="0" fontId="30" fillId="40" borderId="0" applyNumberFormat="0" applyBorder="0" applyAlignment="0" applyProtection="0"/>
    <xf numFmtId="0" fontId="8" fillId="28" borderId="0" applyNumberFormat="0" applyBorder="0" applyAlignment="0" applyProtection="0"/>
    <xf numFmtId="0" fontId="30" fillId="38" borderId="0" applyNumberFormat="0" applyBorder="0" applyAlignment="0" applyProtection="0"/>
    <xf numFmtId="0" fontId="8" fillId="32" borderId="0" applyNumberFormat="0" applyBorder="0" applyAlignment="0" applyProtection="0"/>
    <xf numFmtId="0" fontId="30" fillId="35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0" applyNumberFormat="0" applyBorder="0" applyAlignment="0" applyProtection="0"/>
    <xf numFmtId="0" fontId="8" fillId="13" borderId="0" applyNumberFormat="0" applyBorder="0" applyAlignment="0" applyProtection="0"/>
    <xf numFmtId="0" fontId="30" fillId="41" borderId="0" applyNumberFormat="0" applyBorder="0" applyAlignment="0" applyProtection="0"/>
    <xf numFmtId="0" fontId="8" fillId="17" borderId="0" applyNumberFormat="0" applyBorder="0" applyAlignment="0" applyProtection="0"/>
    <xf numFmtId="0" fontId="30" fillId="42" borderId="0" applyNumberFormat="0" applyBorder="0" applyAlignment="0" applyProtection="0"/>
    <xf numFmtId="0" fontId="8" fillId="21" borderId="0" applyNumberFormat="0" applyBorder="0" applyAlignment="0" applyProtection="0"/>
    <xf numFmtId="0" fontId="30" fillId="44" borderId="0" applyNumberFormat="0" applyBorder="0" applyAlignment="0" applyProtection="0"/>
    <xf numFmtId="0" fontId="8" fillId="25" borderId="0" applyNumberFormat="0" applyBorder="0" applyAlignment="0" applyProtection="0"/>
    <xf numFmtId="0" fontId="30" fillId="45" borderId="0" applyNumberFormat="0" applyBorder="0" applyAlignment="0" applyProtection="0"/>
    <xf numFmtId="0" fontId="8" fillId="29" borderId="0" applyNumberFormat="0" applyBorder="0" applyAlignment="0" applyProtection="0"/>
    <xf numFmtId="0" fontId="30" fillId="46" borderId="0" applyNumberFormat="0" applyBorder="0" applyAlignment="0" applyProtection="0"/>
    <xf numFmtId="0" fontId="19" fillId="3" borderId="0" applyNumberFormat="0" applyBorder="0" applyAlignment="0" applyProtection="0"/>
    <xf numFmtId="0" fontId="31" fillId="47" borderId="0" applyNumberFormat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3" fillId="6" borderId="4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5" fillId="49" borderId="0">
      <protection locked="0"/>
    </xf>
    <xf numFmtId="0" fontId="25" fillId="7" borderId="7" applyNumberFormat="0" applyAlignment="0" applyProtection="0"/>
    <xf numFmtId="0" fontId="34" fillId="50" borderId="13" applyNumberFormat="0" applyAlignment="0" applyProtection="0"/>
    <xf numFmtId="0" fontId="5" fillId="51" borderId="14">
      <alignment horizontal="center" vertical="center"/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0" fontId="3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51" borderId="0">
      <alignment vertical="center"/>
      <protection locked="0"/>
    </xf>
    <xf numFmtId="0" fontId="9" fillId="0" borderId="0">
      <protection locked="0"/>
    </xf>
    <xf numFmtId="0" fontId="18" fillId="2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5" applyNumberFormat="0" applyFill="0" applyBorder="0" applyProtection="0">
      <alignment horizontal="centerContinuous" vertical="center" wrapText="1"/>
    </xf>
    <xf numFmtId="0" fontId="39" fillId="0" borderId="16" applyNumberFormat="0" applyFill="0" applyAlignment="0" applyProtection="0"/>
    <xf numFmtId="0" fontId="15" fillId="0" borderId="1" applyNumberFormat="0" applyFill="0" applyAlignment="0" applyProtection="0"/>
    <xf numFmtId="0" fontId="40" fillId="0" borderId="17" applyNumberFormat="0" applyFill="0" applyAlignment="0" applyProtection="0"/>
    <xf numFmtId="0" fontId="16" fillId="0" borderId="2" applyNumberFormat="0" applyFill="0" applyAlignment="0" applyProtection="0"/>
    <xf numFmtId="0" fontId="41" fillId="0" borderId="18" applyNumberFormat="0" applyFill="0" applyAlignment="0" applyProtection="0"/>
    <xf numFmtId="0" fontId="17" fillId="0" borderId="3" applyNumberFormat="0" applyFill="0" applyAlignment="0" applyProtection="0"/>
    <xf numFmtId="0" fontId="42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1" fillId="5" borderId="4" applyNumberFormat="0" applyAlignment="0" applyProtection="0"/>
    <xf numFmtId="0" fontId="45" fillId="39" borderId="12" applyNumberFormat="0" applyAlignment="0" applyProtection="0"/>
    <xf numFmtId="0" fontId="45" fillId="39" borderId="12" applyNumberFormat="0" applyAlignment="0" applyProtection="0"/>
    <xf numFmtId="0" fontId="24" fillId="0" borderId="6" applyNumberFormat="0" applyFill="0" applyAlignment="0" applyProtection="0"/>
    <xf numFmtId="0" fontId="46" fillId="0" borderId="20" applyNumberFormat="0" applyFill="0" applyAlignment="0" applyProtection="0"/>
    <xf numFmtId="0" fontId="20" fillId="4" borderId="0" applyNumberFormat="0" applyBorder="0" applyAlignment="0" applyProtection="0"/>
    <xf numFmtId="0" fontId="47" fillId="39" borderId="0" applyNumberFormat="0" applyBorder="0" applyAlignment="0" applyProtection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49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36" borderId="21" applyNumberFormat="0" applyFont="0" applyAlignment="0" applyProtection="0"/>
    <xf numFmtId="0" fontId="22" fillId="6" borderId="5" applyNumberFormat="0" applyAlignment="0" applyProtection="0"/>
    <xf numFmtId="0" fontId="50" fillId="48" borderId="2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51" borderId="10">
      <alignment vertical="center"/>
      <protection locked="0"/>
    </xf>
    <xf numFmtId="0" fontId="10" fillId="0" borderId="0">
      <alignment horizontal="left"/>
    </xf>
    <xf numFmtId="0" fontId="11" fillId="0" borderId="0">
      <alignment horizontal="left"/>
    </xf>
    <xf numFmtId="0" fontId="11" fillId="0" borderId="0">
      <alignment horizontal="center" vertical="center" wrapText="1"/>
    </xf>
    <xf numFmtId="0" fontId="10" fillId="0" borderId="0">
      <alignment horizontal="left" vertical="center" wrapText="1"/>
    </xf>
    <xf numFmtId="0" fontId="10" fillId="0" borderId="0">
      <alignment horizontal="right"/>
    </xf>
    <xf numFmtId="0" fontId="11" fillId="0" borderId="0">
      <alignment horizontal="left" vertical="center" wrapText="1"/>
    </xf>
    <xf numFmtId="0" fontId="11" fillId="0" borderId="0">
      <alignment horizontal="left" vertical="center" wrapText="1"/>
    </xf>
    <xf numFmtId="0" fontId="11" fillId="0" borderId="0">
      <alignment horizontal="right"/>
    </xf>
    <xf numFmtId="0" fontId="11" fillId="0" borderId="0">
      <alignment horizontal="right"/>
    </xf>
    <xf numFmtId="168" fontId="51" fillId="0" borderId="23" applyFill="0" applyBorder="0" applyProtection="0">
      <alignment horizontal="right"/>
    </xf>
    <xf numFmtId="168" fontId="51" fillId="0" borderId="0" applyFill="0" applyBorder="0" applyProtection="0">
      <alignment horizontal="right"/>
    </xf>
    <xf numFmtId="0" fontId="52" fillId="0" borderId="0" applyNumberFormat="0" applyFill="0" applyBorder="0" applyProtection="0">
      <alignment horizontal="center" vertical="center" wrapText="1"/>
    </xf>
    <xf numFmtId="1" fontId="53" fillId="0" borderId="0" applyNumberFormat="0" applyFill="0" applyBorder="0" applyProtection="0">
      <alignment horizontal="right" vertical="top"/>
    </xf>
    <xf numFmtId="0" fontId="53" fillId="0" borderId="0" applyNumberFormat="0" applyFill="0" applyBorder="0" applyProtection="0">
      <alignment horizontal="right" vertical="top"/>
    </xf>
    <xf numFmtId="169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5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 applyNumberFormat="0" applyFill="0" applyBorder="0" applyAlignment="0" applyProtection="0"/>
  </cellStyleXfs>
  <cellXfs count="158">
    <xf numFmtId="0" fontId="0" fillId="0" borderId="0" xfId="0"/>
    <xf numFmtId="0" fontId="5" fillId="33" borderId="0" xfId="0" applyFont="1" applyFill="1" applyAlignment="1">
      <alignment horizontal="left"/>
    </xf>
    <xf numFmtId="0" fontId="5" fillId="33" borderId="0" xfId="0" applyFont="1" applyFill="1"/>
    <xf numFmtId="0" fontId="3" fillId="33" borderId="0" xfId="0" applyFont="1" applyFill="1"/>
    <xf numFmtId="0" fontId="5" fillId="33" borderId="0" xfId="1" applyFill="1" applyAlignment="1">
      <alignment horizontal="left"/>
    </xf>
    <xf numFmtId="0" fontId="9" fillId="33" borderId="0" xfId="1" applyFont="1" applyFill="1" applyAlignment="1">
      <alignment horizontal="left"/>
    </xf>
    <xf numFmtId="0" fontId="9" fillId="33" borderId="0" xfId="0" applyFont="1" applyFill="1"/>
    <xf numFmtId="166" fontId="58" fillId="33" borderId="0" xfId="306" applyNumberFormat="1" applyFont="1" applyFill="1" applyAlignment="1" applyProtection="1">
      <alignment vertical="top"/>
      <protection locked="0"/>
    </xf>
    <xf numFmtId="165" fontId="5" fillId="33" borderId="0" xfId="4" applyNumberFormat="1" applyFont="1" applyFill="1"/>
    <xf numFmtId="0" fontId="26" fillId="33" borderId="0" xfId="0" applyFont="1" applyFill="1"/>
    <xf numFmtId="165" fontId="3" fillId="33" borderId="0" xfId="0" applyNumberFormat="1" applyFont="1" applyFill="1"/>
    <xf numFmtId="0" fontId="26" fillId="33" borderId="0" xfId="1" applyFont="1" applyFill="1"/>
    <xf numFmtId="0" fontId="5" fillId="33" borderId="0" xfId="1" applyFill="1"/>
    <xf numFmtId="0" fontId="8" fillId="33" borderId="0" xfId="1" applyFont="1" applyFill="1"/>
    <xf numFmtId="165" fontId="8" fillId="33" borderId="0" xfId="1" applyNumberFormat="1" applyFont="1" applyFill="1" applyAlignment="1">
      <alignment shrinkToFit="1"/>
    </xf>
    <xf numFmtId="165" fontId="8" fillId="33" borderId="0" xfId="1" applyNumberFormat="1" applyFont="1" applyFill="1"/>
    <xf numFmtId="165" fontId="26" fillId="33" borderId="0" xfId="1" applyNumberFormat="1" applyFont="1" applyFill="1"/>
    <xf numFmtId="2" fontId="8" fillId="33" borderId="0" xfId="1" applyNumberFormat="1" applyFont="1" applyFill="1"/>
    <xf numFmtId="0" fontId="9" fillId="33" borderId="0" xfId="1" applyFont="1" applyFill="1"/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65" fontId="5" fillId="33" borderId="27" xfId="0" applyNumberFormat="1" applyFont="1" applyFill="1" applyBorder="1" applyAlignment="1">
      <alignment horizontal="right"/>
    </xf>
    <xf numFmtId="165" fontId="5" fillId="33" borderId="23" xfId="0" applyNumberFormat="1" applyFont="1" applyFill="1" applyBorder="1" applyAlignment="1">
      <alignment horizontal="right"/>
    </xf>
    <xf numFmtId="165" fontId="5" fillId="33" borderId="31" xfId="0" applyNumberFormat="1" applyFont="1" applyFill="1" applyBorder="1"/>
    <xf numFmtId="165" fontId="5" fillId="33" borderId="31" xfId="0" applyNumberFormat="1" applyFont="1" applyFill="1" applyBorder="1" applyAlignment="1">
      <alignment horizontal="right"/>
    </xf>
    <xf numFmtId="165" fontId="5" fillId="33" borderId="0" xfId="0" applyNumberFormat="1" applyFont="1" applyFill="1" applyAlignment="1">
      <alignment horizontal="right"/>
    </xf>
    <xf numFmtId="0" fontId="5" fillId="33" borderId="31" xfId="0" applyFont="1" applyFill="1" applyBorder="1"/>
    <xf numFmtId="0" fontId="5" fillId="33" borderId="29" xfId="0" applyFont="1" applyFill="1" applyBorder="1"/>
    <xf numFmtId="165" fontId="5" fillId="33" borderId="29" xfId="0" applyNumberFormat="1" applyFont="1" applyFill="1" applyBorder="1" applyAlignment="1">
      <alignment horizontal="right"/>
    </xf>
    <xf numFmtId="165" fontId="5" fillId="33" borderId="11" xfId="0" applyNumberFormat="1" applyFont="1" applyFill="1" applyBorder="1" applyAlignment="1">
      <alignment horizontal="right"/>
    </xf>
    <xf numFmtId="0" fontId="8" fillId="33" borderId="0" xfId="0" applyFont="1" applyFill="1"/>
    <xf numFmtId="165" fontId="9" fillId="33" borderId="0" xfId="0" applyNumberFormat="1" applyFont="1" applyFill="1"/>
    <xf numFmtId="2" fontId="5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165" fontId="5" fillId="33" borderId="0" xfId="0" applyNumberFormat="1" applyFont="1" applyFill="1"/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/>
    <xf numFmtId="165" fontId="3" fillId="33" borderId="31" xfId="0" applyNumberFormat="1" applyFont="1" applyFill="1" applyBorder="1"/>
    <xf numFmtId="165" fontId="3" fillId="33" borderId="32" xfId="0" applyNumberFormat="1" applyFont="1" applyFill="1" applyBorder="1"/>
    <xf numFmtId="165" fontId="3" fillId="33" borderId="29" xfId="0" applyNumberFormat="1" applyFont="1" applyFill="1" applyBorder="1"/>
    <xf numFmtId="165" fontId="3" fillId="33" borderId="30" xfId="0" applyNumberFormat="1" applyFont="1" applyFill="1" applyBorder="1"/>
    <xf numFmtId="165" fontId="3" fillId="33" borderId="11" xfId="0" applyNumberFormat="1" applyFont="1" applyFill="1" applyBorder="1"/>
    <xf numFmtId="2" fontId="5" fillId="33" borderId="0" xfId="1" applyNumberFormat="1" applyFill="1"/>
    <xf numFmtId="165" fontId="5" fillId="33" borderId="0" xfId="1" applyNumberFormat="1" applyFill="1"/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5" fontId="26" fillId="33" borderId="0" xfId="0" applyNumberFormat="1" applyFont="1" applyFill="1"/>
    <xf numFmtId="165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right" vertical="center"/>
    </xf>
    <xf numFmtId="0" fontId="5" fillId="33" borderId="0" xfId="1" applyFill="1" applyAlignment="1">
      <alignment horizontal="center" shrinkToFit="1"/>
    </xf>
    <xf numFmtId="2" fontId="5" fillId="33" borderId="0" xfId="157" applyNumberFormat="1" applyFill="1"/>
    <xf numFmtId="0" fontId="5" fillId="33" borderId="11" xfId="1" applyFill="1" applyBorder="1" applyAlignment="1">
      <alignment horizontal="center" shrinkToFit="1"/>
    </xf>
    <xf numFmtId="2" fontId="3" fillId="33" borderId="11" xfId="0" applyNumberFormat="1" applyFont="1" applyFill="1" applyBorder="1" applyAlignment="1">
      <alignment horizontal="right" vertical="center"/>
    </xf>
    <xf numFmtId="165" fontId="26" fillId="33" borderId="0" xfId="1" applyNumberFormat="1" applyFont="1" applyFill="1" applyAlignment="1">
      <alignment shrinkToFit="1"/>
    </xf>
    <xf numFmtId="0" fontId="59" fillId="33" borderId="0" xfId="306" applyFont="1" applyFill="1"/>
    <xf numFmtId="0" fontId="11" fillId="33" borderId="0" xfId="1" applyFont="1" applyFill="1"/>
    <xf numFmtId="0" fontId="61" fillId="33" borderId="0" xfId="0" applyFont="1" applyFill="1"/>
    <xf numFmtId="2" fontId="3" fillId="33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0" fontId="11" fillId="33" borderId="0" xfId="0" applyFont="1" applyFill="1"/>
    <xf numFmtId="0" fontId="28" fillId="33" borderId="0" xfId="0" applyFont="1" applyFill="1"/>
    <xf numFmtId="2" fontId="26" fillId="33" borderId="0" xfId="0" applyNumberFormat="1" applyFont="1" applyFill="1"/>
    <xf numFmtId="0" fontId="25" fillId="33" borderId="0" xfId="1" applyFont="1" applyFill="1" applyAlignment="1">
      <alignment horizontal="right" vertical="center" shrinkToFit="1"/>
    </xf>
    <xf numFmtId="0" fontId="8" fillId="33" borderId="0" xfId="0" applyFont="1" applyFill="1" applyAlignment="1">
      <alignment horizontal="center" vertical="center"/>
    </xf>
    <xf numFmtId="2" fontId="8" fillId="33" borderId="0" xfId="0" applyNumberFormat="1" applyFont="1" applyFill="1"/>
    <xf numFmtId="0" fontId="57" fillId="33" borderId="0" xfId="1" applyFont="1" applyFill="1" applyAlignment="1">
      <alignment horizontal="left"/>
    </xf>
    <xf numFmtId="166" fontId="49" fillId="33" borderId="0" xfId="3" applyFont="1" applyFill="1" applyAlignment="1" applyProtection="1">
      <alignment horizontal="left" vertical="top"/>
      <protection locked="0"/>
    </xf>
    <xf numFmtId="0" fontId="60" fillId="33" borderId="0" xfId="0" applyFont="1" applyFill="1" applyAlignment="1">
      <alignment horizontal="left" vertical="top"/>
    </xf>
    <xf numFmtId="0" fontId="63" fillId="33" borderId="0" xfId="1" applyFont="1" applyFill="1"/>
    <xf numFmtId="0" fontId="65" fillId="33" borderId="0" xfId="1" applyFont="1" applyFill="1"/>
    <xf numFmtId="0" fontId="1" fillId="33" borderId="0" xfId="0" applyFont="1" applyFill="1"/>
    <xf numFmtId="0" fontId="3" fillId="33" borderId="11" xfId="0" applyFont="1" applyFill="1" applyBorder="1"/>
    <xf numFmtId="166" fontId="66" fillId="33" borderId="0" xfId="306" applyNumberFormat="1" applyFont="1" applyFill="1" applyAlignment="1" applyProtection="1">
      <alignment vertical="top"/>
      <protection locked="0"/>
    </xf>
    <xf numFmtId="0" fontId="67" fillId="33" borderId="0" xfId="0" applyFont="1" applyFill="1"/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33" borderId="10" xfId="1" applyFill="1" applyBorder="1" applyAlignment="1">
      <alignment horizontal="right" vertical="center" shrinkToFit="1"/>
    </xf>
    <xf numFmtId="0" fontId="1" fillId="33" borderId="0" xfId="0" applyFont="1" applyFill="1" applyAlignment="1">
      <alignment horizontal="center" vertical="center"/>
    </xf>
    <xf numFmtId="165" fontId="5" fillId="33" borderId="0" xfId="157" applyNumberFormat="1" applyFill="1"/>
    <xf numFmtId="165" fontId="3" fillId="33" borderId="0" xfId="0" applyNumberFormat="1" applyFont="1" applyFill="1" applyAlignment="1">
      <alignment horizontal="right" vertical="center"/>
    </xf>
    <xf numFmtId="165" fontId="3" fillId="33" borderId="11" xfId="0" applyNumberFormat="1" applyFont="1" applyFill="1" applyBorder="1" applyAlignment="1">
      <alignment horizontal="right" vertical="center"/>
    </xf>
    <xf numFmtId="0" fontId="5" fillId="33" borderId="11" xfId="1" applyFill="1" applyBorder="1" applyAlignment="1">
      <alignment horizontal="right" vertical="center" shrinkToFit="1"/>
    </xf>
    <xf numFmtId="165" fontId="5" fillId="33" borderId="28" xfId="0" applyNumberFormat="1" applyFont="1" applyFill="1" applyBorder="1" applyAlignment="1">
      <alignment horizontal="right"/>
    </xf>
    <xf numFmtId="165" fontId="5" fillId="33" borderId="32" xfId="0" applyNumberFormat="1" applyFont="1" applyFill="1" applyBorder="1" applyAlignment="1">
      <alignment horizontal="right"/>
    </xf>
    <xf numFmtId="165" fontId="5" fillId="33" borderId="30" xfId="0" applyNumberFormat="1" applyFont="1" applyFill="1" applyBorder="1" applyAlignment="1">
      <alignment horizontal="right"/>
    </xf>
    <xf numFmtId="2" fontId="26" fillId="33" borderId="0" xfId="1" applyNumberFormat="1" applyFont="1" applyFill="1"/>
    <xf numFmtId="0" fontId="1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6" fillId="0" borderId="0" xfId="306" applyFont="1" applyAlignment="1">
      <alignment readingOrder="1"/>
    </xf>
    <xf numFmtId="0" fontId="26" fillId="33" borderId="0" xfId="1" applyFont="1" applyFill="1" applyAlignment="1">
      <alignment horizontal="center" shrinkToFit="1"/>
    </xf>
    <xf numFmtId="2" fontId="26" fillId="33" borderId="0" xfId="157" applyNumberFormat="1" applyFont="1" applyFill="1"/>
    <xf numFmtId="0" fontId="26" fillId="0" borderId="0" xfId="172" applyFont="1"/>
    <xf numFmtId="166" fontId="69" fillId="33" borderId="0" xfId="3" applyFont="1" applyFill="1" applyAlignment="1" applyProtection="1">
      <alignment horizontal="left" vertical="top"/>
      <protection locked="0"/>
    </xf>
    <xf numFmtId="0" fontId="69" fillId="33" borderId="0" xfId="1" applyFont="1" applyFill="1"/>
    <xf numFmtId="0" fontId="69" fillId="33" borderId="0" xfId="1" applyFont="1" applyFill="1" applyAlignment="1">
      <alignment horizontal="center" shrinkToFit="1"/>
    </xf>
    <xf numFmtId="2" fontId="69" fillId="33" borderId="0" xfId="157" applyNumberFormat="1" applyFont="1" applyFill="1"/>
    <xf numFmtId="165" fontId="69" fillId="33" borderId="0" xfId="1" applyNumberFormat="1" applyFont="1" applyFill="1"/>
    <xf numFmtId="0" fontId="69" fillId="0" borderId="0" xfId="166" applyFont="1"/>
    <xf numFmtId="0" fontId="71" fillId="33" borderId="0" xfId="1" applyFont="1" applyFill="1" applyAlignment="1">
      <alignment horizontal="left"/>
    </xf>
    <xf numFmtId="166" fontId="8" fillId="33" borderId="0" xfId="3" applyFont="1" applyFill="1" applyAlignment="1" applyProtection="1">
      <alignment horizontal="left" vertical="top"/>
      <protection locked="0"/>
    </xf>
    <xf numFmtId="0" fontId="8" fillId="33" borderId="0" xfId="1" applyFont="1" applyFill="1" applyAlignment="1">
      <alignment horizontal="left" vertical="top"/>
    </xf>
    <xf numFmtId="0" fontId="25" fillId="33" borderId="0" xfId="1" applyFont="1" applyFill="1" applyAlignment="1">
      <alignment horizontal="left"/>
    </xf>
    <xf numFmtId="0" fontId="8" fillId="33" borderId="0" xfId="1" applyFont="1" applyFill="1" applyAlignment="1">
      <alignment shrinkToFit="1"/>
    </xf>
    <xf numFmtId="0" fontId="72" fillId="33" borderId="0" xfId="306" applyFont="1" applyFill="1"/>
    <xf numFmtId="0" fontId="73" fillId="33" borderId="0" xfId="306" applyFont="1" applyFill="1"/>
    <xf numFmtId="0" fontId="74" fillId="33" borderId="0" xfId="0" applyFont="1" applyFill="1"/>
    <xf numFmtId="0" fontId="57" fillId="33" borderId="0" xfId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64" fillId="33" borderId="0" xfId="2" applyFont="1" applyFill="1" applyAlignment="1" applyProtection="1"/>
    <xf numFmtId="0" fontId="64" fillId="33" borderId="0" xfId="2" applyFont="1" applyFill="1" applyBorder="1" applyAlignment="1" applyProtection="1">
      <alignment horizontal="left"/>
    </xf>
    <xf numFmtId="0" fontId="11" fillId="33" borderId="0" xfId="1" applyFont="1" applyFill="1" applyAlignment="1">
      <alignment horizontal="left"/>
    </xf>
    <xf numFmtId="0" fontId="70" fillId="33" borderId="0" xfId="306" applyFont="1" applyFill="1"/>
    <xf numFmtId="0" fontId="11" fillId="33" borderId="0" xfId="1" applyFont="1" applyFill="1"/>
    <xf numFmtId="0" fontId="59" fillId="33" borderId="0" xfId="306" applyFont="1" applyFill="1"/>
    <xf numFmtId="0" fontId="61" fillId="33" borderId="0" xfId="0" applyFont="1" applyFill="1"/>
    <xf numFmtId="0" fontId="3" fillId="33" borderId="23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8" xfId="0" quotePrefix="1" applyFont="1" applyFill="1" applyBorder="1" applyAlignment="1">
      <alignment horizontal="center" vertical="center" wrapText="1"/>
    </xf>
    <xf numFmtId="0" fontId="1" fillId="33" borderId="32" xfId="0" quotePrefix="1" applyFont="1" applyFill="1" applyBorder="1" applyAlignment="1">
      <alignment horizontal="center" vertical="center" wrapText="1"/>
    </xf>
    <xf numFmtId="0" fontId="1" fillId="33" borderId="30" xfId="0" quotePrefix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5" fontId="5" fillId="33" borderId="28" xfId="0" applyNumberFormat="1" applyFont="1" applyFill="1" applyBorder="1" applyAlignment="1">
      <alignment horizontal="center" vertical="center" wrapText="1"/>
    </xf>
    <xf numFmtId="165" fontId="5" fillId="33" borderId="32" xfId="0" applyNumberFormat="1" applyFont="1" applyFill="1" applyBorder="1" applyAlignment="1">
      <alignment horizontal="center" vertical="center" wrapText="1"/>
    </xf>
    <xf numFmtId="165" fontId="5" fillId="33" borderId="25" xfId="0" applyNumberFormat="1" applyFont="1" applyFill="1" applyBorder="1" applyAlignment="1">
      <alignment horizontal="center" vertical="center"/>
    </xf>
    <xf numFmtId="165" fontId="5" fillId="33" borderId="14" xfId="0" applyNumberFormat="1" applyFont="1" applyFill="1" applyBorder="1" applyAlignment="1">
      <alignment horizontal="center" vertical="center"/>
    </xf>
    <xf numFmtId="165" fontId="5" fillId="33" borderId="26" xfId="0" applyNumberFormat="1" applyFont="1" applyFill="1" applyBorder="1" applyAlignment="1">
      <alignment horizontal="center" vertical="center"/>
    </xf>
    <xf numFmtId="165" fontId="5" fillId="33" borderId="27" xfId="0" applyNumberFormat="1" applyFont="1" applyFill="1" applyBorder="1" applyAlignment="1">
      <alignment horizontal="center"/>
    </xf>
    <xf numFmtId="165" fontId="5" fillId="33" borderId="23" xfId="0" applyNumberFormat="1" applyFont="1" applyFill="1" applyBorder="1" applyAlignment="1">
      <alignment horizontal="center"/>
    </xf>
    <xf numFmtId="165" fontId="5" fillId="33" borderId="28" xfId="0" applyNumberFormat="1" applyFont="1" applyFill="1" applyBorder="1" applyAlignment="1">
      <alignment horizontal="center"/>
    </xf>
    <xf numFmtId="165" fontId="5" fillId="33" borderId="27" xfId="0" applyNumberFormat="1" applyFont="1" applyFill="1" applyBorder="1" applyAlignment="1">
      <alignment horizontal="center" vertical="center" wrapText="1"/>
    </xf>
    <xf numFmtId="165" fontId="5" fillId="33" borderId="31" xfId="0" applyNumberFormat="1" applyFont="1" applyFill="1" applyBorder="1" applyAlignment="1">
      <alignment horizontal="center" vertical="center" wrapText="1"/>
    </xf>
    <xf numFmtId="165" fontId="5" fillId="33" borderId="29" xfId="0" applyNumberFormat="1" applyFont="1" applyFill="1" applyBorder="1" applyAlignment="1">
      <alignment horizontal="center" vertical="center" wrapText="1"/>
    </xf>
    <xf numFmtId="165" fontId="5" fillId="33" borderId="23" xfId="0" applyNumberFormat="1" applyFont="1" applyFill="1" applyBorder="1" applyAlignment="1">
      <alignment horizontal="center" vertical="center" wrapText="1"/>
    </xf>
    <xf numFmtId="165" fontId="5" fillId="33" borderId="0" xfId="0" applyNumberFormat="1" applyFont="1" applyFill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6" fontId="75" fillId="33" borderId="0" xfId="3" applyFont="1" applyFill="1" applyAlignment="1" applyProtection="1">
      <alignment horizontal="left"/>
      <protection locked="0"/>
    </xf>
    <xf numFmtId="0" fontId="60" fillId="33" borderId="0" xfId="0" applyFont="1" applyFill="1"/>
    <xf numFmtId="0" fontId="76" fillId="33" borderId="0" xfId="0" applyFont="1" applyFill="1" applyAlignment="1">
      <alignment readingOrder="1"/>
    </xf>
    <xf numFmtId="0" fontId="60" fillId="33" borderId="0" xfId="0" applyFont="1" applyFill="1" applyAlignment="1">
      <alignment horizontal="left"/>
    </xf>
  </cellXfs>
  <cellStyles count="307">
    <cellStyle name="% 2" xfId="5" xr:uid="{00000000-0005-0000-0000-000000000000}"/>
    <cellStyle name="20% - Accent1 2" xfId="6" xr:uid="{00000000-0005-0000-0000-000001000000}"/>
    <cellStyle name="20% - Accent1 2 2" xfId="7" xr:uid="{00000000-0005-0000-0000-000002000000}"/>
    <cellStyle name="20% - Accent1 2 2 2" xfId="8" xr:uid="{00000000-0005-0000-0000-000003000000}"/>
    <cellStyle name="20% - Accent1 2 3" xfId="9" xr:uid="{00000000-0005-0000-0000-000004000000}"/>
    <cellStyle name="20% - Accent1 3" xfId="10" xr:uid="{00000000-0005-0000-0000-000005000000}"/>
    <cellStyle name="20% - Accent2 2" xfId="11" xr:uid="{00000000-0005-0000-0000-000006000000}"/>
    <cellStyle name="20% - Accent2 2 2" xfId="12" xr:uid="{00000000-0005-0000-0000-000007000000}"/>
    <cellStyle name="20% - Accent2 2 2 2" xfId="13" xr:uid="{00000000-0005-0000-0000-000008000000}"/>
    <cellStyle name="20% - Accent2 2 3" xfId="14" xr:uid="{00000000-0005-0000-0000-000009000000}"/>
    <cellStyle name="20% - Accent2 3" xfId="15" xr:uid="{00000000-0005-0000-0000-00000A000000}"/>
    <cellStyle name="20% - Accent3 2" xfId="16" xr:uid="{00000000-0005-0000-0000-00000B000000}"/>
    <cellStyle name="20% - Accent3 2 2" xfId="17" xr:uid="{00000000-0005-0000-0000-00000C000000}"/>
    <cellStyle name="20% - Accent3 2 2 2" xfId="18" xr:uid="{00000000-0005-0000-0000-00000D000000}"/>
    <cellStyle name="20% - Accent3 2 3" xfId="19" xr:uid="{00000000-0005-0000-0000-00000E000000}"/>
    <cellStyle name="20% - Accent3 3" xfId="20" xr:uid="{00000000-0005-0000-0000-00000F000000}"/>
    <cellStyle name="20% - Accent4 2" xfId="21" xr:uid="{00000000-0005-0000-0000-000010000000}"/>
    <cellStyle name="20% - Accent4 2 2" xfId="22" xr:uid="{00000000-0005-0000-0000-000011000000}"/>
    <cellStyle name="20% - Accent4 2 2 2" xfId="23" xr:uid="{00000000-0005-0000-0000-000012000000}"/>
    <cellStyle name="20% - Accent4 2 3" xfId="24" xr:uid="{00000000-0005-0000-0000-000013000000}"/>
    <cellStyle name="20% - Accent4 3" xfId="25" xr:uid="{00000000-0005-0000-0000-000014000000}"/>
    <cellStyle name="20% - Accent5 2" xfId="26" xr:uid="{00000000-0005-0000-0000-000015000000}"/>
    <cellStyle name="20% - Accent5 2 2" xfId="27" xr:uid="{00000000-0005-0000-0000-000016000000}"/>
    <cellStyle name="20% - Accent5 2 2 2" xfId="28" xr:uid="{00000000-0005-0000-0000-000017000000}"/>
    <cellStyle name="20% - Accent5 2 3" xfId="29" xr:uid="{00000000-0005-0000-0000-000018000000}"/>
    <cellStyle name="20% - Accent5 3" xfId="30" xr:uid="{00000000-0005-0000-0000-000019000000}"/>
    <cellStyle name="20% - Accent6 2" xfId="31" xr:uid="{00000000-0005-0000-0000-00001A000000}"/>
    <cellStyle name="20% - Accent6 2 2" xfId="32" xr:uid="{00000000-0005-0000-0000-00001B000000}"/>
    <cellStyle name="20% - Accent6 2 2 2" xfId="33" xr:uid="{00000000-0005-0000-0000-00001C000000}"/>
    <cellStyle name="20% - Accent6 2 3" xfId="34" xr:uid="{00000000-0005-0000-0000-00001D000000}"/>
    <cellStyle name="20% - Accent6 3" xfId="35" xr:uid="{00000000-0005-0000-0000-00001E000000}"/>
    <cellStyle name="40% - Accent1 2" xfId="36" xr:uid="{00000000-0005-0000-0000-00001F000000}"/>
    <cellStyle name="40% - Accent1 2 2" xfId="37" xr:uid="{00000000-0005-0000-0000-000020000000}"/>
    <cellStyle name="40% - Accent1 2 2 2" xfId="38" xr:uid="{00000000-0005-0000-0000-000021000000}"/>
    <cellStyle name="40% - Accent1 2 3" xfId="39" xr:uid="{00000000-0005-0000-0000-000022000000}"/>
    <cellStyle name="40% - Accent1 3" xfId="40" xr:uid="{00000000-0005-0000-0000-000023000000}"/>
    <cellStyle name="40% - Accent2 2" xfId="41" xr:uid="{00000000-0005-0000-0000-000024000000}"/>
    <cellStyle name="40% - Accent2 2 2" xfId="42" xr:uid="{00000000-0005-0000-0000-000025000000}"/>
    <cellStyle name="40% - Accent2 2 2 2" xfId="43" xr:uid="{00000000-0005-0000-0000-000026000000}"/>
    <cellStyle name="40% - Accent2 2 3" xfId="44" xr:uid="{00000000-0005-0000-0000-000027000000}"/>
    <cellStyle name="40% - Accent2 3" xfId="45" xr:uid="{00000000-0005-0000-0000-000028000000}"/>
    <cellStyle name="40% - Accent3 2" xfId="46" xr:uid="{00000000-0005-0000-0000-000029000000}"/>
    <cellStyle name="40% - Accent3 2 2" xfId="47" xr:uid="{00000000-0005-0000-0000-00002A000000}"/>
    <cellStyle name="40% - Accent3 2 2 2" xfId="48" xr:uid="{00000000-0005-0000-0000-00002B000000}"/>
    <cellStyle name="40% - Accent3 2 3" xfId="49" xr:uid="{00000000-0005-0000-0000-00002C000000}"/>
    <cellStyle name="40% - Accent3 3" xfId="50" xr:uid="{00000000-0005-0000-0000-00002D000000}"/>
    <cellStyle name="40% - Accent4 2" xfId="51" xr:uid="{00000000-0005-0000-0000-00002E000000}"/>
    <cellStyle name="40% - Accent4 2 2" xfId="52" xr:uid="{00000000-0005-0000-0000-00002F000000}"/>
    <cellStyle name="40% - Accent4 2 2 2" xfId="53" xr:uid="{00000000-0005-0000-0000-000030000000}"/>
    <cellStyle name="40% - Accent4 2 3" xfId="54" xr:uid="{00000000-0005-0000-0000-000031000000}"/>
    <cellStyle name="40% - Accent4 3" xfId="55" xr:uid="{00000000-0005-0000-0000-000032000000}"/>
    <cellStyle name="40% - Accent5 2" xfId="56" xr:uid="{00000000-0005-0000-0000-000033000000}"/>
    <cellStyle name="40% - Accent5 2 2" xfId="57" xr:uid="{00000000-0005-0000-0000-000034000000}"/>
    <cellStyle name="40% - Accent5 2 2 2" xfId="58" xr:uid="{00000000-0005-0000-0000-000035000000}"/>
    <cellStyle name="40% - Accent5 2 3" xfId="59" xr:uid="{00000000-0005-0000-0000-000036000000}"/>
    <cellStyle name="40% - Accent5 3" xfId="60" xr:uid="{00000000-0005-0000-0000-000037000000}"/>
    <cellStyle name="40% - Accent6 2" xfId="61" xr:uid="{00000000-0005-0000-0000-000038000000}"/>
    <cellStyle name="40% - Accent6 2 2" xfId="62" xr:uid="{00000000-0005-0000-0000-000039000000}"/>
    <cellStyle name="40% - Accent6 2 2 2" xfId="63" xr:uid="{00000000-0005-0000-0000-00003A000000}"/>
    <cellStyle name="40% - Accent6 2 3" xfId="64" xr:uid="{00000000-0005-0000-0000-00003B000000}"/>
    <cellStyle name="40% - Accent6 3" xfId="65" xr:uid="{00000000-0005-0000-0000-00003C000000}"/>
    <cellStyle name="60% - Accent1 2" xfId="66" xr:uid="{00000000-0005-0000-0000-00003D000000}"/>
    <cellStyle name="60% - Accent1 3" xfId="67" xr:uid="{00000000-0005-0000-0000-00003E000000}"/>
    <cellStyle name="60% - Accent2 2" xfId="68" xr:uid="{00000000-0005-0000-0000-00003F000000}"/>
    <cellStyle name="60% - Accent2 3" xfId="69" xr:uid="{00000000-0005-0000-0000-000040000000}"/>
    <cellStyle name="60% - Accent3 2" xfId="70" xr:uid="{00000000-0005-0000-0000-000041000000}"/>
    <cellStyle name="60% - Accent3 3" xfId="71" xr:uid="{00000000-0005-0000-0000-000042000000}"/>
    <cellStyle name="60% - Accent4 2" xfId="72" xr:uid="{00000000-0005-0000-0000-000043000000}"/>
    <cellStyle name="60% - Accent4 3" xfId="73" xr:uid="{00000000-0005-0000-0000-000044000000}"/>
    <cellStyle name="60% - Accent5 2" xfId="74" xr:uid="{00000000-0005-0000-0000-000045000000}"/>
    <cellStyle name="60% - Accent5 3" xfId="75" xr:uid="{00000000-0005-0000-0000-000046000000}"/>
    <cellStyle name="60% - Accent6 2" xfId="76" xr:uid="{00000000-0005-0000-0000-000047000000}"/>
    <cellStyle name="60% - Accent6 3" xfId="77" xr:uid="{00000000-0005-0000-0000-000048000000}"/>
    <cellStyle name="Accent1 2" xfId="78" xr:uid="{00000000-0005-0000-0000-000049000000}"/>
    <cellStyle name="Accent1 3" xfId="79" xr:uid="{00000000-0005-0000-0000-00004A000000}"/>
    <cellStyle name="Accent2 2" xfId="80" xr:uid="{00000000-0005-0000-0000-00004B000000}"/>
    <cellStyle name="Accent2 3" xfId="81" xr:uid="{00000000-0005-0000-0000-00004C000000}"/>
    <cellStyle name="Accent3 2" xfId="82" xr:uid="{00000000-0005-0000-0000-00004D000000}"/>
    <cellStyle name="Accent3 3" xfId="83" xr:uid="{00000000-0005-0000-0000-00004E000000}"/>
    <cellStyle name="Accent4 2" xfId="84" xr:uid="{00000000-0005-0000-0000-00004F000000}"/>
    <cellStyle name="Accent4 3" xfId="85" xr:uid="{00000000-0005-0000-0000-000050000000}"/>
    <cellStyle name="Accent5 2" xfId="86" xr:uid="{00000000-0005-0000-0000-000051000000}"/>
    <cellStyle name="Accent5 3" xfId="87" xr:uid="{00000000-0005-0000-0000-000052000000}"/>
    <cellStyle name="Accent6 2" xfId="88" xr:uid="{00000000-0005-0000-0000-000053000000}"/>
    <cellStyle name="Accent6 3" xfId="89" xr:uid="{00000000-0005-0000-0000-000054000000}"/>
    <cellStyle name="Bad 2" xfId="90" xr:uid="{00000000-0005-0000-0000-000055000000}"/>
    <cellStyle name="Bad 3" xfId="91" xr:uid="{00000000-0005-0000-0000-000056000000}"/>
    <cellStyle name="Bulletin Cells" xfId="92" xr:uid="{00000000-0005-0000-0000-000057000000}"/>
    <cellStyle name="Bulletin Cells 2" xfId="93" xr:uid="{00000000-0005-0000-0000-000058000000}"/>
    <cellStyle name="Calculation 2" xfId="94" xr:uid="{00000000-0005-0000-0000-000059000000}"/>
    <cellStyle name="Calculation 3" xfId="95" xr:uid="{00000000-0005-0000-0000-00005A000000}"/>
    <cellStyle name="Calculation 4" xfId="96" xr:uid="{00000000-0005-0000-0000-00005B000000}"/>
    <cellStyle name="cells" xfId="97" xr:uid="{00000000-0005-0000-0000-00005C000000}"/>
    <cellStyle name="Check Cell 2" xfId="98" xr:uid="{00000000-0005-0000-0000-00005D000000}"/>
    <cellStyle name="Check Cell 3" xfId="99" xr:uid="{00000000-0005-0000-0000-00005E000000}"/>
    <cellStyle name="column field" xfId="100" xr:uid="{00000000-0005-0000-0000-00005F000000}"/>
    <cellStyle name="Comma 2" xfId="101" xr:uid="{00000000-0005-0000-0000-000060000000}"/>
    <cellStyle name="Comma 2 2" xfId="102" xr:uid="{00000000-0005-0000-0000-000061000000}"/>
    <cellStyle name="Comma 2 2 2" xfId="103" xr:uid="{00000000-0005-0000-0000-000062000000}"/>
    <cellStyle name="Comma 2 3" xfId="104" xr:uid="{00000000-0005-0000-0000-000063000000}"/>
    <cellStyle name="Comma 2 4" xfId="105" xr:uid="{00000000-0005-0000-0000-000064000000}"/>
    <cellStyle name="Comma 3" xfId="106" xr:uid="{00000000-0005-0000-0000-000065000000}"/>
    <cellStyle name="Comma 4" xfId="107" xr:uid="{00000000-0005-0000-0000-000066000000}"/>
    <cellStyle name="Comma 4 2" xfId="108" xr:uid="{00000000-0005-0000-0000-000067000000}"/>
    <cellStyle name="Comma 4 2 2" xfId="109" xr:uid="{00000000-0005-0000-0000-000068000000}"/>
    <cellStyle name="Comma 4 3" xfId="110" xr:uid="{00000000-0005-0000-0000-000069000000}"/>
    <cellStyle name="Comma 4 3 2" xfId="111" xr:uid="{00000000-0005-0000-0000-00006A000000}"/>
    <cellStyle name="Comma 5" xfId="112" xr:uid="{00000000-0005-0000-0000-00006B000000}"/>
    <cellStyle name="Comma 5 2" xfId="113" xr:uid="{00000000-0005-0000-0000-00006C000000}"/>
    <cellStyle name="Comma 5 2 2" xfId="114" xr:uid="{00000000-0005-0000-0000-00006D000000}"/>
    <cellStyle name="Comma 5 3" xfId="115" xr:uid="{00000000-0005-0000-0000-00006E000000}"/>
    <cellStyle name="Comma 6" xfId="116" xr:uid="{00000000-0005-0000-0000-00006F000000}"/>
    <cellStyle name="Comma 6 2" xfId="117" xr:uid="{00000000-0005-0000-0000-000070000000}"/>
    <cellStyle name="Comma 6 2 2" xfId="118" xr:uid="{00000000-0005-0000-0000-000071000000}"/>
    <cellStyle name="Comma 6 3" xfId="119" xr:uid="{00000000-0005-0000-0000-000072000000}"/>
    <cellStyle name="Comma 7" xfId="120" xr:uid="{00000000-0005-0000-0000-000073000000}"/>
    <cellStyle name="Comma 7 2" xfId="121" xr:uid="{00000000-0005-0000-0000-000074000000}"/>
    <cellStyle name="Comma 8" xfId="122" xr:uid="{00000000-0005-0000-0000-000075000000}"/>
    <cellStyle name="Comma 9" xfId="123" xr:uid="{00000000-0005-0000-0000-000076000000}"/>
    <cellStyle name="Explanatory Text 2" xfId="124" xr:uid="{00000000-0005-0000-0000-000077000000}"/>
    <cellStyle name="Explanatory Text 3" xfId="125" xr:uid="{00000000-0005-0000-0000-000078000000}"/>
    <cellStyle name="field names" xfId="126" xr:uid="{00000000-0005-0000-0000-000079000000}"/>
    <cellStyle name="footer" xfId="127" xr:uid="{00000000-0005-0000-0000-00007A000000}"/>
    <cellStyle name="Good 2" xfId="128" xr:uid="{00000000-0005-0000-0000-00007B000000}"/>
    <cellStyle name="Good 3" xfId="129" xr:uid="{00000000-0005-0000-0000-00007C000000}"/>
    <cellStyle name="Heading" xfId="130" xr:uid="{00000000-0005-0000-0000-00007D000000}"/>
    <cellStyle name="Heading 1 1" xfId="131" xr:uid="{00000000-0005-0000-0000-00007E000000}"/>
    <cellStyle name="Heading 1 2" xfId="132" xr:uid="{00000000-0005-0000-0000-00007F000000}"/>
    <cellStyle name="Heading 1 3" xfId="133" xr:uid="{00000000-0005-0000-0000-000080000000}"/>
    <cellStyle name="Heading 2 2" xfId="134" xr:uid="{00000000-0005-0000-0000-000081000000}"/>
    <cellStyle name="Heading 2 3" xfId="135" xr:uid="{00000000-0005-0000-0000-000082000000}"/>
    <cellStyle name="Heading 3 2" xfId="136" xr:uid="{00000000-0005-0000-0000-000083000000}"/>
    <cellStyle name="Heading 3 3" xfId="137" xr:uid="{00000000-0005-0000-0000-000084000000}"/>
    <cellStyle name="Heading 4 2" xfId="138" xr:uid="{00000000-0005-0000-0000-000085000000}"/>
    <cellStyle name="Heading 4 3" xfId="139" xr:uid="{00000000-0005-0000-0000-000086000000}"/>
    <cellStyle name="Headings" xfId="140" xr:uid="{00000000-0005-0000-0000-000087000000}"/>
    <cellStyle name="Headings 2" xfId="141" xr:uid="{00000000-0005-0000-0000-000088000000}"/>
    <cellStyle name="Hyperlink" xfId="306" builtinId="8"/>
    <cellStyle name="Hyperlink 2" xfId="142" xr:uid="{00000000-0005-0000-0000-00008A000000}"/>
    <cellStyle name="Hyperlink 2 2" xfId="2" xr:uid="{00000000-0005-0000-0000-00008B000000}"/>
    <cellStyle name="Hyperlink 2 3" xfId="143" xr:uid="{00000000-0005-0000-0000-00008C000000}"/>
    <cellStyle name="Hyperlink 2 4" xfId="144" xr:uid="{00000000-0005-0000-0000-00008D000000}"/>
    <cellStyle name="Hyperlink 3" xfId="145" xr:uid="{00000000-0005-0000-0000-00008E000000}"/>
    <cellStyle name="Hyperlink 3 2" xfId="146" xr:uid="{00000000-0005-0000-0000-00008F000000}"/>
    <cellStyle name="Hyperlink 4" xfId="147" xr:uid="{00000000-0005-0000-0000-000090000000}"/>
    <cellStyle name="Hyperlink 5" xfId="148" xr:uid="{00000000-0005-0000-0000-000091000000}"/>
    <cellStyle name="Input 2" xfId="149" xr:uid="{00000000-0005-0000-0000-000092000000}"/>
    <cellStyle name="Input 3" xfId="150" xr:uid="{00000000-0005-0000-0000-000093000000}"/>
    <cellStyle name="Input 4" xfId="151" xr:uid="{00000000-0005-0000-0000-000094000000}"/>
    <cellStyle name="Linked Cell 2" xfId="152" xr:uid="{00000000-0005-0000-0000-000095000000}"/>
    <cellStyle name="Linked Cell 3" xfId="153" xr:uid="{00000000-0005-0000-0000-000096000000}"/>
    <cellStyle name="Neutral 2" xfId="154" xr:uid="{00000000-0005-0000-0000-000097000000}"/>
    <cellStyle name="Neutral 3" xfId="155" xr:uid="{00000000-0005-0000-0000-000098000000}"/>
    <cellStyle name="Normal" xfId="0" builtinId="0"/>
    <cellStyle name="Normal 10" xfId="156" xr:uid="{00000000-0005-0000-0000-00009A000000}"/>
    <cellStyle name="Normal 10 2" xfId="157" xr:uid="{00000000-0005-0000-0000-00009B000000}"/>
    <cellStyle name="Normal 10 2 2" xfId="158" xr:uid="{00000000-0005-0000-0000-00009C000000}"/>
    <cellStyle name="Normal 10 2 3" xfId="159" xr:uid="{00000000-0005-0000-0000-00009D000000}"/>
    <cellStyle name="Normal 10 3" xfId="160" xr:uid="{00000000-0005-0000-0000-00009E000000}"/>
    <cellStyle name="Normal 11" xfId="161" xr:uid="{00000000-0005-0000-0000-00009F000000}"/>
    <cellStyle name="Normal 12" xfId="162" xr:uid="{00000000-0005-0000-0000-0000A0000000}"/>
    <cellStyle name="Normal 13" xfId="163" xr:uid="{00000000-0005-0000-0000-0000A1000000}"/>
    <cellStyle name="Normal 14" xfId="164" xr:uid="{00000000-0005-0000-0000-0000A2000000}"/>
    <cellStyle name="Normal 15" xfId="165" xr:uid="{00000000-0005-0000-0000-0000A3000000}"/>
    <cellStyle name="Normal 16" xfId="166" xr:uid="{00000000-0005-0000-0000-0000A4000000}"/>
    <cellStyle name="Normal 16 2" xfId="167" xr:uid="{00000000-0005-0000-0000-0000A5000000}"/>
    <cellStyle name="Normal 17" xfId="168" xr:uid="{00000000-0005-0000-0000-0000A6000000}"/>
    <cellStyle name="Normal 18" xfId="169" xr:uid="{00000000-0005-0000-0000-0000A7000000}"/>
    <cellStyle name="Normal 19" xfId="170" xr:uid="{00000000-0005-0000-0000-0000A8000000}"/>
    <cellStyle name="Normal 2" xfId="171" xr:uid="{00000000-0005-0000-0000-0000A9000000}"/>
    <cellStyle name="Normal 2 2" xfId="172" xr:uid="{00000000-0005-0000-0000-0000AA000000}"/>
    <cellStyle name="Normal 2 2 2" xfId="173" xr:uid="{00000000-0005-0000-0000-0000AB000000}"/>
    <cellStyle name="Normal 2 2 2 2" xfId="1" xr:uid="{00000000-0005-0000-0000-0000AC000000}"/>
    <cellStyle name="Normal 2 2 2 2 2" xfId="174" xr:uid="{00000000-0005-0000-0000-0000AD000000}"/>
    <cellStyle name="Normal 2 2 2 2 2 2" xfId="175" xr:uid="{00000000-0005-0000-0000-0000AE000000}"/>
    <cellStyle name="Normal 2 2 2 2 3" xfId="176" xr:uid="{00000000-0005-0000-0000-0000AF000000}"/>
    <cellStyle name="Normal 2 2 2 2 3 2" xfId="177" xr:uid="{00000000-0005-0000-0000-0000B0000000}"/>
    <cellStyle name="Normal 2 2 2 2 4" xfId="178" xr:uid="{00000000-0005-0000-0000-0000B1000000}"/>
    <cellStyle name="Normal 2 2 2 3" xfId="179" xr:uid="{00000000-0005-0000-0000-0000B2000000}"/>
    <cellStyle name="Normal 2 2 2 3 2" xfId="180" xr:uid="{00000000-0005-0000-0000-0000B3000000}"/>
    <cellStyle name="Normal 2 2 2 4" xfId="181" xr:uid="{00000000-0005-0000-0000-0000B4000000}"/>
    <cellStyle name="Normal 2 2 3" xfId="182" xr:uid="{00000000-0005-0000-0000-0000B5000000}"/>
    <cellStyle name="Normal 2 2 4" xfId="183" xr:uid="{00000000-0005-0000-0000-0000B6000000}"/>
    <cellStyle name="Normal 2 2 4 2" xfId="184" xr:uid="{00000000-0005-0000-0000-0000B7000000}"/>
    <cellStyle name="Normal 2 2 5" xfId="185" xr:uid="{00000000-0005-0000-0000-0000B8000000}"/>
    <cellStyle name="Normal 2 2 6" xfId="186" xr:uid="{00000000-0005-0000-0000-0000B9000000}"/>
    <cellStyle name="Normal 2 2 7" xfId="187" xr:uid="{00000000-0005-0000-0000-0000BA000000}"/>
    <cellStyle name="Normal 2 3" xfId="188" xr:uid="{00000000-0005-0000-0000-0000BB000000}"/>
    <cellStyle name="Normal 2 3 2" xfId="189" xr:uid="{00000000-0005-0000-0000-0000BC000000}"/>
    <cellStyle name="Normal 2 3 3" xfId="190" xr:uid="{00000000-0005-0000-0000-0000BD000000}"/>
    <cellStyle name="Normal 2 4" xfId="191" xr:uid="{00000000-0005-0000-0000-0000BE000000}"/>
    <cellStyle name="Normal 2 5" xfId="192" xr:uid="{00000000-0005-0000-0000-0000BF000000}"/>
    <cellStyle name="Normal 2 6" xfId="193" xr:uid="{00000000-0005-0000-0000-0000C0000000}"/>
    <cellStyle name="Normal 2 7" xfId="194" xr:uid="{00000000-0005-0000-0000-0000C1000000}"/>
    <cellStyle name="Normal 20" xfId="195" xr:uid="{00000000-0005-0000-0000-0000C2000000}"/>
    <cellStyle name="Normal 21" xfId="4" xr:uid="{00000000-0005-0000-0000-0000C3000000}"/>
    <cellStyle name="Normal 3" xfId="196" xr:uid="{00000000-0005-0000-0000-0000C4000000}"/>
    <cellStyle name="Normal 3 2" xfId="197" xr:uid="{00000000-0005-0000-0000-0000C5000000}"/>
    <cellStyle name="Normal 3 3" xfId="198" xr:uid="{00000000-0005-0000-0000-0000C6000000}"/>
    <cellStyle name="Normal 3 3 2" xfId="199" xr:uid="{00000000-0005-0000-0000-0000C7000000}"/>
    <cellStyle name="Normal 3 3 2 2" xfId="200" xr:uid="{00000000-0005-0000-0000-0000C8000000}"/>
    <cellStyle name="Normal 3 3 3" xfId="201" xr:uid="{00000000-0005-0000-0000-0000C9000000}"/>
    <cellStyle name="Normal 3 4" xfId="202" xr:uid="{00000000-0005-0000-0000-0000CA000000}"/>
    <cellStyle name="Normal 3 4 2" xfId="203" xr:uid="{00000000-0005-0000-0000-0000CB000000}"/>
    <cellStyle name="Normal 3 4 2 2" xfId="204" xr:uid="{00000000-0005-0000-0000-0000CC000000}"/>
    <cellStyle name="Normal 3 4 3" xfId="205" xr:uid="{00000000-0005-0000-0000-0000CD000000}"/>
    <cellStyle name="Normal 3 5" xfId="206" xr:uid="{00000000-0005-0000-0000-0000CE000000}"/>
    <cellStyle name="Normal 3 5 2" xfId="207" xr:uid="{00000000-0005-0000-0000-0000CF000000}"/>
    <cellStyle name="Normal 3 6" xfId="208" xr:uid="{00000000-0005-0000-0000-0000D0000000}"/>
    <cellStyle name="Normal 3 7" xfId="209" xr:uid="{00000000-0005-0000-0000-0000D1000000}"/>
    <cellStyle name="Normal 3 8" xfId="210" xr:uid="{00000000-0005-0000-0000-0000D2000000}"/>
    <cellStyle name="Normal 3 9" xfId="211" xr:uid="{00000000-0005-0000-0000-0000D3000000}"/>
    <cellStyle name="Normal 4" xfId="212" xr:uid="{00000000-0005-0000-0000-0000D4000000}"/>
    <cellStyle name="Normal 4 2" xfId="213" xr:uid="{00000000-0005-0000-0000-0000D5000000}"/>
    <cellStyle name="Normal 4 2 2" xfId="214" xr:uid="{00000000-0005-0000-0000-0000D6000000}"/>
    <cellStyle name="Normal 4 2 2 2" xfId="215" xr:uid="{00000000-0005-0000-0000-0000D7000000}"/>
    <cellStyle name="Normal 4 2 3" xfId="216" xr:uid="{00000000-0005-0000-0000-0000D8000000}"/>
    <cellStyle name="Normal 4 3" xfId="217" xr:uid="{00000000-0005-0000-0000-0000D9000000}"/>
    <cellStyle name="Normal 4 3 2" xfId="218" xr:uid="{00000000-0005-0000-0000-0000DA000000}"/>
    <cellStyle name="Normal 4 3 2 2" xfId="219" xr:uid="{00000000-0005-0000-0000-0000DB000000}"/>
    <cellStyle name="Normal 4 4" xfId="220" xr:uid="{00000000-0005-0000-0000-0000DC000000}"/>
    <cellStyle name="Normal 4 5" xfId="221" xr:uid="{00000000-0005-0000-0000-0000DD000000}"/>
    <cellStyle name="Normal 5" xfId="222" xr:uid="{00000000-0005-0000-0000-0000DE000000}"/>
    <cellStyle name="Normal 5 2" xfId="223" xr:uid="{00000000-0005-0000-0000-0000DF000000}"/>
    <cellStyle name="Normal 5 2 2" xfId="224" xr:uid="{00000000-0005-0000-0000-0000E0000000}"/>
    <cellStyle name="Normal 5 3" xfId="225" xr:uid="{00000000-0005-0000-0000-0000E1000000}"/>
    <cellStyle name="Normal 6" xfId="226" xr:uid="{00000000-0005-0000-0000-0000E2000000}"/>
    <cellStyle name="Normal 6 2" xfId="227" xr:uid="{00000000-0005-0000-0000-0000E3000000}"/>
    <cellStyle name="Normal 6 2 2" xfId="228" xr:uid="{00000000-0005-0000-0000-0000E4000000}"/>
    <cellStyle name="Normal 6 3" xfId="229" xr:uid="{00000000-0005-0000-0000-0000E5000000}"/>
    <cellStyle name="Normal 7" xfId="230" xr:uid="{00000000-0005-0000-0000-0000E6000000}"/>
    <cellStyle name="Normal 7 2" xfId="231" xr:uid="{00000000-0005-0000-0000-0000E7000000}"/>
    <cellStyle name="Normal 8" xfId="232" xr:uid="{00000000-0005-0000-0000-0000E8000000}"/>
    <cellStyle name="Normal 8 2" xfId="233" xr:uid="{00000000-0005-0000-0000-0000E9000000}"/>
    <cellStyle name="Normal 9" xfId="234" xr:uid="{00000000-0005-0000-0000-0000EA000000}"/>
    <cellStyle name="Normal 9 2" xfId="235" xr:uid="{00000000-0005-0000-0000-0000EB000000}"/>
    <cellStyle name="Normal_WebframesSingYear" xfId="3" xr:uid="{00000000-0005-0000-0000-0000EC000000}"/>
    <cellStyle name="Normal10" xfId="236" xr:uid="{00000000-0005-0000-0000-0000ED000000}"/>
    <cellStyle name="Normal10 2" xfId="237" xr:uid="{00000000-0005-0000-0000-0000EE000000}"/>
    <cellStyle name="Normal10 2 2" xfId="238" xr:uid="{00000000-0005-0000-0000-0000EF000000}"/>
    <cellStyle name="Normal10 3" xfId="239" xr:uid="{00000000-0005-0000-0000-0000F0000000}"/>
    <cellStyle name="Normal10 3 2" xfId="240" xr:uid="{00000000-0005-0000-0000-0000F1000000}"/>
    <cellStyle name="Normal10 4" xfId="241" xr:uid="{00000000-0005-0000-0000-0000F2000000}"/>
    <cellStyle name="Note 2" xfId="242" xr:uid="{00000000-0005-0000-0000-0000F3000000}"/>
    <cellStyle name="Note 2 2" xfId="243" xr:uid="{00000000-0005-0000-0000-0000F4000000}"/>
    <cellStyle name="Note 2 2 2" xfId="244" xr:uid="{00000000-0005-0000-0000-0000F5000000}"/>
    <cellStyle name="Note 2 3" xfId="245" xr:uid="{00000000-0005-0000-0000-0000F6000000}"/>
    <cellStyle name="Note 2 4" xfId="246" xr:uid="{00000000-0005-0000-0000-0000F7000000}"/>
    <cellStyle name="Note 3" xfId="247" xr:uid="{00000000-0005-0000-0000-0000F8000000}"/>
    <cellStyle name="Note 4" xfId="248" xr:uid="{00000000-0005-0000-0000-0000F9000000}"/>
    <cellStyle name="Output 2" xfId="249" xr:uid="{00000000-0005-0000-0000-0000FA000000}"/>
    <cellStyle name="Output 3" xfId="250" xr:uid="{00000000-0005-0000-0000-0000FB000000}"/>
    <cellStyle name="Percent 2" xfId="251" xr:uid="{00000000-0005-0000-0000-0000FD000000}"/>
    <cellStyle name="Percent 2 2" xfId="252" xr:uid="{00000000-0005-0000-0000-0000FE000000}"/>
    <cellStyle name="Percent 2 2 2" xfId="253" xr:uid="{00000000-0005-0000-0000-0000FF000000}"/>
    <cellStyle name="Percent 2 3" xfId="254" xr:uid="{00000000-0005-0000-0000-000000010000}"/>
    <cellStyle name="Percent 2 3 2" xfId="255" xr:uid="{00000000-0005-0000-0000-000001010000}"/>
    <cellStyle name="Percent 2 4" xfId="256" xr:uid="{00000000-0005-0000-0000-000002010000}"/>
    <cellStyle name="Percent 3" xfId="257" xr:uid="{00000000-0005-0000-0000-000003010000}"/>
    <cellStyle name="Percent 3 2" xfId="258" xr:uid="{00000000-0005-0000-0000-000004010000}"/>
    <cellStyle name="Percent 3 2 2" xfId="259" xr:uid="{00000000-0005-0000-0000-000005010000}"/>
    <cellStyle name="Percent 3 2 2 2" xfId="260" xr:uid="{00000000-0005-0000-0000-000006010000}"/>
    <cellStyle name="Percent 3 2 3" xfId="261" xr:uid="{00000000-0005-0000-0000-000007010000}"/>
    <cellStyle name="Percent 3 3" xfId="262" xr:uid="{00000000-0005-0000-0000-000008010000}"/>
    <cellStyle name="Percent 3 3 2" xfId="263" xr:uid="{00000000-0005-0000-0000-000009010000}"/>
    <cellStyle name="Percent 3 4" xfId="264" xr:uid="{00000000-0005-0000-0000-00000A010000}"/>
    <cellStyle name="Percent 4" xfId="265" xr:uid="{00000000-0005-0000-0000-00000B010000}"/>
    <cellStyle name="Percent 4 2" xfId="266" xr:uid="{00000000-0005-0000-0000-00000C010000}"/>
    <cellStyle name="Percent 5" xfId="267" xr:uid="{00000000-0005-0000-0000-00000D010000}"/>
    <cellStyle name="Percent 5 2" xfId="268" xr:uid="{00000000-0005-0000-0000-00000E010000}"/>
    <cellStyle name="Percent 5 2 2" xfId="269" xr:uid="{00000000-0005-0000-0000-00000F010000}"/>
    <cellStyle name="Percent 5 3" xfId="270" xr:uid="{00000000-0005-0000-0000-000010010000}"/>
    <cellStyle name="Percent 6" xfId="271" xr:uid="{00000000-0005-0000-0000-000011010000}"/>
    <cellStyle name="Percent 6 2" xfId="272" xr:uid="{00000000-0005-0000-0000-000012010000}"/>
    <cellStyle name="Percent 7" xfId="273" xr:uid="{00000000-0005-0000-0000-000013010000}"/>
    <cellStyle name="Percent 7 2" xfId="274" xr:uid="{00000000-0005-0000-0000-000014010000}"/>
    <cellStyle name="Percent 8" xfId="275" xr:uid="{00000000-0005-0000-0000-000015010000}"/>
    <cellStyle name="Percent 8 2" xfId="276" xr:uid="{00000000-0005-0000-0000-000016010000}"/>
    <cellStyle name="Percent 9" xfId="277" xr:uid="{00000000-0005-0000-0000-000017010000}"/>
    <cellStyle name="rowfield" xfId="278" xr:uid="{00000000-0005-0000-0000-000018010000}"/>
    <cellStyle name="Style1" xfId="279" xr:uid="{00000000-0005-0000-0000-000019010000}"/>
    <cellStyle name="Style2" xfId="280" xr:uid="{00000000-0005-0000-0000-00001A010000}"/>
    <cellStyle name="Style3" xfId="281" xr:uid="{00000000-0005-0000-0000-00001B010000}"/>
    <cellStyle name="Style4" xfId="282" xr:uid="{00000000-0005-0000-0000-00001C010000}"/>
    <cellStyle name="Style5" xfId="283" xr:uid="{00000000-0005-0000-0000-00001D010000}"/>
    <cellStyle name="Style6" xfId="284" xr:uid="{00000000-0005-0000-0000-00001E010000}"/>
    <cellStyle name="Style6 2" xfId="285" xr:uid="{00000000-0005-0000-0000-00001F010000}"/>
    <cellStyle name="Style7" xfId="286" xr:uid="{00000000-0005-0000-0000-000020010000}"/>
    <cellStyle name="Style7 2" xfId="287" xr:uid="{00000000-0005-0000-0000-000021010000}"/>
    <cellStyle name="Table Cells" xfId="288" xr:uid="{00000000-0005-0000-0000-000022010000}"/>
    <cellStyle name="Table Cells 2" xfId="289" xr:uid="{00000000-0005-0000-0000-000023010000}"/>
    <cellStyle name="Table Column Headings" xfId="290" xr:uid="{00000000-0005-0000-0000-000024010000}"/>
    <cellStyle name="Table Number" xfId="291" xr:uid="{00000000-0005-0000-0000-000025010000}"/>
    <cellStyle name="Table Number 2" xfId="292" xr:uid="{00000000-0005-0000-0000-000026010000}"/>
    <cellStyle name="Table Row Headings" xfId="293" xr:uid="{00000000-0005-0000-0000-000027010000}"/>
    <cellStyle name="Table Row Headings 2" xfId="294" xr:uid="{00000000-0005-0000-0000-000028010000}"/>
    <cellStyle name="Table Title" xfId="295" xr:uid="{00000000-0005-0000-0000-000029010000}"/>
    <cellStyle name="Title 2" xfId="296" xr:uid="{00000000-0005-0000-0000-00002A010000}"/>
    <cellStyle name="Title 3" xfId="297" xr:uid="{00000000-0005-0000-0000-00002B010000}"/>
    <cellStyle name="Total 2" xfId="298" xr:uid="{00000000-0005-0000-0000-00002C010000}"/>
    <cellStyle name="Total 3" xfId="299" xr:uid="{00000000-0005-0000-0000-00002D010000}"/>
    <cellStyle name="Warning Text 2" xfId="300" xr:uid="{00000000-0005-0000-0000-00002E010000}"/>
    <cellStyle name="Warning Text 3" xfId="301" xr:uid="{00000000-0005-0000-0000-00002F010000}"/>
    <cellStyle name="whole number" xfId="302" xr:uid="{00000000-0005-0000-0000-000030010000}"/>
    <cellStyle name="whole number 2" xfId="303" xr:uid="{00000000-0005-0000-0000-000031010000}"/>
    <cellStyle name="whole number 2 2" xfId="304" xr:uid="{00000000-0005-0000-0000-000032010000}"/>
    <cellStyle name="whole number 3" xfId="305" xr:uid="{00000000-0005-0000-0000-000033010000}"/>
  </cellStyles>
  <dxfs count="0"/>
  <tableStyles count="0" defaultTableStyle="TableStyleMedium2" defaultPivotStyle="PivotStyleLight16"/>
  <colors>
    <mruColors>
      <color rgb="FF333333"/>
      <color rgb="FF6C297F"/>
      <color rgb="FF949494"/>
      <color rgb="FFBF78D3"/>
      <color rgb="FF0000FF"/>
      <color rgb="FF6466AE"/>
      <color rgb="FFB2B2D6"/>
      <color rgb="FF50518B"/>
      <color rgb="FF3F3FFF"/>
      <color rgb="FFA34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10" Type="http://schemas.openxmlformats.org/officeDocument/2006/relationships/chartsheet" Target="chartsheets/sheet5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0"/>
              <a:t>Figure 1: </a:t>
            </a:r>
            <a:r>
              <a:rPr lang="en-GB" sz="1200">
                <a:effectLst/>
              </a:rPr>
              <a:t>Life expectancy at birth, estimates and projections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49738473069561E-2"/>
          <c:y val="0.32540737324152474"/>
          <c:w val="0.88862923352595269"/>
          <c:h val="0.38847692155635355"/>
        </c:manualLayout>
      </c:layout>
      <c:lineChart>
        <c:grouping val="standard"/>
        <c:varyColors val="0"/>
        <c:ser>
          <c:idx val="0"/>
          <c:order val="0"/>
          <c:tx>
            <c:strRef>
              <c:f>'Data Fig 1'!$B$3</c:f>
              <c:strCache>
                <c:ptCount val="1"/>
                <c:pt idx="0">
                  <c:v> Males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60B-4E5F-A0DF-DDEA9D968593}"/>
              </c:ext>
            </c:extLst>
          </c:dPt>
          <c:dPt>
            <c:idx val="39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74D-43A5-BB2D-1EBF78E890FE}"/>
              </c:ext>
            </c:extLst>
          </c:dPt>
          <c:dLbls>
            <c:dLbl>
              <c:idx val="0"/>
              <c:layout>
                <c:manualLayout>
                  <c:x val="-1.2282497441146366E-2"/>
                  <c:y val="4.1797283176593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0B-4E5F-A0DF-DDEA9D968593}"/>
                </c:ext>
              </c:extLst>
            </c:dLbl>
            <c:dLbl>
              <c:idx val="18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EA-48F7-A93A-46F8224BDC20}"/>
                </c:ext>
              </c:extLst>
            </c:dLbl>
            <c:dLbl>
              <c:idx val="3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4D-43A5-BB2D-1EBF78E89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Fig 1'!$A$4:$A$44</c15:sqref>
                  </c15:fullRef>
                </c:ext>
              </c:extLst>
              <c:f>('Data Fig 1'!$A$4:$A$5,'Data Fig 1'!$A$7:$A$44)</c:f>
              <c:strCache>
                <c:ptCount val="40"/>
                <c:pt idx="0">
                  <c:v>1980-1982</c:v>
                </c:pt>
                <c:pt idx="1">
                  <c:v>1981-1983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Fig 1'!$D$4:$D$44</c15:sqref>
                  </c15:fullRef>
                </c:ext>
              </c:extLst>
              <c:f>('Data Fig 1'!$D$4:$D$5,'Data Fig 1'!$D$7:$D$44)</c:f>
              <c:numCache>
                <c:formatCode>0.0</c:formatCode>
                <c:ptCount val="40"/>
                <c:pt idx="0">
                  <c:v>69.11</c:v>
                </c:pt>
                <c:pt idx="1">
                  <c:v>69.33650747571788</c:v>
                </c:pt>
                <c:pt idx="2">
                  <c:v>69.873867235565655</c:v>
                </c:pt>
                <c:pt idx="3">
                  <c:v>70.014503338845486</c:v>
                </c:pt>
                <c:pt idx="4">
                  <c:v>70.210050396449176</c:v>
                </c:pt>
                <c:pt idx="5">
                  <c:v>70.348907548584961</c:v>
                </c:pt>
                <c:pt idx="6">
                  <c:v>70.546121794844993</c:v>
                </c:pt>
                <c:pt idx="7">
                  <c:v>70.760335632470088</c:v>
                </c:pt>
                <c:pt idx="8">
                  <c:v>71.062759107227791</c:v>
                </c:pt>
                <c:pt idx="9">
                  <c:v>71.378149349840001</c:v>
                </c:pt>
                <c:pt idx="10">
                  <c:v>71.46613825157128</c:v>
                </c:pt>
                <c:pt idx="11">
                  <c:v>71.70206693484846</c:v>
                </c:pt>
                <c:pt idx="12">
                  <c:v>71.879347459891349</c:v>
                </c:pt>
                <c:pt idx="13">
                  <c:v>72.084359353540535</c:v>
                </c:pt>
                <c:pt idx="14">
                  <c:v>72.234268850288601</c:v>
                </c:pt>
                <c:pt idx="15">
                  <c:v>72.404306781468861</c:v>
                </c:pt>
                <c:pt idx="16">
                  <c:v>72.64006064757335</c:v>
                </c:pt>
                <c:pt idx="17">
                  <c:v>72.846568983642427</c:v>
                </c:pt>
                <c:pt idx="18">
                  <c:v>73.099820591626752</c:v>
                </c:pt>
                <c:pt idx="19">
                  <c:v>73.319483669435556</c:v>
                </c:pt>
                <c:pt idx="20">
                  <c:v>73.50650672048738</c:v>
                </c:pt>
                <c:pt idx="21">
                  <c:v>73.789675385177702</c:v>
                </c:pt>
                <c:pt idx="22">
                  <c:v>74.232536933857318</c:v>
                </c:pt>
                <c:pt idx="23">
                  <c:v>74.5989660030192</c:v>
                </c:pt>
                <c:pt idx="24">
                  <c:v>74.798845191833919</c:v>
                </c:pt>
                <c:pt idx="25">
                  <c:v>74.996418684512562</c:v>
                </c:pt>
                <c:pt idx="26">
                  <c:v>75.34791338519598</c:v>
                </c:pt>
                <c:pt idx="27">
                  <c:v>75.799710831249953</c:v>
                </c:pt>
                <c:pt idx="28">
                  <c:v>76.210500391586407</c:v>
                </c:pt>
                <c:pt idx="29">
                  <c:v>76.506366023825606</c:v>
                </c:pt>
                <c:pt idx="30">
                  <c:v>76.77089525325502</c:v>
                </c:pt>
                <c:pt idx="31">
                  <c:v>77.050126269592553</c:v>
                </c:pt>
                <c:pt idx="32">
                  <c:v>77.098100861793881</c:v>
                </c:pt>
                <c:pt idx="33">
                  <c:v>77.07788645306789</c:v>
                </c:pt>
                <c:pt idx="34">
                  <c:v>77.016991593321308</c:v>
                </c:pt>
                <c:pt idx="35">
                  <c:v>77.046569140827913</c:v>
                </c:pt>
                <c:pt idx="36">
                  <c:v>77.134226865382772</c:v>
                </c:pt>
                <c:pt idx="37">
                  <c:v>76.790876654430193</c:v>
                </c:pt>
                <c:pt idx="38">
                  <c:v>76.573294358403984</c:v>
                </c:pt>
                <c:pt idx="39">
                  <c:v>76.51599688501986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B-4E5F-A0DF-DDEA9D968593}"/>
            </c:ext>
          </c:extLst>
        </c:ser>
        <c:ser>
          <c:idx val="1"/>
          <c:order val="1"/>
          <c:tx>
            <c:strRef>
              <c:f>'Data Fig 1'!$C$3</c:f>
              <c:strCache>
                <c:ptCount val="1"/>
                <c:pt idx="0">
                  <c:v> Females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60B-4E5F-A0DF-DDEA9D968593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7373-4F9C-9333-B091DC24B8D4}"/>
              </c:ext>
            </c:extLst>
          </c:dPt>
          <c:dPt>
            <c:idx val="39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74D-43A5-BB2D-1EBF78E890FE}"/>
              </c:ext>
            </c:extLst>
          </c:dPt>
          <c:dLbls>
            <c:dLbl>
              <c:idx val="0"/>
              <c:layout>
                <c:manualLayout>
                  <c:x val="-1.31320637120974E-2"/>
                  <c:y val="-3.8766980146290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0B-4E5F-A0DF-DDEA9D968593}"/>
                </c:ext>
              </c:extLst>
            </c:dLbl>
            <c:dLbl>
              <c:idx val="18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EA-48F7-A93A-46F8224BDC2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94FC08A-A0AF-406E-8587-AC477BA1A0D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0556249-AA66-4C40-99FD-1BA385C3DF58}" type="VALUE">
                      <a:rPr lang="en-US" b="0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74D-43A5-BB2D-1EBF78E89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Fig 1'!$A$4:$A$44</c15:sqref>
                  </c15:fullRef>
                </c:ext>
              </c:extLst>
              <c:f>('Data Fig 1'!$A$4:$A$5,'Data Fig 1'!$A$7:$A$44)</c:f>
              <c:strCache>
                <c:ptCount val="40"/>
                <c:pt idx="0">
                  <c:v>1980-1982</c:v>
                </c:pt>
                <c:pt idx="1">
                  <c:v>1981-1983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Fig 1'!$E$4:$E$44</c15:sqref>
                  </c15:fullRef>
                </c:ext>
              </c:extLst>
              <c:f>('Data Fig 1'!$E$4:$E$5,'Data Fig 1'!$E$7:$E$44)</c:f>
              <c:numCache>
                <c:formatCode>0.0</c:formatCode>
                <c:ptCount val="40"/>
                <c:pt idx="0">
                  <c:v>75.31</c:v>
                </c:pt>
                <c:pt idx="1">
                  <c:v>75.468581526336195</c:v>
                </c:pt>
                <c:pt idx="2">
                  <c:v>75.819375395020558</c:v>
                </c:pt>
                <c:pt idx="3">
                  <c:v>76.001748975619464</c:v>
                </c:pt>
                <c:pt idx="4">
                  <c:v>76.209667725931467</c:v>
                </c:pt>
                <c:pt idx="5">
                  <c:v>76.500336331999762</c:v>
                </c:pt>
                <c:pt idx="6">
                  <c:v>76.466166788036318</c:v>
                </c:pt>
                <c:pt idx="7">
                  <c:v>76.597883249108833</c:v>
                </c:pt>
                <c:pt idx="8">
                  <c:v>76.737875385690941</c:v>
                </c:pt>
                <c:pt idx="9">
                  <c:v>77.112352058091915</c:v>
                </c:pt>
                <c:pt idx="10">
                  <c:v>77.123245269441043</c:v>
                </c:pt>
                <c:pt idx="11">
                  <c:v>77.310290356993718</c:v>
                </c:pt>
                <c:pt idx="12">
                  <c:v>77.438629665572833</c:v>
                </c:pt>
                <c:pt idx="13">
                  <c:v>77.725657530338381</c:v>
                </c:pt>
                <c:pt idx="14">
                  <c:v>77.854517419026479</c:v>
                </c:pt>
                <c:pt idx="15">
                  <c:v>78.035720771391738</c:v>
                </c:pt>
                <c:pt idx="16">
                  <c:v>78.178735230742618</c:v>
                </c:pt>
                <c:pt idx="17">
                  <c:v>78.358139120194664</c:v>
                </c:pt>
                <c:pt idx="18">
                  <c:v>78.563082531201218</c:v>
                </c:pt>
                <c:pt idx="19">
                  <c:v>78.784263342872677</c:v>
                </c:pt>
                <c:pt idx="20">
                  <c:v>78.870733308363356</c:v>
                </c:pt>
                <c:pt idx="21">
                  <c:v>79.06342797292443</c:v>
                </c:pt>
                <c:pt idx="22">
                  <c:v>79.259545701141363</c:v>
                </c:pt>
                <c:pt idx="23">
                  <c:v>79.552515975394755</c:v>
                </c:pt>
                <c:pt idx="24">
                  <c:v>79.686955427106184</c:v>
                </c:pt>
                <c:pt idx="25">
                  <c:v>79.842851912538919</c:v>
                </c:pt>
                <c:pt idx="26">
                  <c:v>80.055613916948872</c:v>
                </c:pt>
                <c:pt idx="27">
                  <c:v>80.31865239809791</c:v>
                </c:pt>
                <c:pt idx="28">
                  <c:v>80.618831486747411</c:v>
                </c:pt>
                <c:pt idx="29">
                  <c:v>80.746273437911455</c:v>
                </c:pt>
                <c:pt idx="30">
                  <c:v>80.88849716026219</c:v>
                </c:pt>
                <c:pt idx="31">
                  <c:v>81.063303713261575</c:v>
                </c:pt>
                <c:pt idx="32">
                  <c:v>81.133788990726373</c:v>
                </c:pt>
                <c:pt idx="33">
                  <c:v>81.148303307331602</c:v>
                </c:pt>
                <c:pt idx="34">
                  <c:v>81.090772915011485</c:v>
                </c:pt>
                <c:pt idx="35">
                  <c:v>81.085222096798105</c:v>
                </c:pt>
                <c:pt idx="36">
                  <c:v>81.138329562920575</c:v>
                </c:pt>
                <c:pt idx="37">
                  <c:v>80.986780929543485</c:v>
                </c:pt>
                <c:pt idx="38">
                  <c:v>80.835523702075562</c:v>
                </c:pt>
                <c:pt idx="39">
                  <c:v>80.726699219388962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B-4E5F-A0DF-DDEA9D968593}"/>
            </c:ext>
          </c:extLst>
        </c:ser>
        <c:ser>
          <c:idx val="2"/>
          <c:order val="2"/>
          <c:tx>
            <c:v>males (proj)</c:v>
          </c:tx>
          <c:spPr>
            <a:ln w="38100" cap="rnd">
              <a:solidFill>
                <a:srgbClr val="949494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3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065-4322-8EA4-F365FB5EECDC}"/>
              </c:ext>
            </c:extLst>
          </c:dPt>
          <c:dLbls>
            <c:dLbl>
              <c:idx val="63"/>
              <c:layout>
                <c:manualLayout>
                  <c:x val="-8.1883316274311106E-3"/>
                  <c:y val="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65-4322-8EA4-F365FB5EE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Fig 1'!$A$4:$A$44</c15:sqref>
                  </c15:fullRef>
                </c:ext>
              </c:extLst>
              <c:f>('Data Fig 1'!$A$4:$A$5,'Data Fig 1'!$A$7:$A$44)</c:f>
              <c:strCache>
                <c:ptCount val="40"/>
                <c:pt idx="0">
                  <c:v>1980-1982</c:v>
                </c:pt>
                <c:pt idx="1">
                  <c:v>1981-1983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Fig 1'!$F$4:$F$44</c15:sqref>
                  </c15:fullRef>
                </c:ext>
              </c:extLst>
              <c:f>('Data Fig 1'!$F$4:$F$5,'Data Fig 1'!$F$7:$F$44)</c:f>
              <c:numCache>
                <c:formatCode>0.00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96-4246-8400-CDC9B49E559B}"/>
            </c:ext>
          </c:extLst>
        </c:ser>
        <c:ser>
          <c:idx val="3"/>
          <c:order val="3"/>
          <c:tx>
            <c:v>females proj</c:v>
          </c:tx>
          <c:spPr>
            <a:ln w="38100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3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0BC-4BF7-85E4-03A19A42EF6D}"/>
              </c:ext>
            </c:extLst>
          </c:dPt>
          <c:dLbls>
            <c:dLbl>
              <c:idx val="63"/>
              <c:layout>
                <c:manualLayout>
                  <c:x val="-8.1883316274311106E-3"/>
                  <c:y val="-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BC-4BF7-85E4-03A19A42EF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Fig 1'!$A$4:$A$44</c15:sqref>
                  </c15:fullRef>
                </c:ext>
              </c:extLst>
              <c:f>('Data Fig 1'!$A$4:$A$5,'Data Fig 1'!$A$7:$A$44)</c:f>
              <c:strCache>
                <c:ptCount val="40"/>
                <c:pt idx="0">
                  <c:v>1980-1982</c:v>
                </c:pt>
                <c:pt idx="1">
                  <c:v>1981-1983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Fig 1'!$G$4:$G$44</c15:sqref>
                  </c15:fullRef>
                </c:ext>
              </c:extLst>
              <c:f>('Data Fig 1'!$G$4:$G$5,'Data Fig 1'!$G$7:$G$44)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96-4246-8400-CDC9B49E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60224"/>
        <c:axId val="534961536"/>
      </c:lineChart>
      <c:catAx>
        <c:axId val="53496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rgbClr val="333333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961536"/>
        <c:crosses val="autoZero"/>
        <c:auto val="1"/>
        <c:lblAlgn val="ctr"/>
        <c:lblOffset val="100"/>
        <c:tickLblSkip val="3"/>
        <c:noMultiLvlLbl val="0"/>
      </c:catAx>
      <c:valAx>
        <c:axId val="534961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4.4425799234112127E-2"/>
              <c:y val="0.45346917932329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333333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9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2: The slowing rate of improvement to life expectancy in Scotland</a:t>
            </a:r>
          </a:p>
        </c:rich>
      </c:tx>
      <c:layout>
        <c:manualLayout>
          <c:xMode val="edge"/>
          <c:yMode val="edge"/>
          <c:x val="0.151397502744901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80788262122972E-2"/>
          <c:y val="7.3940302441274336E-2"/>
          <c:w val="0.89644518308162313"/>
          <c:h val="0.76250485948670643"/>
        </c:manualLayout>
      </c:layout>
      <c:lineChart>
        <c:grouping val="standard"/>
        <c:varyColors val="0"/>
        <c:ser>
          <c:idx val="0"/>
          <c:order val="0"/>
          <c:tx>
            <c:strRef>
              <c:f>'Data Fig 2'!$B$3</c:f>
              <c:strCache>
                <c:ptCount val="1"/>
                <c:pt idx="0">
                  <c:v>Males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88E-4078-836D-534FB48706A0}"/>
              </c:ext>
            </c:extLst>
          </c:dPt>
          <c:dPt>
            <c:idx val="12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2AA-4AFB-9667-07055BDA7F51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EED-4079-84C9-823BFFF959D9}"/>
              </c:ext>
            </c:extLst>
          </c:dPt>
          <c:dPt>
            <c:idx val="2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2BD-46FA-9492-1E948C3E08A3}"/>
              </c:ext>
            </c:extLst>
          </c:dPt>
          <c:dLbls>
            <c:dLbl>
              <c:idx val="1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5C-4672-9996-296E0227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2'!$A$4:$A$24</c:f>
              <c:strCache>
                <c:ptCount val="21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  <c:pt idx="20">
                  <c:v>2020-2022</c:v>
                </c:pt>
              </c:strCache>
            </c:strRef>
          </c:cat>
          <c:val>
            <c:numRef>
              <c:f>'Data Fig 2'!$B$4:$B$24</c:f>
              <c:numCache>
                <c:formatCode>0.00</c:formatCode>
                <c:ptCount val="21"/>
                <c:pt idx="0">
                  <c:v>73.319483669435556</c:v>
                </c:pt>
                <c:pt idx="1">
                  <c:v>73.50650672048738</c:v>
                </c:pt>
                <c:pt idx="2">
                  <c:v>73.789675385177702</c:v>
                </c:pt>
                <c:pt idx="3">
                  <c:v>74.232536933857318</c:v>
                </c:pt>
                <c:pt idx="4">
                  <c:v>74.5989660030192</c:v>
                </c:pt>
                <c:pt idx="5">
                  <c:v>74.798845191833919</c:v>
                </c:pt>
                <c:pt idx="6">
                  <c:v>74.996418684512562</c:v>
                </c:pt>
                <c:pt idx="7">
                  <c:v>75.34791338519598</c:v>
                </c:pt>
                <c:pt idx="8">
                  <c:v>75.799710831249953</c:v>
                </c:pt>
                <c:pt idx="9">
                  <c:v>76.210500391586407</c:v>
                </c:pt>
                <c:pt idx="10">
                  <c:v>76.506366023825606</c:v>
                </c:pt>
                <c:pt idx="11">
                  <c:v>76.77089525325502</c:v>
                </c:pt>
                <c:pt idx="12">
                  <c:v>77.050126269592553</c:v>
                </c:pt>
                <c:pt idx="13">
                  <c:v>77.098100861793881</c:v>
                </c:pt>
                <c:pt idx="14">
                  <c:v>77.07788645306789</c:v>
                </c:pt>
                <c:pt idx="15">
                  <c:v>77.016991593321308</c:v>
                </c:pt>
                <c:pt idx="16">
                  <c:v>77.046569140827913</c:v>
                </c:pt>
                <c:pt idx="17">
                  <c:v>77.134226865382772</c:v>
                </c:pt>
                <c:pt idx="18">
                  <c:v>76.790876654430193</c:v>
                </c:pt>
                <c:pt idx="19">
                  <c:v>76.573294358403984</c:v>
                </c:pt>
                <c:pt idx="20">
                  <c:v>76.51599688501986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2-4141-9C57-E7E1C489CD0C}"/>
            </c:ext>
          </c:extLst>
        </c:ser>
        <c:ser>
          <c:idx val="1"/>
          <c:order val="1"/>
          <c:tx>
            <c:strRef>
              <c:f>'Data Fig 2'!$C$3</c:f>
              <c:strCache>
                <c:ptCount val="1"/>
                <c:pt idx="0">
                  <c:v>Females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88E-4078-836D-534FB48706A0}"/>
              </c:ext>
            </c:extLst>
          </c:dPt>
          <c:dPt>
            <c:idx val="12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2AA-4AFB-9667-07055BDA7F51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EED-4079-84C9-823BFFF959D9}"/>
              </c:ext>
            </c:extLst>
          </c:dPt>
          <c:dPt>
            <c:idx val="20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2BD-46FA-9492-1E948C3E08A3}"/>
              </c:ext>
            </c:extLst>
          </c:dPt>
          <c:dLbls>
            <c:dLbl>
              <c:idx val="1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5C-4672-9996-296E0227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2'!$A$4:$A$24</c:f>
              <c:strCache>
                <c:ptCount val="21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  <c:pt idx="20">
                  <c:v>2020-2022</c:v>
                </c:pt>
              </c:strCache>
            </c:strRef>
          </c:cat>
          <c:val>
            <c:numRef>
              <c:f>'Data Fig 2'!$C$4:$C$24</c:f>
              <c:numCache>
                <c:formatCode>0.00</c:formatCode>
                <c:ptCount val="21"/>
                <c:pt idx="0">
                  <c:v>78.784263342872677</c:v>
                </c:pt>
                <c:pt idx="1">
                  <c:v>78.870733308363356</c:v>
                </c:pt>
                <c:pt idx="2">
                  <c:v>79.06342797292443</c:v>
                </c:pt>
                <c:pt idx="3">
                  <c:v>79.259545701141363</c:v>
                </c:pt>
                <c:pt idx="4">
                  <c:v>79.552515975394755</c:v>
                </c:pt>
                <c:pt idx="5">
                  <c:v>79.686955427106184</c:v>
                </c:pt>
                <c:pt idx="6">
                  <c:v>79.842851912538919</c:v>
                </c:pt>
                <c:pt idx="7">
                  <c:v>80.055613916948872</c:v>
                </c:pt>
                <c:pt idx="8">
                  <c:v>80.31865239809791</c:v>
                </c:pt>
                <c:pt idx="9">
                  <c:v>80.618831486747411</c:v>
                </c:pt>
                <c:pt idx="10">
                  <c:v>80.746273437911455</c:v>
                </c:pt>
                <c:pt idx="11">
                  <c:v>80.88849716026219</c:v>
                </c:pt>
                <c:pt idx="12">
                  <c:v>81.063303713261575</c:v>
                </c:pt>
                <c:pt idx="13">
                  <c:v>81.133788990726373</c:v>
                </c:pt>
                <c:pt idx="14">
                  <c:v>81.148303307331602</c:v>
                </c:pt>
                <c:pt idx="15">
                  <c:v>81.090772915011485</c:v>
                </c:pt>
                <c:pt idx="16">
                  <c:v>81.085222096798105</c:v>
                </c:pt>
                <c:pt idx="17">
                  <c:v>81.138329562920575</c:v>
                </c:pt>
                <c:pt idx="18">
                  <c:v>80.986780929543485</c:v>
                </c:pt>
                <c:pt idx="19">
                  <c:v>80.835523702075562</c:v>
                </c:pt>
                <c:pt idx="20">
                  <c:v>80.726699219388962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2-4141-9C57-E7E1C489C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608000"/>
        <c:axId val="531615216"/>
      </c:lineChart>
      <c:catAx>
        <c:axId val="53160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615216"/>
        <c:crosses val="autoZero"/>
        <c:auto val="1"/>
        <c:lblAlgn val="ctr"/>
        <c:lblOffset val="100"/>
        <c:noMultiLvlLbl val="0"/>
      </c:catAx>
      <c:valAx>
        <c:axId val="531615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9.5371182712090385E-3"/>
              <c:y val="0.30355775453663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6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Figure 3: Annual change in life expectancy in Scotland,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95919256794759E-2"/>
          <c:y val="0.11156285779238224"/>
          <c:w val="0.89599289434692919"/>
          <c:h val="0.62838497943662552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5.8271437861379755E-2"/>
                  <c:y val="-8.2200797525385866E-2"/>
                </c:manualLayout>
              </c:layout>
              <c:tx>
                <c:rich>
                  <a:bodyPr/>
                  <a:lstStyle/>
                  <a:p>
                    <a:fld id="{ED9A94A0-2F40-40F9-9094-07EBD339BCC9}" type="SERIESNAME">
                      <a:rPr lang="en-US" sz="1600" b="0"/>
                      <a:pPr/>
                      <a:t>[SERIES NAME]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AC-4CF2-ACC0-49ADF8BBF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3'!$A$7:$A$27</c:f>
              <c:strCache>
                <c:ptCount val="21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  <c:pt idx="20">
                  <c:v>2020-2022</c:v>
                </c:pt>
              </c:strCache>
            </c:strRef>
          </c:cat>
          <c:val>
            <c:numRef>
              <c:f>'Data Fig 3'!$F$7:$F$27</c:f>
              <c:numCache>
                <c:formatCode>0.0</c:formatCode>
                <c:ptCount val="21"/>
                <c:pt idx="0">
                  <c:v>11.466412661619547</c:v>
                </c:pt>
                <c:pt idx="1">
                  <c:v>9.7626032649052146</c:v>
                </c:pt>
                <c:pt idx="2">
                  <c:v>14.78140429683482</c:v>
                </c:pt>
                <c:pt idx="3">
                  <c:v>23.117372841075962</c:v>
                </c:pt>
                <c:pt idx="4">
                  <c:v>19.127597410250225</c:v>
                </c:pt>
                <c:pt idx="5">
                  <c:v>10.433693656128362</c:v>
                </c:pt>
                <c:pt idx="6">
                  <c:v>10.313336317825165</c:v>
                </c:pt>
                <c:pt idx="7">
                  <c:v>18.348023375674405</c:v>
                </c:pt>
                <c:pt idx="8">
                  <c:v>23.58382668401741</c:v>
                </c:pt>
                <c:pt idx="9">
                  <c:v>21.443215049562898</c:v>
                </c:pt>
                <c:pt idx="10">
                  <c:v>15.444186002886179</c:v>
                </c:pt>
                <c:pt idx="11">
                  <c:v>13.808425776215396</c:v>
                </c:pt>
                <c:pt idx="12">
                  <c:v>14.57585905281924</c:v>
                </c:pt>
                <c:pt idx="13">
                  <c:v>2.5042737129093187</c:v>
                </c:pt>
                <c:pt idx="14">
                  <c:v>-1.0551921354967306</c:v>
                </c:pt>
                <c:pt idx="15">
                  <c:v>-3.1787116787716116</c:v>
                </c:pt>
                <c:pt idx="16">
                  <c:v>1.5439479798447877</c:v>
                </c:pt>
                <c:pt idx="17">
                  <c:v>4.5757332217636337</c:v>
                </c:pt>
                <c:pt idx="18">
                  <c:v>-17.922881011724623</c:v>
                </c:pt>
                <c:pt idx="19">
                  <c:v>-11.357795852568067</c:v>
                </c:pt>
                <c:pt idx="20">
                  <c:v>-2.9909281106513221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7-4747-905E-3E5BC9D79AD9}"/>
            </c:ext>
          </c:extLst>
        </c:ser>
        <c:ser>
          <c:idx val="1"/>
          <c:order val="1"/>
          <c:tx>
            <c:v>Females</c:v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2827997038099759E-2"/>
                  <c:y val="2.5271098522853974E-2"/>
                </c:manualLayout>
              </c:layout>
              <c:tx>
                <c:rich>
                  <a:bodyPr/>
                  <a:lstStyle/>
                  <a:p>
                    <a:fld id="{1A817A8E-964B-46AF-A2D3-2392D10AC2A9}" type="SERIESNAME">
                      <a:rPr lang="en-US"/>
                      <a:pPr/>
                      <a:t>[SERIES NAME]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EAC-4CF2-ACC0-49ADF8BBF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3'!$A$7:$A$27</c:f>
              <c:strCache>
                <c:ptCount val="21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  <c:pt idx="20">
                  <c:v>2020-2022</c:v>
                </c:pt>
              </c:strCache>
            </c:strRef>
          </c:cat>
          <c:val>
            <c:numRef>
              <c:f>'Data Fig 3'!$G$7:$G$27</c:f>
              <c:numCache>
                <c:formatCode>0.0</c:formatCode>
                <c:ptCount val="21"/>
                <c:pt idx="0">
                  <c:v>11.545638369250177</c:v>
                </c:pt>
                <c:pt idx="1">
                  <c:v>4.5137321986134253</c:v>
                </c:pt>
                <c:pt idx="2">
                  <c:v>10.058661490088069</c:v>
                </c:pt>
                <c:pt idx="3">
                  <c:v>10.237345412923908</c:v>
                </c:pt>
                <c:pt idx="4">
                  <c:v>15.293048316027061</c:v>
                </c:pt>
                <c:pt idx="5">
                  <c:v>7.0177393793366241</c:v>
                </c:pt>
                <c:pt idx="6">
                  <c:v>8.1377965395887291</c:v>
                </c:pt>
                <c:pt idx="7">
                  <c:v>11.106176630199545</c:v>
                </c:pt>
                <c:pt idx="8">
                  <c:v>13.730608715979821</c:v>
                </c:pt>
                <c:pt idx="9">
                  <c:v>15.669348427503909</c:v>
                </c:pt>
                <c:pt idx="10">
                  <c:v>6.6524698507631257</c:v>
                </c:pt>
                <c:pt idx="11">
                  <c:v>7.4240783067083784</c:v>
                </c:pt>
                <c:pt idx="12">
                  <c:v>9.1249020665679073</c:v>
                </c:pt>
                <c:pt idx="13">
                  <c:v>3.6793314836624291</c:v>
                </c:pt>
                <c:pt idx="14">
                  <c:v>0.75764732679296865</c:v>
                </c:pt>
                <c:pt idx="15">
                  <c:v>-3.0030864791101379</c:v>
                </c:pt>
                <c:pt idx="16">
                  <c:v>-0.28975271073839509</c:v>
                </c:pt>
                <c:pt idx="17">
                  <c:v>2.772209731592898</c:v>
                </c:pt>
                <c:pt idx="18">
                  <c:v>-7.9108386622840703</c:v>
                </c:pt>
                <c:pt idx="19">
                  <c:v>-7.8956272738255766</c:v>
                </c:pt>
                <c:pt idx="20">
                  <c:v>-5.6806379962383096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7-4747-905E-3E5BC9D79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399296"/>
        <c:axId val="546405528"/>
      </c:lineChart>
      <c:catAx>
        <c:axId val="54639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6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405528"/>
        <c:crossesAt val="0"/>
        <c:auto val="1"/>
        <c:lblAlgn val="ctr"/>
        <c:lblOffset val="100"/>
        <c:noMultiLvlLbl val="0"/>
      </c:catAx>
      <c:valAx>
        <c:axId val="546405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Annual change in life expectancy in weeks</a:t>
                </a:r>
              </a:p>
            </c:rich>
          </c:tx>
          <c:layout>
            <c:manualLayout>
              <c:xMode val="edge"/>
              <c:yMode val="edge"/>
              <c:x val="1.0453244345043241E-2"/>
              <c:y val="0.14414906936873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3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4: Life expectancy in Scotland at older 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857548190857956E-2"/>
          <c:y val="7.2209402290980107E-2"/>
          <c:w val="0.89945886680684928"/>
          <c:h val="0.65198889800910842"/>
        </c:manualLayout>
      </c:layout>
      <c:lineChart>
        <c:grouping val="standard"/>
        <c:varyColors val="0"/>
        <c:ser>
          <c:idx val="0"/>
          <c:order val="0"/>
          <c:tx>
            <c:strRef>
              <c:f>'Data Fig 4'!$B$3</c:f>
              <c:strCache>
                <c:ptCount val="1"/>
                <c:pt idx="0">
                  <c:v> Males</c:v>
                </c:pt>
              </c:strCache>
            </c:strRef>
          </c:tx>
          <c:spPr>
            <a:ln w="28575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5771096236217048E-2"/>
                  <c:y val="1.653534978421757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89-4190-AF17-DECABB74E630}"/>
                </c:ext>
              </c:extLst>
            </c:dLbl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3F-439D-892F-AE54A4229A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4'!$A$4:$A$43</c:f>
              <c:strCache>
                <c:ptCount val="40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f>'Data Fig 4'!$B$4:$B$43</c:f>
              <c:numCache>
                <c:formatCode>0.0</c:formatCode>
                <c:ptCount val="40"/>
                <c:pt idx="0">
                  <c:v>12.3587469320683</c:v>
                </c:pt>
                <c:pt idx="1">
                  <c:v>12.4335545514715</c:v>
                </c:pt>
                <c:pt idx="2">
                  <c:v>12.512891805919329</c:v>
                </c:pt>
                <c:pt idx="3">
                  <c:v>12.5417266154105</c:v>
                </c:pt>
                <c:pt idx="4">
                  <c:v>12.63718030259847</c:v>
                </c:pt>
                <c:pt idx="5">
                  <c:v>12.7943629248914</c:v>
                </c:pt>
                <c:pt idx="6">
                  <c:v>12.84341336020923</c:v>
                </c:pt>
                <c:pt idx="7">
                  <c:v>12.94760339864348</c:v>
                </c:pt>
                <c:pt idx="8">
                  <c:v>13.04525218328005</c:v>
                </c:pt>
                <c:pt idx="9">
                  <c:v>13.2579128350222</c:v>
                </c:pt>
                <c:pt idx="10">
                  <c:v>13.25535281837654</c:v>
                </c:pt>
                <c:pt idx="11">
                  <c:v>13.40269564292347</c:v>
                </c:pt>
                <c:pt idx="12">
                  <c:v>13.533332225804839</c:v>
                </c:pt>
                <c:pt idx="13">
                  <c:v>13.761888165272181</c:v>
                </c:pt>
                <c:pt idx="14">
                  <c:v>13.878680576125239</c:v>
                </c:pt>
                <c:pt idx="15">
                  <c:v>14.05098330635307</c:v>
                </c:pt>
                <c:pt idx="16">
                  <c:v>14.211173961135341</c:v>
                </c:pt>
                <c:pt idx="17">
                  <c:v>14.41985092772412</c:v>
                </c:pt>
                <c:pt idx="18">
                  <c:v>14.66223220447228</c:v>
                </c:pt>
                <c:pt idx="19">
                  <c:v>14.92192578681977</c:v>
                </c:pt>
                <c:pt idx="20">
                  <c:v>15.04727267930382</c:v>
                </c:pt>
                <c:pt idx="21">
                  <c:v>15.223436942668931</c:v>
                </c:pt>
                <c:pt idx="22">
                  <c:v>15.443537847283981</c:v>
                </c:pt>
                <c:pt idx="23">
                  <c:v>15.78195417129365</c:v>
                </c:pt>
                <c:pt idx="24">
                  <c:v>15.95364152880194</c:v>
                </c:pt>
                <c:pt idx="25">
                  <c:v>16.161599550367729</c:v>
                </c:pt>
                <c:pt idx="26">
                  <c:v>16.352760762225429</c:v>
                </c:pt>
                <c:pt idx="27">
                  <c:v>16.62193270459105</c:v>
                </c:pt>
                <c:pt idx="28">
                  <c:v>16.84678898519595</c:v>
                </c:pt>
                <c:pt idx="29">
                  <c:v>17.012893462850268</c:v>
                </c:pt>
                <c:pt idx="30">
                  <c:v>17.14237278322301</c:v>
                </c:pt>
                <c:pt idx="31">
                  <c:v>17.298394725228871</c:v>
                </c:pt>
                <c:pt idx="32">
                  <c:v>17.285664478608371</c:v>
                </c:pt>
                <c:pt idx="33">
                  <c:v>17.37370381093983</c:v>
                </c:pt>
                <c:pt idx="34">
                  <c:v>17.394402746297882</c:v>
                </c:pt>
                <c:pt idx="35">
                  <c:v>17.534208714444439</c:v>
                </c:pt>
                <c:pt idx="36">
                  <c:v>17.650145444622741</c:v>
                </c:pt>
                <c:pt idx="37">
                  <c:v>17.492231527357649</c:v>
                </c:pt>
                <c:pt idx="38">
                  <c:v>17.401685286232119</c:v>
                </c:pt>
                <c:pt idx="39">
                  <c:v>17.288957297898971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9-4190-AF17-DECABB74E630}"/>
            </c:ext>
          </c:extLst>
        </c:ser>
        <c:ser>
          <c:idx val="1"/>
          <c:order val="1"/>
          <c:tx>
            <c:strRef>
              <c:f>'Data Fig 4'!$C$3</c:f>
              <c:strCache>
                <c:ptCount val="1"/>
                <c:pt idx="0">
                  <c:v> Females</c:v>
                </c:pt>
              </c:strCache>
            </c:strRef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5341737831444462E-2"/>
                  <c:y val="2.07201795456724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89-4190-AF17-DECABB74E630}"/>
                </c:ext>
              </c:extLst>
            </c:dLbl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3F-439D-892F-AE54A4229A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4'!$A$4:$A$43</c:f>
              <c:strCache>
                <c:ptCount val="40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f>'Data Fig 4'!$C$4:$C$43</c:f>
              <c:numCache>
                <c:formatCode>0.0</c:formatCode>
                <c:ptCount val="40"/>
                <c:pt idx="0">
                  <c:v>16.03117047266057</c:v>
                </c:pt>
                <c:pt idx="1">
                  <c:v>16.169344777405371</c:v>
                </c:pt>
                <c:pt idx="2">
                  <c:v>16.275762803023628</c:v>
                </c:pt>
                <c:pt idx="3">
                  <c:v>16.33615922155775</c:v>
                </c:pt>
                <c:pt idx="4">
                  <c:v>16.366482954035028</c:v>
                </c:pt>
                <c:pt idx="5">
                  <c:v>16.524163449899259</c:v>
                </c:pt>
                <c:pt idx="6">
                  <c:v>16.510465992389321</c:v>
                </c:pt>
                <c:pt idx="7">
                  <c:v>16.575660482076639</c:v>
                </c:pt>
                <c:pt idx="8">
                  <c:v>16.658187915251609</c:v>
                </c:pt>
                <c:pt idx="9">
                  <c:v>16.882825714669451</c:v>
                </c:pt>
                <c:pt idx="10">
                  <c:v>16.818704115668542</c:v>
                </c:pt>
                <c:pt idx="11">
                  <c:v>16.93758541165661</c:v>
                </c:pt>
                <c:pt idx="12">
                  <c:v>17.0022594467986</c:v>
                </c:pt>
                <c:pt idx="13">
                  <c:v>17.254988770837361</c:v>
                </c:pt>
                <c:pt idx="14">
                  <c:v>17.31166199296694</c:v>
                </c:pt>
                <c:pt idx="15">
                  <c:v>17.441766847402182</c:v>
                </c:pt>
                <c:pt idx="16">
                  <c:v>17.486477571925821</c:v>
                </c:pt>
                <c:pt idx="17">
                  <c:v>17.621844936356169</c:v>
                </c:pt>
                <c:pt idx="18">
                  <c:v>17.804255659328561</c:v>
                </c:pt>
                <c:pt idx="19">
                  <c:v>18.013059514867031</c:v>
                </c:pt>
                <c:pt idx="20">
                  <c:v>18.089904490468719</c:v>
                </c:pt>
                <c:pt idx="21">
                  <c:v>18.20064489932988</c:v>
                </c:pt>
                <c:pt idx="22">
                  <c:v>18.35464818611014</c:v>
                </c:pt>
                <c:pt idx="23">
                  <c:v>18.57542562519733</c:v>
                </c:pt>
                <c:pt idx="24">
                  <c:v>18.687998264450741</c:v>
                </c:pt>
                <c:pt idx="25">
                  <c:v>18.786351624907731</c:v>
                </c:pt>
                <c:pt idx="26">
                  <c:v>18.962318078674851</c:v>
                </c:pt>
                <c:pt idx="27">
                  <c:v>19.158967261358139</c:v>
                </c:pt>
                <c:pt idx="28">
                  <c:v>19.41558286297904</c:v>
                </c:pt>
                <c:pt idx="29">
                  <c:v>19.438808927906091</c:v>
                </c:pt>
                <c:pt idx="30">
                  <c:v>19.510686055783079</c:v>
                </c:pt>
                <c:pt idx="31">
                  <c:v>19.6044466139967</c:v>
                </c:pt>
                <c:pt idx="32">
                  <c:v>19.654993494182829</c:v>
                </c:pt>
                <c:pt idx="33">
                  <c:v>19.739659753050621</c:v>
                </c:pt>
                <c:pt idx="34">
                  <c:v>19.69729315915124</c:v>
                </c:pt>
                <c:pt idx="35">
                  <c:v>19.781863169822149</c:v>
                </c:pt>
                <c:pt idx="36">
                  <c:v>19.842005641651902</c:v>
                </c:pt>
                <c:pt idx="37">
                  <c:v>19.748885356831568</c:v>
                </c:pt>
                <c:pt idx="38">
                  <c:v>19.708093115098482</c:v>
                </c:pt>
                <c:pt idx="39">
                  <c:v>19.612030639924651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9-4190-AF17-DECABB74E630}"/>
            </c:ext>
          </c:extLst>
        </c:ser>
        <c:ser>
          <c:idx val="2"/>
          <c:order val="2"/>
          <c:tx>
            <c:strRef>
              <c:f>'Data Fig 4'!$D$3</c:f>
              <c:strCache>
                <c:ptCount val="1"/>
                <c:pt idx="0">
                  <c:v> Males</c:v>
                </c:pt>
              </c:strCache>
            </c:strRef>
          </c:tx>
          <c:spPr>
            <a:ln w="28575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3F-439D-892F-AE54A4229A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4'!$A$4:$A$43</c:f>
              <c:strCache>
                <c:ptCount val="40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f>'Data Fig 4'!$D$4:$D$43</c:f>
              <c:numCache>
                <c:formatCode>0.0</c:formatCode>
                <c:ptCount val="40"/>
                <c:pt idx="0">
                  <c:v>4.2434067881958164</c:v>
                </c:pt>
                <c:pt idx="1">
                  <c:v>4.2745213601844858</c:v>
                </c:pt>
                <c:pt idx="2">
                  <c:v>4.3209953595019082</c:v>
                </c:pt>
                <c:pt idx="3">
                  <c:v>4.2667228082190629</c:v>
                </c:pt>
                <c:pt idx="4">
                  <c:v>4.2728929307977799</c:v>
                </c:pt>
                <c:pt idx="5">
                  <c:v>4.3141141036264221</c:v>
                </c:pt>
                <c:pt idx="6">
                  <c:v>4.3184525895300299</c:v>
                </c:pt>
                <c:pt idx="7">
                  <c:v>4.3872888441887454</c:v>
                </c:pt>
                <c:pt idx="8">
                  <c:v>4.4434395411738699</c:v>
                </c:pt>
                <c:pt idx="9">
                  <c:v>4.5581942797481654</c:v>
                </c:pt>
                <c:pt idx="10">
                  <c:v>4.479211032010384</c:v>
                </c:pt>
                <c:pt idx="11">
                  <c:v>4.5206539975388784</c:v>
                </c:pt>
                <c:pt idx="12">
                  <c:v>4.556216466847661</c:v>
                </c:pt>
                <c:pt idx="13">
                  <c:v>4.6347051674856203</c:v>
                </c:pt>
                <c:pt idx="14">
                  <c:v>4.6786988637181137</c:v>
                </c:pt>
                <c:pt idx="15">
                  <c:v>4.7594892573424534</c:v>
                </c:pt>
                <c:pt idx="16">
                  <c:v>4.7805058051921119</c:v>
                </c:pt>
                <c:pt idx="17">
                  <c:v>4.835372141004072</c:v>
                </c:pt>
                <c:pt idx="18">
                  <c:v>4.8883378801837631</c:v>
                </c:pt>
                <c:pt idx="19">
                  <c:v>4.9835409491485292</c:v>
                </c:pt>
                <c:pt idx="20">
                  <c:v>4.9167791175417301</c:v>
                </c:pt>
                <c:pt idx="21">
                  <c:v>4.9373685634523152</c:v>
                </c:pt>
                <c:pt idx="22">
                  <c:v>5.0057460765964796</c:v>
                </c:pt>
                <c:pt idx="23">
                  <c:v>5.1588499106304671</c:v>
                </c:pt>
                <c:pt idx="24">
                  <c:v>5.1920852673304339</c:v>
                </c:pt>
                <c:pt idx="25">
                  <c:v>5.247643768086478</c:v>
                </c:pt>
                <c:pt idx="26">
                  <c:v>5.2989822705581542</c:v>
                </c:pt>
                <c:pt idx="27">
                  <c:v>5.4091442385649096</c:v>
                </c:pt>
                <c:pt idx="28">
                  <c:v>5.4804566823076097</c:v>
                </c:pt>
                <c:pt idx="29">
                  <c:v>5.4969004301343549</c:v>
                </c:pt>
                <c:pt idx="30">
                  <c:v>5.4985247588660746</c:v>
                </c:pt>
                <c:pt idx="31">
                  <c:v>5.5381637319164456</c:v>
                </c:pt>
                <c:pt idx="32">
                  <c:v>5.5074675542039859</c:v>
                </c:pt>
                <c:pt idx="33">
                  <c:v>5.5438632459590904</c:v>
                </c:pt>
                <c:pt idx="34">
                  <c:v>5.5285125128489359</c:v>
                </c:pt>
                <c:pt idx="35">
                  <c:v>5.6211196652731372</c:v>
                </c:pt>
                <c:pt idx="36">
                  <c:v>5.6759107466004322</c:v>
                </c:pt>
                <c:pt idx="37">
                  <c:v>5.6028297044739519</c:v>
                </c:pt>
                <c:pt idx="38">
                  <c:v>5.5878499284393559</c:v>
                </c:pt>
                <c:pt idx="39">
                  <c:v>5.523346434967924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9-4190-AF17-DECABB74E630}"/>
            </c:ext>
          </c:extLst>
        </c:ser>
        <c:ser>
          <c:idx val="3"/>
          <c:order val="3"/>
          <c:tx>
            <c:strRef>
              <c:f>'Data Fig 4'!$E$3</c:f>
              <c:strCache>
                <c:ptCount val="1"/>
                <c:pt idx="0">
                  <c:v> Females</c:v>
                </c:pt>
              </c:strCache>
            </c:strRef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3F-439D-892F-AE54A4229A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4'!$A$4:$A$43</c:f>
              <c:strCache>
                <c:ptCount val="40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  <c:pt idx="39">
                  <c:v>2020-2022</c:v>
                </c:pt>
              </c:strCache>
            </c:strRef>
          </c:cat>
          <c:val>
            <c:numRef>
              <c:f>'Data Fig 4'!$E$4:$E$43</c:f>
              <c:numCache>
                <c:formatCode>0.0</c:formatCode>
                <c:ptCount val="40"/>
                <c:pt idx="0">
                  <c:v>5.1971985354226158</c:v>
                </c:pt>
                <c:pt idx="1">
                  <c:v>5.235114120290584</c:v>
                </c:pt>
                <c:pt idx="2">
                  <c:v>5.3125126588406903</c:v>
                </c:pt>
                <c:pt idx="3">
                  <c:v>5.3312120141450494</c:v>
                </c:pt>
                <c:pt idx="4">
                  <c:v>5.4040216834513108</c:v>
                </c:pt>
                <c:pt idx="5">
                  <c:v>5.5251993640934458</c:v>
                </c:pt>
                <c:pt idx="6">
                  <c:v>5.5277927851811404</c:v>
                </c:pt>
                <c:pt idx="7">
                  <c:v>5.5466634490074638</c:v>
                </c:pt>
                <c:pt idx="8">
                  <c:v>5.5702653233647794</c:v>
                </c:pt>
                <c:pt idx="9">
                  <c:v>5.7359980500771854</c:v>
                </c:pt>
                <c:pt idx="10">
                  <c:v>5.6512042174033539</c:v>
                </c:pt>
                <c:pt idx="11">
                  <c:v>5.7152988260182109</c:v>
                </c:pt>
                <c:pt idx="12">
                  <c:v>5.6921003881474839</c:v>
                </c:pt>
                <c:pt idx="13">
                  <c:v>5.8135174886906062</c:v>
                </c:pt>
                <c:pt idx="14">
                  <c:v>5.7754887859540451</c:v>
                </c:pt>
                <c:pt idx="15">
                  <c:v>5.7937070830594006</c:v>
                </c:pt>
                <c:pt idx="16">
                  <c:v>5.7594344928754433</c:v>
                </c:pt>
                <c:pt idx="17">
                  <c:v>5.829320359967717</c:v>
                </c:pt>
                <c:pt idx="18">
                  <c:v>5.8929794772532293</c:v>
                </c:pt>
                <c:pt idx="19">
                  <c:v>5.9637289746349564</c:v>
                </c:pt>
                <c:pt idx="20">
                  <c:v>5.89286087846863</c:v>
                </c:pt>
                <c:pt idx="21">
                  <c:v>5.9016827745546809</c:v>
                </c:pt>
                <c:pt idx="22">
                  <c:v>5.973708213453671</c:v>
                </c:pt>
                <c:pt idx="23">
                  <c:v>6.1077177531441276</c:v>
                </c:pt>
                <c:pt idx="24">
                  <c:v>6.1290304126327557</c:v>
                </c:pt>
                <c:pt idx="25">
                  <c:v>6.1370888526661123</c:v>
                </c:pt>
                <c:pt idx="26">
                  <c:v>6.1676814505857616</c:v>
                </c:pt>
                <c:pt idx="27">
                  <c:v>6.2702180680409549</c:v>
                </c:pt>
                <c:pt idx="28">
                  <c:v>6.3843310364078993</c:v>
                </c:pt>
                <c:pt idx="29">
                  <c:v>6.3693732707966877</c:v>
                </c:pt>
                <c:pt idx="30">
                  <c:v>6.3495477680595753</c:v>
                </c:pt>
                <c:pt idx="31">
                  <c:v>6.3737299580354003</c:v>
                </c:pt>
                <c:pt idx="32">
                  <c:v>6.3404944990744969</c:v>
                </c:pt>
                <c:pt idx="33">
                  <c:v>6.3662529665740477</c:v>
                </c:pt>
                <c:pt idx="34">
                  <c:v>6.3033646166225248</c:v>
                </c:pt>
                <c:pt idx="35">
                  <c:v>6.3805890599695223</c:v>
                </c:pt>
                <c:pt idx="36">
                  <c:v>6.415100147684262</c:v>
                </c:pt>
                <c:pt idx="37">
                  <c:v>6.3601762901187922</c:v>
                </c:pt>
                <c:pt idx="38">
                  <c:v>6.3687711806048579</c:v>
                </c:pt>
                <c:pt idx="39">
                  <c:v>6.3085586227510566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9-4190-AF17-DECABB74E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480024"/>
        <c:axId val="587484944"/>
      </c:lineChart>
      <c:catAx>
        <c:axId val="5874800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7484944"/>
        <c:crosses val="autoZero"/>
        <c:auto val="1"/>
        <c:lblAlgn val="ctr"/>
        <c:lblOffset val="100"/>
        <c:tickLblSkip val="2"/>
        <c:noMultiLvlLbl val="0"/>
      </c:catAx>
      <c:valAx>
        <c:axId val="587484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748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5: Life expectancy at birth in Council areas with 95% confidence intervals </a:t>
            </a:r>
          </a:p>
          <a:p>
            <a:pPr>
              <a:defRPr/>
            </a:pPr>
            <a:r>
              <a:rPr lang="en-US"/>
              <a:t>(ordered by female life expectancy)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C297F"/>
              </a:solidFill>
              <a:ln w="9525">
                <a:solidFill>
                  <a:srgbClr val="6C297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5'!$F$8:$F$39</c:f>
                <c:numCache>
                  <c:formatCode>General</c:formatCode>
                  <c:ptCount val="32"/>
                  <c:pt idx="0">
                    <c:v>0.26944854605021362</c:v>
                  </c:pt>
                  <c:pt idx="1">
                    <c:v>0.65499346466731367</c:v>
                  </c:pt>
                  <c:pt idx="2">
                    <c:v>0.36368970504756248</c:v>
                  </c:pt>
                  <c:pt idx="3">
                    <c:v>0.77789774394680933</c:v>
                  </c:pt>
                  <c:pt idx="4">
                    <c:v>0.55351109826739275</c:v>
                  </c:pt>
                  <c:pt idx="5">
                    <c:v>0.58319664299158092</c:v>
                  </c:pt>
                  <c:pt idx="6">
                    <c:v>0.54129115839448616</c:v>
                  </c:pt>
                  <c:pt idx="7">
                    <c:v>0.80508221587398054</c:v>
                  </c:pt>
                  <c:pt idx="8">
                    <c:v>0.50795152852006709</c:v>
                  </c:pt>
                  <c:pt idx="9">
                    <c:v>0.35122632308770108</c:v>
                  </c:pt>
                  <c:pt idx="10">
                    <c:v>0.47160279086843104</c:v>
                  </c:pt>
                  <c:pt idx="11">
                    <c:v>0.47045287432668204</c:v>
                  </c:pt>
                  <c:pt idx="12">
                    <c:v>0.46642327059443289</c:v>
                  </c:pt>
                  <c:pt idx="13">
                    <c:v>0.58675684124273175</c:v>
                  </c:pt>
                  <c:pt idx="14">
                    <c:v>0.34012065886491882</c:v>
                  </c:pt>
                  <c:pt idx="15">
                    <c:v>0.57011857937743571</c:v>
                  </c:pt>
                  <c:pt idx="16">
                    <c:v>0.64873524059980525</c:v>
                  </c:pt>
                  <c:pt idx="17">
                    <c:v>0.61192485094308324</c:v>
                  </c:pt>
                  <c:pt idx="18">
                    <c:v>1.4497817172886585</c:v>
                  </c:pt>
                  <c:pt idx="19">
                    <c:v>0.68485075788832717</c:v>
                  </c:pt>
                  <c:pt idx="20">
                    <c:v>0.45664202881636129</c:v>
                  </c:pt>
                  <c:pt idx="21">
                    <c:v>0.64479906642959861</c:v>
                  </c:pt>
                  <c:pt idx="22">
                    <c:v>0.61799214439531625</c:v>
                  </c:pt>
                  <c:pt idx="23">
                    <c:v>0.29037428093596418</c:v>
                  </c:pt>
                  <c:pt idx="24">
                    <c:v>0.57446262452019425</c:v>
                  </c:pt>
                  <c:pt idx="25">
                    <c:v>0.54566188085817657</c:v>
                  </c:pt>
                  <c:pt idx="26">
                    <c:v>0.37927737635257586</c:v>
                  </c:pt>
                  <c:pt idx="27">
                    <c:v>0.65659959178343286</c:v>
                  </c:pt>
                  <c:pt idx="28">
                    <c:v>1.1330741275832565</c:v>
                  </c:pt>
                  <c:pt idx="29">
                    <c:v>0.55142946016661654</c:v>
                  </c:pt>
                  <c:pt idx="30">
                    <c:v>1.1946963381527809</c:v>
                  </c:pt>
                  <c:pt idx="31">
                    <c:v>0.6194087971770017</c:v>
                  </c:pt>
                </c:numCache>
              </c:numRef>
            </c:plus>
            <c:minus>
              <c:numRef>
                <c:f>'Data Fig 5'!$F$8:$F$39</c:f>
                <c:numCache>
                  <c:formatCode>General</c:formatCode>
                  <c:ptCount val="32"/>
                  <c:pt idx="0">
                    <c:v>0.26944854605021362</c:v>
                  </c:pt>
                  <c:pt idx="1">
                    <c:v>0.65499346466731367</c:v>
                  </c:pt>
                  <c:pt idx="2">
                    <c:v>0.36368970504756248</c:v>
                  </c:pt>
                  <c:pt idx="3">
                    <c:v>0.77789774394680933</c:v>
                  </c:pt>
                  <c:pt idx="4">
                    <c:v>0.55351109826739275</c:v>
                  </c:pt>
                  <c:pt idx="5">
                    <c:v>0.58319664299158092</c:v>
                  </c:pt>
                  <c:pt idx="6">
                    <c:v>0.54129115839448616</c:v>
                  </c:pt>
                  <c:pt idx="7">
                    <c:v>0.80508221587398054</c:v>
                  </c:pt>
                  <c:pt idx="8">
                    <c:v>0.50795152852006709</c:v>
                  </c:pt>
                  <c:pt idx="9">
                    <c:v>0.35122632308770108</c:v>
                  </c:pt>
                  <c:pt idx="10">
                    <c:v>0.47160279086843104</c:v>
                  </c:pt>
                  <c:pt idx="11">
                    <c:v>0.47045287432668204</c:v>
                  </c:pt>
                  <c:pt idx="12">
                    <c:v>0.46642327059443289</c:v>
                  </c:pt>
                  <c:pt idx="13">
                    <c:v>0.58675684124273175</c:v>
                  </c:pt>
                  <c:pt idx="14">
                    <c:v>0.34012065886491882</c:v>
                  </c:pt>
                  <c:pt idx="15">
                    <c:v>0.57011857937743571</c:v>
                  </c:pt>
                  <c:pt idx="16">
                    <c:v>0.64873524059980525</c:v>
                  </c:pt>
                  <c:pt idx="17">
                    <c:v>0.61192485094308324</c:v>
                  </c:pt>
                  <c:pt idx="18">
                    <c:v>1.4497817172886585</c:v>
                  </c:pt>
                  <c:pt idx="19">
                    <c:v>0.68485075788832717</c:v>
                  </c:pt>
                  <c:pt idx="20">
                    <c:v>0.45664202881636129</c:v>
                  </c:pt>
                  <c:pt idx="21">
                    <c:v>0.64479906642959861</c:v>
                  </c:pt>
                  <c:pt idx="22">
                    <c:v>0.61799214439531625</c:v>
                  </c:pt>
                  <c:pt idx="23">
                    <c:v>0.29037428093596418</c:v>
                  </c:pt>
                  <c:pt idx="24">
                    <c:v>0.57446262452019425</c:v>
                  </c:pt>
                  <c:pt idx="25">
                    <c:v>0.54566188085817657</c:v>
                  </c:pt>
                  <c:pt idx="26">
                    <c:v>0.37927737635257586</c:v>
                  </c:pt>
                  <c:pt idx="27">
                    <c:v>0.65659959178343286</c:v>
                  </c:pt>
                  <c:pt idx="28">
                    <c:v>1.1330741275832565</c:v>
                  </c:pt>
                  <c:pt idx="29">
                    <c:v>0.55142946016661654</c:v>
                  </c:pt>
                  <c:pt idx="30">
                    <c:v>1.1946963381527809</c:v>
                  </c:pt>
                  <c:pt idx="31">
                    <c:v>0.6194087971770017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6C297F"/>
                </a:solidFill>
                <a:round/>
              </a:ln>
              <a:effectLst/>
            </c:spPr>
          </c:errBars>
          <c:cat>
            <c:strRef>
              <c:f>'Data Fig 5'!$A$8:$A$39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Clackmannanshire</c:v>
                </c:pt>
                <c:pt idx="8">
                  <c:v>Falkirk</c:v>
                </c:pt>
                <c:pt idx="9">
                  <c:v>South Lanarkshire</c:v>
                </c:pt>
                <c:pt idx="10">
                  <c:v>Renfrewshire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South Ayrshire</c:v>
                </c:pt>
                <c:pt idx="14">
                  <c:v>Fife</c:v>
                </c:pt>
                <c:pt idx="15">
                  <c:v>Dumfries and Galloway</c:v>
                </c:pt>
                <c:pt idx="16">
                  <c:v>Midlothian</c:v>
                </c:pt>
                <c:pt idx="17">
                  <c:v>Angus</c:v>
                </c:pt>
                <c:pt idx="18">
                  <c:v>Na h-Eileanan Siar</c:v>
                </c:pt>
                <c:pt idx="19">
                  <c:v>Stirling</c:v>
                </c:pt>
                <c:pt idx="20">
                  <c:v>Highland</c:v>
                </c:pt>
                <c:pt idx="21">
                  <c:v>Argyll and Bute</c:v>
                </c:pt>
                <c:pt idx="22">
                  <c:v>East Lothian</c:v>
                </c:pt>
                <c:pt idx="23">
                  <c:v>City of Edinburgh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Moray</c:v>
                </c:pt>
                <c:pt idx="28">
                  <c:v>Orkney Islands</c:v>
                </c:pt>
                <c:pt idx="29">
                  <c:v>East Dunbartonshire</c:v>
                </c:pt>
                <c:pt idx="30">
                  <c:v>Shetland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5'!$C$8:$C$39</c:f>
              <c:numCache>
                <c:formatCode>0.0</c:formatCode>
                <c:ptCount val="32"/>
                <c:pt idx="0">
                  <c:v>78.183938546050214</c:v>
                </c:pt>
                <c:pt idx="1">
                  <c:v>78.430943464667308</c:v>
                </c:pt>
                <c:pt idx="2">
                  <c:v>78.691439705047557</c:v>
                </c:pt>
                <c:pt idx="3">
                  <c:v>78.705127743946804</c:v>
                </c:pt>
                <c:pt idx="4">
                  <c:v>79.045361098267392</c:v>
                </c:pt>
                <c:pt idx="5">
                  <c:v>79.143046642991578</c:v>
                </c:pt>
                <c:pt idx="6">
                  <c:v>79.474711158394484</c:v>
                </c:pt>
                <c:pt idx="7">
                  <c:v>79.893652215873985</c:v>
                </c:pt>
                <c:pt idx="8">
                  <c:v>79.900111528520071</c:v>
                </c:pt>
                <c:pt idx="9">
                  <c:v>80.028766323087694</c:v>
                </c:pt>
                <c:pt idx="10">
                  <c:v>80.123112790868433</c:v>
                </c:pt>
                <c:pt idx="11">
                  <c:v>80.696102874326684</c:v>
                </c:pt>
                <c:pt idx="12">
                  <c:v>80.705523270594426</c:v>
                </c:pt>
                <c:pt idx="13">
                  <c:v>80.912566841242736</c:v>
                </c:pt>
                <c:pt idx="14">
                  <c:v>80.922760658864917</c:v>
                </c:pt>
                <c:pt idx="15">
                  <c:v>80.941618579377433</c:v>
                </c:pt>
                <c:pt idx="16">
                  <c:v>81.072515240599799</c:v>
                </c:pt>
                <c:pt idx="17">
                  <c:v>81.291774850943085</c:v>
                </c:pt>
                <c:pt idx="18">
                  <c:v>81.55410171728866</c:v>
                </c:pt>
                <c:pt idx="19">
                  <c:v>81.638740757888328</c:v>
                </c:pt>
                <c:pt idx="20">
                  <c:v>81.816612028816365</c:v>
                </c:pt>
                <c:pt idx="21">
                  <c:v>81.843269066429599</c:v>
                </c:pt>
                <c:pt idx="22">
                  <c:v>82.058342144395311</c:v>
                </c:pt>
                <c:pt idx="23">
                  <c:v>82.221374280935962</c:v>
                </c:pt>
                <c:pt idx="24">
                  <c:v>82.270692624520194</c:v>
                </c:pt>
                <c:pt idx="25">
                  <c:v>82.354721880858179</c:v>
                </c:pt>
                <c:pt idx="26">
                  <c:v>82.513227376352575</c:v>
                </c:pt>
                <c:pt idx="27">
                  <c:v>82.579229591783431</c:v>
                </c:pt>
                <c:pt idx="28">
                  <c:v>83.287904127583261</c:v>
                </c:pt>
                <c:pt idx="29">
                  <c:v>83.483039460166623</c:v>
                </c:pt>
                <c:pt idx="30">
                  <c:v>83.696416338152787</c:v>
                </c:pt>
                <c:pt idx="31">
                  <c:v>84.004148797176995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D4-430F-A10A-4CC0770D94F9}"/>
            </c:ext>
          </c:extLst>
        </c:ser>
        <c:ser>
          <c:idx val="1"/>
          <c:order val="1"/>
          <c:tx>
            <c:v>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49494"/>
              </a:solidFill>
              <a:ln w="9525">
                <a:solidFill>
                  <a:srgbClr val="94949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5'!$J$8:$J$39</c:f>
                <c:numCache>
                  <c:formatCode>General</c:formatCode>
                  <c:ptCount val="32"/>
                  <c:pt idx="0">
                    <c:v>0.27654590718907457</c:v>
                  </c:pt>
                  <c:pt idx="1">
                    <c:v>0.79770404612762036</c:v>
                  </c:pt>
                  <c:pt idx="2">
                    <c:v>0.37858463069193249</c:v>
                  </c:pt>
                  <c:pt idx="3">
                    <c:v>0.83162336923361124</c:v>
                  </c:pt>
                  <c:pt idx="4">
                    <c:v>0.61658598200467907</c:v>
                  </c:pt>
                  <c:pt idx="5">
                    <c:v>0.65410966350322042</c:v>
                  </c:pt>
                  <c:pt idx="6">
                    <c:v>0.63599756764716631</c:v>
                  </c:pt>
                  <c:pt idx="7">
                    <c:v>0.99485473137234237</c:v>
                  </c:pt>
                  <c:pt idx="8">
                    <c:v>0.54477425775618826</c:v>
                  </c:pt>
                  <c:pt idx="9">
                    <c:v>0.38130811487530991</c:v>
                  </c:pt>
                  <c:pt idx="10">
                    <c:v>0.5084503043603803</c:v>
                  </c:pt>
                  <c:pt idx="11">
                    <c:v>0.5086665100108263</c:v>
                  </c:pt>
                  <c:pt idx="12">
                    <c:v>0.46583577987824754</c:v>
                  </c:pt>
                  <c:pt idx="13">
                    <c:v>0.66658759504244358</c:v>
                  </c:pt>
                  <c:pt idx="14">
                    <c:v>0.36886304676397685</c:v>
                  </c:pt>
                  <c:pt idx="15">
                    <c:v>0.59724562433157757</c:v>
                  </c:pt>
                  <c:pt idx="16">
                    <c:v>0.70713810633574781</c:v>
                  </c:pt>
                  <c:pt idx="17">
                    <c:v>0.67466997888945457</c:v>
                  </c:pt>
                  <c:pt idx="18">
                    <c:v>1.3587036644640023</c:v>
                  </c:pt>
                  <c:pt idx="19">
                    <c:v>0.7440045782728788</c:v>
                  </c:pt>
                  <c:pt idx="20">
                    <c:v>0.49670716571444018</c:v>
                  </c:pt>
                  <c:pt idx="21">
                    <c:v>0.7589722201276885</c:v>
                  </c:pt>
                  <c:pt idx="22">
                    <c:v>0.68021207316698451</c:v>
                  </c:pt>
                  <c:pt idx="23">
                    <c:v>0.30804354956390512</c:v>
                  </c:pt>
                  <c:pt idx="24">
                    <c:v>0.6621662815130378</c:v>
                  </c:pt>
                  <c:pt idx="25">
                    <c:v>0.59161501229104374</c:v>
                  </c:pt>
                  <c:pt idx="26">
                    <c:v>0.4350170486792706</c:v>
                  </c:pt>
                  <c:pt idx="27">
                    <c:v>0.74382620914067843</c:v>
                  </c:pt>
                  <c:pt idx="28">
                    <c:v>1.5893115894199497</c:v>
                  </c:pt>
                  <c:pt idx="29">
                    <c:v>0.63234541482530915</c:v>
                  </c:pt>
                  <c:pt idx="30">
                    <c:v>1.2428619845360203</c:v>
                  </c:pt>
                  <c:pt idx="31">
                    <c:v>0.66746473676094809</c:v>
                  </c:pt>
                </c:numCache>
              </c:numRef>
            </c:plus>
            <c:minus>
              <c:numRef>
                <c:f>'Data Fig 5'!$J$8:$J$39</c:f>
                <c:numCache>
                  <c:formatCode>General</c:formatCode>
                  <c:ptCount val="32"/>
                  <c:pt idx="0">
                    <c:v>0.27654590718907457</c:v>
                  </c:pt>
                  <c:pt idx="1">
                    <c:v>0.79770404612762036</c:v>
                  </c:pt>
                  <c:pt idx="2">
                    <c:v>0.37858463069193249</c:v>
                  </c:pt>
                  <c:pt idx="3">
                    <c:v>0.83162336923361124</c:v>
                  </c:pt>
                  <c:pt idx="4">
                    <c:v>0.61658598200467907</c:v>
                  </c:pt>
                  <c:pt idx="5">
                    <c:v>0.65410966350322042</c:v>
                  </c:pt>
                  <c:pt idx="6">
                    <c:v>0.63599756764716631</c:v>
                  </c:pt>
                  <c:pt idx="7">
                    <c:v>0.99485473137234237</c:v>
                  </c:pt>
                  <c:pt idx="8">
                    <c:v>0.54477425775618826</c:v>
                  </c:pt>
                  <c:pt idx="9">
                    <c:v>0.38130811487530991</c:v>
                  </c:pt>
                  <c:pt idx="10">
                    <c:v>0.5084503043603803</c:v>
                  </c:pt>
                  <c:pt idx="11">
                    <c:v>0.5086665100108263</c:v>
                  </c:pt>
                  <c:pt idx="12">
                    <c:v>0.46583577987824754</c:v>
                  </c:pt>
                  <c:pt idx="13">
                    <c:v>0.66658759504244358</c:v>
                  </c:pt>
                  <c:pt idx="14">
                    <c:v>0.36886304676397685</c:v>
                  </c:pt>
                  <c:pt idx="15">
                    <c:v>0.59724562433157757</c:v>
                  </c:pt>
                  <c:pt idx="16">
                    <c:v>0.70713810633574781</c:v>
                  </c:pt>
                  <c:pt idx="17">
                    <c:v>0.67466997888945457</c:v>
                  </c:pt>
                  <c:pt idx="18">
                    <c:v>1.3587036644640023</c:v>
                  </c:pt>
                  <c:pt idx="19">
                    <c:v>0.7440045782728788</c:v>
                  </c:pt>
                  <c:pt idx="20">
                    <c:v>0.49670716571444018</c:v>
                  </c:pt>
                  <c:pt idx="21">
                    <c:v>0.7589722201276885</c:v>
                  </c:pt>
                  <c:pt idx="22">
                    <c:v>0.68021207316698451</c:v>
                  </c:pt>
                  <c:pt idx="23">
                    <c:v>0.30804354956390512</c:v>
                  </c:pt>
                  <c:pt idx="24">
                    <c:v>0.6621662815130378</c:v>
                  </c:pt>
                  <c:pt idx="25">
                    <c:v>0.59161501229104374</c:v>
                  </c:pt>
                  <c:pt idx="26">
                    <c:v>0.4350170486792706</c:v>
                  </c:pt>
                  <c:pt idx="27">
                    <c:v>0.74382620914067843</c:v>
                  </c:pt>
                  <c:pt idx="28">
                    <c:v>1.5893115894199497</c:v>
                  </c:pt>
                  <c:pt idx="29">
                    <c:v>0.63234541482530915</c:v>
                  </c:pt>
                  <c:pt idx="30">
                    <c:v>1.2428619845360203</c:v>
                  </c:pt>
                  <c:pt idx="31">
                    <c:v>0.66746473676094809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949494"/>
                </a:solidFill>
                <a:round/>
              </a:ln>
              <a:effectLst/>
            </c:spPr>
          </c:errBars>
          <c:cat>
            <c:strRef>
              <c:f>'Data Fig 5'!$A$8:$A$39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Clackmannanshire</c:v>
                </c:pt>
                <c:pt idx="8">
                  <c:v>Falkirk</c:v>
                </c:pt>
                <c:pt idx="9">
                  <c:v>South Lanarkshire</c:v>
                </c:pt>
                <c:pt idx="10">
                  <c:v>Renfrewshire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South Ayrshire</c:v>
                </c:pt>
                <c:pt idx="14">
                  <c:v>Fife</c:v>
                </c:pt>
                <c:pt idx="15">
                  <c:v>Dumfries and Galloway</c:v>
                </c:pt>
                <c:pt idx="16">
                  <c:v>Midlothian</c:v>
                </c:pt>
                <c:pt idx="17">
                  <c:v>Angus</c:v>
                </c:pt>
                <c:pt idx="18">
                  <c:v>Na h-Eileanan Siar</c:v>
                </c:pt>
                <c:pt idx="19">
                  <c:v>Stirling</c:v>
                </c:pt>
                <c:pt idx="20">
                  <c:v>Highland</c:v>
                </c:pt>
                <c:pt idx="21">
                  <c:v>Argyll and Bute</c:v>
                </c:pt>
                <c:pt idx="22">
                  <c:v>East Lothian</c:v>
                </c:pt>
                <c:pt idx="23">
                  <c:v>City of Edinburgh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Moray</c:v>
                </c:pt>
                <c:pt idx="28">
                  <c:v>Orkney Islands</c:v>
                </c:pt>
                <c:pt idx="29">
                  <c:v>East Dunbartonshire</c:v>
                </c:pt>
                <c:pt idx="30">
                  <c:v>Shetland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5'!$G$8:$G$39</c:f>
              <c:numCache>
                <c:formatCode>0.0</c:formatCode>
                <c:ptCount val="32"/>
                <c:pt idx="0">
                  <c:v>72.946555907189079</c:v>
                </c:pt>
                <c:pt idx="1">
                  <c:v>73.183634046127622</c:v>
                </c:pt>
                <c:pt idx="2">
                  <c:v>74.496134630691927</c:v>
                </c:pt>
                <c:pt idx="3">
                  <c:v>74.621033369233615</c:v>
                </c:pt>
                <c:pt idx="4">
                  <c:v>73.951595982004676</c:v>
                </c:pt>
                <c:pt idx="5">
                  <c:v>74.797729663503219</c:v>
                </c:pt>
                <c:pt idx="6">
                  <c:v>74.576797567647162</c:v>
                </c:pt>
                <c:pt idx="7">
                  <c:v>75.690804731372339</c:v>
                </c:pt>
                <c:pt idx="8">
                  <c:v>76.174334257756186</c:v>
                </c:pt>
                <c:pt idx="9">
                  <c:v>76.037898114875304</c:v>
                </c:pt>
                <c:pt idx="10">
                  <c:v>75.560840304360383</c:v>
                </c:pt>
                <c:pt idx="11">
                  <c:v>77.068156510010823</c:v>
                </c:pt>
                <c:pt idx="12">
                  <c:v>76.947375779878243</c:v>
                </c:pt>
                <c:pt idx="13">
                  <c:v>76.643517595042439</c:v>
                </c:pt>
                <c:pt idx="14">
                  <c:v>76.945443046763984</c:v>
                </c:pt>
                <c:pt idx="15">
                  <c:v>77.059245624331581</c:v>
                </c:pt>
                <c:pt idx="16">
                  <c:v>77.409848106335744</c:v>
                </c:pt>
                <c:pt idx="17">
                  <c:v>78.219019978889449</c:v>
                </c:pt>
                <c:pt idx="18">
                  <c:v>77.278053664463997</c:v>
                </c:pt>
                <c:pt idx="19">
                  <c:v>77.695674578272872</c:v>
                </c:pt>
                <c:pt idx="20">
                  <c:v>77.311807165714441</c:v>
                </c:pt>
                <c:pt idx="21">
                  <c:v>77.674872220127682</c:v>
                </c:pt>
                <c:pt idx="22">
                  <c:v>78.661742073166991</c:v>
                </c:pt>
                <c:pt idx="23">
                  <c:v>77.7842535495639</c:v>
                </c:pt>
                <c:pt idx="24">
                  <c:v>78.577896281513034</c:v>
                </c:pt>
                <c:pt idx="25">
                  <c:v>78.698015012291037</c:v>
                </c:pt>
                <c:pt idx="26">
                  <c:v>78.805837048679265</c:v>
                </c:pt>
                <c:pt idx="27">
                  <c:v>78.091586209140672</c:v>
                </c:pt>
                <c:pt idx="28">
                  <c:v>79.463661589419956</c:v>
                </c:pt>
                <c:pt idx="29">
                  <c:v>79.946895414825306</c:v>
                </c:pt>
                <c:pt idx="30">
                  <c:v>79.441781984536021</c:v>
                </c:pt>
                <c:pt idx="31">
                  <c:v>79.937114736760947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4-430F-A10A-4CC0770D94F9}"/>
            </c:ext>
          </c:extLst>
        </c:ser>
        <c:ser>
          <c:idx val="2"/>
          <c:order val="2"/>
          <c:tx>
            <c:strRef>
              <c:f>'Data Fig 5'!$K$6</c:f>
              <c:strCache>
                <c:ptCount val="1"/>
                <c:pt idx="0">
                  <c:v>Scotland females</c:v>
                </c:pt>
              </c:strCache>
            </c:strRef>
          </c:tx>
          <c:spPr>
            <a:ln w="19050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7353814591752393E-3"/>
                  <c:y val="-1.6752655939030924E-2"/>
                </c:manualLayout>
              </c:layout>
              <c:tx>
                <c:rich>
                  <a:bodyPr/>
                  <a:lstStyle/>
                  <a:p>
                    <a:fld id="{82778C81-94F5-42F2-8218-DE502154CEC6}" type="SERIESNAME">
                      <a:rPr lang="en-US"/>
                      <a:pPr/>
                      <a:t>[SERIES NAME]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46C-4BE1-8895-F98E2DE5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5'!$A$8:$A$39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Clackmannanshire</c:v>
                </c:pt>
                <c:pt idx="8">
                  <c:v>Falkirk</c:v>
                </c:pt>
                <c:pt idx="9">
                  <c:v>South Lanarkshire</c:v>
                </c:pt>
                <c:pt idx="10">
                  <c:v>Renfrewshire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South Ayrshire</c:v>
                </c:pt>
                <c:pt idx="14">
                  <c:v>Fife</c:v>
                </c:pt>
                <c:pt idx="15">
                  <c:v>Dumfries and Galloway</c:v>
                </c:pt>
                <c:pt idx="16">
                  <c:v>Midlothian</c:v>
                </c:pt>
                <c:pt idx="17">
                  <c:v>Angus</c:v>
                </c:pt>
                <c:pt idx="18">
                  <c:v>Na h-Eileanan Siar</c:v>
                </c:pt>
                <c:pt idx="19">
                  <c:v>Stirling</c:v>
                </c:pt>
                <c:pt idx="20">
                  <c:v>Highland</c:v>
                </c:pt>
                <c:pt idx="21">
                  <c:v>Argyll and Bute</c:v>
                </c:pt>
                <c:pt idx="22">
                  <c:v>East Lothian</c:v>
                </c:pt>
                <c:pt idx="23">
                  <c:v>City of Edinburgh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Moray</c:v>
                </c:pt>
                <c:pt idx="28">
                  <c:v>Orkney Islands</c:v>
                </c:pt>
                <c:pt idx="29">
                  <c:v>East Dunbartonshire</c:v>
                </c:pt>
                <c:pt idx="30">
                  <c:v>Shetland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5'!$K$8:$K$39</c:f>
              <c:numCache>
                <c:formatCode>0.00</c:formatCode>
                <c:ptCount val="32"/>
                <c:pt idx="0">
                  <c:v>80.715878885667223</c:v>
                </c:pt>
                <c:pt idx="1">
                  <c:v>80.715878885667223</c:v>
                </c:pt>
                <c:pt idx="2">
                  <c:v>80.715878885667223</c:v>
                </c:pt>
                <c:pt idx="3">
                  <c:v>80.715878885667223</c:v>
                </c:pt>
                <c:pt idx="4">
                  <c:v>80.715878885667223</c:v>
                </c:pt>
                <c:pt idx="5">
                  <c:v>80.715878885667223</c:v>
                </c:pt>
                <c:pt idx="6">
                  <c:v>80.715878885667223</c:v>
                </c:pt>
                <c:pt idx="7">
                  <c:v>80.715878885667223</c:v>
                </c:pt>
                <c:pt idx="8">
                  <c:v>80.715878885667223</c:v>
                </c:pt>
                <c:pt idx="9">
                  <c:v>80.715878885667223</c:v>
                </c:pt>
                <c:pt idx="10">
                  <c:v>80.715878885667223</c:v>
                </c:pt>
                <c:pt idx="11">
                  <c:v>80.715878885667223</c:v>
                </c:pt>
                <c:pt idx="12">
                  <c:v>80.715878885667223</c:v>
                </c:pt>
                <c:pt idx="13">
                  <c:v>80.715878885667223</c:v>
                </c:pt>
                <c:pt idx="14">
                  <c:v>80.715878885667223</c:v>
                </c:pt>
                <c:pt idx="15">
                  <c:v>80.715878885667223</c:v>
                </c:pt>
                <c:pt idx="16">
                  <c:v>80.715878885667223</c:v>
                </c:pt>
                <c:pt idx="17">
                  <c:v>80.715878885667223</c:v>
                </c:pt>
                <c:pt idx="18">
                  <c:v>80.715878885667223</c:v>
                </c:pt>
                <c:pt idx="19">
                  <c:v>80.715878885667223</c:v>
                </c:pt>
                <c:pt idx="20">
                  <c:v>80.715878885667223</c:v>
                </c:pt>
                <c:pt idx="21">
                  <c:v>80.715878885667223</c:v>
                </c:pt>
                <c:pt idx="22">
                  <c:v>80.715878885667223</c:v>
                </c:pt>
                <c:pt idx="23">
                  <c:v>80.715878885667223</c:v>
                </c:pt>
                <c:pt idx="24">
                  <c:v>80.715878885667223</c:v>
                </c:pt>
                <c:pt idx="25">
                  <c:v>80.715878885667223</c:v>
                </c:pt>
                <c:pt idx="26">
                  <c:v>80.715878885667223</c:v>
                </c:pt>
                <c:pt idx="27">
                  <c:v>80.715878885667223</c:v>
                </c:pt>
                <c:pt idx="28">
                  <c:v>80.715878885667223</c:v>
                </c:pt>
                <c:pt idx="29">
                  <c:v>80.715878885667223</c:v>
                </c:pt>
                <c:pt idx="30">
                  <c:v>80.715878885667223</c:v>
                </c:pt>
                <c:pt idx="31">
                  <c:v>80.715878885667223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C-4BE1-8895-F98E2DE5D3AA}"/>
            </c:ext>
          </c:extLst>
        </c:ser>
        <c:ser>
          <c:idx val="3"/>
          <c:order val="3"/>
          <c:tx>
            <c:strRef>
              <c:f>'Data Fig 5'!$L$6</c:f>
              <c:strCache>
                <c:ptCount val="1"/>
                <c:pt idx="0">
                  <c:v>Scotland males</c:v>
                </c:pt>
              </c:strCache>
            </c:strRef>
          </c:tx>
          <c:spPr>
            <a:ln w="22225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2.7894106276031221E-2"/>
                  <c:y val="-1.45799222056783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6C-4BE1-8895-F98E2DE5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5'!$A$8:$A$39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Clackmannanshire</c:v>
                </c:pt>
                <c:pt idx="8">
                  <c:v>Falkirk</c:v>
                </c:pt>
                <c:pt idx="9">
                  <c:v>South Lanarkshire</c:v>
                </c:pt>
                <c:pt idx="10">
                  <c:v>Renfrewshire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South Ayrshire</c:v>
                </c:pt>
                <c:pt idx="14">
                  <c:v>Fife</c:v>
                </c:pt>
                <c:pt idx="15">
                  <c:v>Dumfries and Galloway</c:v>
                </c:pt>
                <c:pt idx="16">
                  <c:v>Midlothian</c:v>
                </c:pt>
                <c:pt idx="17">
                  <c:v>Angus</c:v>
                </c:pt>
                <c:pt idx="18">
                  <c:v>Na h-Eileanan Siar</c:v>
                </c:pt>
                <c:pt idx="19">
                  <c:v>Stirling</c:v>
                </c:pt>
                <c:pt idx="20">
                  <c:v>Highland</c:v>
                </c:pt>
                <c:pt idx="21">
                  <c:v>Argyll and Bute</c:v>
                </c:pt>
                <c:pt idx="22">
                  <c:v>East Lothian</c:v>
                </c:pt>
                <c:pt idx="23">
                  <c:v>City of Edinburgh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Moray</c:v>
                </c:pt>
                <c:pt idx="28">
                  <c:v>Orkney Islands</c:v>
                </c:pt>
                <c:pt idx="29">
                  <c:v>East Dunbartonshire</c:v>
                </c:pt>
                <c:pt idx="30">
                  <c:v>Shetland Islands</c:v>
                </c:pt>
                <c:pt idx="31">
                  <c:v>East Renfrewshire</c:v>
                </c:pt>
              </c:strCache>
            </c:strRef>
          </c:cat>
          <c:val>
            <c:numRef>
              <c:f>'Data Fig 5'!$L$8:$L$39</c:f>
              <c:numCache>
                <c:formatCode>0.00</c:formatCode>
                <c:ptCount val="32"/>
                <c:pt idx="0">
                  <c:v>76.538480881053403</c:v>
                </c:pt>
                <c:pt idx="1">
                  <c:v>76.538480881053403</c:v>
                </c:pt>
                <c:pt idx="2">
                  <c:v>76.538480881053403</c:v>
                </c:pt>
                <c:pt idx="3">
                  <c:v>76.538480881053403</c:v>
                </c:pt>
                <c:pt idx="4">
                  <c:v>76.538480881053403</c:v>
                </c:pt>
                <c:pt idx="5">
                  <c:v>76.538480881053403</c:v>
                </c:pt>
                <c:pt idx="6">
                  <c:v>76.538480881053403</c:v>
                </c:pt>
                <c:pt idx="7">
                  <c:v>76.538480881053403</c:v>
                </c:pt>
                <c:pt idx="8">
                  <c:v>76.538480881053403</c:v>
                </c:pt>
                <c:pt idx="9">
                  <c:v>76.538480881053403</c:v>
                </c:pt>
                <c:pt idx="10">
                  <c:v>76.538480881053403</c:v>
                </c:pt>
                <c:pt idx="11">
                  <c:v>76.538480881053403</c:v>
                </c:pt>
                <c:pt idx="12">
                  <c:v>76.538480881053403</c:v>
                </c:pt>
                <c:pt idx="13">
                  <c:v>76.538480881053403</c:v>
                </c:pt>
                <c:pt idx="14">
                  <c:v>76.538480881053403</c:v>
                </c:pt>
                <c:pt idx="15">
                  <c:v>76.538480881053403</c:v>
                </c:pt>
                <c:pt idx="16">
                  <c:v>76.538480881053403</c:v>
                </c:pt>
                <c:pt idx="17">
                  <c:v>76.538480881053403</c:v>
                </c:pt>
                <c:pt idx="18">
                  <c:v>76.538480881053403</c:v>
                </c:pt>
                <c:pt idx="19">
                  <c:v>76.538480881053403</c:v>
                </c:pt>
                <c:pt idx="20">
                  <c:v>76.538480881053403</c:v>
                </c:pt>
                <c:pt idx="21">
                  <c:v>76.538480881053403</c:v>
                </c:pt>
                <c:pt idx="22">
                  <c:v>76.538480881053403</c:v>
                </c:pt>
                <c:pt idx="23">
                  <c:v>76.538480881053403</c:v>
                </c:pt>
                <c:pt idx="24">
                  <c:v>76.538480881053403</c:v>
                </c:pt>
                <c:pt idx="25">
                  <c:v>76.538480881053403</c:v>
                </c:pt>
                <c:pt idx="26">
                  <c:v>76.538480881053403</c:v>
                </c:pt>
                <c:pt idx="27">
                  <c:v>76.538480881053403</c:v>
                </c:pt>
                <c:pt idx="28">
                  <c:v>76.538480881053403</c:v>
                </c:pt>
                <c:pt idx="29">
                  <c:v>76.538480881053403</c:v>
                </c:pt>
                <c:pt idx="30">
                  <c:v>76.538480881053403</c:v>
                </c:pt>
                <c:pt idx="31">
                  <c:v>76.538480881053403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C-4BE1-8895-F98E2DE5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70536"/>
        <c:axId val="479674800"/>
      </c:lineChart>
      <c:catAx>
        <c:axId val="4796705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674800"/>
        <c:crosses val="autoZero"/>
        <c:auto val="1"/>
        <c:lblAlgn val="ctr"/>
        <c:lblOffset val="100"/>
        <c:noMultiLvlLbl val="0"/>
      </c:catAx>
      <c:valAx>
        <c:axId val="479674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Years of life expectancy at birth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67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6: Life expectancy at birth in NHS health boards with 95% confidence intervals </a:t>
            </a:r>
          </a:p>
          <a:p>
            <a:pPr>
              <a:defRPr/>
            </a:pPr>
            <a:r>
              <a:rPr lang="en-US"/>
              <a:t>(ordered by female life expectancy)</a:t>
            </a:r>
          </a:p>
        </c:rich>
      </c:tx>
      <c:layout>
        <c:manualLayout>
          <c:xMode val="edge"/>
          <c:yMode val="edge"/>
          <c:x val="0.13597666034664047"/>
          <c:y val="6.23425871554421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22807826329602E-2"/>
          <c:y val="9.0629836326970872E-2"/>
          <c:w val="0.90008547585234533"/>
          <c:h val="0.6061505033578104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C297F"/>
              </a:solidFill>
              <a:ln w="9525">
                <a:solidFill>
                  <a:srgbClr val="6C297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6'!$F$8:$F$21</c:f>
                <c:numCache>
                  <c:formatCode>General</c:formatCode>
                  <c:ptCount val="14"/>
                  <c:pt idx="0">
                    <c:v>0.25350388865692253</c:v>
                  </c:pt>
                  <c:pt idx="1">
                    <c:v>0.18855138348693856</c:v>
                  </c:pt>
                  <c:pt idx="2">
                    <c:v>0.32997827657257517</c:v>
                  </c:pt>
                  <c:pt idx="3">
                    <c:v>0.36408101861145781</c:v>
                  </c:pt>
                  <c:pt idx="4">
                    <c:v>0.34012065886491882</c:v>
                  </c:pt>
                  <c:pt idx="5">
                    <c:v>0.57011857937743571</c:v>
                  </c:pt>
                  <c:pt idx="6">
                    <c:v>0.3247830254329358</c:v>
                  </c:pt>
                  <c:pt idx="7">
                    <c:v>1.4497817172886585</c:v>
                  </c:pt>
                  <c:pt idx="8">
                    <c:v>0.21418803088782568</c:v>
                  </c:pt>
                  <c:pt idx="9">
                    <c:v>0.37893862247371146</c:v>
                  </c:pt>
                  <c:pt idx="10">
                    <c:v>0.26901700117444705</c:v>
                  </c:pt>
                  <c:pt idx="11">
                    <c:v>0.57446262452019425</c:v>
                  </c:pt>
                  <c:pt idx="12">
                    <c:v>1.1330741275832565</c:v>
                  </c:pt>
                  <c:pt idx="13">
                    <c:v>1.1946963381527809</c:v>
                  </c:pt>
                </c:numCache>
              </c:numRef>
            </c:plus>
            <c:minus>
              <c:numRef>
                <c:f>'Data Fig 6'!$F$8:$F$21</c:f>
                <c:numCache>
                  <c:formatCode>General</c:formatCode>
                  <c:ptCount val="14"/>
                  <c:pt idx="0">
                    <c:v>0.25350388865692253</c:v>
                  </c:pt>
                  <c:pt idx="1">
                    <c:v>0.18855138348693856</c:v>
                  </c:pt>
                  <c:pt idx="2">
                    <c:v>0.32997827657257517</c:v>
                  </c:pt>
                  <c:pt idx="3">
                    <c:v>0.36408101861145781</c:v>
                  </c:pt>
                  <c:pt idx="4">
                    <c:v>0.34012065886491882</c:v>
                  </c:pt>
                  <c:pt idx="5">
                    <c:v>0.57011857937743571</c:v>
                  </c:pt>
                  <c:pt idx="6">
                    <c:v>0.3247830254329358</c:v>
                  </c:pt>
                  <c:pt idx="7">
                    <c:v>1.4497817172886585</c:v>
                  </c:pt>
                  <c:pt idx="8">
                    <c:v>0.21418803088782568</c:v>
                  </c:pt>
                  <c:pt idx="9">
                    <c:v>0.37893862247371146</c:v>
                  </c:pt>
                  <c:pt idx="10">
                    <c:v>0.26901700117444705</c:v>
                  </c:pt>
                  <c:pt idx="11">
                    <c:v>0.57446262452019425</c:v>
                  </c:pt>
                  <c:pt idx="12">
                    <c:v>1.1330741275832565</c:v>
                  </c:pt>
                  <c:pt idx="13">
                    <c:v>1.1946963381527809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6C297F"/>
                </a:solidFill>
                <a:round/>
              </a:ln>
              <a:effectLst/>
            </c:spPr>
          </c:errBars>
          <c:cat>
            <c:strRef>
              <c:f>'Data Fig 6'!$A$8:$A$21</c:f>
              <c:strCache>
                <c:ptCount val="14"/>
                <c:pt idx="0">
                  <c:v>Lanarkshire</c:v>
                </c:pt>
                <c:pt idx="1">
                  <c:v>Greater Glasgow and Clyde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Western Isles</c:v>
                </c:pt>
                <c:pt idx="8">
                  <c:v>Lothian</c:v>
                </c:pt>
                <c:pt idx="9">
                  <c:v>Highland</c:v>
                </c:pt>
                <c:pt idx="10">
                  <c:v>Grampian</c:v>
                </c:pt>
                <c:pt idx="11">
                  <c:v>Borders</c:v>
                </c:pt>
                <c:pt idx="12">
                  <c:v>Orkney</c:v>
                </c:pt>
                <c:pt idx="13">
                  <c:v>Shetland</c:v>
                </c:pt>
              </c:strCache>
            </c:strRef>
          </c:cat>
          <c:val>
            <c:numRef>
              <c:f>'Data Fig 6'!$C$8:$C$21</c:f>
              <c:numCache>
                <c:formatCode>0.0</c:formatCode>
                <c:ptCount val="14"/>
                <c:pt idx="0">
                  <c:v>79.352233888656926</c:v>
                </c:pt>
                <c:pt idx="1">
                  <c:v>79.612871383486933</c:v>
                </c:pt>
                <c:pt idx="2">
                  <c:v>79.816718276572573</c:v>
                </c:pt>
                <c:pt idx="3">
                  <c:v>80.414001018611458</c:v>
                </c:pt>
                <c:pt idx="4">
                  <c:v>80.922760658864917</c:v>
                </c:pt>
                <c:pt idx="5">
                  <c:v>80.941618579377433</c:v>
                </c:pt>
                <c:pt idx="6">
                  <c:v>80.976443025432943</c:v>
                </c:pt>
                <c:pt idx="7">
                  <c:v>81.55410171728866</c:v>
                </c:pt>
                <c:pt idx="8">
                  <c:v>81.768368030887828</c:v>
                </c:pt>
                <c:pt idx="9">
                  <c:v>81.790688622473709</c:v>
                </c:pt>
                <c:pt idx="10">
                  <c:v>81.876727001174444</c:v>
                </c:pt>
                <c:pt idx="11">
                  <c:v>82.270692624520194</c:v>
                </c:pt>
                <c:pt idx="12">
                  <c:v>83.287904127583261</c:v>
                </c:pt>
                <c:pt idx="13">
                  <c:v>83.696416338152787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0-4681-B66A-603AB1016E0F}"/>
            </c:ext>
          </c:extLst>
        </c:ser>
        <c:ser>
          <c:idx val="1"/>
          <c:order val="1"/>
          <c:tx>
            <c:v>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49494"/>
              </a:solidFill>
              <a:ln w="9525">
                <a:solidFill>
                  <a:srgbClr val="94949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6'!$J$8:$J$21</c:f>
                <c:numCache>
                  <c:formatCode>General</c:formatCode>
                  <c:ptCount val="14"/>
                  <c:pt idx="0">
                    <c:v>0.26883317755510916</c:v>
                  </c:pt>
                  <c:pt idx="1">
                    <c:v>0.20258847497250088</c:v>
                  </c:pt>
                  <c:pt idx="2">
                    <c:v>0.3775607863674395</c:v>
                  </c:pt>
                  <c:pt idx="3">
                    <c:v>0.40201622167134587</c:v>
                  </c:pt>
                  <c:pt idx="4">
                    <c:v>0.36886304676397685</c:v>
                  </c:pt>
                  <c:pt idx="5">
                    <c:v>0.59724562433157757</c:v>
                  </c:pt>
                  <c:pt idx="6">
                    <c:v>0.3603837699860577</c:v>
                  </c:pt>
                  <c:pt idx="7">
                    <c:v>1.3587036644640023</c:v>
                  </c:pt>
                  <c:pt idx="8">
                    <c:v>0.22858846630101937</c:v>
                  </c:pt>
                  <c:pt idx="9">
                    <c:v>0.41708931223416812</c:v>
                  </c:pt>
                  <c:pt idx="10">
                    <c:v>0.28885838896302118</c:v>
                  </c:pt>
                  <c:pt idx="11">
                    <c:v>0.6621662815130378</c:v>
                  </c:pt>
                  <c:pt idx="12">
                    <c:v>1.5893115894199497</c:v>
                  </c:pt>
                  <c:pt idx="13">
                    <c:v>1.2428619845360203</c:v>
                  </c:pt>
                </c:numCache>
              </c:numRef>
            </c:plus>
            <c:minus>
              <c:numRef>
                <c:f>'Data Fig 6'!$J$8:$J$21</c:f>
                <c:numCache>
                  <c:formatCode>General</c:formatCode>
                  <c:ptCount val="14"/>
                  <c:pt idx="0">
                    <c:v>0.26883317755510916</c:v>
                  </c:pt>
                  <c:pt idx="1">
                    <c:v>0.20258847497250088</c:v>
                  </c:pt>
                  <c:pt idx="2">
                    <c:v>0.3775607863674395</c:v>
                  </c:pt>
                  <c:pt idx="3">
                    <c:v>0.40201622167134587</c:v>
                  </c:pt>
                  <c:pt idx="4">
                    <c:v>0.36886304676397685</c:v>
                  </c:pt>
                  <c:pt idx="5">
                    <c:v>0.59724562433157757</c:v>
                  </c:pt>
                  <c:pt idx="6">
                    <c:v>0.3603837699860577</c:v>
                  </c:pt>
                  <c:pt idx="7">
                    <c:v>1.3587036644640023</c:v>
                  </c:pt>
                  <c:pt idx="8">
                    <c:v>0.22858846630101937</c:v>
                  </c:pt>
                  <c:pt idx="9">
                    <c:v>0.41708931223416812</c:v>
                  </c:pt>
                  <c:pt idx="10">
                    <c:v>0.28885838896302118</c:v>
                  </c:pt>
                  <c:pt idx="11">
                    <c:v>0.6621662815130378</c:v>
                  </c:pt>
                  <c:pt idx="12">
                    <c:v>1.5893115894199497</c:v>
                  </c:pt>
                  <c:pt idx="13">
                    <c:v>1.2428619845360203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949494"/>
                </a:solidFill>
                <a:round/>
              </a:ln>
              <a:effectLst/>
            </c:spPr>
          </c:errBars>
          <c:cat>
            <c:strRef>
              <c:f>'Data Fig 6'!$A$8:$A$21</c:f>
              <c:strCache>
                <c:ptCount val="14"/>
                <c:pt idx="0">
                  <c:v>Lanarkshire</c:v>
                </c:pt>
                <c:pt idx="1">
                  <c:v>Greater Glasgow and Clyde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Western Isles</c:v>
                </c:pt>
                <c:pt idx="8">
                  <c:v>Lothian</c:v>
                </c:pt>
                <c:pt idx="9">
                  <c:v>Highland</c:v>
                </c:pt>
                <c:pt idx="10">
                  <c:v>Grampian</c:v>
                </c:pt>
                <c:pt idx="11">
                  <c:v>Borders</c:v>
                </c:pt>
                <c:pt idx="12">
                  <c:v>Orkney</c:v>
                </c:pt>
                <c:pt idx="13">
                  <c:v>Shetland</c:v>
                </c:pt>
              </c:strCache>
            </c:strRef>
          </c:cat>
          <c:val>
            <c:numRef>
              <c:f>'Data Fig 6'!$G$8:$G$21</c:f>
              <c:numCache>
                <c:formatCode>0.0</c:formatCode>
                <c:ptCount val="14"/>
                <c:pt idx="0">
                  <c:v>75.247913177555105</c:v>
                </c:pt>
                <c:pt idx="1">
                  <c:v>74.775438474972503</c:v>
                </c:pt>
                <c:pt idx="2">
                  <c:v>75.281160786367437</c:v>
                </c:pt>
                <c:pt idx="3">
                  <c:v>76.529856221671352</c:v>
                </c:pt>
                <c:pt idx="4">
                  <c:v>76.945443046763984</c:v>
                </c:pt>
                <c:pt idx="5">
                  <c:v>77.059245624331581</c:v>
                </c:pt>
                <c:pt idx="6">
                  <c:v>77.002213769986056</c:v>
                </c:pt>
                <c:pt idx="7">
                  <c:v>77.278053664463997</c:v>
                </c:pt>
                <c:pt idx="8">
                  <c:v>77.755088466301018</c:v>
                </c:pt>
                <c:pt idx="9">
                  <c:v>77.394499312234174</c:v>
                </c:pt>
                <c:pt idx="10">
                  <c:v>78.07135838896302</c:v>
                </c:pt>
                <c:pt idx="11">
                  <c:v>78.577896281513034</c:v>
                </c:pt>
                <c:pt idx="12">
                  <c:v>79.463661589419956</c:v>
                </c:pt>
                <c:pt idx="13">
                  <c:v>79.441781984536021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0-4681-B66A-603AB1016E0F}"/>
            </c:ext>
          </c:extLst>
        </c:ser>
        <c:ser>
          <c:idx val="2"/>
          <c:order val="2"/>
          <c:tx>
            <c:strRef>
              <c:f>'Data Fig 6'!$K$6</c:f>
              <c:strCache>
                <c:ptCount val="1"/>
                <c:pt idx="0">
                  <c:v>Scotland females</c:v>
                </c:pt>
              </c:strCache>
            </c:strRef>
          </c:tx>
          <c:spPr>
            <a:ln w="22225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7991352317670409E-2"/>
                  <c:y val="-1.53181273300784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05-41CC-8FD0-D58D0D720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6'!$A$8:$A$21</c:f>
              <c:strCache>
                <c:ptCount val="14"/>
                <c:pt idx="0">
                  <c:v>Lanarkshire</c:v>
                </c:pt>
                <c:pt idx="1">
                  <c:v>Greater Glasgow and Clyde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Western Isles</c:v>
                </c:pt>
                <c:pt idx="8">
                  <c:v>Lothian</c:v>
                </c:pt>
                <c:pt idx="9">
                  <c:v>Highland</c:v>
                </c:pt>
                <c:pt idx="10">
                  <c:v>Grampian</c:v>
                </c:pt>
                <c:pt idx="11">
                  <c:v>Borders</c:v>
                </c:pt>
                <c:pt idx="12">
                  <c:v>Orkney</c:v>
                </c:pt>
                <c:pt idx="13">
                  <c:v>Shetland</c:v>
                </c:pt>
              </c:strCache>
            </c:strRef>
          </c:cat>
          <c:val>
            <c:numRef>
              <c:f>'Data Fig 6'!$K$8:$K$21</c:f>
              <c:numCache>
                <c:formatCode>0.00</c:formatCode>
                <c:ptCount val="14"/>
                <c:pt idx="0">
                  <c:v>80.715878885667223</c:v>
                </c:pt>
                <c:pt idx="1">
                  <c:v>80.715878885667223</c:v>
                </c:pt>
                <c:pt idx="2">
                  <c:v>80.715878885667223</c:v>
                </c:pt>
                <c:pt idx="3">
                  <c:v>80.715878885667223</c:v>
                </c:pt>
                <c:pt idx="4">
                  <c:v>80.715878885667223</c:v>
                </c:pt>
                <c:pt idx="5">
                  <c:v>80.715878885667223</c:v>
                </c:pt>
                <c:pt idx="6">
                  <c:v>80.715878885667223</c:v>
                </c:pt>
                <c:pt idx="7">
                  <c:v>80.715878885667223</c:v>
                </c:pt>
                <c:pt idx="8">
                  <c:v>80.715878885667223</c:v>
                </c:pt>
                <c:pt idx="9">
                  <c:v>80.715878885667223</c:v>
                </c:pt>
                <c:pt idx="10">
                  <c:v>80.715878885667223</c:v>
                </c:pt>
                <c:pt idx="11">
                  <c:v>80.715878885667223</c:v>
                </c:pt>
                <c:pt idx="12">
                  <c:v>80.715878885667223</c:v>
                </c:pt>
                <c:pt idx="13">
                  <c:v>80.715878885667223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5-41CC-8FD0-D58D0D7203A5}"/>
            </c:ext>
          </c:extLst>
        </c:ser>
        <c:ser>
          <c:idx val="3"/>
          <c:order val="3"/>
          <c:tx>
            <c:strRef>
              <c:f>'Data Fig 6'!$L$6</c:f>
              <c:strCache>
                <c:ptCount val="1"/>
                <c:pt idx="0">
                  <c:v>Scotland males</c:v>
                </c:pt>
              </c:strCache>
            </c:strRef>
          </c:tx>
          <c:spPr>
            <a:ln w="22225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6.0335730381849459E-2"/>
                  <c:y val="-1.399885567487975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05-41CC-8FD0-D58D0D720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Fig 6'!$L$8:$L$21</c:f>
              <c:numCache>
                <c:formatCode>0.00</c:formatCode>
                <c:ptCount val="14"/>
                <c:pt idx="0">
                  <c:v>76.538480881053403</c:v>
                </c:pt>
                <c:pt idx="1">
                  <c:v>76.538480881053403</c:v>
                </c:pt>
                <c:pt idx="2">
                  <c:v>76.538480881053403</c:v>
                </c:pt>
                <c:pt idx="3">
                  <c:v>76.538480881053403</c:v>
                </c:pt>
                <c:pt idx="4">
                  <c:v>76.538480881053403</c:v>
                </c:pt>
                <c:pt idx="5">
                  <c:v>76.538480881053403</c:v>
                </c:pt>
                <c:pt idx="6">
                  <c:v>76.538480881053403</c:v>
                </c:pt>
                <c:pt idx="7">
                  <c:v>76.538480881053403</c:v>
                </c:pt>
                <c:pt idx="8">
                  <c:v>76.538480881053403</c:v>
                </c:pt>
                <c:pt idx="9">
                  <c:v>76.538480881053403</c:v>
                </c:pt>
                <c:pt idx="10">
                  <c:v>76.538480881053403</c:v>
                </c:pt>
                <c:pt idx="11">
                  <c:v>76.538480881053403</c:v>
                </c:pt>
                <c:pt idx="12">
                  <c:v>76.538480881053403</c:v>
                </c:pt>
                <c:pt idx="13">
                  <c:v>76.538480881053403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5-41CC-8FD0-D58D0D720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05256"/>
        <c:axId val="561506240"/>
      </c:lineChart>
      <c:catAx>
        <c:axId val="561505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506240"/>
        <c:crosses val="autoZero"/>
        <c:auto val="1"/>
        <c:lblAlgn val="ctr"/>
        <c:lblOffset val="100"/>
        <c:noMultiLvlLbl val="0"/>
      </c:catAx>
      <c:valAx>
        <c:axId val="561506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Years of life expectancy at birth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505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Figure 7a: Change in the rate of life expectancy growth, before and after 2017-2019,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27851596055202E-2"/>
          <c:y val="6.6764756922312707E-2"/>
          <c:w val="0.90562207502765724"/>
          <c:h val="0.42035485205450834"/>
        </c:manualLayout>
      </c:layout>
      <c:lineChart>
        <c:grouping val="standard"/>
        <c:varyColors val="0"/>
        <c:ser>
          <c:idx val="0"/>
          <c:order val="0"/>
          <c:tx>
            <c:strRef>
              <c:f>'Data Fig 7'!$E$4</c:f>
              <c:strCache>
                <c:ptCount val="1"/>
                <c:pt idx="0">
                  <c:v>LE change in weeks/year 2012-2014 to 2017-2019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949494"/>
              </a:solidFill>
              <a:ln w="15875">
                <a:solidFill>
                  <a:srgbClr val="94949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'Data Fig 7'!$L$8:$L$40</c:f>
                <c:numCache>
                  <c:formatCode>General</c:formatCode>
                  <c:ptCount val="33"/>
                  <c:pt idx="0">
                    <c:v>-10.824491869670709</c:v>
                  </c:pt>
                  <c:pt idx="1">
                    <c:v>-4.9349938301185494</c:v>
                  </c:pt>
                  <c:pt idx="2">
                    <c:v>-7.204210152980842</c:v>
                  </c:pt>
                  <c:pt idx="3">
                    <c:v>0</c:v>
                  </c:pt>
                  <c:pt idx="4">
                    <c:v>-12.045844169778459</c:v>
                  </c:pt>
                  <c:pt idx="5">
                    <c:v>-15.649569837588212</c:v>
                  </c:pt>
                  <c:pt idx="6">
                    <c:v>-9.6492984741212062</c:v>
                  </c:pt>
                  <c:pt idx="7">
                    <c:v>-21.396858136630286</c:v>
                  </c:pt>
                  <c:pt idx="8">
                    <c:v>0</c:v>
                  </c:pt>
                  <c:pt idx="9">
                    <c:v>-18.780976255043942</c:v>
                  </c:pt>
                  <c:pt idx="10">
                    <c:v>-9.9069109820395038</c:v>
                  </c:pt>
                  <c:pt idx="11">
                    <c:v>-13.611220326894326</c:v>
                  </c:pt>
                  <c:pt idx="12">
                    <c:v>-13.078977580359471</c:v>
                  </c:pt>
                  <c:pt idx="13">
                    <c:v>-20.598604715042335</c:v>
                  </c:pt>
                  <c:pt idx="14">
                    <c:v>-2.4494861863067667</c:v>
                  </c:pt>
                  <c:pt idx="15">
                    <c:v>-13.217739614909913</c:v>
                  </c:pt>
                  <c:pt idx="16">
                    <c:v>-3.5683041165684886</c:v>
                  </c:pt>
                  <c:pt idx="17">
                    <c:v>0</c:v>
                  </c:pt>
                  <c:pt idx="18">
                    <c:v>-8.3206453497578998</c:v>
                  </c:pt>
                  <c:pt idx="19">
                    <c:v>-24.027936760952301</c:v>
                  </c:pt>
                  <c:pt idx="20">
                    <c:v>-19.009159838326518</c:v>
                  </c:pt>
                  <c:pt idx="21">
                    <c:v>-21.92300032293933</c:v>
                  </c:pt>
                  <c:pt idx="22">
                    <c:v>-9.6606450259604237</c:v>
                  </c:pt>
                  <c:pt idx="23">
                    <c:v>0</c:v>
                  </c:pt>
                  <c:pt idx="24">
                    <c:v>-1.8863879861358406</c:v>
                  </c:pt>
                  <c:pt idx="25">
                    <c:v>-5.304421504129504</c:v>
                  </c:pt>
                  <c:pt idx="26">
                    <c:v>-8.3626807016730211</c:v>
                  </c:pt>
                  <c:pt idx="27">
                    <c:v>-36.167433469073373</c:v>
                  </c:pt>
                  <c:pt idx="28">
                    <c:v>-1.1773278462613312</c:v>
                  </c:pt>
                  <c:pt idx="29">
                    <c:v>-17.776118401169533</c:v>
                  </c:pt>
                  <c:pt idx="30">
                    <c:v>-9.7017099380520424</c:v>
                  </c:pt>
                  <c:pt idx="31">
                    <c:v>-36.497858397379204</c:v>
                  </c:pt>
                  <c:pt idx="32">
                    <c:v>-14.238099925811891</c:v>
                  </c:pt>
                </c:numCache>
              </c:numRef>
            </c:plus>
            <c:minus>
              <c:numRef>
                <c:f>'Data Fig 7'!$M$8:$M$40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-0.58637963267628557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-14.507806486881291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-2.0449066246649004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-3.2636412559071246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'Data Fig 7'!$A$8:$A$40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7'!$E$8:$E$40</c:f>
              <c:numCache>
                <c:formatCode>0.0</c:formatCode>
                <c:ptCount val="33"/>
                <c:pt idx="0">
                  <c:v>0.7786151999999732</c:v>
                </c:pt>
                <c:pt idx="1">
                  <c:v>3.5345664000000117</c:v>
                </c:pt>
                <c:pt idx="2">
                  <c:v>-0.48890519999999926</c:v>
                </c:pt>
                <c:pt idx="3">
                  <c:v>-2.5948619999999427</c:v>
                </c:pt>
                <c:pt idx="4">
                  <c:v>1.2295188000000759</c:v>
                </c:pt>
                <c:pt idx="5">
                  <c:v>5.9637456000000322</c:v>
                </c:pt>
                <c:pt idx="6">
                  <c:v>-5.4343332000000828</c:v>
                </c:pt>
                <c:pt idx="7">
                  <c:v>2.3923259999998954</c:v>
                </c:pt>
                <c:pt idx="8">
                  <c:v>-13.986050399999948</c:v>
                </c:pt>
                <c:pt idx="9">
                  <c:v>0.62911439999999519</c:v>
                </c:pt>
                <c:pt idx="10">
                  <c:v>0.25870319999992381</c:v>
                </c:pt>
                <c:pt idx="11">
                  <c:v>6.8675363999999774</c:v>
                </c:pt>
                <c:pt idx="12">
                  <c:v>6.9519959999999319</c:v>
                </c:pt>
                <c:pt idx="13">
                  <c:v>1.1501747999999641</c:v>
                </c:pt>
                <c:pt idx="14">
                  <c:v>-2.9865707999999493</c:v>
                </c:pt>
                <c:pt idx="15">
                  <c:v>2.6179343999999967</c:v>
                </c:pt>
                <c:pt idx="16">
                  <c:v>-4.3094232000001274</c:v>
                </c:pt>
                <c:pt idx="17">
                  <c:v>-6.3360359999999583</c:v>
                </c:pt>
                <c:pt idx="18">
                  <c:v>3.8728223999999649</c:v>
                </c:pt>
                <c:pt idx="19">
                  <c:v>6.5690568000000384</c:v>
                </c:pt>
                <c:pt idx="20">
                  <c:v>10.00767960000001</c:v>
                </c:pt>
                <c:pt idx="21">
                  <c:v>-3.368987999999975</c:v>
                </c:pt>
                <c:pt idx="22">
                  <c:v>-1.8177083999999883</c:v>
                </c:pt>
                <c:pt idx="23">
                  <c:v>4.0800564000000197</c:v>
                </c:pt>
                <c:pt idx="24">
                  <c:v>-3.56703480000008</c:v>
                </c:pt>
                <c:pt idx="25">
                  <c:v>0.36717480000008268</c:v>
                </c:pt>
                <c:pt idx="26">
                  <c:v>-0.87800400000006784</c:v>
                </c:pt>
                <c:pt idx="27">
                  <c:v>24.359130000000071</c:v>
                </c:pt>
                <c:pt idx="28">
                  <c:v>-9.1292580000001067</c:v>
                </c:pt>
                <c:pt idx="29">
                  <c:v>3.1762655999999265</c:v>
                </c:pt>
                <c:pt idx="30">
                  <c:v>-0.15879239999996003</c:v>
                </c:pt>
                <c:pt idx="31">
                  <c:v>4.5050687999999157</c:v>
                </c:pt>
                <c:pt idx="32">
                  <c:v>0.95713920000011354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F-4AEB-893F-B5A4C2B486F2}"/>
            </c:ext>
          </c:extLst>
        </c:ser>
        <c:ser>
          <c:idx val="1"/>
          <c:order val="1"/>
          <c:tx>
            <c:strRef>
              <c:f>'Data Fig 7'!$F$4</c:f>
              <c:strCache>
                <c:ptCount val="1"/>
                <c:pt idx="0">
                  <c:v>LE change in weeks/year 2017-2019 to 2020-2022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5875">
                <a:solidFill>
                  <a:srgbClr val="949494"/>
                </a:solidFill>
              </a:ln>
              <a:effectLst/>
            </c:spPr>
          </c:marker>
          <c:cat>
            <c:strRef>
              <c:f>'Data Fig 7'!$A$8:$A$40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7'!$F$8:$F$40</c:f>
              <c:numCache>
                <c:formatCode>0.0</c:formatCode>
                <c:ptCount val="33"/>
                <c:pt idx="0">
                  <c:v>-10.745876669670736</c:v>
                </c:pt>
                <c:pt idx="1">
                  <c:v>-2.1004274301185379</c:v>
                </c:pt>
                <c:pt idx="2">
                  <c:v>-8.3931153529808409</c:v>
                </c:pt>
                <c:pt idx="3">
                  <c:v>-2.0084823673236571</c:v>
                </c:pt>
                <c:pt idx="4">
                  <c:v>-11.516325369778382</c:v>
                </c:pt>
                <c:pt idx="5">
                  <c:v>-10.38582423758818</c:v>
                </c:pt>
                <c:pt idx="6">
                  <c:v>-15.783631674121288</c:v>
                </c:pt>
                <c:pt idx="7">
                  <c:v>-19.704532136630391</c:v>
                </c:pt>
                <c:pt idx="8">
                  <c:v>0.52175608688134223</c:v>
                </c:pt>
                <c:pt idx="9">
                  <c:v>-18.851861855043946</c:v>
                </c:pt>
                <c:pt idx="10">
                  <c:v>-10.34820778203958</c:v>
                </c:pt>
                <c:pt idx="11">
                  <c:v>-7.4436839268943489</c:v>
                </c:pt>
                <c:pt idx="12">
                  <c:v>-6.8269815803595391</c:v>
                </c:pt>
                <c:pt idx="13">
                  <c:v>-20.148429915042371</c:v>
                </c:pt>
                <c:pt idx="14">
                  <c:v>-6.1360569863067163</c:v>
                </c:pt>
                <c:pt idx="15">
                  <c:v>-11.299805214909917</c:v>
                </c:pt>
                <c:pt idx="16">
                  <c:v>-8.5777273165686161</c:v>
                </c:pt>
                <c:pt idx="17">
                  <c:v>-4.2911293753350579</c:v>
                </c:pt>
                <c:pt idx="18">
                  <c:v>-5.1478229497579351</c:v>
                </c:pt>
                <c:pt idx="19">
                  <c:v>-18.158879960952262</c:v>
                </c:pt>
                <c:pt idx="20">
                  <c:v>-9.7014802383265053</c:v>
                </c:pt>
                <c:pt idx="21">
                  <c:v>-25.991988322939306</c:v>
                </c:pt>
                <c:pt idx="22">
                  <c:v>-12.178353425960413</c:v>
                </c:pt>
                <c:pt idx="23">
                  <c:v>7.3436976559071443</c:v>
                </c:pt>
                <c:pt idx="24">
                  <c:v>-6.1534227861359208</c:v>
                </c:pt>
                <c:pt idx="25">
                  <c:v>-5.6372467041294216</c:v>
                </c:pt>
                <c:pt idx="26">
                  <c:v>-9.9406847016730886</c:v>
                </c:pt>
                <c:pt idx="27">
                  <c:v>-12.508303469073299</c:v>
                </c:pt>
                <c:pt idx="28">
                  <c:v>-11.006585846261437</c:v>
                </c:pt>
                <c:pt idx="29">
                  <c:v>-15.299852801169605</c:v>
                </c:pt>
                <c:pt idx="30">
                  <c:v>-10.560502338052002</c:v>
                </c:pt>
                <c:pt idx="31">
                  <c:v>-32.692789597379289</c:v>
                </c:pt>
                <c:pt idx="32">
                  <c:v>-13.980960725811778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F-4AEB-893F-B5A4C2B48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41024"/>
        <c:axId val="727644632"/>
      </c:lineChart>
      <c:catAx>
        <c:axId val="7276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4632"/>
        <c:crosses val="autoZero"/>
        <c:auto val="1"/>
        <c:lblAlgn val="ctr"/>
        <c:lblOffset val="100"/>
        <c:noMultiLvlLbl val="0"/>
      </c:catAx>
      <c:valAx>
        <c:axId val="727644632"/>
        <c:scaling>
          <c:orientation val="minMax"/>
          <c:max val="40"/>
          <c:min val="-4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Life expectancy change in weeks/year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1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983276680578862"/>
          <c:y val="0.10959443877046748"/>
          <c:w val="0.37894496794458071"/>
          <c:h val="6.76051790597305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Figure 7b: Change in the rate of life expectancy growth, before and after 2017-2019,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262461336340777E-2"/>
          <c:y val="7.7209806503400411E-2"/>
          <c:w val="0.90562207502765724"/>
          <c:h val="0.41825058478568838"/>
        </c:manualLayout>
      </c:layout>
      <c:lineChart>
        <c:grouping val="standard"/>
        <c:varyColors val="0"/>
        <c:ser>
          <c:idx val="0"/>
          <c:order val="0"/>
          <c:tx>
            <c:strRef>
              <c:f>'Data Fig 7'!$J$4</c:f>
              <c:strCache>
                <c:ptCount val="1"/>
                <c:pt idx="0">
                  <c:v>LE change in weeks/year 2012-2014 to 2017-2019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6C297F"/>
              </a:solidFill>
              <a:ln w="15875">
                <a:solidFill>
                  <a:srgbClr val="6C297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'Data Fig 7'!$N$8:$N$40</c:f>
                <c:numCache>
                  <c:formatCode>General</c:formatCode>
                  <c:ptCount val="33"/>
                  <c:pt idx="0">
                    <c:v>-7.334051789390319</c:v>
                  </c:pt>
                  <c:pt idx="1">
                    <c:v>-15.666557091657122</c:v>
                  </c:pt>
                  <c:pt idx="2">
                    <c:v>-2.9125988514652676</c:v>
                  </c:pt>
                  <c:pt idx="3">
                    <c:v>-21.638522793590408</c:v>
                  </c:pt>
                  <c:pt idx="4">
                    <c:v>0</c:v>
                  </c:pt>
                  <c:pt idx="5">
                    <c:v>-8.4074683117142381</c:v>
                  </c:pt>
                  <c:pt idx="6">
                    <c:v>-18.431400643792561</c:v>
                  </c:pt>
                  <c:pt idx="7">
                    <c:v>-7.9273971188327605</c:v>
                  </c:pt>
                  <c:pt idx="8">
                    <c:v>-0.91553609014723047</c:v>
                  </c:pt>
                  <c:pt idx="9">
                    <c:v>-12.780430011946446</c:v>
                  </c:pt>
                  <c:pt idx="10">
                    <c:v>-3.465430193100576</c:v>
                  </c:pt>
                  <c:pt idx="11">
                    <c:v>-17.455331487521416</c:v>
                  </c:pt>
                  <c:pt idx="12">
                    <c:v>-11.832405729120637</c:v>
                  </c:pt>
                  <c:pt idx="13">
                    <c:v>-4.0000266037506167</c:v>
                  </c:pt>
                  <c:pt idx="14">
                    <c:v>-0.86202133575047934</c:v>
                  </c:pt>
                  <c:pt idx="15">
                    <c:v>-2.7710468987262109</c:v>
                  </c:pt>
                  <c:pt idx="16">
                    <c:v>0</c:v>
                  </c:pt>
                  <c:pt idx="17">
                    <c:v>0</c:v>
                  </c:pt>
                  <c:pt idx="18">
                    <c:v>-6.3907220135635754</c:v>
                  </c:pt>
                  <c:pt idx="19">
                    <c:v>0</c:v>
                  </c:pt>
                  <c:pt idx="20">
                    <c:v>-44.36690971917718</c:v>
                  </c:pt>
                  <c:pt idx="21">
                    <c:v>0</c:v>
                  </c:pt>
                  <c:pt idx="22">
                    <c:v>-14.89120553217243</c:v>
                  </c:pt>
                  <c:pt idx="23">
                    <c:v>0</c:v>
                  </c:pt>
                  <c:pt idx="24">
                    <c:v>-19.648849673067652</c:v>
                  </c:pt>
                  <c:pt idx="25">
                    <c:v>-10.260420238889145</c:v>
                  </c:pt>
                  <c:pt idx="26">
                    <c:v>0</c:v>
                  </c:pt>
                  <c:pt idx="27">
                    <c:v>0.51038068385855073</c:v>
                  </c:pt>
                  <c:pt idx="28">
                    <c:v>-19.540152562376232</c:v>
                  </c:pt>
                  <c:pt idx="29">
                    <c:v>-19.844765978274115</c:v>
                  </c:pt>
                  <c:pt idx="30">
                    <c:v>-21.964461212743132</c:v>
                  </c:pt>
                  <c:pt idx="31">
                    <c:v>-18.977947714788812</c:v>
                  </c:pt>
                  <c:pt idx="32">
                    <c:v>-9.0312827867155523</c:v>
                  </c:pt>
                </c:numCache>
              </c:numRef>
            </c:plus>
            <c:minus>
              <c:numRef>
                <c:f>'Data Fig 7'!$O$8:$O$40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-4.824586155874913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-6.6923189014045947</c:v>
                  </c:pt>
                  <c:pt idx="17">
                    <c:v>-12.781931144674227</c:v>
                  </c:pt>
                  <c:pt idx="18">
                    <c:v>0</c:v>
                  </c:pt>
                  <c:pt idx="19">
                    <c:v>-21.698175697031751</c:v>
                  </c:pt>
                  <c:pt idx="20">
                    <c:v>0</c:v>
                  </c:pt>
                  <c:pt idx="21">
                    <c:v>-1.4757837560639988</c:v>
                  </c:pt>
                  <c:pt idx="22">
                    <c:v>0</c:v>
                  </c:pt>
                  <c:pt idx="23">
                    <c:v>-24.149775419948714</c:v>
                  </c:pt>
                  <c:pt idx="24">
                    <c:v>0</c:v>
                  </c:pt>
                  <c:pt idx="25">
                    <c:v>0</c:v>
                  </c:pt>
                  <c:pt idx="26">
                    <c:v>-11.243647266651141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'Data Fig 7'!$A$8:$A$40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7'!$J$8:$J$40</c:f>
              <c:numCache>
                <c:formatCode>0.0</c:formatCode>
                <c:ptCount val="33"/>
                <c:pt idx="0">
                  <c:v>0.68235839999998238</c:v>
                </c:pt>
                <c:pt idx="1">
                  <c:v>4.1994900000000976</c:v>
                </c:pt>
                <c:pt idx="2">
                  <c:v>3.51546120000003</c:v>
                </c:pt>
                <c:pt idx="3">
                  <c:v>5.4651312000000667</c:v>
                </c:pt>
                <c:pt idx="4">
                  <c:v>-2.0724443999999882</c:v>
                </c:pt>
                <c:pt idx="5">
                  <c:v>4.2033527999999887</c:v>
                </c:pt>
                <c:pt idx="6">
                  <c:v>5.1790751999999181</c:v>
                </c:pt>
                <c:pt idx="7">
                  <c:v>-3.539159999995832E-2</c:v>
                </c:pt>
                <c:pt idx="8">
                  <c:v>-5.9708448000000605</c:v>
                </c:pt>
                <c:pt idx="9">
                  <c:v>1.8603036000000079</c:v>
                </c:pt>
                <c:pt idx="10">
                  <c:v>1.2874607999999224</c:v>
                </c:pt>
                <c:pt idx="11">
                  <c:v>6.6901607999999051</c:v>
                </c:pt>
                <c:pt idx="12">
                  <c:v>13.376458800000066</c:v>
                </c:pt>
                <c:pt idx="13">
                  <c:v>-5.1168528000000482</c:v>
                </c:pt>
                <c:pt idx="14">
                  <c:v>-2.3357412000000344</c:v>
                </c:pt>
                <c:pt idx="15">
                  <c:v>-2.0875824000000458</c:v>
                </c:pt>
                <c:pt idx="16">
                  <c:v>-8.3294495999999345</c:v>
                </c:pt>
                <c:pt idx="17">
                  <c:v>-18.043034399999915</c:v>
                </c:pt>
                <c:pt idx="18">
                  <c:v>-0.36874079999998632</c:v>
                </c:pt>
                <c:pt idx="19">
                  <c:v>-2.3304167999999765</c:v>
                </c:pt>
                <c:pt idx="20">
                  <c:v>13.112535599999971</c:v>
                </c:pt>
                <c:pt idx="21">
                  <c:v>-10.343325600000027</c:v>
                </c:pt>
                <c:pt idx="22">
                  <c:v>-0.1899036000000433</c:v>
                </c:pt>
                <c:pt idx="23">
                  <c:v>-6.3145295999999567</c:v>
                </c:pt>
                <c:pt idx="24">
                  <c:v>4.5879623999999675</c:v>
                </c:pt>
                <c:pt idx="25">
                  <c:v>0.84584879999995</c:v>
                </c:pt>
                <c:pt idx="26">
                  <c:v>-5.3467415999998753</c:v>
                </c:pt>
                <c:pt idx="27">
                  <c:v>8.6087196000000059</c:v>
                </c:pt>
                <c:pt idx="28">
                  <c:v>7.6002155999999097</c:v>
                </c:pt>
                <c:pt idx="29">
                  <c:v>2.624094000000023</c:v>
                </c:pt>
                <c:pt idx="30">
                  <c:v>6.6493404000000034</c:v>
                </c:pt>
                <c:pt idx="31">
                  <c:v>6.1596000000000366</c:v>
                </c:pt>
                <c:pt idx="32">
                  <c:v>4.9221467999999637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3-492E-9E74-A26D930E6847}"/>
            </c:ext>
          </c:extLst>
        </c:ser>
        <c:ser>
          <c:idx val="1"/>
          <c:order val="1"/>
          <c:tx>
            <c:strRef>
              <c:f>'Data Fig 7'!$K$4</c:f>
              <c:strCache>
                <c:ptCount val="1"/>
                <c:pt idx="0">
                  <c:v>LE change in weeks/year 2017-2019 to 2020-2022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5875">
                <a:solidFill>
                  <a:srgbClr val="6C297F"/>
                </a:solidFill>
              </a:ln>
              <a:effectLst/>
            </c:spPr>
          </c:marker>
          <c:cat>
            <c:strRef>
              <c:f>'Data Fig 7'!$A$8:$A$40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7'!$K$8:$K$40</c:f>
              <c:numCache>
                <c:formatCode>0.0</c:formatCode>
                <c:ptCount val="33"/>
                <c:pt idx="0">
                  <c:v>-7.3516933893903369</c:v>
                </c:pt>
                <c:pt idx="1">
                  <c:v>-12.167067091657024</c:v>
                </c:pt>
                <c:pt idx="2">
                  <c:v>-9.7137651465237701E-2</c:v>
                </c:pt>
                <c:pt idx="3">
                  <c:v>-16.873391593590341</c:v>
                </c:pt>
                <c:pt idx="4">
                  <c:v>2.7521417558749253</c:v>
                </c:pt>
                <c:pt idx="5">
                  <c:v>-4.9041155117142496</c:v>
                </c:pt>
                <c:pt idx="6">
                  <c:v>-13.952325443792642</c:v>
                </c:pt>
                <c:pt idx="7">
                  <c:v>-8.6627887188327186</c:v>
                </c:pt>
                <c:pt idx="8">
                  <c:v>-7.5863808901472911</c:v>
                </c:pt>
                <c:pt idx="9">
                  <c:v>-11.620126411946439</c:v>
                </c:pt>
                <c:pt idx="10">
                  <c:v>-2.8779693931006536</c:v>
                </c:pt>
                <c:pt idx="11">
                  <c:v>-11.465170687521512</c:v>
                </c:pt>
                <c:pt idx="12">
                  <c:v>0.8440530708794286</c:v>
                </c:pt>
                <c:pt idx="13">
                  <c:v>-9.816879403750665</c:v>
                </c:pt>
                <c:pt idx="14">
                  <c:v>-3.8977625357505135</c:v>
                </c:pt>
                <c:pt idx="15">
                  <c:v>-5.5586292987262569</c:v>
                </c:pt>
                <c:pt idx="16">
                  <c:v>-1.6371306985953398</c:v>
                </c:pt>
                <c:pt idx="17">
                  <c:v>-5.261103255325688</c:v>
                </c:pt>
                <c:pt idx="18">
                  <c:v>-7.4594628135635617</c:v>
                </c:pt>
                <c:pt idx="19">
                  <c:v>19.367758897031774</c:v>
                </c:pt>
                <c:pt idx="20">
                  <c:v>-31.95437411917721</c:v>
                </c:pt>
                <c:pt idx="21">
                  <c:v>-8.8675418439360278</c:v>
                </c:pt>
                <c:pt idx="22">
                  <c:v>-15.781109132172473</c:v>
                </c:pt>
                <c:pt idx="23">
                  <c:v>17.835245819948756</c:v>
                </c:pt>
                <c:pt idx="24">
                  <c:v>-15.760887273067683</c:v>
                </c:pt>
                <c:pt idx="25">
                  <c:v>-10.114571438889195</c:v>
                </c:pt>
                <c:pt idx="26">
                  <c:v>5.8969056666512651</c:v>
                </c:pt>
                <c:pt idx="27">
                  <c:v>8.4191002838585565</c:v>
                </c:pt>
                <c:pt idx="28">
                  <c:v>-12.639936962376323</c:v>
                </c:pt>
                <c:pt idx="29">
                  <c:v>-17.920671978274093</c:v>
                </c:pt>
                <c:pt idx="30">
                  <c:v>-16.015120812743127</c:v>
                </c:pt>
                <c:pt idx="31">
                  <c:v>-13.518347714788776</c:v>
                </c:pt>
                <c:pt idx="32">
                  <c:v>-4.8091359867155887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3-492E-9E74-A26D930E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41024"/>
        <c:axId val="727644632"/>
      </c:lineChart>
      <c:catAx>
        <c:axId val="7276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4632"/>
        <c:crosses val="autoZero"/>
        <c:auto val="1"/>
        <c:lblAlgn val="ctr"/>
        <c:lblOffset val="100"/>
        <c:noMultiLvlLbl val="0"/>
      </c:catAx>
      <c:valAx>
        <c:axId val="727644632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Life expectancy change in weeks/year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1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184845746740674"/>
          <c:y val="0.10231459822752281"/>
          <c:w val="0.39715990419230385"/>
          <c:h val="6.481577878079047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3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5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7"/>
  <sheetViews>
    <sheetView workbookViewId="0"/>
  </sheetViews>
  <pageMargins left="0.7" right="0.7" top="0.75" bottom="0.75" header="0.3" footer="0.3"/>
  <pageSetup paperSize="9" orientation="landscape" horizontalDpi="90" verticalDpi="9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 codeName="Chart24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 codeName="Chart26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 codeName="Chart28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29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0.36021</cdr:x>
      <cdr:y>0.19241</cdr:y>
    </cdr:from>
    <cdr:to>
      <cdr:x>0.53448</cdr:x>
      <cdr:y>0.25288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0460" y="1169736"/>
          <a:ext cx="1620921" cy="36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0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0.54075</cdr:x>
      <cdr:y>0.46524</cdr:y>
    </cdr:from>
    <cdr:to>
      <cdr:x>0.71501</cdr:x>
      <cdr:y>0.52571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1246" y="2821521"/>
          <a:ext cx="1618130" cy="36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0.47696</cdr:x>
      <cdr:y>0.14698</cdr:y>
    </cdr:from>
    <cdr:to>
      <cdr:x>0.65123</cdr:x>
      <cdr:y>0.20745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8898" y="891375"/>
          <a:ext cx="1618223" cy="36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0.27092</cdr:x>
      <cdr:y>0.49668</cdr:y>
    </cdr:from>
    <cdr:to>
      <cdr:x>0.3472</cdr:x>
      <cdr:y>0.55715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17543" y="3007790"/>
          <a:ext cx="708846" cy="366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0.6657</cdr:x>
      <cdr:y>0.53205</cdr:y>
    </cdr:from>
    <cdr:to>
      <cdr:x>0.97473</cdr:x>
      <cdr:y>0.53205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7B84758-97D7-AC04-8140-6781F9CC79A0}"/>
            </a:ext>
          </a:extLst>
        </cdr:cNvPr>
        <cdr:cNvCxnSpPr/>
      </cdr:nvCxnSpPr>
      <cdr:spPr>
        <a:xfrm xmlns:a="http://schemas.openxmlformats.org/drawingml/2006/main">
          <a:off x="9282855" y="4844837"/>
          <a:ext cx="4309299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0.65807</cdr:x>
      <cdr:y>0.52923</cdr:y>
    </cdr:from>
    <cdr:to>
      <cdr:x>0.92965</cdr:x>
      <cdr:y>0.63179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176457" y="4819158"/>
          <a:ext cx="3787075" cy="933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based projections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0.21308</cdr:x>
      <cdr:y>0.52889</cdr:y>
    </cdr:from>
    <cdr:to>
      <cdr:x>0.5864</cdr:x>
      <cdr:y>0.64313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3047" y="3216660"/>
          <a:ext cx="3474263" cy="694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Between 2000-2002 and 2012-2014, life expectancy increased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 by 16.2 weeks per year for males and 9.9 weeks per year for females</a:t>
          </a:r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0.57317</cdr:x>
      <cdr:y>0.14295</cdr:y>
    </cdr:from>
    <cdr:to>
      <cdr:x>0.85715</cdr:x>
      <cdr:y>0.29249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992622" y="1301700"/>
          <a:ext cx="3959987" cy="1361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Between 2012-2014 and 2017-2019, life expectancy increased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 by 0.9 weeks per year for males and 0.8 weeks per year for females</a:t>
          </a:r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0.76981</cdr:x>
      <cdr:y>0.4201</cdr:y>
    </cdr:from>
    <cdr:to>
      <cdr:x>0.96965</cdr:x>
      <cdr:y>0.60606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734675" y="3825389"/>
          <a:ext cx="2786706" cy="169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Between 2017-2019 and 2020-2022, life expectancy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 decreased by 10.8 weeks per year for males and 7.2 weeks per year for females</a:t>
          </a:r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0.49256</cdr:x>
      <cdr:y>0.02007</cdr:y>
    </cdr:from>
    <cdr:to>
      <cdr:x>0.59065</cdr:x>
      <cdr:y>0.17039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1538" y="1221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0.40798</cdr:x>
      <cdr:y>0.204</cdr:y>
    </cdr:from>
    <cdr:to>
      <cdr:x>0.58675</cdr:x>
      <cdr:y>0.29921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9089" y="1857644"/>
          <a:ext cx="2492885" cy="86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6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Life</a:t>
          </a:r>
          <a:r>
            <a:rPr lang="en-GB" sz="16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expectancy at 65</a:t>
          </a:r>
          <a:endParaRPr lang="en-GB" sz="16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0.43394</cdr:x>
      <cdr:y>0.51892</cdr:y>
    </cdr:from>
    <cdr:to>
      <cdr:x>0.64208</cdr:x>
      <cdr:y>0.61412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51130" y="4725237"/>
          <a:ext cx="2902369" cy="866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Life</a:t>
          </a:r>
          <a:r>
            <a:rPr lang="en-GB" sz="16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expectancy at 85</a:t>
          </a:r>
          <a:endParaRPr lang="en-GB" sz="16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projections/datasets/2020basedinterimnationalpopulationprojectionsyearendingjune2022estimatedinternationalmigrationvaria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projections/datasets/2020basedinterimnationalpopulationprojectionsyearendingjune2022estimatedinternationalmigrationvaria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projections/datasets/2020basedinterimnationalpopulationprojectionsyearendingjune2022estimatedinternationalmigrationvaria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scotland.gov.uk/statistics-and-data/statistics/statistics-by-theme/population/population-projections/sub-national-population-projections/2018-base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scotland.gov.uk/statistics-and-data/statistics/statistics-by-theme/population/population-projections/sub-national-population-projections/2018-base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scotland.gov.uk/statistics-and-data/statistics/statistics-by-theme/population/population-projections/sub-national-population-projections/2018-bas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5"/>
  <sheetViews>
    <sheetView tabSelected="1" workbookViewId="0">
      <selection sqref="A1:B1"/>
    </sheetView>
  </sheetViews>
  <sheetFormatPr defaultColWidth="13.1796875" defaultRowHeight="12.5"/>
  <cols>
    <col min="1" max="1" width="8.26953125" style="3" customWidth="1"/>
    <col min="2" max="2" width="130" style="3" customWidth="1"/>
    <col min="3" max="16384" width="13.1796875" style="3"/>
  </cols>
  <sheetData>
    <row r="1" spans="1:10" ht="18" customHeight="1">
      <c r="A1" s="109" t="s">
        <v>199</v>
      </c>
      <c r="B1" s="109"/>
      <c r="C1" s="68"/>
      <c r="D1" s="68"/>
      <c r="E1" s="68"/>
      <c r="F1" s="68"/>
      <c r="G1" s="68"/>
    </row>
    <row r="2" spans="1:10" ht="15" customHeight="1">
      <c r="A2" s="4"/>
      <c r="B2" s="5"/>
      <c r="C2" s="5"/>
      <c r="D2" s="5"/>
      <c r="E2" s="5"/>
      <c r="F2" s="5"/>
      <c r="G2" s="5"/>
    </row>
    <row r="3" spans="1:10" ht="13">
      <c r="A3" s="63" t="s">
        <v>46</v>
      </c>
    </row>
    <row r="4" spans="1:10" ht="13">
      <c r="B4" s="6"/>
    </row>
    <row r="5" spans="1:10">
      <c r="A5" s="73" t="s">
        <v>157</v>
      </c>
      <c r="B5" s="107" t="s">
        <v>191</v>
      </c>
      <c r="C5" s="75"/>
      <c r="D5" s="75"/>
      <c r="E5" s="75"/>
      <c r="F5" s="75"/>
      <c r="G5" s="75"/>
      <c r="H5" s="7"/>
      <c r="I5" s="7"/>
      <c r="J5" s="7"/>
    </row>
    <row r="6" spans="1:10">
      <c r="A6" s="73" t="s">
        <v>158</v>
      </c>
      <c r="B6" s="107" t="s">
        <v>173</v>
      </c>
      <c r="C6" s="76"/>
      <c r="D6" s="76"/>
      <c r="E6" s="76"/>
      <c r="F6" s="76"/>
      <c r="G6" s="76"/>
    </row>
    <row r="7" spans="1:10" ht="15.5" customHeight="1">
      <c r="A7" s="73" t="s">
        <v>160</v>
      </c>
      <c r="B7" s="107" t="s">
        <v>174</v>
      </c>
      <c r="C7" s="76"/>
      <c r="D7" s="76"/>
      <c r="E7" s="76"/>
      <c r="F7" s="76"/>
      <c r="G7" s="76"/>
    </row>
    <row r="8" spans="1:10">
      <c r="A8" s="73" t="s">
        <v>187</v>
      </c>
      <c r="B8" s="107" t="s">
        <v>175</v>
      </c>
      <c r="C8" s="91"/>
      <c r="D8" s="91"/>
      <c r="E8" s="91"/>
      <c r="F8" s="91"/>
      <c r="G8" s="91"/>
    </row>
    <row r="9" spans="1:10">
      <c r="A9" s="73" t="s">
        <v>161</v>
      </c>
      <c r="B9" s="107" t="s">
        <v>176</v>
      </c>
      <c r="C9" s="76"/>
      <c r="D9" s="76"/>
      <c r="E9" s="76"/>
      <c r="F9" s="76"/>
      <c r="G9" s="76"/>
    </row>
    <row r="10" spans="1:10">
      <c r="A10" s="73" t="s">
        <v>188</v>
      </c>
      <c r="B10" s="107" t="s">
        <v>177</v>
      </c>
      <c r="C10" s="76"/>
      <c r="D10" s="76"/>
      <c r="E10" s="76"/>
      <c r="F10" s="76"/>
      <c r="G10" s="76"/>
    </row>
    <row r="11" spans="1:10">
      <c r="A11" s="73" t="s">
        <v>189</v>
      </c>
      <c r="B11" s="107" t="s">
        <v>178</v>
      </c>
      <c r="C11" s="76"/>
      <c r="D11" s="76"/>
      <c r="E11" s="76"/>
      <c r="F11" s="76"/>
      <c r="G11" s="76"/>
    </row>
    <row r="12" spans="1:10">
      <c r="A12" s="73"/>
      <c r="B12" s="108"/>
    </row>
    <row r="13" spans="1:10">
      <c r="A13" s="110" t="s">
        <v>186</v>
      </c>
      <c r="B13" s="110"/>
      <c r="C13" s="2"/>
      <c r="D13" s="2"/>
      <c r="E13" s="2"/>
      <c r="F13" s="2"/>
      <c r="G13" s="2"/>
      <c r="H13" s="2"/>
    </row>
    <row r="14" spans="1:10">
      <c r="A14" s="1"/>
      <c r="B14" s="2"/>
      <c r="C14" s="2"/>
      <c r="D14" s="2"/>
      <c r="E14" s="2"/>
      <c r="F14" s="2"/>
      <c r="G14" s="2"/>
      <c r="H14" s="2"/>
    </row>
    <row r="15" spans="1:10">
      <c r="A15" s="117" t="s">
        <v>180</v>
      </c>
      <c r="B15" s="117"/>
    </row>
  </sheetData>
  <mergeCells count="3">
    <mergeCell ref="A1:B1"/>
    <mergeCell ref="A13:B13"/>
    <mergeCell ref="A15:B15"/>
  </mergeCells>
  <hyperlinks>
    <hyperlink ref="B5" location="'Data Fig 1'!A1" display=" Life expectancy at birth, estimates over time" xr:uid="{98494EFA-FD97-4A16-BCD5-B92CE2779BDC}"/>
    <hyperlink ref="B6" location="'Data Fig 2'!A1" display=" The slowing rate of improvement to life expectancy in Scotland" xr:uid="{08E6DFAD-ED34-4C67-AFB6-F6DBB8D37010}"/>
    <hyperlink ref="B7" location="'Data Fig 3'!A1" display=" Annual change in life expectancy in Scotland" xr:uid="{015FCFE0-0DC8-4AEC-A414-E9A745256B6A}"/>
    <hyperlink ref="B8" location="'Data Fig 4'!A1" display=" Life expectancy in Scotland at older ages" xr:uid="{05AF7194-5768-4930-8055-39BEA6FC426F}"/>
    <hyperlink ref="B9" location="'Data Fig 5'!A1" display=" Life expectancy at birth in Council areas with 95% confidence intervals" xr:uid="{2A707A3C-B044-4AF5-8D1A-E327E38A5FE3}"/>
    <hyperlink ref="B10" location="'Data Fig 6'!A1" display=" Life expectancy at birth in NHS health boards with 95% confidence intervals" xr:uid="{5D7855BE-2776-41FC-971A-04FD1699F3FF}"/>
    <hyperlink ref="B11" location="'Data Fig 7'!A1" display=" Change in the rate of life expectancy growth, before and after 2017-2019" xr:uid="{C4362574-CDFC-4E73-A66F-34973B71C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S54"/>
  <sheetViews>
    <sheetView workbookViewId="0">
      <selection sqref="A1:F1"/>
    </sheetView>
  </sheetViews>
  <sheetFormatPr defaultColWidth="9.26953125" defaultRowHeight="12.5"/>
  <cols>
    <col min="1" max="1" width="15.26953125" style="12" customWidth="1"/>
    <col min="2" max="2" width="13.453125" style="12" customWidth="1"/>
    <col min="3" max="3" width="13.7265625" style="12" customWidth="1"/>
    <col min="4" max="6" width="9.26953125" style="13"/>
    <col min="7" max="7" width="16.453125" style="13" bestFit="1" customWidth="1"/>
    <col min="8" max="8" width="9.26953125" style="96"/>
    <col min="9" max="10" width="9.26953125" style="11"/>
    <col min="11" max="16384" width="9.26953125" style="12"/>
  </cols>
  <sheetData>
    <row r="1" spans="1:45" s="72" customFormat="1" ht="18" customHeight="1">
      <c r="A1" s="154" t="s">
        <v>193</v>
      </c>
      <c r="B1" s="154"/>
      <c r="C1" s="154"/>
      <c r="D1" s="154"/>
      <c r="E1" s="154"/>
      <c r="F1" s="154"/>
      <c r="G1" s="101"/>
      <c r="H1" s="114" t="s">
        <v>45</v>
      </c>
      <c r="I1" s="114"/>
      <c r="J1" s="71"/>
      <c r="K1" s="111"/>
      <c r="L1" s="111"/>
      <c r="M1" s="112"/>
      <c r="N1" s="112"/>
    </row>
    <row r="2" spans="1:45" ht="15" customHeight="1">
      <c r="B2" s="69"/>
      <c r="C2" s="69"/>
      <c r="D2" s="102"/>
      <c r="E2" s="102"/>
      <c r="F2" s="102"/>
      <c r="G2" s="102"/>
      <c r="H2" s="95"/>
    </row>
    <row r="3" spans="1:45" ht="17.25" customHeight="1">
      <c r="A3" s="79" t="s">
        <v>194</v>
      </c>
      <c r="B3" s="79" t="s">
        <v>34</v>
      </c>
      <c r="C3" s="79" t="s">
        <v>35</v>
      </c>
      <c r="D3" s="103"/>
      <c r="E3" s="104"/>
    </row>
    <row r="4" spans="1:45" ht="16.5" customHeight="1">
      <c r="A4" s="52" t="s">
        <v>44</v>
      </c>
      <c r="B4" s="81">
        <v>69.11</v>
      </c>
      <c r="C4" s="81">
        <v>75.31</v>
      </c>
      <c r="D4" s="14">
        <f>B4</f>
        <v>69.11</v>
      </c>
      <c r="E4" s="15">
        <f>C4</f>
        <v>75.31</v>
      </c>
      <c r="F4" s="15"/>
      <c r="G4" s="65"/>
      <c r="H4" s="97"/>
      <c r="I4" s="9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45" ht="13">
      <c r="A5" s="52" t="s">
        <v>0</v>
      </c>
      <c r="B5" s="81">
        <v>69.33650747571788</v>
      </c>
      <c r="C5" s="81">
        <v>75.468581526336195</v>
      </c>
      <c r="D5" s="14">
        <f t="shared" ref="D5:D44" si="0">B5</f>
        <v>69.33650747571788</v>
      </c>
      <c r="E5" s="15">
        <f t="shared" ref="E5:E39" si="1">C5</f>
        <v>75.468581526336195</v>
      </c>
      <c r="F5" s="17"/>
      <c r="G5" s="65"/>
      <c r="H5" s="98"/>
      <c r="I5" s="9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</row>
    <row r="6" spans="1:45" ht="13">
      <c r="A6" s="52" t="s">
        <v>1</v>
      </c>
      <c r="B6" s="81">
        <v>69.596227703522047</v>
      </c>
      <c r="C6" s="81">
        <v>75.622649686496956</v>
      </c>
      <c r="D6" s="14">
        <f t="shared" si="0"/>
        <v>69.596227703522047</v>
      </c>
      <c r="E6" s="15">
        <f t="shared" si="1"/>
        <v>75.622649686496956</v>
      </c>
      <c r="F6" s="17"/>
      <c r="G6" s="65"/>
      <c r="H6" s="98"/>
      <c r="I6" s="9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</row>
    <row r="7" spans="1:45">
      <c r="A7" s="52" t="s">
        <v>2</v>
      </c>
      <c r="B7" s="81">
        <v>69.873867235565655</v>
      </c>
      <c r="C7" s="81">
        <v>75.819375395020558</v>
      </c>
      <c r="D7" s="14">
        <f t="shared" si="0"/>
        <v>69.873867235565655</v>
      </c>
      <c r="E7" s="15">
        <f t="shared" si="1"/>
        <v>75.819375395020558</v>
      </c>
      <c r="F7" s="17"/>
      <c r="G7" s="15"/>
      <c r="H7" s="99"/>
      <c r="I7" s="16"/>
      <c r="J7" s="16"/>
    </row>
    <row r="8" spans="1:45">
      <c r="A8" s="52" t="s">
        <v>3</v>
      </c>
      <c r="B8" s="81">
        <v>70.014503338845486</v>
      </c>
      <c r="C8" s="81">
        <v>76.001748975619464</v>
      </c>
      <c r="D8" s="14">
        <f t="shared" si="0"/>
        <v>70.014503338845486</v>
      </c>
      <c r="E8" s="15">
        <f t="shared" si="1"/>
        <v>76.001748975619464</v>
      </c>
      <c r="F8" s="17"/>
      <c r="G8" s="15"/>
      <c r="H8" s="99"/>
      <c r="I8" s="16"/>
      <c r="J8" s="16"/>
    </row>
    <row r="9" spans="1:45">
      <c r="A9" s="52" t="s">
        <v>4</v>
      </c>
      <c r="B9" s="81">
        <v>70.210050396449176</v>
      </c>
      <c r="C9" s="81">
        <v>76.209667725931467</v>
      </c>
      <c r="D9" s="14">
        <f t="shared" si="0"/>
        <v>70.210050396449176</v>
      </c>
      <c r="E9" s="15">
        <f t="shared" si="1"/>
        <v>76.209667725931467</v>
      </c>
      <c r="F9" s="17"/>
      <c r="G9" s="15"/>
      <c r="H9" s="100"/>
      <c r="I9" s="16"/>
      <c r="J9" s="16"/>
    </row>
    <row r="10" spans="1:45">
      <c r="A10" s="52" t="s">
        <v>5</v>
      </c>
      <c r="B10" s="81">
        <v>70.348907548584961</v>
      </c>
      <c r="C10" s="81">
        <v>76.500336331999762</v>
      </c>
      <c r="D10" s="14">
        <f t="shared" si="0"/>
        <v>70.348907548584961</v>
      </c>
      <c r="E10" s="15">
        <f t="shared" si="1"/>
        <v>76.500336331999762</v>
      </c>
      <c r="F10" s="17"/>
      <c r="G10" s="15"/>
      <c r="H10" s="99"/>
      <c r="I10" s="16"/>
      <c r="J10" s="16"/>
    </row>
    <row r="11" spans="1:45">
      <c r="A11" s="52" t="s">
        <v>6</v>
      </c>
      <c r="B11" s="81">
        <v>70.546121794844993</v>
      </c>
      <c r="C11" s="81">
        <v>76.466166788036318</v>
      </c>
      <c r="D11" s="14">
        <f t="shared" si="0"/>
        <v>70.546121794844993</v>
      </c>
      <c r="E11" s="15">
        <f t="shared" si="1"/>
        <v>76.466166788036318</v>
      </c>
      <c r="F11" s="17"/>
      <c r="G11" s="15"/>
      <c r="H11" s="99"/>
      <c r="I11" s="94"/>
      <c r="J11" s="16"/>
    </row>
    <row r="12" spans="1:45">
      <c r="A12" s="52" t="s">
        <v>7</v>
      </c>
      <c r="B12" s="81">
        <v>70.760335632470088</v>
      </c>
      <c r="C12" s="81">
        <v>76.597883249108833</v>
      </c>
      <c r="D12" s="14">
        <f t="shared" si="0"/>
        <v>70.760335632470088</v>
      </c>
      <c r="E12" s="15">
        <f t="shared" si="1"/>
        <v>76.597883249108833</v>
      </c>
      <c r="F12" s="17"/>
      <c r="G12" s="15"/>
      <c r="H12" s="99"/>
      <c r="I12" s="16"/>
      <c r="J12" s="16"/>
    </row>
    <row r="13" spans="1:45">
      <c r="A13" s="52" t="s">
        <v>8</v>
      </c>
      <c r="B13" s="81">
        <v>71.062759107227791</v>
      </c>
      <c r="C13" s="81">
        <v>76.737875385690941</v>
      </c>
      <c r="D13" s="14">
        <f t="shared" si="0"/>
        <v>71.062759107227791</v>
      </c>
      <c r="E13" s="15">
        <f t="shared" si="1"/>
        <v>76.737875385690941</v>
      </c>
      <c r="F13" s="17"/>
      <c r="G13" s="15"/>
      <c r="H13" s="99"/>
      <c r="I13" s="16"/>
      <c r="J13" s="16"/>
    </row>
    <row r="14" spans="1:45">
      <c r="A14" s="52" t="s">
        <v>9</v>
      </c>
      <c r="B14" s="81">
        <v>71.378149349840001</v>
      </c>
      <c r="C14" s="81">
        <v>77.112352058091915</v>
      </c>
      <c r="D14" s="14">
        <f t="shared" si="0"/>
        <v>71.378149349840001</v>
      </c>
      <c r="E14" s="15">
        <f t="shared" si="1"/>
        <v>77.112352058091915</v>
      </c>
      <c r="F14" s="17"/>
      <c r="G14" s="15"/>
      <c r="H14" s="99"/>
      <c r="I14" s="16"/>
      <c r="J14" s="16"/>
    </row>
    <row r="15" spans="1:45">
      <c r="A15" s="52" t="s">
        <v>10</v>
      </c>
      <c r="B15" s="81">
        <v>71.46613825157128</v>
      </c>
      <c r="C15" s="81">
        <v>77.123245269441043</v>
      </c>
      <c r="D15" s="14">
        <f t="shared" si="0"/>
        <v>71.46613825157128</v>
      </c>
      <c r="E15" s="15">
        <f t="shared" si="1"/>
        <v>77.123245269441043</v>
      </c>
      <c r="F15" s="17"/>
      <c r="G15" s="15"/>
      <c r="H15" s="99"/>
      <c r="I15" s="16"/>
      <c r="J15" s="16"/>
    </row>
    <row r="16" spans="1:45">
      <c r="A16" s="52" t="s">
        <v>11</v>
      </c>
      <c r="B16" s="81">
        <v>71.70206693484846</v>
      </c>
      <c r="C16" s="81">
        <v>77.310290356993718</v>
      </c>
      <c r="D16" s="14">
        <f t="shared" si="0"/>
        <v>71.70206693484846</v>
      </c>
      <c r="E16" s="15">
        <f t="shared" si="1"/>
        <v>77.310290356993718</v>
      </c>
      <c r="F16" s="17"/>
      <c r="G16" s="15"/>
      <c r="H16" s="99"/>
      <c r="I16" s="16"/>
      <c r="J16" s="16"/>
    </row>
    <row r="17" spans="1:10">
      <c r="A17" s="52" t="s">
        <v>12</v>
      </c>
      <c r="B17" s="81">
        <v>71.879347459891349</v>
      </c>
      <c r="C17" s="81">
        <v>77.438629665572833</v>
      </c>
      <c r="D17" s="14">
        <f t="shared" si="0"/>
        <v>71.879347459891349</v>
      </c>
      <c r="E17" s="15">
        <f t="shared" si="1"/>
        <v>77.438629665572833</v>
      </c>
      <c r="F17" s="17"/>
      <c r="G17" s="15"/>
      <c r="H17" s="99"/>
      <c r="I17" s="16"/>
      <c r="J17" s="16"/>
    </row>
    <row r="18" spans="1:10">
      <c r="A18" s="52" t="s">
        <v>13</v>
      </c>
      <c r="B18" s="81">
        <v>72.084359353540535</v>
      </c>
      <c r="C18" s="81">
        <v>77.725657530338381</v>
      </c>
      <c r="D18" s="14">
        <f t="shared" si="0"/>
        <v>72.084359353540535</v>
      </c>
      <c r="E18" s="15">
        <f t="shared" si="1"/>
        <v>77.725657530338381</v>
      </c>
      <c r="F18" s="17"/>
      <c r="G18" s="15"/>
      <c r="H18" s="99"/>
      <c r="I18" s="16"/>
      <c r="J18" s="16"/>
    </row>
    <row r="19" spans="1:10">
      <c r="A19" s="52" t="s">
        <v>14</v>
      </c>
      <c r="B19" s="81">
        <v>72.234268850288601</v>
      </c>
      <c r="C19" s="81">
        <v>77.854517419026479</v>
      </c>
      <c r="D19" s="14">
        <f t="shared" si="0"/>
        <v>72.234268850288601</v>
      </c>
      <c r="E19" s="15">
        <f t="shared" si="1"/>
        <v>77.854517419026479</v>
      </c>
      <c r="F19" s="17"/>
      <c r="G19" s="15"/>
      <c r="H19" s="99"/>
      <c r="I19" s="16"/>
      <c r="J19" s="16"/>
    </row>
    <row r="20" spans="1:10">
      <c r="A20" s="52" t="s">
        <v>15</v>
      </c>
      <c r="B20" s="81">
        <v>72.404306781468861</v>
      </c>
      <c r="C20" s="81">
        <v>78.035720771391738</v>
      </c>
      <c r="D20" s="14">
        <f t="shared" si="0"/>
        <v>72.404306781468861</v>
      </c>
      <c r="E20" s="15">
        <f t="shared" si="1"/>
        <v>78.035720771391738</v>
      </c>
      <c r="F20" s="17"/>
      <c r="G20" s="15"/>
      <c r="H20" s="99"/>
      <c r="I20" s="16"/>
      <c r="J20" s="16"/>
    </row>
    <row r="21" spans="1:10">
      <c r="A21" s="52" t="s">
        <v>16</v>
      </c>
      <c r="B21" s="81">
        <v>72.64006064757335</v>
      </c>
      <c r="C21" s="81">
        <v>78.178735230742618</v>
      </c>
      <c r="D21" s="14">
        <f t="shared" si="0"/>
        <v>72.64006064757335</v>
      </c>
      <c r="E21" s="15">
        <f t="shared" si="1"/>
        <v>78.178735230742618</v>
      </c>
      <c r="F21" s="17"/>
      <c r="G21" s="15"/>
      <c r="H21" s="99"/>
      <c r="I21" s="16"/>
      <c r="J21" s="16"/>
    </row>
    <row r="22" spans="1:10">
      <c r="A22" s="52" t="s">
        <v>17</v>
      </c>
      <c r="B22" s="81">
        <v>72.846568983642427</v>
      </c>
      <c r="C22" s="81">
        <v>78.358139120194664</v>
      </c>
      <c r="D22" s="14">
        <f t="shared" si="0"/>
        <v>72.846568983642427</v>
      </c>
      <c r="E22" s="15">
        <f t="shared" si="1"/>
        <v>78.358139120194664</v>
      </c>
      <c r="F22" s="17"/>
      <c r="G22" s="15"/>
      <c r="H22" s="99"/>
      <c r="I22" s="16"/>
      <c r="J22" s="16"/>
    </row>
    <row r="23" spans="1:10">
      <c r="A23" s="52" t="s">
        <v>18</v>
      </c>
      <c r="B23" s="81">
        <v>73.099820591626752</v>
      </c>
      <c r="C23" s="81">
        <v>78.563082531201218</v>
      </c>
      <c r="D23" s="14">
        <f t="shared" si="0"/>
        <v>73.099820591626752</v>
      </c>
      <c r="E23" s="15">
        <f t="shared" si="1"/>
        <v>78.563082531201218</v>
      </c>
      <c r="F23" s="17"/>
      <c r="G23" s="15"/>
      <c r="H23" s="99"/>
      <c r="I23" s="16"/>
      <c r="J23" s="16"/>
    </row>
    <row r="24" spans="1:10">
      <c r="A24" s="52" t="s">
        <v>19</v>
      </c>
      <c r="B24" s="81">
        <v>73.319483669435556</v>
      </c>
      <c r="C24" s="81">
        <v>78.784263342872677</v>
      </c>
      <c r="D24" s="14">
        <f t="shared" si="0"/>
        <v>73.319483669435556</v>
      </c>
      <c r="E24" s="15">
        <f t="shared" si="1"/>
        <v>78.784263342872677</v>
      </c>
      <c r="F24" s="17"/>
      <c r="G24" s="15"/>
      <c r="H24" s="99"/>
      <c r="I24" s="16"/>
      <c r="J24" s="16"/>
    </row>
    <row r="25" spans="1:10">
      <c r="A25" s="52" t="s">
        <v>20</v>
      </c>
      <c r="B25" s="81">
        <v>73.50650672048738</v>
      </c>
      <c r="C25" s="81">
        <v>78.870733308363356</v>
      </c>
      <c r="D25" s="14">
        <f t="shared" si="0"/>
        <v>73.50650672048738</v>
      </c>
      <c r="E25" s="15">
        <f t="shared" si="1"/>
        <v>78.870733308363356</v>
      </c>
      <c r="F25" s="17"/>
      <c r="G25" s="15"/>
      <c r="H25" s="99"/>
      <c r="I25" s="16"/>
      <c r="J25" s="16"/>
    </row>
    <row r="26" spans="1:10">
      <c r="A26" s="52" t="s">
        <v>21</v>
      </c>
      <c r="B26" s="81">
        <v>73.789675385177702</v>
      </c>
      <c r="C26" s="81">
        <v>79.06342797292443</v>
      </c>
      <c r="D26" s="14">
        <f t="shared" si="0"/>
        <v>73.789675385177702</v>
      </c>
      <c r="E26" s="15">
        <f t="shared" si="1"/>
        <v>79.06342797292443</v>
      </c>
      <c r="F26" s="17"/>
      <c r="G26" s="15"/>
      <c r="H26" s="99"/>
      <c r="I26" s="16"/>
      <c r="J26" s="16"/>
    </row>
    <row r="27" spans="1:10">
      <c r="A27" s="52" t="s">
        <v>22</v>
      </c>
      <c r="B27" s="81">
        <v>74.232536933857318</v>
      </c>
      <c r="C27" s="81">
        <v>79.259545701141363</v>
      </c>
      <c r="D27" s="14">
        <f t="shared" si="0"/>
        <v>74.232536933857318</v>
      </c>
      <c r="E27" s="15">
        <f t="shared" si="1"/>
        <v>79.259545701141363</v>
      </c>
      <c r="F27" s="17"/>
      <c r="G27" s="15"/>
      <c r="H27" s="99"/>
      <c r="I27" s="16"/>
      <c r="J27" s="16"/>
    </row>
    <row r="28" spans="1:10">
      <c r="A28" s="52" t="s">
        <v>23</v>
      </c>
      <c r="B28" s="81">
        <v>74.5989660030192</v>
      </c>
      <c r="C28" s="81">
        <v>79.552515975394755</v>
      </c>
      <c r="D28" s="14">
        <f t="shared" si="0"/>
        <v>74.5989660030192</v>
      </c>
      <c r="E28" s="15">
        <f t="shared" si="1"/>
        <v>79.552515975394755</v>
      </c>
      <c r="F28" s="17"/>
      <c r="G28" s="15"/>
      <c r="H28" s="99"/>
      <c r="I28" s="16"/>
    </row>
    <row r="29" spans="1:10">
      <c r="A29" s="52" t="s">
        <v>24</v>
      </c>
      <c r="B29" s="81">
        <v>74.798845191833919</v>
      </c>
      <c r="C29" s="81">
        <v>79.686955427106184</v>
      </c>
      <c r="D29" s="14">
        <f t="shared" si="0"/>
        <v>74.798845191833919</v>
      </c>
      <c r="E29" s="15">
        <f t="shared" si="1"/>
        <v>79.686955427106184</v>
      </c>
      <c r="F29" s="17"/>
      <c r="G29" s="15"/>
      <c r="H29" s="99"/>
      <c r="I29" s="16"/>
    </row>
    <row r="30" spans="1:10">
      <c r="A30" s="52" t="s">
        <v>25</v>
      </c>
      <c r="B30" s="82">
        <v>74.996418684512562</v>
      </c>
      <c r="C30" s="82">
        <v>79.842851912538919</v>
      </c>
      <c r="D30" s="14">
        <f t="shared" si="0"/>
        <v>74.996418684512562</v>
      </c>
      <c r="E30" s="15">
        <f t="shared" si="1"/>
        <v>79.842851912538919</v>
      </c>
      <c r="F30" s="17"/>
      <c r="G30" s="15"/>
      <c r="H30" s="99"/>
      <c r="I30" s="16"/>
    </row>
    <row r="31" spans="1:10">
      <c r="A31" s="52" t="s">
        <v>26</v>
      </c>
      <c r="B31" s="82">
        <v>75.34791338519598</v>
      </c>
      <c r="C31" s="82">
        <v>80.055613916948872</v>
      </c>
      <c r="D31" s="14">
        <f t="shared" si="0"/>
        <v>75.34791338519598</v>
      </c>
      <c r="E31" s="15">
        <f t="shared" si="1"/>
        <v>80.055613916948872</v>
      </c>
      <c r="F31" s="17"/>
      <c r="G31" s="15"/>
      <c r="H31" s="99"/>
      <c r="I31" s="16"/>
      <c r="J31" s="16"/>
    </row>
    <row r="32" spans="1:10">
      <c r="A32" s="52" t="s">
        <v>27</v>
      </c>
      <c r="B32" s="82">
        <v>75.799710831249953</v>
      </c>
      <c r="C32" s="82">
        <v>80.31865239809791</v>
      </c>
      <c r="D32" s="14">
        <f t="shared" si="0"/>
        <v>75.799710831249953</v>
      </c>
      <c r="E32" s="15">
        <f t="shared" si="1"/>
        <v>80.31865239809791</v>
      </c>
      <c r="F32" s="17"/>
      <c r="G32" s="15"/>
      <c r="H32" s="99"/>
      <c r="I32" s="16"/>
      <c r="J32" s="16"/>
    </row>
    <row r="33" spans="1:37">
      <c r="A33" s="52" t="s">
        <v>28</v>
      </c>
      <c r="B33" s="82">
        <v>76.210500391586407</v>
      </c>
      <c r="C33" s="82">
        <v>80.618831486747411</v>
      </c>
      <c r="D33" s="14">
        <f t="shared" si="0"/>
        <v>76.210500391586407</v>
      </c>
      <c r="E33" s="15">
        <f t="shared" si="1"/>
        <v>80.618831486747411</v>
      </c>
      <c r="F33" s="17"/>
      <c r="G33" s="15"/>
      <c r="H33" s="99"/>
      <c r="I33" s="16"/>
      <c r="J33" s="16"/>
    </row>
    <row r="34" spans="1:37">
      <c r="A34" s="52" t="s">
        <v>29</v>
      </c>
      <c r="B34" s="82">
        <v>76.506366023825606</v>
      </c>
      <c r="C34" s="82">
        <v>80.746273437911455</v>
      </c>
      <c r="D34" s="14">
        <f t="shared" si="0"/>
        <v>76.506366023825606</v>
      </c>
      <c r="E34" s="15">
        <f t="shared" si="1"/>
        <v>80.746273437911455</v>
      </c>
      <c r="F34" s="17"/>
      <c r="G34" s="15"/>
      <c r="H34" s="99"/>
      <c r="I34" s="16"/>
      <c r="J34" s="16"/>
    </row>
    <row r="35" spans="1:37">
      <c r="A35" s="52" t="s">
        <v>30</v>
      </c>
      <c r="B35" s="82">
        <v>76.77089525325502</v>
      </c>
      <c r="C35" s="82">
        <v>80.88849716026219</v>
      </c>
      <c r="D35" s="14">
        <f t="shared" si="0"/>
        <v>76.77089525325502</v>
      </c>
      <c r="E35" s="15">
        <f t="shared" si="1"/>
        <v>80.88849716026219</v>
      </c>
      <c r="F35" s="17"/>
      <c r="G35" s="15"/>
      <c r="H35" s="99"/>
      <c r="I35" s="16"/>
      <c r="J35" s="16"/>
    </row>
    <row r="36" spans="1:37">
      <c r="A36" s="52" t="s">
        <v>31</v>
      </c>
      <c r="B36" s="82">
        <v>77.050126269592553</v>
      </c>
      <c r="C36" s="82">
        <v>81.063303713261575</v>
      </c>
      <c r="D36" s="14">
        <f t="shared" si="0"/>
        <v>77.050126269592553</v>
      </c>
      <c r="E36" s="15">
        <f t="shared" si="1"/>
        <v>81.063303713261575</v>
      </c>
      <c r="F36" s="17"/>
      <c r="H36" s="99"/>
      <c r="I36" s="16"/>
      <c r="J36" s="16"/>
    </row>
    <row r="37" spans="1:37">
      <c r="A37" s="52" t="s">
        <v>32</v>
      </c>
      <c r="B37" s="82">
        <v>77.098100861793881</v>
      </c>
      <c r="C37" s="82">
        <v>81.133788990726373</v>
      </c>
      <c r="D37" s="14">
        <f t="shared" si="0"/>
        <v>77.098100861793881</v>
      </c>
      <c r="E37" s="15">
        <f t="shared" si="1"/>
        <v>81.133788990726373</v>
      </c>
      <c r="F37" s="17"/>
      <c r="H37" s="99"/>
      <c r="I37" s="16"/>
      <c r="J37" s="16"/>
      <c r="L37" s="43"/>
      <c r="M37" s="43"/>
    </row>
    <row r="38" spans="1:37">
      <c r="A38" s="52" t="s">
        <v>33</v>
      </c>
      <c r="B38" s="82">
        <v>77.07788645306789</v>
      </c>
      <c r="C38" s="82">
        <v>81.148303307331602</v>
      </c>
      <c r="D38" s="14">
        <f t="shared" si="0"/>
        <v>77.07788645306789</v>
      </c>
      <c r="E38" s="15">
        <f t="shared" si="1"/>
        <v>81.148303307331602</v>
      </c>
      <c r="F38" s="15"/>
      <c r="G38" s="15"/>
      <c r="I38" s="16"/>
      <c r="J38" s="16"/>
      <c r="L38" s="42"/>
      <c r="M38" s="42"/>
    </row>
    <row r="39" spans="1:37">
      <c r="A39" s="52" t="s">
        <v>40</v>
      </c>
      <c r="B39" s="82">
        <v>77.016991593321308</v>
      </c>
      <c r="C39" s="82">
        <v>81.090772915011485</v>
      </c>
      <c r="D39" s="14">
        <f t="shared" si="0"/>
        <v>77.016991593321308</v>
      </c>
      <c r="E39" s="15">
        <f t="shared" si="1"/>
        <v>81.090772915011485</v>
      </c>
      <c r="I39" s="16"/>
      <c r="J39" s="16"/>
    </row>
    <row r="40" spans="1:37">
      <c r="A40" s="52" t="s">
        <v>47</v>
      </c>
      <c r="B40" s="82">
        <v>77.046569140827913</v>
      </c>
      <c r="C40" s="82">
        <v>81.085222096798105</v>
      </c>
      <c r="D40" s="14">
        <f t="shared" si="0"/>
        <v>77.046569140827913</v>
      </c>
      <c r="E40" s="15">
        <f>C40</f>
        <v>81.085222096798105</v>
      </c>
      <c r="I40" s="16"/>
      <c r="J40" s="16"/>
    </row>
    <row r="41" spans="1:37">
      <c r="A41" s="52" t="s">
        <v>52</v>
      </c>
      <c r="B41" s="82">
        <v>77.134226865382772</v>
      </c>
      <c r="C41" s="82">
        <v>81.138329562920575</v>
      </c>
      <c r="D41" s="14">
        <f t="shared" si="0"/>
        <v>77.134226865382772</v>
      </c>
      <c r="E41" s="15">
        <f t="shared" ref="E41:E44" si="2">C41</f>
        <v>81.138329562920575</v>
      </c>
      <c r="I41" s="16"/>
      <c r="J41" s="16"/>
    </row>
    <row r="42" spans="1:37">
      <c r="A42" s="52" t="s">
        <v>162</v>
      </c>
      <c r="B42" s="82">
        <v>76.790876654430193</v>
      </c>
      <c r="C42" s="82">
        <v>80.986780929543485</v>
      </c>
      <c r="D42" s="14">
        <f t="shared" si="0"/>
        <v>76.790876654430193</v>
      </c>
      <c r="E42" s="15">
        <f t="shared" si="2"/>
        <v>80.986780929543485</v>
      </c>
      <c r="I42" s="16"/>
      <c r="J42" s="88"/>
      <c r="K42" s="88"/>
    </row>
    <row r="43" spans="1:37">
      <c r="A43" s="52" t="s">
        <v>166</v>
      </c>
      <c r="B43" s="82">
        <v>76.573294358403984</v>
      </c>
      <c r="C43" s="82">
        <v>80.835523702075562</v>
      </c>
      <c r="D43" s="14">
        <f t="shared" si="0"/>
        <v>76.573294358403984</v>
      </c>
      <c r="E43" s="15">
        <f t="shared" si="2"/>
        <v>80.835523702075562</v>
      </c>
      <c r="I43" s="16"/>
      <c r="J43" s="88"/>
      <c r="K43" s="88"/>
    </row>
    <row r="44" spans="1:37">
      <c r="A44" s="54" t="s">
        <v>179</v>
      </c>
      <c r="B44" s="83">
        <v>76.51599688501986</v>
      </c>
      <c r="C44" s="83">
        <v>80.726699219388962</v>
      </c>
      <c r="D44" s="14">
        <f t="shared" si="0"/>
        <v>76.51599688501986</v>
      </c>
      <c r="E44" s="15">
        <f t="shared" si="2"/>
        <v>80.726699219388962</v>
      </c>
      <c r="G44" s="15"/>
      <c r="H44" s="99"/>
      <c r="I44" s="16"/>
      <c r="J44" s="16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>
      <c r="B45" s="56"/>
      <c r="C45" s="56"/>
      <c r="D45" s="105"/>
      <c r="F45" s="15"/>
      <c r="G45" s="15"/>
    </row>
    <row r="46" spans="1:37" ht="11.25" customHeight="1">
      <c r="A46" s="58" t="s">
        <v>36</v>
      </c>
      <c r="B46" s="58"/>
    </row>
    <row r="47" spans="1:37" ht="11.25" customHeight="1">
      <c r="A47" s="115" t="s">
        <v>167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37">
      <c r="A48" s="115" t="s">
        <v>192</v>
      </c>
      <c r="B48" s="115"/>
      <c r="C48" s="115"/>
      <c r="D48" s="115"/>
      <c r="E48" s="115"/>
      <c r="F48" s="115"/>
      <c r="G48" s="115"/>
      <c r="H48" s="115"/>
      <c r="I48" s="115"/>
    </row>
    <row r="49" spans="1:9">
      <c r="A49" s="115" t="s">
        <v>198</v>
      </c>
      <c r="B49" s="115"/>
      <c r="C49" s="115"/>
      <c r="D49" s="115"/>
      <c r="E49" s="115"/>
      <c r="F49" s="115"/>
      <c r="G49" s="115"/>
      <c r="H49" s="115"/>
      <c r="I49" s="115"/>
    </row>
    <row r="50" spans="1:9" ht="11.25" customHeight="1"/>
    <row r="51" spans="1:9">
      <c r="A51" s="113" t="s">
        <v>180</v>
      </c>
      <c r="B51" s="113"/>
    </row>
    <row r="54" spans="1:9">
      <c r="B54" s="43"/>
      <c r="C54" s="43"/>
    </row>
  </sheetData>
  <mergeCells count="8">
    <mergeCell ref="K1:L1"/>
    <mergeCell ref="M1:N1"/>
    <mergeCell ref="A51:B51"/>
    <mergeCell ref="A1:F1"/>
    <mergeCell ref="H1:I1"/>
    <mergeCell ref="A47:J47"/>
    <mergeCell ref="A48:I48"/>
    <mergeCell ref="A49:I49"/>
  </mergeCells>
  <hyperlinks>
    <hyperlink ref="H1" location="Contents!A1" display="back to contents" xr:uid="{00000000-0004-0000-02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C52"/>
  <sheetViews>
    <sheetView workbookViewId="0">
      <selection sqref="A1:H1"/>
    </sheetView>
  </sheetViews>
  <sheetFormatPr defaultColWidth="9.1796875" defaultRowHeight="12.5"/>
  <cols>
    <col min="1" max="1" width="11.26953125" style="3" customWidth="1"/>
    <col min="2" max="7" width="9.1796875" style="3"/>
    <col min="8" max="8" width="10.36328125" style="3" customWidth="1"/>
    <col min="9" max="16384" width="9.1796875" style="3"/>
  </cols>
  <sheetData>
    <row r="1" spans="1:14" ht="18" customHeight="1">
      <c r="A1" s="155" t="s">
        <v>172</v>
      </c>
      <c r="B1" s="155"/>
      <c r="C1" s="155"/>
      <c r="D1" s="155"/>
      <c r="E1" s="155"/>
      <c r="F1" s="155"/>
      <c r="G1" s="155"/>
      <c r="H1" s="155"/>
      <c r="J1" s="116" t="s">
        <v>45</v>
      </c>
      <c r="K1" s="116"/>
    </row>
    <row r="2" spans="1:14" ht="15" customHeight="1"/>
    <row r="3" spans="1:14" ht="14.5">
      <c r="A3" s="89" t="s">
        <v>181</v>
      </c>
      <c r="B3" s="45" t="s">
        <v>37</v>
      </c>
      <c r="C3" s="45" t="s">
        <v>38</v>
      </c>
      <c r="D3" s="2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44" t="s">
        <v>19</v>
      </c>
      <c r="B4" s="51">
        <v>73.319483669435556</v>
      </c>
      <c r="C4" s="51">
        <v>78.784263342872677</v>
      </c>
      <c r="D4" s="2"/>
      <c r="E4" s="9"/>
      <c r="F4" s="9"/>
      <c r="G4" s="9"/>
      <c r="H4" s="9"/>
      <c r="I4" s="64"/>
      <c r="J4" s="64"/>
      <c r="K4" s="9"/>
      <c r="L4" s="9"/>
      <c r="M4" s="9"/>
      <c r="N4" s="9"/>
    </row>
    <row r="5" spans="1:14">
      <c r="A5" s="44" t="s">
        <v>20</v>
      </c>
      <c r="B5" s="51">
        <v>73.50650672048738</v>
      </c>
      <c r="C5" s="51">
        <v>78.870733308363356</v>
      </c>
      <c r="D5" s="2"/>
      <c r="E5" s="9"/>
      <c r="F5" s="9"/>
      <c r="G5" s="9"/>
      <c r="H5" s="9"/>
      <c r="I5" s="64"/>
      <c r="J5" s="64"/>
      <c r="K5" s="9"/>
      <c r="L5" s="9"/>
      <c r="M5" s="9"/>
      <c r="N5" s="9"/>
    </row>
    <row r="6" spans="1:14">
      <c r="A6" s="44" t="s">
        <v>21</v>
      </c>
      <c r="B6" s="51">
        <v>73.789675385177702</v>
      </c>
      <c r="C6" s="51">
        <v>79.06342797292443</v>
      </c>
      <c r="D6" s="2"/>
      <c r="E6" s="9"/>
      <c r="F6" s="9"/>
      <c r="G6" s="9"/>
      <c r="H6" s="9"/>
      <c r="I6" s="64"/>
      <c r="J6" s="64"/>
      <c r="K6" s="9"/>
      <c r="L6" s="9"/>
      <c r="M6" s="9"/>
      <c r="N6" s="9"/>
    </row>
    <row r="7" spans="1:14">
      <c r="A7" s="44" t="s">
        <v>22</v>
      </c>
      <c r="B7" s="51">
        <v>74.232536933857318</v>
      </c>
      <c r="C7" s="51">
        <v>79.259545701141363</v>
      </c>
      <c r="D7" s="2"/>
      <c r="E7" s="9"/>
      <c r="F7" s="9"/>
      <c r="G7" s="9"/>
      <c r="H7" s="9"/>
      <c r="I7" s="64"/>
      <c r="J7" s="64"/>
      <c r="K7" s="9"/>
      <c r="L7" s="9"/>
      <c r="M7" s="9"/>
      <c r="N7" s="9"/>
    </row>
    <row r="8" spans="1:14">
      <c r="A8" s="44" t="s">
        <v>23</v>
      </c>
      <c r="B8" s="51">
        <v>74.5989660030192</v>
      </c>
      <c r="C8" s="51">
        <v>79.552515975394755</v>
      </c>
      <c r="D8" s="2"/>
      <c r="E8" s="9"/>
      <c r="F8" s="9"/>
      <c r="G8" s="9"/>
      <c r="H8" s="9"/>
      <c r="I8" s="64"/>
      <c r="J8" s="64"/>
      <c r="K8" s="9"/>
      <c r="L8" s="9"/>
      <c r="M8" s="9"/>
      <c r="N8" s="9"/>
    </row>
    <row r="9" spans="1:14">
      <c r="A9" s="44" t="s">
        <v>24</v>
      </c>
      <c r="B9" s="51">
        <v>74.798845191833919</v>
      </c>
      <c r="C9" s="51">
        <v>79.686955427106184</v>
      </c>
      <c r="D9" s="2"/>
      <c r="E9" s="9"/>
      <c r="F9" s="9"/>
      <c r="G9" s="9"/>
      <c r="H9" s="9"/>
      <c r="I9" s="64"/>
      <c r="J9" s="64"/>
      <c r="K9" s="9"/>
      <c r="L9" s="9"/>
      <c r="M9" s="9"/>
      <c r="N9" s="9"/>
    </row>
    <row r="10" spans="1:14">
      <c r="A10" s="44" t="s">
        <v>25</v>
      </c>
      <c r="B10" s="51">
        <v>74.996418684512562</v>
      </c>
      <c r="C10" s="51">
        <v>79.842851912538919</v>
      </c>
      <c r="D10" s="2"/>
      <c r="E10" s="9"/>
      <c r="F10" s="9"/>
      <c r="G10" s="9"/>
      <c r="H10" s="9"/>
      <c r="I10" s="64"/>
      <c r="J10" s="64"/>
      <c r="K10" s="9"/>
      <c r="L10" s="9"/>
      <c r="M10" s="9"/>
      <c r="N10" s="9"/>
    </row>
    <row r="11" spans="1:14">
      <c r="A11" s="44" t="s">
        <v>26</v>
      </c>
      <c r="B11" s="51">
        <v>75.34791338519598</v>
      </c>
      <c r="C11" s="51">
        <v>80.055613916948872</v>
      </c>
      <c r="D11" s="2"/>
      <c r="E11" s="9"/>
      <c r="F11" s="9"/>
      <c r="G11" s="9"/>
      <c r="H11" s="9"/>
      <c r="I11" s="64"/>
      <c r="J11" s="64"/>
      <c r="K11" s="9"/>
      <c r="L11" s="9"/>
      <c r="M11" s="9"/>
      <c r="N11" s="9"/>
    </row>
    <row r="12" spans="1:14">
      <c r="A12" s="44" t="s">
        <v>27</v>
      </c>
      <c r="B12" s="51">
        <v>75.799710831249953</v>
      </c>
      <c r="C12" s="51">
        <v>80.31865239809791</v>
      </c>
      <c r="D12" s="2"/>
      <c r="E12" s="9"/>
      <c r="F12" s="9"/>
      <c r="G12" s="9"/>
      <c r="H12" s="9"/>
      <c r="I12" s="64"/>
      <c r="J12" s="64"/>
      <c r="K12" s="9"/>
      <c r="L12" s="9"/>
      <c r="M12" s="9"/>
      <c r="N12" s="9"/>
    </row>
    <row r="13" spans="1:14">
      <c r="A13" s="44" t="s">
        <v>28</v>
      </c>
      <c r="B13" s="51">
        <v>76.210500391586407</v>
      </c>
      <c r="C13" s="51">
        <v>80.618831486747411</v>
      </c>
      <c r="D13" s="2"/>
      <c r="E13" s="9"/>
      <c r="F13" s="9"/>
      <c r="G13" s="9"/>
      <c r="H13" s="9"/>
      <c r="I13" s="64"/>
      <c r="J13" s="64"/>
      <c r="K13" s="9"/>
      <c r="L13" s="9"/>
      <c r="M13" s="9"/>
      <c r="N13" s="9"/>
    </row>
    <row r="14" spans="1:14">
      <c r="A14" s="44" t="s">
        <v>29</v>
      </c>
      <c r="B14" s="51">
        <v>76.506366023825606</v>
      </c>
      <c r="C14" s="51">
        <v>80.746273437911455</v>
      </c>
      <c r="D14" s="2"/>
      <c r="E14" s="9"/>
      <c r="F14" s="9"/>
      <c r="G14" s="9"/>
      <c r="H14" s="9"/>
      <c r="I14" s="64"/>
      <c r="J14" s="64"/>
      <c r="K14" s="9"/>
      <c r="L14" s="9"/>
      <c r="M14" s="9"/>
      <c r="N14" s="9"/>
    </row>
    <row r="15" spans="1:14">
      <c r="A15" s="44" t="s">
        <v>30</v>
      </c>
      <c r="B15" s="51">
        <v>76.77089525325502</v>
      </c>
      <c r="C15" s="51">
        <v>80.88849716026219</v>
      </c>
      <c r="D15" s="2"/>
      <c r="E15" s="9"/>
      <c r="F15" s="9"/>
      <c r="G15" s="9"/>
      <c r="H15" s="9"/>
      <c r="I15" s="64"/>
      <c r="J15" s="64"/>
      <c r="K15" s="9"/>
      <c r="L15" s="9"/>
      <c r="M15" s="9"/>
      <c r="N15" s="9"/>
    </row>
    <row r="16" spans="1:14">
      <c r="A16" s="44" t="s">
        <v>31</v>
      </c>
      <c r="B16" s="51">
        <v>77.050126269592553</v>
      </c>
      <c r="C16" s="51">
        <v>81.063303713261575</v>
      </c>
      <c r="D16" s="34"/>
      <c r="E16" s="34"/>
      <c r="F16" s="9"/>
      <c r="G16" s="9"/>
      <c r="H16" s="9"/>
      <c r="I16" s="64"/>
      <c r="J16" s="64"/>
      <c r="K16" s="9"/>
      <c r="L16" s="9"/>
      <c r="M16" s="9"/>
      <c r="N16" s="9"/>
    </row>
    <row r="17" spans="1:14">
      <c r="A17" s="44" t="s">
        <v>32</v>
      </c>
      <c r="B17" s="51">
        <v>77.098100861793881</v>
      </c>
      <c r="C17" s="51">
        <v>81.133788990726373</v>
      </c>
      <c r="D17" s="34"/>
      <c r="E17" s="49"/>
      <c r="F17" s="9"/>
      <c r="G17" s="9"/>
      <c r="H17" s="9"/>
      <c r="I17" s="64"/>
      <c r="J17" s="64"/>
      <c r="K17" s="9"/>
      <c r="L17" s="9"/>
      <c r="M17" s="9"/>
      <c r="N17" s="9"/>
    </row>
    <row r="18" spans="1:14">
      <c r="A18" s="44" t="s">
        <v>33</v>
      </c>
      <c r="B18" s="51">
        <v>77.07788645306789</v>
      </c>
      <c r="C18" s="51">
        <v>81.148303307331602</v>
      </c>
      <c r="D18" s="34"/>
      <c r="E18" s="49"/>
      <c r="F18" s="9"/>
      <c r="G18" s="9"/>
      <c r="H18" s="9"/>
      <c r="I18" s="64"/>
      <c r="J18" s="64"/>
      <c r="K18" s="9"/>
      <c r="L18" s="9"/>
      <c r="M18" s="9"/>
      <c r="N18" s="9"/>
    </row>
    <row r="19" spans="1:14">
      <c r="A19" s="44" t="s">
        <v>40</v>
      </c>
      <c r="B19" s="51">
        <v>77.016991593321308</v>
      </c>
      <c r="C19" s="51">
        <v>81.090772915011485</v>
      </c>
      <c r="D19" s="34"/>
      <c r="E19" s="49"/>
      <c r="F19" s="9"/>
      <c r="G19" s="9"/>
      <c r="H19" s="9"/>
      <c r="I19" s="64"/>
      <c r="J19" s="64"/>
      <c r="K19" s="9"/>
      <c r="L19" s="9"/>
      <c r="M19" s="9"/>
      <c r="N19" s="9"/>
    </row>
    <row r="20" spans="1:14">
      <c r="A20" s="44" t="s">
        <v>47</v>
      </c>
      <c r="B20" s="51">
        <v>77.046569140827913</v>
      </c>
      <c r="C20" s="51">
        <v>81.085222096798105</v>
      </c>
      <c r="D20" s="34"/>
      <c r="E20" s="49"/>
      <c r="F20" s="9"/>
      <c r="G20" s="9"/>
      <c r="H20" s="9"/>
      <c r="I20" s="64"/>
      <c r="J20" s="64"/>
      <c r="K20" s="9"/>
      <c r="L20" s="9"/>
      <c r="M20" s="9"/>
      <c r="N20" s="9"/>
    </row>
    <row r="21" spans="1:14">
      <c r="A21" s="44" t="s">
        <v>52</v>
      </c>
      <c r="B21" s="51">
        <v>77.134226865382772</v>
      </c>
      <c r="C21" s="51">
        <v>81.138329562920575</v>
      </c>
      <c r="D21" s="34"/>
      <c r="E21" s="34"/>
      <c r="F21" s="34"/>
      <c r="G21" s="9"/>
      <c r="H21" s="9"/>
      <c r="I21" s="64"/>
      <c r="J21" s="64"/>
      <c r="K21" s="9"/>
      <c r="L21" s="9"/>
      <c r="M21" s="9"/>
      <c r="N21" s="9"/>
    </row>
    <row r="22" spans="1:14">
      <c r="A22" s="77" t="s">
        <v>162</v>
      </c>
      <c r="B22" s="51">
        <v>76.790876654430193</v>
      </c>
      <c r="C22" s="51">
        <v>80.986780929543485</v>
      </c>
      <c r="D22" s="34"/>
      <c r="E22" s="49"/>
      <c r="F22" s="49"/>
      <c r="G22" s="9"/>
      <c r="H22" s="9"/>
      <c r="I22" s="64"/>
      <c r="J22" s="64"/>
      <c r="K22" s="9"/>
      <c r="L22" s="9"/>
      <c r="M22" s="9"/>
      <c r="N22" s="9"/>
    </row>
    <row r="23" spans="1:14">
      <c r="A23" s="77" t="s">
        <v>166</v>
      </c>
      <c r="B23" s="51">
        <v>76.573294358403984</v>
      </c>
      <c r="C23" s="51">
        <v>80.835523702075562</v>
      </c>
      <c r="D23" s="34"/>
      <c r="E23" s="49"/>
      <c r="F23" s="49"/>
      <c r="G23" s="9"/>
      <c r="H23" s="9"/>
      <c r="I23" s="64"/>
      <c r="J23" s="64"/>
      <c r="K23" s="9"/>
      <c r="L23" s="9"/>
      <c r="M23" s="9"/>
      <c r="N23" s="9"/>
    </row>
    <row r="24" spans="1:14">
      <c r="A24" s="78" t="s">
        <v>179</v>
      </c>
      <c r="B24" s="55">
        <v>76.51599688501986</v>
      </c>
      <c r="C24" s="55">
        <v>80.726699219388962</v>
      </c>
      <c r="D24" s="10"/>
      <c r="E24" s="10"/>
      <c r="F24" s="9"/>
      <c r="G24" s="9"/>
      <c r="H24" s="9"/>
      <c r="I24" s="64"/>
      <c r="J24" s="64"/>
      <c r="K24" s="9"/>
      <c r="L24" s="9"/>
      <c r="M24" s="9"/>
      <c r="N24" s="9"/>
    </row>
    <row r="25" spans="1:14">
      <c r="A25" s="44"/>
      <c r="B25" s="36"/>
      <c r="C25" s="36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58" t="s">
        <v>165</v>
      </c>
      <c r="B26" s="59"/>
    </row>
    <row r="27" spans="1:14">
      <c r="A27" s="117" t="s">
        <v>39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4">
      <c r="A28" s="106" t="s">
        <v>195</v>
      </c>
      <c r="B28" s="59"/>
    </row>
    <row r="29" spans="1:14">
      <c r="A29" s="59"/>
      <c r="B29" s="59"/>
    </row>
    <row r="30" spans="1:14">
      <c r="A30" s="113" t="s">
        <v>180</v>
      </c>
      <c r="B30" s="113"/>
    </row>
    <row r="36" spans="1:29">
      <c r="A36" s="36"/>
      <c r="B36" s="36"/>
    </row>
    <row r="38" spans="1:29">
      <c r="A38" s="10"/>
      <c r="B38" s="10"/>
    </row>
    <row r="42" spans="1:29">
      <c r="AC42" s="10"/>
    </row>
    <row r="43" spans="1:29">
      <c r="AC43" s="10"/>
    </row>
    <row r="51" spans="29:29">
      <c r="AC51" s="10"/>
    </row>
    <row r="52" spans="29:29">
      <c r="AC52" s="10"/>
    </row>
  </sheetData>
  <mergeCells count="4">
    <mergeCell ref="A30:B30"/>
    <mergeCell ref="J1:K1"/>
    <mergeCell ref="A27:M27"/>
    <mergeCell ref="A1:H1"/>
  </mergeCells>
  <hyperlinks>
    <hyperlink ref="J1" location="Contents!A1" display="back to contents" xr:uid="{00000000-0004-0000-0400-000000000000}"/>
    <hyperlink ref="A28" r:id="rId1" xr:uid="{68A94E65-0E26-4887-AA1C-B084FFD3976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47"/>
  <sheetViews>
    <sheetView workbookViewId="0">
      <selection sqref="A1:E1"/>
    </sheetView>
  </sheetViews>
  <sheetFormatPr defaultColWidth="9.1796875" defaultRowHeight="12.5"/>
  <cols>
    <col min="1" max="1" width="9.1796875" style="3"/>
    <col min="2" max="3" width="11.26953125" style="3" customWidth="1"/>
    <col min="4" max="4" width="16.26953125" style="3" customWidth="1"/>
    <col min="5" max="5" width="18.54296875" style="3" customWidth="1"/>
    <col min="6" max="6" width="13.54296875" style="3" customWidth="1"/>
    <col min="7" max="7" width="17.1796875" style="3" customWidth="1"/>
    <col min="8" max="16384" width="9.1796875" style="3"/>
  </cols>
  <sheetData>
    <row r="1" spans="1:10" ht="18" customHeight="1">
      <c r="A1" s="156" t="s">
        <v>159</v>
      </c>
      <c r="B1" s="156"/>
      <c r="C1" s="156"/>
      <c r="D1" s="156"/>
      <c r="E1" s="156"/>
      <c r="F1" s="68"/>
      <c r="G1" s="57" t="s">
        <v>45</v>
      </c>
      <c r="H1" s="18"/>
    </row>
    <row r="2" spans="1:10" ht="15" customHeight="1">
      <c r="A2" s="44"/>
      <c r="H2" s="30"/>
      <c r="I2" s="2"/>
    </row>
    <row r="3" spans="1:10" ht="15" customHeight="1">
      <c r="A3" s="121" t="s">
        <v>182</v>
      </c>
      <c r="B3" s="118" t="s">
        <v>41</v>
      </c>
      <c r="C3" s="118" t="s">
        <v>42</v>
      </c>
      <c r="D3" s="118" t="s">
        <v>50</v>
      </c>
      <c r="E3" s="118" t="s">
        <v>51</v>
      </c>
      <c r="F3" s="118" t="s">
        <v>48</v>
      </c>
      <c r="G3" s="118" t="s">
        <v>49</v>
      </c>
      <c r="H3" s="30"/>
      <c r="I3" s="2"/>
    </row>
    <row r="4" spans="1:10" ht="15" customHeight="1">
      <c r="A4" s="122"/>
      <c r="B4" s="119"/>
      <c r="C4" s="119"/>
      <c r="D4" s="119"/>
      <c r="E4" s="119"/>
      <c r="F4" s="119"/>
      <c r="G4" s="119"/>
      <c r="H4" s="30"/>
      <c r="I4" s="2"/>
    </row>
    <row r="5" spans="1:10">
      <c r="A5" s="123"/>
      <c r="B5" s="120"/>
      <c r="C5" s="120"/>
      <c r="D5" s="120"/>
      <c r="E5" s="120"/>
      <c r="F5" s="120"/>
      <c r="G5" s="120"/>
      <c r="H5" s="30"/>
      <c r="I5" s="2"/>
    </row>
    <row r="6" spans="1:10">
      <c r="A6" s="44" t="s">
        <v>18</v>
      </c>
      <c r="B6" s="46">
        <v>73.099820591626752</v>
      </c>
      <c r="C6" s="46">
        <v>78.563082531201218</v>
      </c>
      <c r="D6" s="46"/>
      <c r="E6" s="46"/>
      <c r="F6" s="47"/>
      <c r="G6" s="46"/>
      <c r="H6" s="2"/>
      <c r="I6" s="2"/>
      <c r="J6" s="2"/>
    </row>
    <row r="7" spans="1:10">
      <c r="A7" s="44" t="s">
        <v>19</v>
      </c>
      <c r="B7" s="47">
        <v>73.319483669435556</v>
      </c>
      <c r="C7" s="47">
        <v>78.784263342872677</v>
      </c>
      <c r="D7" s="47">
        <f>B7-B6</f>
        <v>0.21966307780880356</v>
      </c>
      <c r="E7" s="47">
        <f>C7-C6</f>
        <v>0.22118081167145931</v>
      </c>
      <c r="F7" s="48">
        <f>D7*52.2</f>
        <v>11.466412661619547</v>
      </c>
      <c r="G7" s="48">
        <f>E7*52.2</f>
        <v>11.545638369250177</v>
      </c>
      <c r="H7" s="30" t="str">
        <f t="shared" ref="H7:H27" si="0">A7</f>
        <v>2000-2002</v>
      </c>
      <c r="I7" s="2"/>
      <c r="J7" s="2"/>
    </row>
    <row r="8" spans="1:10">
      <c r="A8" s="44" t="s">
        <v>20</v>
      </c>
      <c r="B8" s="47">
        <v>73.50650672048738</v>
      </c>
      <c r="C8" s="47">
        <v>78.870733308363356</v>
      </c>
      <c r="D8" s="47">
        <f t="shared" ref="D8:D25" si="1">B8-B7</f>
        <v>0.18702305105182404</v>
      </c>
      <c r="E8" s="47">
        <f t="shared" ref="E8:E25" si="2">C8-C7</f>
        <v>8.6469965490678646E-2</v>
      </c>
      <c r="F8" s="48">
        <f t="shared" ref="F8:F16" si="3">D8*52.2</f>
        <v>9.7626032649052146</v>
      </c>
      <c r="G8" s="48">
        <f t="shared" ref="G8:G16" si="4">E8*52.2</f>
        <v>4.5137321986134253</v>
      </c>
      <c r="H8" s="30" t="str">
        <f t="shared" si="0"/>
        <v>2001-2003</v>
      </c>
      <c r="I8" s="2"/>
      <c r="J8" s="2"/>
    </row>
    <row r="9" spans="1:10">
      <c r="A9" s="44" t="s">
        <v>21</v>
      </c>
      <c r="B9" s="47">
        <v>73.789675385177702</v>
      </c>
      <c r="C9" s="47">
        <v>79.06342797292443</v>
      </c>
      <c r="D9" s="47">
        <f t="shared" si="1"/>
        <v>0.2831686646903222</v>
      </c>
      <c r="E9" s="47">
        <f t="shared" si="2"/>
        <v>0.19269466456107409</v>
      </c>
      <c r="F9" s="48">
        <f t="shared" si="3"/>
        <v>14.78140429683482</v>
      </c>
      <c r="G9" s="48">
        <f t="shared" si="4"/>
        <v>10.058661490088069</v>
      </c>
      <c r="H9" s="30" t="str">
        <f t="shared" si="0"/>
        <v>2002-2004</v>
      </c>
      <c r="I9" s="2"/>
      <c r="J9" s="2"/>
    </row>
    <row r="10" spans="1:10">
      <c r="A10" s="44" t="s">
        <v>22</v>
      </c>
      <c r="B10" s="47">
        <v>74.232536933857318</v>
      </c>
      <c r="C10" s="47">
        <v>79.259545701141363</v>
      </c>
      <c r="D10" s="47">
        <f t="shared" si="1"/>
        <v>0.44286154867961613</v>
      </c>
      <c r="E10" s="47">
        <f t="shared" si="2"/>
        <v>0.19611772821693307</v>
      </c>
      <c r="F10" s="48">
        <f t="shared" si="3"/>
        <v>23.117372841075962</v>
      </c>
      <c r="G10" s="48">
        <f t="shared" si="4"/>
        <v>10.237345412923908</v>
      </c>
      <c r="H10" s="30" t="str">
        <f t="shared" si="0"/>
        <v>2003-2005</v>
      </c>
      <c r="I10" s="2"/>
      <c r="J10" s="2"/>
    </row>
    <row r="11" spans="1:10">
      <c r="A11" s="44" t="s">
        <v>23</v>
      </c>
      <c r="B11" s="47">
        <v>74.5989660030192</v>
      </c>
      <c r="C11" s="47">
        <v>79.552515975394755</v>
      </c>
      <c r="D11" s="47">
        <f t="shared" si="1"/>
        <v>0.36642906916188167</v>
      </c>
      <c r="E11" s="47">
        <f t="shared" si="2"/>
        <v>0.29297027425339195</v>
      </c>
      <c r="F11" s="48">
        <f t="shared" si="3"/>
        <v>19.127597410250225</v>
      </c>
      <c r="G11" s="48">
        <f t="shared" si="4"/>
        <v>15.293048316027061</v>
      </c>
      <c r="H11" s="30" t="str">
        <f t="shared" si="0"/>
        <v>2004-2006</v>
      </c>
      <c r="I11" s="2"/>
      <c r="J11" s="2"/>
    </row>
    <row r="12" spans="1:10">
      <c r="A12" s="44" t="s">
        <v>24</v>
      </c>
      <c r="B12" s="47">
        <v>74.798845191833919</v>
      </c>
      <c r="C12" s="47">
        <v>79.686955427106184</v>
      </c>
      <c r="D12" s="47">
        <f t="shared" si="1"/>
        <v>0.19987918881471956</v>
      </c>
      <c r="E12" s="47">
        <f t="shared" si="2"/>
        <v>0.13443945171142957</v>
      </c>
      <c r="F12" s="48">
        <f t="shared" si="3"/>
        <v>10.433693656128362</v>
      </c>
      <c r="G12" s="48">
        <f t="shared" si="4"/>
        <v>7.0177393793366241</v>
      </c>
      <c r="H12" s="30" t="str">
        <f t="shared" si="0"/>
        <v>2005-2007</v>
      </c>
      <c r="I12" s="2"/>
      <c r="J12" s="2"/>
    </row>
    <row r="13" spans="1:10">
      <c r="A13" s="44" t="s">
        <v>25</v>
      </c>
      <c r="B13" s="47">
        <v>74.996418684512562</v>
      </c>
      <c r="C13" s="47">
        <v>79.842851912538919</v>
      </c>
      <c r="D13" s="47">
        <f t="shared" si="1"/>
        <v>0.19757349267864299</v>
      </c>
      <c r="E13" s="47">
        <f t="shared" si="2"/>
        <v>0.15589648543273427</v>
      </c>
      <c r="F13" s="48">
        <f t="shared" si="3"/>
        <v>10.313336317825165</v>
      </c>
      <c r="G13" s="48">
        <f t="shared" si="4"/>
        <v>8.1377965395887291</v>
      </c>
      <c r="H13" s="30" t="str">
        <f t="shared" si="0"/>
        <v>2006-2008</v>
      </c>
      <c r="I13" s="2"/>
      <c r="J13" s="2"/>
    </row>
    <row r="14" spans="1:10">
      <c r="A14" s="44" t="s">
        <v>26</v>
      </c>
      <c r="B14" s="47">
        <v>75.34791338519598</v>
      </c>
      <c r="C14" s="47">
        <v>80.055613916948872</v>
      </c>
      <c r="D14" s="47">
        <f t="shared" si="1"/>
        <v>0.3514947006834177</v>
      </c>
      <c r="E14" s="47">
        <f t="shared" si="2"/>
        <v>0.21276200440995297</v>
      </c>
      <c r="F14" s="48">
        <f t="shared" si="3"/>
        <v>18.348023375674405</v>
      </c>
      <c r="G14" s="48">
        <f t="shared" si="4"/>
        <v>11.106176630199545</v>
      </c>
      <c r="H14" s="30" t="str">
        <f t="shared" si="0"/>
        <v>2007-2009</v>
      </c>
      <c r="I14" s="2"/>
      <c r="J14" s="2"/>
    </row>
    <row r="15" spans="1:10">
      <c r="A15" s="44" t="s">
        <v>27</v>
      </c>
      <c r="B15" s="47">
        <v>75.799710831249953</v>
      </c>
      <c r="C15" s="47">
        <v>80.31865239809791</v>
      </c>
      <c r="D15" s="47">
        <f t="shared" si="1"/>
        <v>0.45179744605397332</v>
      </c>
      <c r="E15" s="47">
        <f t="shared" si="2"/>
        <v>0.26303848114903872</v>
      </c>
      <c r="F15" s="48">
        <f t="shared" si="3"/>
        <v>23.58382668401741</v>
      </c>
      <c r="G15" s="48">
        <f t="shared" si="4"/>
        <v>13.730608715979821</v>
      </c>
      <c r="H15" s="30" t="str">
        <f t="shared" si="0"/>
        <v>2008-2010</v>
      </c>
      <c r="I15" s="2"/>
      <c r="J15" s="2"/>
    </row>
    <row r="16" spans="1:10">
      <c r="A16" s="44" t="s">
        <v>28</v>
      </c>
      <c r="B16" s="47">
        <v>76.210500391586407</v>
      </c>
      <c r="C16" s="47">
        <v>80.618831486747411</v>
      </c>
      <c r="D16" s="47">
        <f t="shared" si="1"/>
        <v>0.41078956033645397</v>
      </c>
      <c r="E16" s="47">
        <f t="shared" si="2"/>
        <v>0.30017908864950016</v>
      </c>
      <c r="F16" s="48">
        <f t="shared" si="3"/>
        <v>21.443215049562898</v>
      </c>
      <c r="G16" s="48">
        <f t="shared" si="4"/>
        <v>15.669348427503909</v>
      </c>
      <c r="H16" s="30" t="str">
        <f t="shared" si="0"/>
        <v>2009-2011</v>
      </c>
      <c r="I16" s="2"/>
      <c r="J16" s="2"/>
    </row>
    <row r="17" spans="1:12">
      <c r="A17" s="44" t="s">
        <v>29</v>
      </c>
      <c r="B17" s="47">
        <v>76.506366023825606</v>
      </c>
      <c r="C17" s="47">
        <v>80.746273437911455</v>
      </c>
      <c r="D17" s="47">
        <f t="shared" si="1"/>
        <v>0.29586563223919882</v>
      </c>
      <c r="E17" s="47">
        <f t="shared" si="2"/>
        <v>0.12744195116404455</v>
      </c>
      <c r="F17" s="48">
        <f t="shared" ref="F17:F25" si="5">D17*52.2</f>
        <v>15.444186002886179</v>
      </c>
      <c r="G17" s="48">
        <f t="shared" ref="G17:G25" si="6">E17*52.2</f>
        <v>6.6524698507631257</v>
      </c>
      <c r="H17" s="30" t="str">
        <f t="shared" si="0"/>
        <v>2010-2012</v>
      </c>
      <c r="I17" s="2"/>
      <c r="J17" s="2"/>
    </row>
    <row r="18" spans="1:12">
      <c r="A18" s="44" t="s">
        <v>30</v>
      </c>
      <c r="B18" s="47">
        <v>76.77089525325502</v>
      </c>
      <c r="C18" s="47">
        <v>80.88849716026219</v>
      </c>
      <c r="D18" s="47">
        <f t="shared" si="1"/>
        <v>0.2645292294294137</v>
      </c>
      <c r="E18" s="47">
        <f t="shared" si="2"/>
        <v>0.14222372235073522</v>
      </c>
      <c r="F18" s="48">
        <f t="shared" si="5"/>
        <v>13.808425776215396</v>
      </c>
      <c r="G18" s="48">
        <f t="shared" si="6"/>
        <v>7.4240783067083784</v>
      </c>
      <c r="H18" s="30" t="str">
        <f t="shared" si="0"/>
        <v>2011-2013</v>
      </c>
      <c r="I18" s="2"/>
      <c r="J18" s="2"/>
    </row>
    <row r="19" spans="1:12">
      <c r="A19" s="44" t="s">
        <v>31</v>
      </c>
      <c r="B19" s="47">
        <v>77.050126269592553</v>
      </c>
      <c r="C19" s="47">
        <v>81.063303713261575</v>
      </c>
      <c r="D19" s="47">
        <f t="shared" si="1"/>
        <v>0.27923101633753333</v>
      </c>
      <c r="E19" s="47">
        <f t="shared" si="2"/>
        <v>0.17480655299938519</v>
      </c>
      <c r="F19" s="48">
        <f t="shared" si="5"/>
        <v>14.57585905281924</v>
      </c>
      <c r="G19" s="48">
        <f t="shared" si="6"/>
        <v>9.1249020665679073</v>
      </c>
      <c r="H19" s="30" t="str">
        <f t="shared" si="0"/>
        <v>2012-2014</v>
      </c>
      <c r="I19" s="2"/>
      <c r="J19" s="2"/>
    </row>
    <row r="20" spans="1:12">
      <c r="A20" s="44" t="s">
        <v>32</v>
      </c>
      <c r="B20" s="47">
        <v>77.098100861793881</v>
      </c>
      <c r="C20" s="47">
        <v>81.133788990726373</v>
      </c>
      <c r="D20" s="47">
        <f t="shared" si="1"/>
        <v>4.7974592201327937E-2</v>
      </c>
      <c r="E20" s="47">
        <f t="shared" si="2"/>
        <v>7.0485277464797491E-2</v>
      </c>
      <c r="F20" s="48">
        <f t="shared" si="5"/>
        <v>2.5042737129093187</v>
      </c>
      <c r="G20" s="48">
        <f t="shared" si="6"/>
        <v>3.6793314836624291</v>
      </c>
      <c r="H20" s="30" t="str">
        <f t="shared" si="0"/>
        <v>2013-2015</v>
      </c>
      <c r="I20" s="2"/>
      <c r="J20" s="2"/>
    </row>
    <row r="21" spans="1:12">
      <c r="A21" s="44" t="s">
        <v>33</v>
      </c>
      <c r="B21" s="47">
        <v>77.07788645306789</v>
      </c>
      <c r="C21" s="47">
        <v>81.148303307331602</v>
      </c>
      <c r="D21" s="47">
        <f t="shared" si="1"/>
        <v>-2.0214408725991007E-2</v>
      </c>
      <c r="E21" s="47">
        <f t="shared" si="2"/>
        <v>1.4514316605229283E-2</v>
      </c>
      <c r="F21" s="48">
        <f t="shared" si="5"/>
        <v>-1.0551921354967306</v>
      </c>
      <c r="G21" s="48">
        <f t="shared" si="6"/>
        <v>0.75764732679296865</v>
      </c>
      <c r="H21" s="30" t="str">
        <f t="shared" si="0"/>
        <v>2014-2016</v>
      </c>
      <c r="J21" s="2"/>
    </row>
    <row r="22" spans="1:12">
      <c r="A22" s="44" t="s">
        <v>40</v>
      </c>
      <c r="B22" s="47">
        <v>77.016991593321308</v>
      </c>
      <c r="C22" s="47">
        <v>81.090772915011485</v>
      </c>
      <c r="D22" s="47">
        <f t="shared" si="1"/>
        <v>-6.0894859746582597E-2</v>
      </c>
      <c r="E22" s="47">
        <f t="shared" si="2"/>
        <v>-5.7530392320117585E-2</v>
      </c>
      <c r="F22" s="48">
        <f t="shared" si="5"/>
        <v>-3.1787116787716116</v>
      </c>
      <c r="G22" s="48">
        <f t="shared" si="6"/>
        <v>-3.0030864791101379</v>
      </c>
      <c r="H22" s="30" t="str">
        <f t="shared" si="0"/>
        <v>2015-2017</v>
      </c>
      <c r="J22" s="2"/>
    </row>
    <row r="23" spans="1:12">
      <c r="A23" s="44" t="s">
        <v>47</v>
      </c>
      <c r="B23" s="47">
        <v>77.046569140827913</v>
      </c>
      <c r="C23" s="47">
        <v>81.085222096798105</v>
      </c>
      <c r="D23" s="47">
        <f t="shared" si="1"/>
        <v>2.9577547506605129E-2</v>
      </c>
      <c r="E23" s="47">
        <f t="shared" si="2"/>
        <v>-5.5508182133792161E-3</v>
      </c>
      <c r="F23" s="48">
        <f t="shared" si="5"/>
        <v>1.5439479798447877</v>
      </c>
      <c r="G23" s="48">
        <f t="shared" si="6"/>
        <v>-0.28975271073839509</v>
      </c>
      <c r="H23" s="30"/>
      <c r="J23" s="2"/>
    </row>
    <row r="24" spans="1:12">
      <c r="A24" s="44" t="s">
        <v>52</v>
      </c>
      <c r="B24" s="47">
        <v>77.134226865382772</v>
      </c>
      <c r="C24" s="47">
        <v>81.138329562920575</v>
      </c>
      <c r="D24" s="47">
        <f t="shared" si="1"/>
        <v>8.7657724554858873E-2</v>
      </c>
      <c r="E24" s="47">
        <f t="shared" si="2"/>
        <v>5.3107466122469305E-2</v>
      </c>
      <c r="F24" s="48">
        <f t="shared" si="5"/>
        <v>4.5757332217636337</v>
      </c>
      <c r="G24" s="48">
        <f t="shared" si="6"/>
        <v>2.772209731592898</v>
      </c>
      <c r="H24" s="30"/>
      <c r="J24" s="2"/>
    </row>
    <row r="25" spans="1:12">
      <c r="A25" s="77" t="s">
        <v>162</v>
      </c>
      <c r="B25" s="47">
        <v>76.790876654430193</v>
      </c>
      <c r="C25" s="47">
        <v>80.986780929543485</v>
      </c>
      <c r="D25" s="47">
        <f t="shared" si="1"/>
        <v>-0.343350210952579</v>
      </c>
      <c r="E25" s="47">
        <f t="shared" si="2"/>
        <v>-0.15154863337708946</v>
      </c>
      <c r="F25" s="48">
        <f t="shared" si="5"/>
        <v>-17.922881011724623</v>
      </c>
      <c r="G25" s="48">
        <f t="shared" si="6"/>
        <v>-7.9108386622840703</v>
      </c>
      <c r="H25" s="30"/>
      <c r="J25" s="2"/>
    </row>
    <row r="26" spans="1:12">
      <c r="A26" s="77" t="s">
        <v>166</v>
      </c>
      <c r="B26" s="47">
        <v>76.573294358403984</v>
      </c>
      <c r="C26" s="47">
        <v>80.835523702075562</v>
      </c>
      <c r="D26" s="47">
        <f>B26-B25</f>
        <v>-0.21758229602620816</v>
      </c>
      <c r="E26" s="47">
        <f>C26-C25</f>
        <v>-0.15125722746792292</v>
      </c>
      <c r="F26" s="48">
        <f t="shared" ref="F26" si="7">D26*52.2</f>
        <v>-11.357795852568067</v>
      </c>
      <c r="G26" s="48">
        <f t="shared" ref="G26" si="8">E26*52.2</f>
        <v>-7.8956272738255766</v>
      </c>
      <c r="H26" s="30"/>
      <c r="J26" s="2"/>
    </row>
    <row r="27" spans="1:12">
      <c r="A27" s="78" t="s">
        <v>179</v>
      </c>
      <c r="B27" s="60">
        <v>76.51599688501986</v>
      </c>
      <c r="C27" s="60">
        <v>80.726699219389005</v>
      </c>
      <c r="D27" s="60">
        <f>B27-B26</f>
        <v>-5.7297473384124942E-2</v>
      </c>
      <c r="E27" s="60">
        <f>C27-C26</f>
        <v>-0.10882448268655764</v>
      </c>
      <c r="F27" s="61">
        <f>D27*52.2</f>
        <v>-2.9909281106513221</v>
      </c>
      <c r="G27" s="61">
        <f>E27*52.2</f>
        <v>-5.6806379962383096</v>
      </c>
      <c r="H27" s="30" t="str">
        <f t="shared" si="0"/>
        <v>2020-2022</v>
      </c>
      <c r="J27" s="2"/>
    </row>
    <row r="28" spans="1:12">
      <c r="A28" s="44"/>
      <c r="H28" s="30"/>
    </row>
    <row r="29" spans="1:12" s="9" customFormat="1">
      <c r="A29" s="62" t="s">
        <v>165</v>
      </c>
      <c r="B29" s="49"/>
      <c r="C29" s="49"/>
      <c r="F29" s="49"/>
      <c r="G29" s="49"/>
    </row>
    <row r="30" spans="1:12">
      <c r="A30" s="117" t="s">
        <v>39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06" t="s">
        <v>195</v>
      </c>
      <c r="B31" s="59"/>
    </row>
    <row r="32" spans="1:12">
      <c r="A32" s="59"/>
      <c r="B32" s="59"/>
    </row>
    <row r="33" spans="1:7">
      <c r="A33" s="115" t="s">
        <v>180</v>
      </c>
      <c r="B33" s="115"/>
      <c r="C33" s="50">
        <f>((B27-B19)/4)*52.2</f>
        <v>-6.9703884686736544</v>
      </c>
      <c r="D33" s="50">
        <f>((C27-C19)/4)*52.2</f>
        <v>-4.3926886450370484</v>
      </c>
    </row>
    <row r="34" spans="1:7">
      <c r="C34" s="44"/>
    </row>
    <row r="35" spans="1:7">
      <c r="C35" s="44"/>
    </row>
    <row r="36" spans="1:7">
      <c r="C36" s="44"/>
    </row>
    <row r="37" spans="1:7">
      <c r="C37" s="44"/>
    </row>
    <row r="38" spans="1:7">
      <c r="C38" s="44"/>
    </row>
    <row r="39" spans="1:7">
      <c r="C39" s="44"/>
    </row>
    <row r="40" spans="1:7">
      <c r="C40" s="44"/>
    </row>
    <row r="41" spans="1:7">
      <c r="C41" s="44"/>
    </row>
    <row r="42" spans="1:7">
      <c r="C42" s="44"/>
    </row>
    <row r="43" spans="1:7">
      <c r="C43" s="44"/>
      <c r="F43" s="10"/>
      <c r="G43" s="10"/>
    </row>
    <row r="44" spans="1:7">
      <c r="C44" s="44"/>
    </row>
    <row r="45" spans="1:7">
      <c r="C45" s="44"/>
    </row>
    <row r="46" spans="1:7">
      <c r="C46" s="44"/>
    </row>
    <row r="47" spans="1:7">
      <c r="C47" s="44"/>
    </row>
  </sheetData>
  <mergeCells count="10">
    <mergeCell ref="F3:F5"/>
    <mergeCell ref="G3:G5"/>
    <mergeCell ref="A30:L30"/>
    <mergeCell ref="A33:B33"/>
    <mergeCell ref="A1:E1"/>
    <mergeCell ref="A3:A5"/>
    <mergeCell ref="B3:B5"/>
    <mergeCell ref="C3:C5"/>
    <mergeCell ref="D3:D5"/>
    <mergeCell ref="E3:E5"/>
  </mergeCells>
  <hyperlinks>
    <hyperlink ref="G1" location="Contents!A1" display="back to contents" xr:uid="{00000000-0004-0000-0600-000000000000}"/>
    <hyperlink ref="A31" r:id="rId1" xr:uid="{B8B08102-02B3-468C-80AE-7C1A53804E6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L46"/>
  <sheetViews>
    <sheetView workbookViewId="0">
      <selection sqref="A1:I1"/>
    </sheetView>
  </sheetViews>
  <sheetFormatPr defaultColWidth="9.1796875" defaultRowHeight="12.5"/>
  <cols>
    <col min="1" max="1" width="15.26953125" style="3" customWidth="1"/>
    <col min="2" max="2" width="10.453125" style="3" customWidth="1"/>
    <col min="3" max="3" width="10.54296875" style="3" customWidth="1"/>
    <col min="4" max="4" width="12.453125" style="3" customWidth="1"/>
    <col min="5" max="5" width="10.1796875" style="3" customWidth="1"/>
    <col min="6" max="6" width="10.7265625" style="3" customWidth="1"/>
    <col min="7" max="16384" width="9.1796875" style="3"/>
  </cols>
  <sheetData>
    <row r="1" spans="1:12" ht="18" customHeight="1">
      <c r="A1" s="155" t="s">
        <v>190</v>
      </c>
      <c r="B1" s="155"/>
      <c r="C1" s="155"/>
      <c r="D1" s="155"/>
      <c r="E1" s="155"/>
      <c r="F1" s="155"/>
      <c r="G1" s="155"/>
      <c r="H1" s="155"/>
      <c r="I1" s="155"/>
      <c r="K1" s="116" t="s">
        <v>45</v>
      </c>
      <c r="L1" s="116"/>
    </row>
    <row r="2" spans="1:12">
      <c r="B2" s="124" t="s">
        <v>168</v>
      </c>
      <c r="C2" s="125"/>
      <c r="D2" s="124" t="s">
        <v>169</v>
      </c>
      <c r="E2" s="125"/>
    </row>
    <row r="3" spans="1:12" ht="14.5">
      <c r="A3" s="84" t="s">
        <v>183</v>
      </c>
      <c r="B3" s="84" t="s">
        <v>34</v>
      </c>
      <c r="C3" s="84" t="s">
        <v>35</v>
      </c>
      <c r="D3" s="84" t="s">
        <v>34</v>
      </c>
      <c r="E3" s="84" t="s">
        <v>35</v>
      </c>
    </row>
    <row r="4" spans="1:12">
      <c r="A4" s="52" t="s">
        <v>0</v>
      </c>
      <c r="B4" s="81">
        <v>12.3587469320683</v>
      </c>
      <c r="C4" s="81">
        <v>16.03117047266057</v>
      </c>
      <c r="D4" s="10">
        <v>4.2434067881958164</v>
      </c>
      <c r="E4" s="10">
        <v>5.1971985354226158</v>
      </c>
    </row>
    <row r="5" spans="1:12">
      <c r="A5" s="52" t="s">
        <v>1</v>
      </c>
      <c r="B5" s="81">
        <v>12.4335545514715</v>
      </c>
      <c r="C5" s="81">
        <v>16.169344777405371</v>
      </c>
      <c r="D5" s="10">
        <v>4.2745213601844858</v>
      </c>
      <c r="E5" s="10">
        <v>5.235114120290584</v>
      </c>
    </row>
    <row r="6" spans="1:12">
      <c r="A6" s="52" t="s">
        <v>2</v>
      </c>
      <c r="B6" s="81">
        <v>12.512891805919329</v>
      </c>
      <c r="C6" s="81">
        <v>16.275762803023628</v>
      </c>
      <c r="D6" s="10">
        <v>4.3209953595019082</v>
      </c>
      <c r="E6" s="10">
        <v>5.3125126588406903</v>
      </c>
    </row>
    <row r="7" spans="1:12">
      <c r="A7" s="52" t="s">
        <v>3</v>
      </c>
      <c r="B7" s="81">
        <v>12.5417266154105</v>
      </c>
      <c r="C7" s="81">
        <v>16.33615922155775</v>
      </c>
      <c r="D7" s="10">
        <v>4.2667228082190629</v>
      </c>
      <c r="E7" s="10">
        <v>5.3312120141450494</v>
      </c>
    </row>
    <row r="8" spans="1:12">
      <c r="A8" s="52" t="s">
        <v>4</v>
      </c>
      <c r="B8" s="81">
        <v>12.63718030259847</v>
      </c>
      <c r="C8" s="81">
        <v>16.366482954035028</v>
      </c>
      <c r="D8" s="10">
        <v>4.2728929307977799</v>
      </c>
      <c r="E8" s="10">
        <v>5.4040216834513108</v>
      </c>
    </row>
    <row r="9" spans="1:12">
      <c r="A9" s="52" t="s">
        <v>5</v>
      </c>
      <c r="B9" s="81">
        <v>12.7943629248914</v>
      </c>
      <c r="C9" s="81">
        <v>16.524163449899259</v>
      </c>
      <c r="D9" s="10">
        <v>4.3141141036264221</v>
      </c>
      <c r="E9" s="10">
        <v>5.5251993640934458</v>
      </c>
    </row>
    <row r="10" spans="1:12">
      <c r="A10" s="52" t="s">
        <v>6</v>
      </c>
      <c r="B10" s="81">
        <v>12.84341336020923</v>
      </c>
      <c r="C10" s="81">
        <v>16.510465992389321</v>
      </c>
      <c r="D10" s="10">
        <v>4.3184525895300299</v>
      </c>
      <c r="E10" s="10">
        <v>5.5277927851811404</v>
      </c>
    </row>
    <row r="11" spans="1:12">
      <c r="A11" s="52" t="s">
        <v>7</v>
      </c>
      <c r="B11" s="81">
        <v>12.94760339864348</v>
      </c>
      <c r="C11" s="81">
        <v>16.575660482076639</v>
      </c>
      <c r="D11" s="10">
        <v>4.3872888441887454</v>
      </c>
      <c r="E11" s="10">
        <v>5.5466634490074638</v>
      </c>
    </row>
    <row r="12" spans="1:12">
      <c r="A12" s="52" t="s">
        <v>8</v>
      </c>
      <c r="B12" s="81">
        <v>13.04525218328005</v>
      </c>
      <c r="C12" s="81">
        <v>16.658187915251609</v>
      </c>
      <c r="D12" s="10">
        <v>4.4434395411738699</v>
      </c>
      <c r="E12" s="10">
        <v>5.5702653233647794</v>
      </c>
    </row>
    <row r="13" spans="1:12">
      <c r="A13" s="52" t="s">
        <v>9</v>
      </c>
      <c r="B13" s="81">
        <v>13.2579128350222</v>
      </c>
      <c r="C13" s="81">
        <v>16.882825714669451</v>
      </c>
      <c r="D13" s="10">
        <v>4.5581942797481654</v>
      </c>
      <c r="E13" s="10">
        <v>5.7359980500771854</v>
      </c>
    </row>
    <row r="14" spans="1:12">
      <c r="A14" s="52" t="s">
        <v>10</v>
      </c>
      <c r="B14" s="81">
        <v>13.25535281837654</v>
      </c>
      <c r="C14" s="81">
        <v>16.818704115668542</v>
      </c>
      <c r="D14" s="10">
        <v>4.479211032010384</v>
      </c>
      <c r="E14" s="10">
        <v>5.6512042174033539</v>
      </c>
    </row>
    <row r="15" spans="1:12">
      <c r="A15" s="52" t="s">
        <v>11</v>
      </c>
      <c r="B15" s="81">
        <v>13.40269564292347</v>
      </c>
      <c r="C15" s="81">
        <v>16.93758541165661</v>
      </c>
      <c r="D15" s="10">
        <v>4.5206539975388784</v>
      </c>
      <c r="E15" s="10">
        <v>5.7152988260182109</v>
      </c>
    </row>
    <row r="16" spans="1:12">
      <c r="A16" s="52" t="s">
        <v>12</v>
      </c>
      <c r="B16" s="81">
        <v>13.533332225804839</v>
      </c>
      <c r="C16" s="81">
        <v>17.0022594467986</v>
      </c>
      <c r="D16" s="10">
        <v>4.556216466847661</v>
      </c>
      <c r="E16" s="10">
        <v>5.6921003881474839</v>
      </c>
    </row>
    <row r="17" spans="1:5">
      <c r="A17" s="52" t="s">
        <v>13</v>
      </c>
      <c r="B17" s="81">
        <v>13.761888165272181</v>
      </c>
      <c r="C17" s="81">
        <v>17.254988770837361</v>
      </c>
      <c r="D17" s="10">
        <v>4.6347051674856203</v>
      </c>
      <c r="E17" s="10">
        <v>5.8135174886906062</v>
      </c>
    </row>
    <row r="18" spans="1:5">
      <c r="A18" s="52" t="s">
        <v>14</v>
      </c>
      <c r="B18" s="81">
        <v>13.878680576125239</v>
      </c>
      <c r="C18" s="81">
        <v>17.31166199296694</v>
      </c>
      <c r="D18" s="10">
        <v>4.6786988637181137</v>
      </c>
      <c r="E18" s="10">
        <v>5.7754887859540451</v>
      </c>
    </row>
    <row r="19" spans="1:5">
      <c r="A19" s="52" t="s">
        <v>15</v>
      </c>
      <c r="B19" s="81">
        <v>14.05098330635307</v>
      </c>
      <c r="C19" s="81">
        <v>17.441766847402182</v>
      </c>
      <c r="D19" s="10">
        <v>4.7594892573424534</v>
      </c>
      <c r="E19" s="10">
        <v>5.7937070830594006</v>
      </c>
    </row>
    <row r="20" spans="1:5">
      <c r="A20" s="52" t="s">
        <v>16</v>
      </c>
      <c r="B20" s="81">
        <v>14.211173961135341</v>
      </c>
      <c r="C20" s="81">
        <v>17.486477571925821</v>
      </c>
      <c r="D20" s="10">
        <v>4.7805058051921119</v>
      </c>
      <c r="E20" s="10">
        <v>5.7594344928754433</v>
      </c>
    </row>
    <row r="21" spans="1:5">
      <c r="A21" s="52" t="s">
        <v>17</v>
      </c>
      <c r="B21" s="81">
        <v>14.41985092772412</v>
      </c>
      <c r="C21" s="81">
        <v>17.621844936356169</v>
      </c>
      <c r="D21" s="10">
        <v>4.835372141004072</v>
      </c>
      <c r="E21" s="10">
        <v>5.829320359967717</v>
      </c>
    </row>
    <row r="22" spans="1:5">
      <c r="A22" s="52" t="s">
        <v>18</v>
      </c>
      <c r="B22" s="81">
        <v>14.66223220447228</v>
      </c>
      <c r="C22" s="81">
        <v>17.804255659328561</v>
      </c>
      <c r="D22" s="10">
        <v>4.8883378801837631</v>
      </c>
      <c r="E22" s="10">
        <v>5.8929794772532293</v>
      </c>
    </row>
    <row r="23" spans="1:5">
      <c r="A23" s="52" t="s">
        <v>19</v>
      </c>
      <c r="B23" s="81">
        <v>14.92192578681977</v>
      </c>
      <c r="C23" s="81">
        <v>18.013059514867031</v>
      </c>
      <c r="D23" s="10">
        <v>4.9835409491485292</v>
      </c>
      <c r="E23" s="10">
        <v>5.9637289746349564</v>
      </c>
    </row>
    <row r="24" spans="1:5">
      <c r="A24" s="52" t="s">
        <v>20</v>
      </c>
      <c r="B24" s="81">
        <v>15.04727267930382</v>
      </c>
      <c r="C24" s="81">
        <v>18.089904490468719</v>
      </c>
      <c r="D24" s="10">
        <v>4.9167791175417301</v>
      </c>
      <c r="E24" s="10">
        <v>5.89286087846863</v>
      </c>
    </row>
    <row r="25" spans="1:5">
      <c r="A25" s="52" t="s">
        <v>21</v>
      </c>
      <c r="B25" s="81">
        <v>15.223436942668931</v>
      </c>
      <c r="C25" s="81">
        <v>18.20064489932988</v>
      </c>
      <c r="D25" s="10">
        <v>4.9373685634523152</v>
      </c>
      <c r="E25" s="10">
        <v>5.9016827745546809</v>
      </c>
    </row>
    <row r="26" spans="1:5">
      <c r="A26" s="52" t="s">
        <v>22</v>
      </c>
      <c r="B26" s="81">
        <v>15.443537847283981</v>
      </c>
      <c r="C26" s="81">
        <v>18.35464818611014</v>
      </c>
      <c r="D26" s="10">
        <v>5.0057460765964796</v>
      </c>
      <c r="E26" s="10">
        <v>5.973708213453671</v>
      </c>
    </row>
    <row r="27" spans="1:5">
      <c r="A27" s="52" t="s">
        <v>23</v>
      </c>
      <c r="B27" s="81">
        <v>15.78195417129365</v>
      </c>
      <c r="C27" s="81">
        <v>18.57542562519733</v>
      </c>
      <c r="D27" s="10">
        <v>5.1588499106304671</v>
      </c>
      <c r="E27" s="10">
        <v>6.1077177531441276</v>
      </c>
    </row>
    <row r="28" spans="1:5">
      <c r="A28" s="52" t="s">
        <v>24</v>
      </c>
      <c r="B28" s="81">
        <v>15.95364152880194</v>
      </c>
      <c r="C28" s="81">
        <v>18.687998264450741</v>
      </c>
      <c r="D28" s="10">
        <v>5.1920852673304339</v>
      </c>
      <c r="E28" s="10">
        <v>6.1290304126327557</v>
      </c>
    </row>
    <row r="29" spans="1:5">
      <c r="A29" s="52" t="s">
        <v>25</v>
      </c>
      <c r="B29" s="82">
        <v>16.161599550367729</v>
      </c>
      <c r="C29" s="82">
        <v>18.786351624907731</v>
      </c>
      <c r="D29" s="10">
        <v>5.247643768086478</v>
      </c>
      <c r="E29" s="10">
        <v>6.1370888526661123</v>
      </c>
    </row>
    <row r="30" spans="1:5">
      <c r="A30" s="52" t="s">
        <v>26</v>
      </c>
      <c r="B30" s="82">
        <v>16.352760762225429</v>
      </c>
      <c r="C30" s="82">
        <v>18.962318078674851</v>
      </c>
      <c r="D30" s="10">
        <v>5.2989822705581542</v>
      </c>
      <c r="E30" s="10">
        <v>6.1676814505857616</v>
      </c>
    </row>
    <row r="31" spans="1:5">
      <c r="A31" s="52" t="s">
        <v>27</v>
      </c>
      <c r="B31" s="82">
        <v>16.62193270459105</v>
      </c>
      <c r="C31" s="82">
        <v>19.158967261358139</v>
      </c>
      <c r="D31" s="10">
        <v>5.4091442385649096</v>
      </c>
      <c r="E31" s="10">
        <v>6.2702180680409549</v>
      </c>
    </row>
    <row r="32" spans="1:5">
      <c r="A32" s="52" t="s">
        <v>28</v>
      </c>
      <c r="B32" s="82">
        <v>16.84678898519595</v>
      </c>
      <c r="C32" s="82">
        <v>19.41558286297904</v>
      </c>
      <c r="D32" s="10">
        <v>5.4804566823076097</v>
      </c>
      <c r="E32" s="10">
        <v>6.3843310364078993</v>
      </c>
    </row>
    <row r="33" spans="1:12">
      <c r="A33" s="52" t="s">
        <v>29</v>
      </c>
      <c r="B33" s="82">
        <v>17.012893462850268</v>
      </c>
      <c r="C33" s="82">
        <v>19.438808927906091</v>
      </c>
      <c r="D33" s="10">
        <v>5.4969004301343549</v>
      </c>
      <c r="E33" s="10">
        <v>6.3693732707966877</v>
      </c>
    </row>
    <row r="34" spans="1:12">
      <c r="A34" s="52" t="s">
        <v>30</v>
      </c>
      <c r="B34" s="82">
        <v>17.14237278322301</v>
      </c>
      <c r="C34" s="82">
        <v>19.510686055783079</v>
      </c>
      <c r="D34" s="10">
        <v>5.4985247588660746</v>
      </c>
      <c r="E34" s="10">
        <v>6.3495477680595753</v>
      </c>
    </row>
    <row r="35" spans="1:12">
      <c r="A35" s="52" t="s">
        <v>31</v>
      </c>
      <c r="B35" s="82">
        <v>17.298394725228871</v>
      </c>
      <c r="C35" s="82">
        <v>19.6044466139967</v>
      </c>
      <c r="D35" s="10">
        <v>5.5381637319164456</v>
      </c>
      <c r="E35" s="10">
        <v>6.3737299580354003</v>
      </c>
    </row>
    <row r="36" spans="1:12">
      <c r="A36" s="52" t="s">
        <v>32</v>
      </c>
      <c r="B36" s="82">
        <v>17.285664478608371</v>
      </c>
      <c r="C36" s="82">
        <v>19.654993494182829</v>
      </c>
      <c r="D36" s="10">
        <v>5.5074675542039859</v>
      </c>
      <c r="E36" s="10">
        <v>6.3404944990744969</v>
      </c>
    </row>
    <row r="37" spans="1:12">
      <c r="A37" s="52" t="s">
        <v>33</v>
      </c>
      <c r="B37" s="82">
        <v>17.37370381093983</v>
      </c>
      <c r="C37" s="82">
        <v>19.739659753050621</v>
      </c>
      <c r="D37" s="10">
        <v>5.5438632459590904</v>
      </c>
      <c r="E37" s="10">
        <v>6.3662529665740477</v>
      </c>
    </row>
    <row r="38" spans="1:12">
      <c r="A38" s="52" t="s">
        <v>40</v>
      </c>
      <c r="B38" s="82">
        <v>17.394402746297882</v>
      </c>
      <c r="C38" s="82">
        <v>19.69729315915124</v>
      </c>
      <c r="D38" s="10">
        <v>5.5285125128489359</v>
      </c>
      <c r="E38" s="10">
        <v>6.3033646166225248</v>
      </c>
    </row>
    <row r="39" spans="1:12">
      <c r="A39" s="52" t="s">
        <v>47</v>
      </c>
      <c r="B39" s="82">
        <v>17.534208714444439</v>
      </c>
      <c r="C39" s="82">
        <v>19.781863169822149</v>
      </c>
      <c r="D39" s="10">
        <v>5.6211196652731372</v>
      </c>
      <c r="E39" s="10">
        <v>6.3805890599695223</v>
      </c>
    </row>
    <row r="40" spans="1:12">
      <c r="A40" s="52" t="s">
        <v>52</v>
      </c>
      <c r="B40" s="82">
        <v>17.650145444622741</v>
      </c>
      <c r="C40" s="82">
        <v>19.842005641651902</v>
      </c>
      <c r="D40" s="10">
        <v>5.6759107466004322</v>
      </c>
      <c r="E40" s="10">
        <v>6.415100147684262</v>
      </c>
    </row>
    <row r="41" spans="1:12">
      <c r="A41" s="52" t="s">
        <v>162</v>
      </c>
      <c r="B41" s="82">
        <v>17.492231527357649</v>
      </c>
      <c r="C41" s="82">
        <v>19.748885356831568</v>
      </c>
      <c r="D41" s="10">
        <v>5.6028297044739519</v>
      </c>
      <c r="E41" s="10">
        <v>6.3601762901187922</v>
      </c>
    </row>
    <row r="42" spans="1:12">
      <c r="A42" s="52" t="s">
        <v>166</v>
      </c>
      <c r="B42" s="82">
        <v>17.401685286232119</v>
      </c>
      <c r="C42" s="82">
        <v>19.708093115098482</v>
      </c>
      <c r="D42" s="10">
        <v>5.5878499284393559</v>
      </c>
      <c r="E42" s="10">
        <v>6.3687711806048579</v>
      </c>
    </row>
    <row r="43" spans="1:12">
      <c r="A43" s="54" t="s">
        <v>179</v>
      </c>
      <c r="B43" s="83">
        <v>17.288957297898971</v>
      </c>
      <c r="C43" s="83">
        <v>19.612030639924651</v>
      </c>
      <c r="D43" s="41">
        <v>5.523346434967924</v>
      </c>
      <c r="E43" s="41">
        <v>6.3085586227510566</v>
      </c>
    </row>
    <row r="44" spans="1:12">
      <c r="B44" s="10"/>
      <c r="C44" s="10"/>
    </row>
    <row r="45" spans="1:12">
      <c r="A45" s="117" t="s">
        <v>39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>
      <c r="A46" s="106" t="s">
        <v>195</v>
      </c>
      <c r="B46" s="59"/>
    </row>
  </sheetData>
  <mergeCells count="5">
    <mergeCell ref="B2:C2"/>
    <mergeCell ref="D2:E2"/>
    <mergeCell ref="A1:I1"/>
    <mergeCell ref="K1:L1"/>
    <mergeCell ref="A45:L45"/>
  </mergeCells>
  <hyperlinks>
    <hyperlink ref="K1" location="Contents!A1" display="back to contents" xr:uid="{00000000-0004-0000-0B00-000000000000}"/>
    <hyperlink ref="A46" r:id="rId1" xr:uid="{A5B9C1AF-36A2-415F-B63D-603478AB655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AC45"/>
  <sheetViews>
    <sheetView workbookViewId="0">
      <selection sqref="A1:M1"/>
    </sheetView>
  </sheetViews>
  <sheetFormatPr defaultColWidth="9.1796875" defaultRowHeight="12.5"/>
  <cols>
    <col min="1" max="1" width="19.81640625" style="3" customWidth="1"/>
    <col min="2" max="2" width="12" style="3" customWidth="1"/>
    <col min="3" max="3" width="12.7265625" style="3" customWidth="1"/>
    <col min="4" max="5" width="12.54296875" style="3" customWidth="1"/>
    <col min="6" max="6" width="8.26953125" style="3" customWidth="1"/>
    <col min="7" max="7" width="11.54296875" style="3" customWidth="1"/>
    <col min="8" max="9" width="10.54296875" style="3" customWidth="1"/>
    <col min="10" max="10" width="7.453125" style="3" customWidth="1"/>
    <col min="11" max="12" width="9.1796875" style="30"/>
    <col min="13" max="16384" width="9.1796875" style="3"/>
  </cols>
  <sheetData>
    <row r="1" spans="1:29" ht="17.5">
      <c r="A1" s="155" t="s">
        <v>200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O1" s="116" t="s">
        <v>45</v>
      </c>
      <c r="P1" s="116"/>
    </row>
    <row r="2" spans="1:29" ht="15" customHeight="1"/>
    <row r="3" spans="1:29">
      <c r="A3" s="126" t="s">
        <v>122</v>
      </c>
      <c r="B3" s="126" t="s">
        <v>121</v>
      </c>
      <c r="C3" s="129" t="s">
        <v>38</v>
      </c>
      <c r="D3" s="121"/>
      <c r="E3" s="121"/>
      <c r="F3" s="130"/>
      <c r="G3" s="129" t="s">
        <v>37</v>
      </c>
      <c r="H3" s="121"/>
      <c r="I3" s="121"/>
      <c r="J3" s="130"/>
    </row>
    <row r="4" spans="1:29">
      <c r="A4" s="127"/>
      <c r="B4" s="127"/>
      <c r="C4" s="131" t="s">
        <v>123</v>
      </c>
      <c r="D4" s="126" t="s">
        <v>118</v>
      </c>
      <c r="E4" s="126" t="s">
        <v>119</v>
      </c>
      <c r="F4" s="134" t="s">
        <v>124</v>
      </c>
      <c r="G4" s="131" t="s">
        <v>123</v>
      </c>
      <c r="H4" s="126" t="s">
        <v>118</v>
      </c>
      <c r="I4" s="126" t="s">
        <v>119</v>
      </c>
      <c r="J4" s="134" t="s">
        <v>124</v>
      </c>
    </row>
    <row r="5" spans="1:29">
      <c r="A5" s="127"/>
      <c r="B5" s="127"/>
      <c r="C5" s="132"/>
      <c r="D5" s="127"/>
      <c r="E5" s="127"/>
      <c r="F5" s="135"/>
      <c r="G5" s="132"/>
      <c r="H5" s="127"/>
      <c r="I5" s="127"/>
      <c r="J5" s="135"/>
      <c r="Q5" s="10"/>
      <c r="T5" s="10"/>
    </row>
    <row r="6" spans="1:29" s="35" customFormat="1">
      <c r="A6" s="128"/>
      <c r="B6" s="128"/>
      <c r="C6" s="133"/>
      <c r="D6" s="128"/>
      <c r="E6" s="128"/>
      <c r="F6" s="136"/>
      <c r="G6" s="133"/>
      <c r="H6" s="128"/>
      <c r="I6" s="128"/>
      <c r="J6" s="136"/>
      <c r="K6" s="66" t="s">
        <v>163</v>
      </c>
      <c r="L6" s="66" t="s">
        <v>164</v>
      </c>
      <c r="N6" s="3"/>
      <c r="O6" s="36"/>
      <c r="P6" s="3"/>
      <c r="Q6" s="10"/>
      <c r="R6" s="36"/>
      <c r="S6" s="3"/>
      <c r="T6" s="10"/>
      <c r="U6" s="3"/>
      <c r="V6" s="3"/>
      <c r="W6" s="3"/>
      <c r="X6" s="3"/>
      <c r="Y6" s="3"/>
      <c r="Z6" s="3"/>
      <c r="AA6" s="3"/>
      <c r="AB6" s="3"/>
      <c r="AC6" s="3"/>
    </row>
    <row r="7" spans="1:29">
      <c r="A7" s="3" t="s">
        <v>43</v>
      </c>
      <c r="B7" s="3" t="s">
        <v>117</v>
      </c>
      <c r="C7" s="37">
        <v>80.715878885667223</v>
      </c>
      <c r="D7" s="10">
        <v>80.628500000000003</v>
      </c>
      <c r="E7" s="10">
        <v>80.803259999999995</v>
      </c>
      <c r="F7" s="38">
        <f t="shared" ref="F7" si="0">C7-D7</f>
        <v>8.7378885667220629E-2</v>
      </c>
      <c r="G7" s="37">
        <v>76.538480881053403</v>
      </c>
      <c r="H7" s="10">
        <v>76.443889999999996</v>
      </c>
      <c r="I7" s="10">
        <v>76.633080000000007</v>
      </c>
      <c r="J7" s="38">
        <f t="shared" ref="J7" si="1">G7-H7</f>
        <v>9.4590881053406406E-2</v>
      </c>
      <c r="K7" s="67">
        <f>C$7</f>
        <v>80.715878885667223</v>
      </c>
      <c r="L7" s="67">
        <f>G$7</f>
        <v>76.538480881053403</v>
      </c>
      <c r="M7" s="36"/>
      <c r="O7" s="36"/>
      <c r="Q7" s="10"/>
      <c r="R7" s="36"/>
      <c r="T7" s="10"/>
    </row>
    <row r="8" spans="1:29" ht="14.5">
      <c r="A8" s="3" t="s">
        <v>81</v>
      </c>
      <c r="B8" s="3" t="s">
        <v>82</v>
      </c>
      <c r="C8" s="37">
        <v>78.183938546050214</v>
      </c>
      <c r="D8" s="10">
        <v>77.914490000000001</v>
      </c>
      <c r="E8" s="10">
        <v>78.453379999999996</v>
      </c>
      <c r="F8" s="38">
        <f t="shared" ref="F8:F39" si="2">C8-D8</f>
        <v>0.26944854605021362</v>
      </c>
      <c r="G8" s="37">
        <v>72.946555907189079</v>
      </c>
      <c r="H8" s="10">
        <v>72.670010000000005</v>
      </c>
      <c r="I8" s="10">
        <v>73.223100000000002</v>
      </c>
      <c r="J8" s="38">
        <f t="shared" ref="J8:J39" si="3">G8-H8</f>
        <v>0.27654590718907457</v>
      </c>
      <c r="K8" s="67">
        <f t="shared" ref="K8:K16" si="4">C$7</f>
        <v>80.715878885667223</v>
      </c>
      <c r="L8" s="67">
        <f t="shared" ref="L8:L16" si="5">G$7</f>
        <v>76.538480881053403</v>
      </c>
      <c r="M8"/>
      <c r="O8" s="36"/>
      <c r="Q8" s="10"/>
      <c r="R8" s="36"/>
      <c r="T8" s="10"/>
    </row>
    <row r="9" spans="1:29">
      <c r="A9" s="3" t="s">
        <v>113</v>
      </c>
      <c r="B9" s="3" t="s">
        <v>114</v>
      </c>
      <c r="C9" s="37">
        <v>78.430943464667308</v>
      </c>
      <c r="D9" s="10">
        <v>77.775949999999995</v>
      </c>
      <c r="E9" s="10">
        <v>79.085930000000005</v>
      </c>
      <c r="F9" s="38">
        <f t="shared" si="2"/>
        <v>0.65499346466731367</v>
      </c>
      <c r="G9" s="37">
        <v>73.183634046127622</v>
      </c>
      <c r="H9" s="10">
        <v>72.385930000000002</v>
      </c>
      <c r="I9" s="10">
        <v>73.981340000000003</v>
      </c>
      <c r="J9" s="38">
        <f t="shared" si="3"/>
        <v>0.79770404612762036</v>
      </c>
      <c r="K9" s="67">
        <f t="shared" si="4"/>
        <v>80.715878885667223</v>
      </c>
      <c r="L9" s="67">
        <f t="shared" si="5"/>
        <v>76.538480881053403</v>
      </c>
      <c r="M9" s="36"/>
      <c r="O9" s="36"/>
      <c r="Q9" s="10"/>
      <c r="R9" s="36"/>
      <c r="T9" s="10"/>
    </row>
    <row r="10" spans="1:29">
      <c r="A10" s="3" t="s">
        <v>95</v>
      </c>
      <c r="B10" s="3" t="s">
        <v>96</v>
      </c>
      <c r="C10" s="37">
        <v>78.691439705047557</v>
      </c>
      <c r="D10" s="10">
        <v>78.327749999999995</v>
      </c>
      <c r="E10" s="10">
        <v>79.055130000000005</v>
      </c>
      <c r="F10" s="38">
        <f t="shared" si="2"/>
        <v>0.36368970504756248</v>
      </c>
      <c r="G10" s="37">
        <v>74.496134630691927</v>
      </c>
      <c r="H10" s="10">
        <v>74.117549999999994</v>
      </c>
      <c r="I10" s="10">
        <v>74.874719999999996</v>
      </c>
      <c r="J10" s="38">
        <f t="shared" si="3"/>
        <v>0.37858463069193249</v>
      </c>
      <c r="K10" s="67">
        <f t="shared" si="4"/>
        <v>80.715878885667223</v>
      </c>
      <c r="L10" s="67">
        <f t="shared" si="5"/>
        <v>76.538480881053403</v>
      </c>
      <c r="M10" s="36"/>
      <c r="O10" s="36"/>
      <c r="Q10" s="10"/>
      <c r="R10" s="36"/>
      <c r="T10" s="10"/>
    </row>
    <row r="11" spans="1:29">
      <c r="A11" s="3" t="s">
        <v>85</v>
      </c>
      <c r="B11" s="3" t="s">
        <v>86</v>
      </c>
      <c r="C11" s="37">
        <v>78.705127743946804</v>
      </c>
      <c r="D11" s="10">
        <v>77.927229999999994</v>
      </c>
      <c r="E11" s="10">
        <v>79.483029999999999</v>
      </c>
      <c r="F11" s="38">
        <f t="shared" si="2"/>
        <v>0.77789774394680933</v>
      </c>
      <c r="G11" s="37">
        <v>74.621033369233615</v>
      </c>
      <c r="H11" s="10">
        <v>73.789410000000004</v>
      </c>
      <c r="I11" s="10">
        <v>75.452659999999995</v>
      </c>
      <c r="J11" s="38">
        <f t="shared" si="3"/>
        <v>0.83162336923361124</v>
      </c>
      <c r="K11" s="67">
        <f t="shared" si="4"/>
        <v>80.715878885667223</v>
      </c>
      <c r="L11" s="67">
        <f t="shared" si="5"/>
        <v>76.538480881053403</v>
      </c>
      <c r="M11" s="36"/>
      <c r="O11" s="36"/>
      <c r="Q11" s="10"/>
      <c r="R11" s="36"/>
      <c r="T11" s="10"/>
    </row>
    <row r="12" spans="1:29">
      <c r="A12" s="3" t="s">
        <v>67</v>
      </c>
      <c r="B12" s="3" t="s">
        <v>68</v>
      </c>
      <c r="C12" s="37">
        <v>79.045361098267392</v>
      </c>
      <c r="D12" s="10">
        <v>78.491849999999999</v>
      </c>
      <c r="E12" s="10">
        <v>79.598870000000005</v>
      </c>
      <c r="F12" s="38">
        <f t="shared" si="2"/>
        <v>0.55351109826739275</v>
      </c>
      <c r="G12" s="37">
        <v>73.951595982004676</v>
      </c>
      <c r="H12" s="10">
        <v>73.335009999999997</v>
      </c>
      <c r="I12" s="10">
        <v>74.568190000000001</v>
      </c>
      <c r="J12" s="38">
        <f t="shared" si="3"/>
        <v>0.61658598200467907</v>
      </c>
      <c r="K12" s="67">
        <f t="shared" si="4"/>
        <v>80.715878885667223</v>
      </c>
      <c r="L12" s="67">
        <f t="shared" si="5"/>
        <v>76.538480881053403</v>
      </c>
      <c r="M12" s="36"/>
      <c r="O12" s="36"/>
      <c r="Q12" s="10"/>
      <c r="R12" s="36"/>
      <c r="T12" s="10"/>
    </row>
    <row r="13" spans="1:29">
      <c r="A13" s="3" t="s">
        <v>69</v>
      </c>
      <c r="B13" s="3" t="s">
        <v>70</v>
      </c>
      <c r="C13" s="37">
        <v>79.143046642991578</v>
      </c>
      <c r="D13" s="10">
        <v>78.559849999999997</v>
      </c>
      <c r="E13" s="10">
        <v>79.726249999999993</v>
      </c>
      <c r="F13" s="38">
        <f t="shared" si="2"/>
        <v>0.58319664299158092</v>
      </c>
      <c r="G13" s="37">
        <v>74.797729663503219</v>
      </c>
      <c r="H13" s="10">
        <v>74.143619999999999</v>
      </c>
      <c r="I13" s="10">
        <v>75.451840000000004</v>
      </c>
      <c r="J13" s="38">
        <f t="shared" si="3"/>
        <v>0.65410966350322042</v>
      </c>
      <c r="K13" s="67">
        <f t="shared" si="4"/>
        <v>80.715878885667223</v>
      </c>
      <c r="L13" s="67">
        <f t="shared" si="5"/>
        <v>76.538480881053403</v>
      </c>
      <c r="M13" s="36"/>
      <c r="O13" s="36"/>
      <c r="Q13" s="10"/>
      <c r="R13" s="36"/>
      <c r="T13" s="10"/>
    </row>
    <row r="14" spans="1:29">
      <c r="A14" s="3" t="s">
        <v>93</v>
      </c>
      <c r="B14" s="3" t="s">
        <v>94</v>
      </c>
      <c r="C14" s="37">
        <v>79.474711158394484</v>
      </c>
      <c r="D14" s="10">
        <v>78.933419999999998</v>
      </c>
      <c r="E14" s="10">
        <v>80.016009999999994</v>
      </c>
      <c r="F14" s="38">
        <f t="shared" si="2"/>
        <v>0.54129115839448616</v>
      </c>
      <c r="G14" s="37">
        <v>74.576797567647162</v>
      </c>
      <c r="H14" s="10">
        <v>73.940799999999996</v>
      </c>
      <c r="I14" s="10">
        <v>75.212789999999998</v>
      </c>
      <c r="J14" s="38">
        <f t="shared" si="3"/>
        <v>0.63599756764716631</v>
      </c>
      <c r="K14" s="67">
        <f t="shared" si="4"/>
        <v>80.715878885667223</v>
      </c>
      <c r="L14" s="67">
        <f t="shared" si="5"/>
        <v>76.538480881053403</v>
      </c>
      <c r="M14" s="36"/>
      <c r="O14" s="36"/>
      <c r="Q14" s="10"/>
      <c r="R14" s="36"/>
      <c r="T14" s="10"/>
    </row>
    <row r="15" spans="1:29">
      <c r="A15" s="3" t="s">
        <v>63</v>
      </c>
      <c r="B15" s="3" t="s">
        <v>102</v>
      </c>
      <c r="C15" s="37">
        <v>79.893652215873985</v>
      </c>
      <c r="D15" s="10">
        <v>79.088570000000004</v>
      </c>
      <c r="E15" s="10">
        <v>80.698729999999998</v>
      </c>
      <c r="F15" s="38">
        <f t="shared" si="2"/>
        <v>0.80508221587398054</v>
      </c>
      <c r="G15" s="37">
        <v>75.690804731372339</v>
      </c>
      <c r="H15" s="10">
        <v>74.695949999999996</v>
      </c>
      <c r="I15" s="10">
        <v>76.685659999999999</v>
      </c>
      <c r="J15" s="38">
        <f t="shared" si="3"/>
        <v>0.99485473137234237</v>
      </c>
      <c r="K15" s="67">
        <f t="shared" si="4"/>
        <v>80.715878885667223</v>
      </c>
      <c r="L15" s="67">
        <f t="shared" si="5"/>
        <v>76.538480881053403</v>
      </c>
      <c r="M15" s="36"/>
      <c r="O15" s="36"/>
      <c r="Q15" s="10"/>
      <c r="R15" s="36"/>
      <c r="T15" s="10"/>
    </row>
    <row r="16" spans="1:29">
      <c r="A16" s="3" t="s">
        <v>77</v>
      </c>
      <c r="B16" s="3" t="s">
        <v>78</v>
      </c>
      <c r="C16" s="37">
        <v>79.900111528520071</v>
      </c>
      <c r="D16" s="10">
        <v>79.392160000000004</v>
      </c>
      <c r="E16" s="10">
        <v>80.408060000000006</v>
      </c>
      <c r="F16" s="38">
        <f t="shared" si="2"/>
        <v>0.50795152852006709</v>
      </c>
      <c r="G16" s="37">
        <v>76.174334257756186</v>
      </c>
      <c r="H16" s="10">
        <v>75.629559999999998</v>
      </c>
      <c r="I16" s="10">
        <v>76.719099999999997</v>
      </c>
      <c r="J16" s="38">
        <f t="shared" si="3"/>
        <v>0.54477425775618826</v>
      </c>
      <c r="K16" s="67">
        <f t="shared" si="4"/>
        <v>80.715878885667223</v>
      </c>
      <c r="L16" s="67">
        <f t="shared" si="5"/>
        <v>76.538480881053403</v>
      </c>
      <c r="M16" s="36"/>
      <c r="O16" s="36"/>
      <c r="Q16" s="10"/>
      <c r="R16" s="36"/>
      <c r="T16" s="10"/>
    </row>
    <row r="17" spans="1:28" ht="14.5">
      <c r="A17" s="3" t="s">
        <v>109</v>
      </c>
      <c r="B17" s="3" t="s">
        <v>64</v>
      </c>
      <c r="C17" s="37">
        <v>80.028766323087694</v>
      </c>
      <c r="D17" s="10">
        <v>79.677539999999993</v>
      </c>
      <c r="E17" s="10">
        <v>80.379990000000006</v>
      </c>
      <c r="F17" s="38">
        <f t="shared" si="2"/>
        <v>0.35122632308770108</v>
      </c>
      <c r="G17" s="37">
        <v>76.037898114875304</v>
      </c>
      <c r="H17" s="10">
        <v>75.656589999999994</v>
      </c>
      <c r="I17" s="10">
        <v>76.419210000000007</v>
      </c>
      <c r="J17" s="38">
        <f t="shared" si="3"/>
        <v>0.38130811487530991</v>
      </c>
      <c r="K17" s="67">
        <f t="shared" ref="K17:K39" si="6">C$7</f>
        <v>80.715878885667223</v>
      </c>
      <c r="L17" s="67">
        <f t="shared" ref="L17:L38" si="7">G$7</f>
        <v>76.538480881053403</v>
      </c>
      <c r="M17"/>
      <c r="O17" s="36"/>
      <c r="Q17" s="10"/>
      <c r="R17" s="36"/>
      <c r="T17" s="10"/>
    </row>
    <row r="18" spans="1:28">
      <c r="A18" s="3" t="s">
        <v>101</v>
      </c>
      <c r="B18" s="3" t="s">
        <v>110</v>
      </c>
      <c r="C18" s="37">
        <v>80.123112790868433</v>
      </c>
      <c r="D18" s="10">
        <v>79.651510000000002</v>
      </c>
      <c r="E18" s="10">
        <v>80.594719999999995</v>
      </c>
      <c r="F18" s="38">
        <f t="shared" si="2"/>
        <v>0.47160279086843104</v>
      </c>
      <c r="G18" s="37">
        <v>75.560840304360383</v>
      </c>
      <c r="H18" s="10">
        <v>75.052390000000003</v>
      </c>
      <c r="I18" s="10">
        <v>76.069289999999995</v>
      </c>
      <c r="J18" s="38">
        <f t="shared" si="3"/>
        <v>0.5084503043603803</v>
      </c>
      <c r="K18" s="67">
        <f t="shared" si="6"/>
        <v>80.715878885667223</v>
      </c>
      <c r="L18" s="67">
        <f t="shared" si="7"/>
        <v>76.538480881053403</v>
      </c>
      <c r="M18" s="36"/>
      <c r="N18" s="35"/>
      <c r="O18" s="35"/>
      <c r="Q18" s="10"/>
      <c r="R18" s="35"/>
      <c r="T18" s="10"/>
      <c r="U18" s="35"/>
      <c r="W18" s="36"/>
      <c r="Y18" s="36"/>
      <c r="Z18" s="36"/>
      <c r="AA18" s="36"/>
      <c r="AB18" s="36"/>
    </row>
    <row r="19" spans="1:28">
      <c r="A19" s="3" t="s">
        <v>115</v>
      </c>
      <c r="B19" s="3" t="s">
        <v>116</v>
      </c>
      <c r="C19" s="37">
        <v>80.696102874326684</v>
      </c>
      <c r="D19" s="10">
        <v>80.225650000000002</v>
      </c>
      <c r="E19" s="10">
        <v>81.166550000000001</v>
      </c>
      <c r="F19" s="38">
        <f t="shared" si="2"/>
        <v>0.47045287432668204</v>
      </c>
      <c r="G19" s="37">
        <v>77.068156510010823</v>
      </c>
      <c r="H19" s="10">
        <v>76.559489999999997</v>
      </c>
      <c r="I19" s="10">
        <v>77.576830000000001</v>
      </c>
      <c r="J19" s="38">
        <f t="shared" si="3"/>
        <v>0.5086665100108263</v>
      </c>
      <c r="K19" s="67">
        <f t="shared" si="6"/>
        <v>80.715878885667223</v>
      </c>
      <c r="L19" s="67">
        <f t="shared" si="7"/>
        <v>76.538480881053403</v>
      </c>
      <c r="M19" s="36"/>
      <c r="O19" s="36"/>
      <c r="Q19" s="10"/>
      <c r="R19" s="36"/>
      <c r="T19" s="10"/>
    </row>
    <row r="20" spans="1:28">
      <c r="A20" s="3" t="s">
        <v>53</v>
      </c>
      <c r="B20" s="3" t="s">
        <v>108</v>
      </c>
      <c r="C20" s="37">
        <v>80.705523270594426</v>
      </c>
      <c r="D20" s="10">
        <v>80.239099999999993</v>
      </c>
      <c r="E20" s="10">
        <v>81.171940000000006</v>
      </c>
      <c r="F20" s="38">
        <f t="shared" si="2"/>
        <v>0.46642327059443289</v>
      </c>
      <c r="G20" s="37">
        <v>76.947375779878243</v>
      </c>
      <c r="H20" s="10">
        <v>76.481539999999995</v>
      </c>
      <c r="I20" s="10">
        <v>77.413210000000007</v>
      </c>
      <c r="J20" s="38">
        <f t="shared" si="3"/>
        <v>0.46583577987824754</v>
      </c>
      <c r="K20" s="67">
        <f t="shared" si="6"/>
        <v>80.715878885667223</v>
      </c>
      <c r="L20" s="67">
        <f t="shared" si="7"/>
        <v>76.538480881053403</v>
      </c>
      <c r="M20" s="36"/>
      <c r="O20" s="36"/>
      <c r="Q20" s="10"/>
      <c r="R20" s="36"/>
      <c r="T20" s="10"/>
    </row>
    <row r="21" spans="1:28">
      <c r="A21" s="3" t="s">
        <v>107</v>
      </c>
      <c r="B21" s="3" t="s">
        <v>80</v>
      </c>
      <c r="C21" s="37">
        <v>80.912566841242736</v>
      </c>
      <c r="D21" s="10">
        <v>80.325810000000004</v>
      </c>
      <c r="E21" s="10">
        <v>81.49933</v>
      </c>
      <c r="F21" s="38">
        <f t="shared" si="2"/>
        <v>0.58675684124273175</v>
      </c>
      <c r="G21" s="37">
        <v>76.643517595042439</v>
      </c>
      <c r="H21" s="10">
        <v>75.976929999999996</v>
      </c>
      <c r="I21" s="10">
        <v>77.310109999999995</v>
      </c>
      <c r="J21" s="38">
        <f t="shared" si="3"/>
        <v>0.66658759504244358</v>
      </c>
      <c r="K21" s="67">
        <f t="shared" si="6"/>
        <v>80.715878885667223</v>
      </c>
      <c r="L21" s="67">
        <f t="shared" si="7"/>
        <v>76.538480881053403</v>
      </c>
      <c r="M21" s="36"/>
      <c r="O21" s="36"/>
      <c r="Q21" s="10"/>
      <c r="R21" s="36"/>
      <c r="T21" s="10"/>
    </row>
    <row r="22" spans="1:28">
      <c r="A22" s="3" t="s">
        <v>79</v>
      </c>
      <c r="B22" s="3" t="s">
        <v>54</v>
      </c>
      <c r="C22" s="37">
        <v>80.922760658864917</v>
      </c>
      <c r="D22" s="10">
        <v>80.582639999999998</v>
      </c>
      <c r="E22" s="10">
        <v>81.262879999999996</v>
      </c>
      <c r="F22" s="38">
        <f t="shared" si="2"/>
        <v>0.34012065886491882</v>
      </c>
      <c r="G22" s="37">
        <v>76.945443046763984</v>
      </c>
      <c r="H22" s="10">
        <v>76.576580000000007</v>
      </c>
      <c r="I22" s="10">
        <v>77.314310000000006</v>
      </c>
      <c r="J22" s="38">
        <f t="shared" si="3"/>
        <v>0.36886304676397685</v>
      </c>
      <c r="K22" s="67">
        <f t="shared" si="6"/>
        <v>80.715878885667223</v>
      </c>
      <c r="L22" s="67">
        <f t="shared" si="7"/>
        <v>76.538480881053403</v>
      </c>
      <c r="M22" s="36"/>
      <c r="O22" s="36"/>
      <c r="Q22" s="10"/>
      <c r="R22" s="36"/>
      <c r="T22" s="10"/>
    </row>
    <row r="23" spans="1:28">
      <c r="A23" s="3" t="s">
        <v>65</v>
      </c>
      <c r="B23" s="3" t="s">
        <v>88</v>
      </c>
      <c r="C23" s="37">
        <v>80.941618579377433</v>
      </c>
      <c r="D23" s="10">
        <v>80.371499999999997</v>
      </c>
      <c r="E23" s="10">
        <v>81.511740000000003</v>
      </c>
      <c r="F23" s="38">
        <f t="shared" si="2"/>
        <v>0.57011857937743571</v>
      </c>
      <c r="G23" s="37">
        <v>77.059245624331581</v>
      </c>
      <c r="H23" s="10">
        <v>76.462000000000003</v>
      </c>
      <c r="I23" s="10">
        <v>77.656490000000005</v>
      </c>
      <c r="J23" s="38">
        <f t="shared" si="3"/>
        <v>0.59724562433157757</v>
      </c>
      <c r="K23" s="67">
        <f t="shared" si="6"/>
        <v>80.715878885667223</v>
      </c>
      <c r="L23" s="67">
        <f t="shared" si="7"/>
        <v>76.538480881053403</v>
      </c>
      <c r="M23" s="36"/>
      <c r="O23" s="36"/>
      <c r="Q23" s="10"/>
      <c r="R23" s="36"/>
      <c r="T23" s="10"/>
    </row>
    <row r="24" spans="1:28">
      <c r="A24" s="3" t="s">
        <v>87</v>
      </c>
      <c r="B24" s="3" t="s">
        <v>66</v>
      </c>
      <c r="C24" s="37">
        <v>81.072515240599799</v>
      </c>
      <c r="D24" s="10">
        <v>80.423779999999994</v>
      </c>
      <c r="E24" s="10">
        <v>81.721249999999998</v>
      </c>
      <c r="F24" s="38">
        <f t="shared" si="2"/>
        <v>0.64873524059980525</v>
      </c>
      <c r="G24" s="37">
        <v>77.409848106335744</v>
      </c>
      <c r="H24" s="10">
        <v>76.702709999999996</v>
      </c>
      <c r="I24" s="10">
        <v>78.116979999999998</v>
      </c>
      <c r="J24" s="38">
        <f t="shared" si="3"/>
        <v>0.70713810633574781</v>
      </c>
      <c r="K24" s="67">
        <f t="shared" si="6"/>
        <v>80.715878885667223</v>
      </c>
      <c r="L24" s="67">
        <f t="shared" si="7"/>
        <v>76.538480881053403</v>
      </c>
      <c r="M24" s="36"/>
      <c r="O24" s="36"/>
      <c r="Q24" s="10"/>
      <c r="R24" s="36"/>
      <c r="T24" s="10"/>
    </row>
    <row r="25" spans="1:28">
      <c r="A25" s="3" t="s">
        <v>57</v>
      </c>
      <c r="B25" s="3" t="s">
        <v>58</v>
      </c>
      <c r="C25" s="37">
        <v>81.291774850943085</v>
      </c>
      <c r="D25" s="10">
        <v>80.679850000000002</v>
      </c>
      <c r="E25" s="10">
        <v>81.903700000000001</v>
      </c>
      <c r="F25" s="38">
        <f t="shared" si="2"/>
        <v>0.61192485094308324</v>
      </c>
      <c r="G25" s="37">
        <v>78.219019978889449</v>
      </c>
      <c r="H25" s="10">
        <v>77.544349999999994</v>
      </c>
      <c r="I25" s="10">
        <v>78.893690000000007</v>
      </c>
      <c r="J25" s="38">
        <f t="shared" si="3"/>
        <v>0.67466997888945457</v>
      </c>
      <c r="K25" s="67">
        <f t="shared" si="6"/>
        <v>80.715878885667223</v>
      </c>
      <c r="L25" s="67">
        <f t="shared" si="7"/>
        <v>76.538480881053403</v>
      </c>
      <c r="M25" s="36"/>
      <c r="O25" s="36"/>
      <c r="Q25" s="10"/>
      <c r="R25" s="36"/>
      <c r="T25" s="10"/>
    </row>
    <row r="26" spans="1:28">
      <c r="A26" s="3" t="s">
        <v>91</v>
      </c>
      <c r="B26" s="3" t="s">
        <v>112</v>
      </c>
      <c r="C26" s="37">
        <v>81.55410171728866</v>
      </c>
      <c r="D26" s="10">
        <v>80.104320000000001</v>
      </c>
      <c r="E26" s="10">
        <v>83.003889999999998</v>
      </c>
      <c r="F26" s="38">
        <f t="shared" si="2"/>
        <v>1.4497817172886585</v>
      </c>
      <c r="G26" s="37">
        <v>77.278053664463997</v>
      </c>
      <c r="H26" s="10">
        <v>75.919349999999994</v>
      </c>
      <c r="I26" s="10">
        <v>78.636759999999995</v>
      </c>
      <c r="J26" s="38">
        <f t="shared" si="3"/>
        <v>1.3587036644640023</v>
      </c>
      <c r="K26" s="67">
        <f t="shared" si="6"/>
        <v>80.715878885667223</v>
      </c>
      <c r="L26" s="67">
        <f t="shared" si="7"/>
        <v>76.538480881053403</v>
      </c>
      <c r="M26" s="36"/>
      <c r="O26" s="36"/>
      <c r="Q26" s="10"/>
      <c r="R26" s="36"/>
      <c r="T26" s="10"/>
    </row>
    <row r="27" spans="1:28">
      <c r="A27" s="3" t="s">
        <v>111</v>
      </c>
      <c r="B27" s="3" t="s">
        <v>60</v>
      </c>
      <c r="C27" s="37">
        <v>81.638740757888328</v>
      </c>
      <c r="D27" s="10">
        <v>80.953890000000001</v>
      </c>
      <c r="E27" s="10">
        <v>82.323589999999996</v>
      </c>
      <c r="F27" s="38">
        <f t="shared" si="2"/>
        <v>0.68485075788832717</v>
      </c>
      <c r="G27" s="37">
        <v>77.695674578272872</v>
      </c>
      <c r="H27" s="10">
        <v>76.951669999999993</v>
      </c>
      <c r="I27" s="10">
        <v>78.439679999999996</v>
      </c>
      <c r="J27" s="38">
        <f t="shared" si="3"/>
        <v>0.7440045782728788</v>
      </c>
      <c r="K27" s="67">
        <f t="shared" si="6"/>
        <v>80.715878885667223</v>
      </c>
      <c r="L27" s="67">
        <f t="shared" si="7"/>
        <v>76.538480881053403</v>
      </c>
      <c r="M27" s="36"/>
      <c r="O27" s="36"/>
      <c r="Q27" s="10"/>
      <c r="R27" s="36"/>
      <c r="T27" s="10"/>
    </row>
    <row r="28" spans="1:28">
      <c r="A28" s="3" t="s">
        <v>83</v>
      </c>
      <c r="B28" s="3" t="s">
        <v>84</v>
      </c>
      <c r="C28" s="37">
        <v>81.816612028816365</v>
      </c>
      <c r="D28" s="10">
        <v>81.359970000000004</v>
      </c>
      <c r="E28" s="10">
        <v>82.273250000000004</v>
      </c>
      <c r="F28" s="38">
        <f t="shared" si="2"/>
        <v>0.45664202881636129</v>
      </c>
      <c r="G28" s="37">
        <v>77.311807165714441</v>
      </c>
      <c r="H28" s="10">
        <v>76.815100000000001</v>
      </c>
      <c r="I28" s="10">
        <v>77.808509999999998</v>
      </c>
      <c r="J28" s="38">
        <f t="shared" si="3"/>
        <v>0.49670716571444018</v>
      </c>
      <c r="K28" s="67">
        <f t="shared" si="6"/>
        <v>80.715878885667223</v>
      </c>
      <c r="L28" s="67">
        <f t="shared" si="7"/>
        <v>76.538480881053403</v>
      </c>
      <c r="M28" s="36"/>
      <c r="O28" s="36"/>
      <c r="Q28" s="10"/>
      <c r="R28" s="36"/>
      <c r="T28" s="10"/>
    </row>
    <row r="29" spans="1:28">
      <c r="A29" s="3" t="s">
        <v>59</v>
      </c>
      <c r="B29" s="3" t="s">
        <v>56</v>
      </c>
      <c r="C29" s="37">
        <v>81.843269066429599</v>
      </c>
      <c r="D29" s="10">
        <v>81.19847</v>
      </c>
      <c r="E29" s="10">
        <v>82.488060000000004</v>
      </c>
      <c r="F29" s="38">
        <f t="shared" si="2"/>
        <v>0.64479906642959861</v>
      </c>
      <c r="G29" s="37">
        <v>77.674872220127682</v>
      </c>
      <c r="H29" s="10">
        <v>76.915899999999993</v>
      </c>
      <c r="I29" s="10">
        <v>78.433840000000004</v>
      </c>
      <c r="J29" s="38">
        <f t="shared" si="3"/>
        <v>0.7589722201276885</v>
      </c>
      <c r="K29" s="67">
        <f t="shared" si="6"/>
        <v>80.715878885667223</v>
      </c>
      <c r="L29" s="67">
        <f t="shared" si="7"/>
        <v>76.538480881053403</v>
      </c>
      <c r="M29" s="36"/>
      <c r="O29" s="36"/>
      <c r="Q29" s="10"/>
      <c r="R29" s="36"/>
      <c r="T29" s="10"/>
    </row>
    <row r="30" spans="1:28">
      <c r="A30" s="3" t="s">
        <v>73</v>
      </c>
      <c r="B30" s="3" t="s">
        <v>90</v>
      </c>
      <c r="C30" s="37">
        <v>82.058342144395311</v>
      </c>
      <c r="D30" s="10">
        <v>81.440349999999995</v>
      </c>
      <c r="E30" s="10">
        <v>82.676339999999996</v>
      </c>
      <c r="F30" s="38">
        <f t="shared" si="2"/>
        <v>0.61799214439531625</v>
      </c>
      <c r="G30" s="37">
        <v>78.661742073166991</v>
      </c>
      <c r="H30" s="10">
        <v>77.981530000000006</v>
      </c>
      <c r="I30" s="10">
        <v>79.341949999999997</v>
      </c>
      <c r="J30" s="38">
        <f t="shared" si="3"/>
        <v>0.68021207316698451</v>
      </c>
      <c r="K30" s="67">
        <f t="shared" si="6"/>
        <v>80.715878885667223</v>
      </c>
      <c r="L30" s="67">
        <f t="shared" si="7"/>
        <v>76.538480881053403</v>
      </c>
      <c r="M30" s="36"/>
      <c r="O30" s="36"/>
      <c r="Q30" s="10"/>
      <c r="R30" s="36"/>
      <c r="T30" s="10"/>
    </row>
    <row r="31" spans="1:28">
      <c r="A31" s="3" t="s">
        <v>61</v>
      </c>
      <c r="B31" s="3" t="s">
        <v>62</v>
      </c>
      <c r="C31" s="37">
        <v>82.221374280935962</v>
      </c>
      <c r="D31" s="10">
        <v>81.930999999999997</v>
      </c>
      <c r="E31" s="10">
        <v>82.511750000000006</v>
      </c>
      <c r="F31" s="38">
        <f t="shared" si="2"/>
        <v>0.29037428093596418</v>
      </c>
      <c r="G31" s="37">
        <v>77.7842535495639</v>
      </c>
      <c r="H31" s="10">
        <v>77.476209999999995</v>
      </c>
      <c r="I31" s="10">
        <v>78.092290000000006</v>
      </c>
      <c r="J31" s="38">
        <f t="shared" si="3"/>
        <v>0.30804354956390512</v>
      </c>
      <c r="K31" s="67">
        <f t="shared" si="6"/>
        <v>80.715878885667223</v>
      </c>
      <c r="L31" s="67">
        <f t="shared" si="7"/>
        <v>76.538480881053403</v>
      </c>
      <c r="M31" s="36"/>
      <c r="O31" s="36"/>
      <c r="Q31" s="10"/>
      <c r="R31" s="36"/>
      <c r="T31" s="10"/>
    </row>
    <row r="32" spans="1:28">
      <c r="A32" s="3" t="s">
        <v>103</v>
      </c>
      <c r="B32" s="3" t="s">
        <v>104</v>
      </c>
      <c r="C32" s="37">
        <v>82.270692624520194</v>
      </c>
      <c r="D32" s="10">
        <v>81.69623</v>
      </c>
      <c r="E32" s="10">
        <v>82.845150000000004</v>
      </c>
      <c r="F32" s="38">
        <f t="shared" si="2"/>
        <v>0.57446262452019425</v>
      </c>
      <c r="G32" s="37">
        <v>78.577896281513034</v>
      </c>
      <c r="H32" s="10">
        <v>77.915729999999996</v>
      </c>
      <c r="I32" s="10">
        <v>79.24006</v>
      </c>
      <c r="J32" s="38">
        <f t="shared" si="3"/>
        <v>0.6621662815130378</v>
      </c>
      <c r="K32" s="67">
        <f t="shared" si="6"/>
        <v>80.715878885667223</v>
      </c>
      <c r="L32" s="67">
        <f t="shared" si="7"/>
        <v>76.538480881053403</v>
      </c>
      <c r="M32" s="36"/>
      <c r="Q32" s="10"/>
      <c r="T32" s="10"/>
      <c r="W32" s="36"/>
      <c r="Y32" s="36"/>
      <c r="Z32" s="36"/>
      <c r="AA32" s="36"/>
      <c r="AB32" s="36"/>
    </row>
    <row r="33" spans="1:20">
      <c r="A33" s="3" t="s">
        <v>99</v>
      </c>
      <c r="B33" s="3" t="s">
        <v>74</v>
      </c>
      <c r="C33" s="37">
        <v>82.354721880858179</v>
      </c>
      <c r="D33" s="10">
        <v>81.809060000000002</v>
      </c>
      <c r="E33" s="10">
        <v>82.900379999999998</v>
      </c>
      <c r="F33" s="38">
        <f t="shared" si="2"/>
        <v>0.54566188085817657</v>
      </c>
      <c r="G33" s="37">
        <v>78.698015012291037</v>
      </c>
      <c r="H33" s="10">
        <v>78.106399999999994</v>
      </c>
      <c r="I33" s="10">
        <v>79.289630000000002</v>
      </c>
      <c r="J33" s="38">
        <f t="shared" si="3"/>
        <v>0.59161501229104374</v>
      </c>
      <c r="K33" s="67">
        <f t="shared" si="6"/>
        <v>80.715878885667223</v>
      </c>
      <c r="L33" s="67">
        <f t="shared" si="7"/>
        <v>76.538480881053403</v>
      </c>
      <c r="M33" s="36"/>
      <c r="O33" s="36"/>
      <c r="Q33" s="10"/>
      <c r="R33" s="36"/>
      <c r="T33" s="10"/>
    </row>
    <row r="34" spans="1:20">
      <c r="A34" s="3" t="s">
        <v>55</v>
      </c>
      <c r="B34" s="3" t="s">
        <v>100</v>
      </c>
      <c r="C34" s="37">
        <v>82.513227376352575</v>
      </c>
      <c r="D34" s="10">
        <v>82.133949999999999</v>
      </c>
      <c r="E34" s="10">
        <v>82.892499999999998</v>
      </c>
      <c r="F34" s="38">
        <f t="shared" si="2"/>
        <v>0.37927737635257586</v>
      </c>
      <c r="G34" s="37">
        <v>78.805837048679265</v>
      </c>
      <c r="H34" s="10">
        <v>78.370819999999995</v>
      </c>
      <c r="I34" s="10">
        <v>79.240859999999998</v>
      </c>
      <c r="J34" s="38">
        <f t="shared" si="3"/>
        <v>0.4350170486792706</v>
      </c>
      <c r="K34" s="67">
        <f t="shared" si="6"/>
        <v>80.715878885667223</v>
      </c>
      <c r="L34" s="67">
        <f t="shared" si="7"/>
        <v>76.538480881053403</v>
      </c>
      <c r="M34" s="36"/>
      <c r="O34" s="36"/>
      <c r="Q34" s="10"/>
      <c r="R34" s="36"/>
      <c r="T34" s="10"/>
    </row>
    <row r="35" spans="1:20">
      <c r="A35" s="3" t="s">
        <v>89</v>
      </c>
      <c r="B35" s="3" t="s">
        <v>92</v>
      </c>
      <c r="C35" s="37">
        <v>82.579229591783431</v>
      </c>
      <c r="D35" s="10">
        <v>81.922629999999998</v>
      </c>
      <c r="E35" s="10">
        <v>83.235830000000007</v>
      </c>
      <c r="F35" s="38">
        <f t="shared" si="2"/>
        <v>0.65659959178343286</v>
      </c>
      <c r="G35" s="37">
        <v>78.091586209140672</v>
      </c>
      <c r="H35" s="10">
        <v>77.347759999999994</v>
      </c>
      <c r="I35" s="10">
        <v>78.835409999999996</v>
      </c>
      <c r="J35" s="38">
        <f t="shared" si="3"/>
        <v>0.74382620914067843</v>
      </c>
      <c r="K35" s="67">
        <f t="shared" si="6"/>
        <v>80.715878885667223</v>
      </c>
      <c r="L35" s="67">
        <f t="shared" si="7"/>
        <v>76.538480881053403</v>
      </c>
      <c r="M35" s="36"/>
      <c r="O35" s="36"/>
      <c r="Q35" s="10"/>
      <c r="R35" s="36"/>
      <c r="T35" s="10"/>
    </row>
    <row r="36" spans="1:20">
      <c r="A36" s="3" t="s">
        <v>97</v>
      </c>
      <c r="B36" s="3" t="s">
        <v>106</v>
      </c>
      <c r="C36" s="37">
        <v>83.287904127583261</v>
      </c>
      <c r="D36" s="10">
        <v>82.154830000000004</v>
      </c>
      <c r="E36" s="10">
        <v>84.42098</v>
      </c>
      <c r="F36" s="38">
        <f t="shared" si="2"/>
        <v>1.1330741275832565</v>
      </c>
      <c r="G36" s="37">
        <v>79.463661589419956</v>
      </c>
      <c r="H36" s="10">
        <v>77.874350000000007</v>
      </c>
      <c r="I36" s="10">
        <v>81.052970000000002</v>
      </c>
      <c r="J36" s="38">
        <f t="shared" si="3"/>
        <v>1.5893115894199497</v>
      </c>
      <c r="K36" s="67">
        <f t="shared" si="6"/>
        <v>80.715878885667223</v>
      </c>
      <c r="L36" s="67">
        <f t="shared" si="7"/>
        <v>76.538480881053403</v>
      </c>
      <c r="M36" s="36"/>
      <c r="O36" s="36"/>
      <c r="Q36" s="10"/>
      <c r="R36" s="36"/>
      <c r="T36" s="10"/>
    </row>
    <row r="37" spans="1:20">
      <c r="A37" s="3" t="s">
        <v>71</v>
      </c>
      <c r="B37" s="3" t="s">
        <v>72</v>
      </c>
      <c r="C37" s="37">
        <v>83.483039460166623</v>
      </c>
      <c r="D37" s="10">
        <v>82.931610000000006</v>
      </c>
      <c r="E37" s="10">
        <v>84.034459999999996</v>
      </c>
      <c r="F37" s="38">
        <f t="shared" si="2"/>
        <v>0.55142946016661654</v>
      </c>
      <c r="G37" s="37">
        <v>79.946895414825306</v>
      </c>
      <c r="H37" s="10">
        <v>79.314549999999997</v>
      </c>
      <c r="I37" s="10">
        <v>80.579239999999999</v>
      </c>
      <c r="J37" s="38">
        <f t="shared" si="3"/>
        <v>0.63234541482530915</v>
      </c>
      <c r="K37" s="67">
        <f t="shared" si="6"/>
        <v>80.715878885667223</v>
      </c>
      <c r="L37" s="67">
        <f t="shared" si="7"/>
        <v>76.538480881053403</v>
      </c>
      <c r="M37" s="36"/>
      <c r="O37" s="36"/>
      <c r="Q37" s="10"/>
      <c r="R37" s="36"/>
      <c r="T37" s="10"/>
    </row>
    <row r="38" spans="1:20">
      <c r="A38" s="3" t="s">
        <v>105</v>
      </c>
      <c r="B38" s="3" t="s">
        <v>76</v>
      </c>
      <c r="C38" s="37">
        <v>83.696416338152787</v>
      </c>
      <c r="D38" s="10">
        <v>82.501720000000006</v>
      </c>
      <c r="E38" s="10">
        <v>84.891120000000001</v>
      </c>
      <c r="F38" s="38">
        <f t="shared" si="2"/>
        <v>1.1946963381527809</v>
      </c>
      <c r="G38" s="37">
        <v>79.441781984536021</v>
      </c>
      <c r="H38" s="10">
        <v>78.198920000000001</v>
      </c>
      <c r="I38" s="10">
        <v>80.684650000000005</v>
      </c>
      <c r="J38" s="38">
        <f t="shared" si="3"/>
        <v>1.2428619845360203</v>
      </c>
      <c r="K38" s="67">
        <f t="shared" si="6"/>
        <v>80.715878885667223</v>
      </c>
      <c r="L38" s="67">
        <f t="shared" si="7"/>
        <v>76.538480881053403</v>
      </c>
      <c r="M38" s="36"/>
    </row>
    <row r="39" spans="1:20">
      <c r="A39" s="74" t="s">
        <v>75</v>
      </c>
      <c r="B39" s="74" t="s">
        <v>98</v>
      </c>
      <c r="C39" s="39">
        <v>84.004148797176995</v>
      </c>
      <c r="D39" s="41">
        <v>83.384739999999994</v>
      </c>
      <c r="E39" s="41">
        <v>84.623559999999998</v>
      </c>
      <c r="F39" s="40">
        <f t="shared" si="2"/>
        <v>0.6194087971770017</v>
      </c>
      <c r="G39" s="39">
        <v>79.937114736760947</v>
      </c>
      <c r="H39" s="41">
        <v>79.269649999999999</v>
      </c>
      <c r="I39" s="41">
        <v>80.604579999999999</v>
      </c>
      <c r="J39" s="40">
        <f t="shared" si="3"/>
        <v>0.66746473676094809</v>
      </c>
      <c r="K39" s="67">
        <f t="shared" si="6"/>
        <v>80.715878885667223</v>
      </c>
      <c r="L39" s="67">
        <f>G$7</f>
        <v>76.538480881053403</v>
      </c>
      <c r="M39" s="36"/>
    </row>
    <row r="41" spans="1:20">
      <c r="A41" s="59" t="s">
        <v>165</v>
      </c>
    </row>
    <row r="42" spans="1:20">
      <c r="A42" s="117" t="s">
        <v>156</v>
      </c>
      <c r="B42" s="117"/>
      <c r="C42" s="117"/>
      <c r="D42" s="117"/>
      <c r="E42" s="117"/>
    </row>
    <row r="43" spans="1:20">
      <c r="A43" s="106" t="s">
        <v>196</v>
      </c>
      <c r="B43" s="59"/>
      <c r="C43" s="59"/>
      <c r="D43" s="59"/>
      <c r="E43" s="59"/>
    </row>
    <row r="45" spans="1:20">
      <c r="A45" s="113" t="s">
        <v>180</v>
      </c>
      <c r="B45" s="113"/>
    </row>
  </sheetData>
  <sortState xmlns:xlrd2="http://schemas.microsoft.com/office/spreadsheetml/2017/richdata2" ref="N6:AC37">
    <sortCondition ref="R6:R37"/>
  </sortState>
  <mergeCells count="16">
    <mergeCell ref="A1:M1"/>
    <mergeCell ref="O1:P1"/>
    <mergeCell ref="C4:C6"/>
    <mergeCell ref="D4:D6"/>
    <mergeCell ref="E4:E6"/>
    <mergeCell ref="F4:F6"/>
    <mergeCell ref="G4:G6"/>
    <mergeCell ref="H4:H6"/>
    <mergeCell ref="I4:I6"/>
    <mergeCell ref="J4:J6"/>
    <mergeCell ref="A45:B45"/>
    <mergeCell ref="A3:A6"/>
    <mergeCell ref="B3:B6"/>
    <mergeCell ref="C3:F3"/>
    <mergeCell ref="G3:J3"/>
    <mergeCell ref="A42:E42"/>
  </mergeCells>
  <hyperlinks>
    <hyperlink ref="O1" location="Contents!A1" display="back to contents" xr:uid="{00000000-0004-0000-1700-000000000000}"/>
    <hyperlink ref="A43" r:id="rId1" display="1. Populations for 2022 are from the 2018 based subnational population projections" xr:uid="{721E7D46-278A-4715-8BFE-EC50585E63C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P47"/>
  <sheetViews>
    <sheetView workbookViewId="0">
      <selection sqref="A1:M1"/>
    </sheetView>
  </sheetViews>
  <sheetFormatPr defaultColWidth="9.1796875" defaultRowHeight="12.5"/>
  <cols>
    <col min="1" max="1" width="25.1796875" style="3" customWidth="1"/>
    <col min="2" max="2" width="12" style="3" customWidth="1"/>
    <col min="3" max="3" width="12.7265625" style="3" customWidth="1"/>
    <col min="4" max="5" width="12.54296875" style="3" customWidth="1"/>
    <col min="6" max="6" width="8.26953125" style="3" customWidth="1"/>
    <col min="7" max="7" width="11.54296875" style="3" customWidth="1"/>
    <col min="8" max="9" width="10.54296875" style="3" customWidth="1"/>
    <col min="10" max="10" width="7.453125" style="3" customWidth="1"/>
    <col min="11" max="16384" width="9.1796875" style="3"/>
  </cols>
  <sheetData>
    <row r="1" spans="1:16" ht="18" customHeight="1">
      <c r="A1" s="155" t="s">
        <v>201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O1" s="116" t="s">
        <v>45</v>
      </c>
      <c r="P1" s="116"/>
    </row>
    <row r="2" spans="1:16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">
      <c r="A3" s="126" t="s">
        <v>125</v>
      </c>
      <c r="B3" s="126" t="s">
        <v>126</v>
      </c>
      <c r="C3" s="137" t="s">
        <v>38</v>
      </c>
      <c r="D3" s="138"/>
      <c r="E3" s="138"/>
      <c r="F3" s="139"/>
      <c r="G3" s="137" t="s">
        <v>37</v>
      </c>
      <c r="H3" s="138"/>
      <c r="I3" s="138"/>
      <c r="J3" s="139"/>
      <c r="K3" s="73"/>
      <c r="L3" s="73"/>
      <c r="M3" s="73"/>
    </row>
    <row r="4" spans="1:16">
      <c r="A4" s="127"/>
      <c r="B4" s="127"/>
      <c r="C4" s="132" t="s">
        <v>123</v>
      </c>
      <c r="D4" s="127" t="s">
        <v>118</v>
      </c>
      <c r="E4" s="127" t="s">
        <v>119</v>
      </c>
      <c r="F4" s="135" t="s">
        <v>124</v>
      </c>
      <c r="G4" s="132" t="s">
        <v>123</v>
      </c>
      <c r="H4" s="127" t="s">
        <v>118</v>
      </c>
      <c r="I4" s="127" t="s">
        <v>119</v>
      </c>
      <c r="J4" s="135" t="s">
        <v>124</v>
      </c>
      <c r="K4" s="73"/>
      <c r="L4" s="73"/>
      <c r="M4" s="73"/>
    </row>
    <row r="5" spans="1:16">
      <c r="A5" s="127"/>
      <c r="B5" s="127"/>
      <c r="C5" s="132"/>
      <c r="D5" s="127"/>
      <c r="E5" s="127"/>
      <c r="F5" s="135"/>
      <c r="G5" s="132"/>
      <c r="H5" s="127"/>
      <c r="I5" s="127"/>
      <c r="J5" s="135"/>
      <c r="K5" s="73"/>
      <c r="L5" s="73"/>
      <c r="M5" s="73"/>
    </row>
    <row r="6" spans="1:16" s="35" customFormat="1">
      <c r="A6" s="128"/>
      <c r="B6" s="128"/>
      <c r="C6" s="133"/>
      <c r="D6" s="128"/>
      <c r="E6" s="128"/>
      <c r="F6" s="136"/>
      <c r="G6" s="133"/>
      <c r="H6" s="128"/>
      <c r="I6" s="128"/>
      <c r="J6" s="136"/>
      <c r="K6" s="66" t="s">
        <v>163</v>
      </c>
      <c r="L6" s="66" t="s">
        <v>164</v>
      </c>
      <c r="M6" s="80"/>
    </row>
    <row r="7" spans="1:16">
      <c r="A7" s="3" t="s">
        <v>43</v>
      </c>
      <c r="B7" s="3" t="s">
        <v>117</v>
      </c>
      <c r="C7" s="37">
        <v>80.715878885667223</v>
      </c>
      <c r="D7" s="10">
        <v>80.628500000000003</v>
      </c>
      <c r="E7" s="10">
        <v>80.803259999999995</v>
      </c>
      <c r="F7" s="38">
        <f>C7-D7</f>
        <v>8.7378885667220629E-2</v>
      </c>
      <c r="G7" s="37">
        <v>76.538480881053403</v>
      </c>
      <c r="H7" s="10">
        <v>76.443889999999996</v>
      </c>
      <c r="I7" s="10">
        <v>76.633080000000007</v>
      </c>
      <c r="J7" s="38">
        <f>G7-H7</f>
        <v>9.4590881053406406E-2</v>
      </c>
      <c r="K7" s="30"/>
      <c r="L7" s="67"/>
      <c r="M7" s="36"/>
    </row>
    <row r="8" spans="1:16">
      <c r="A8" s="3" t="s">
        <v>132</v>
      </c>
      <c r="B8" s="3" t="s">
        <v>144</v>
      </c>
      <c r="C8" s="37">
        <v>79.352233888656926</v>
      </c>
      <c r="D8" s="10">
        <v>79.098730000000003</v>
      </c>
      <c r="E8" s="10">
        <v>79.605739999999997</v>
      </c>
      <c r="F8" s="38">
        <f t="shared" ref="F8:F21" si="0">C8-D8</f>
        <v>0.25350388865692253</v>
      </c>
      <c r="G8" s="37">
        <v>75.247913177555105</v>
      </c>
      <c r="H8" s="10">
        <v>74.979079999999996</v>
      </c>
      <c r="I8" s="10">
        <v>75.516750000000002</v>
      </c>
      <c r="J8" s="38">
        <f t="shared" ref="J8:J21" si="1">G8-H8</f>
        <v>0.26883317755510916</v>
      </c>
      <c r="K8" s="67">
        <f>$C$7</f>
        <v>80.715878885667223</v>
      </c>
      <c r="L8" s="67">
        <f>$G$7</f>
        <v>76.538480881053403</v>
      </c>
      <c r="M8" s="36"/>
    </row>
    <row r="9" spans="1:16">
      <c r="A9" s="3" t="s">
        <v>131</v>
      </c>
      <c r="B9" s="3" t="s">
        <v>146</v>
      </c>
      <c r="C9" s="37">
        <v>79.612871383486933</v>
      </c>
      <c r="D9" s="10">
        <v>79.424319999999994</v>
      </c>
      <c r="E9" s="10">
        <v>79.801419999999993</v>
      </c>
      <c r="F9" s="38">
        <f t="shared" si="0"/>
        <v>0.18855138348693856</v>
      </c>
      <c r="G9" s="37">
        <v>74.775438474972503</v>
      </c>
      <c r="H9" s="10">
        <v>74.572850000000003</v>
      </c>
      <c r="I9" s="10">
        <v>74.978030000000004</v>
      </c>
      <c r="J9" s="38">
        <f t="shared" si="1"/>
        <v>0.20258847497250088</v>
      </c>
      <c r="K9" s="67">
        <f t="shared" ref="K9:K21" si="2">$C$7</f>
        <v>80.715878885667223</v>
      </c>
      <c r="L9" s="67">
        <f t="shared" ref="L9:L21" si="3">$G$7</f>
        <v>76.538480881053403</v>
      </c>
      <c r="M9" s="36"/>
    </row>
    <row r="10" spans="1:16">
      <c r="A10" s="3" t="s">
        <v>127</v>
      </c>
      <c r="B10" s="3" t="s">
        <v>138</v>
      </c>
      <c r="C10" s="37">
        <v>79.816718276572573</v>
      </c>
      <c r="D10" s="10">
        <v>79.486739999999998</v>
      </c>
      <c r="E10" s="10">
        <v>80.146690000000007</v>
      </c>
      <c r="F10" s="38">
        <f t="shared" si="0"/>
        <v>0.32997827657257517</v>
      </c>
      <c r="G10" s="37">
        <v>75.281160786367437</v>
      </c>
      <c r="H10" s="10">
        <v>74.903599999999997</v>
      </c>
      <c r="I10" s="10">
        <v>75.658720000000002</v>
      </c>
      <c r="J10" s="38">
        <f t="shared" si="1"/>
        <v>0.3775607863674395</v>
      </c>
      <c r="K10" s="67">
        <f t="shared" si="2"/>
        <v>80.715878885667223</v>
      </c>
      <c r="L10" s="67">
        <f t="shared" si="3"/>
        <v>76.538480881053403</v>
      </c>
      <c r="M10" s="36"/>
    </row>
    <row r="11" spans="1:16">
      <c r="A11" s="3" t="s">
        <v>129</v>
      </c>
      <c r="B11" s="3" t="s">
        <v>142</v>
      </c>
      <c r="C11" s="37">
        <v>80.414001018611458</v>
      </c>
      <c r="D11" s="10">
        <v>80.04992</v>
      </c>
      <c r="E11" s="10">
        <v>80.778080000000003</v>
      </c>
      <c r="F11" s="38">
        <f t="shared" si="0"/>
        <v>0.36408101861145781</v>
      </c>
      <c r="G11" s="37">
        <v>76.529856221671352</v>
      </c>
      <c r="H11" s="10">
        <v>76.127840000000006</v>
      </c>
      <c r="I11" s="10">
        <v>76.931870000000004</v>
      </c>
      <c r="J11" s="38">
        <f t="shared" si="1"/>
        <v>0.40201622167134587</v>
      </c>
      <c r="K11" s="67">
        <f t="shared" si="2"/>
        <v>80.715878885667223</v>
      </c>
      <c r="L11" s="67">
        <f t="shared" si="3"/>
        <v>76.538480881053403</v>
      </c>
      <c r="M11" s="36"/>
    </row>
    <row r="12" spans="1:16">
      <c r="A12" s="3" t="s">
        <v>79</v>
      </c>
      <c r="B12" s="3" t="s">
        <v>141</v>
      </c>
      <c r="C12" s="37">
        <v>80.922760658864917</v>
      </c>
      <c r="D12" s="10">
        <v>80.582639999999998</v>
      </c>
      <c r="E12" s="10">
        <v>81.262879999999996</v>
      </c>
      <c r="F12" s="38">
        <f t="shared" si="0"/>
        <v>0.34012065886491882</v>
      </c>
      <c r="G12" s="37">
        <v>76.945443046763984</v>
      </c>
      <c r="H12" s="10">
        <v>76.576580000000007</v>
      </c>
      <c r="I12" s="10">
        <v>77.314310000000006</v>
      </c>
      <c r="J12" s="38">
        <f t="shared" si="1"/>
        <v>0.36886304676397685</v>
      </c>
      <c r="K12" s="67">
        <f t="shared" si="2"/>
        <v>80.715878885667223</v>
      </c>
      <c r="L12" s="67">
        <f t="shared" si="3"/>
        <v>76.538480881053403</v>
      </c>
      <c r="M12" s="36"/>
    </row>
    <row r="13" spans="1:16">
      <c r="A13" s="3" t="s">
        <v>65</v>
      </c>
      <c r="B13" s="3" t="s">
        <v>140</v>
      </c>
      <c r="C13" s="37">
        <v>80.941618579377433</v>
      </c>
      <c r="D13" s="10">
        <v>80.371499999999997</v>
      </c>
      <c r="E13" s="10">
        <v>81.511740000000003</v>
      </c>
      <c r="F13" s="38">
        <f t="shared" si="0"/>
        <v>0.57011857937743571</v>
      </c>
      <c r="G13" s="37">
        <v>77.059245624331581</v>
      </c>
      <c r="H13" s="10">
        <v>76.462000000000003</v>
      </c>
      <c r="I13" s="10">
        <v>77.656490000000005</v>
      </c>
      <c r="J13" s="38">
        <f t="shared" si="1"/>
        <v>0.59724562433157757</v>
      </c>
      <c r="K13" s="67">
        <f t="shared" si="2"/>
        <v>80.715878885667223</v>
      </c>
      <c r="L13" s="67">
        <f t="shared" si="3"/>
        <v>76.538480881053403</v>
      </c>
      <c r="M13" s="36"/>
    </row>
    <row r="14" spans="1:16">
      <c r="A14" s="3" t="s">
        <v>136</v>
      </c>
      <c r="B14" s="3" t="s">
        <v>150</v>
      </c>
      <c r="C14" s="37">
        <v>80.976443025432943</v>
      </c>
      <c r="D14" s="10">
        <v>80.651660000000007</v>
      </c>
      <c r="E14" s="10">
        <v>81.301230000000004</v>
      </c>
      <c r="F14" s="38">
        <f t="shared" si="0"/>
        <v>0.3247830254329358</v>
      </c>
      <c r="G14" s="37">
        <v>77.002213769986056</v>
      </c>
      <c r="H14" s="10">
        <v>76.641829999999999</v>
      </c>
      <c r="I14" s="10">
        <v>77.362589999999997</v>
      </c>
      <c r="J14" s="38">
        <f t="shared" si="1"/>
        <v>0.3603837699860577</v>
      </c>
      <c r="K14" s="67">
        <f t="shared" si="2"/>
        <v>80.715878885667223</v>
      </c>
      <c r="L14" s="67">
        <f t="shared" si="3"/>
        <v>76.538480881053403</v>
      </c>
      <c r="M14" s="36"/>
    </row>
    <row r="15" spans="1:16">
      <c r="A15" s="3" t="s">
        <v>137</v>
      </c>
      <c r="B15" s="3" t="s">
        <v>143</v>
      </c>
      <c r="C15" s="37">
        <v>81.55410171728866</v>
      </c>
      <c r="D15" s="10">
        <v>80.104320000000001</v>
      </c>
      <c r="E15" s="10">
        <v>83.003889999999998</v>
      </c>
      <c r="F15" s="38">
        <f t="shared" si="0"/>
        <v>1.4497817172886585</v>
      </c>
      <c r="G15" s="37">
        <v>77.278053664463997</v>
      </c>
      <c r="H15" s="10">
        <v>75.919349999999994</v>
      </c>
      <c r="I15" s="10">
        <v>78.636759999999995</v>
      </c>
      <c r="J15" s="38">
        <f t="shared" si="1"/>
        <v>1.3587036644640023</v>
      </c>
      <c r="K15" s="67">
        <f t="shared" si="2"/>
        <v>80.715878885667223</v>
      </c>
      <c r="L15" s="67">
        <f t="shared" si="3"/>
        <v>76.538480881053403</v>
      </c>
      <c r="M15" s="36"/>
    </row>
    <row r="16" spans="1:16">
      <c r="A16" s="3" t="s">
        <v>133</v>
      </c>
      <c r="B16" s="3" t="s">
        <v>147</v>
      </c>
      <c r="C16" s="37">
        <v>81.768368030887828</v>
      </c>
      <c r="D16" s="10">
        <v>81.554180000000002</v>
      </c>
      <c r="E16" s="10">
        <v>81.982560000000007</v>
      </c>
      <c r="F16" s="38">
        <f t="shared" si="0"/>
        <v>0.21418803088782568</v>
      </c>
      <c r="G16" s="37">
        <v>77.755088466301018</v>
      </c>
      <c r="H16" s="10">
        <v>77.526499999999999</v>
      </c>
      <c r="I16" s="10">
        <v>77.983670000000004</v>
      </c>
      <c r="J16" s="38">
        <f t="shared" si="1"/>
        <v>0.22858846630101937</v>
      </c>
      <c r="K16" s="67">
        <f t="shared" si="2"/>
        <v>80.715878885667223</v>
      </c>
      <c r="L16" s="67">
        <f t="shared" si="3"/>
        <v>76.538480881053403</v>
      </c>
      <c r="M16" s="36"/>
    </row>
    <row r="17" spans="1:13">
      <c r="A17" s="3" t="s">
        <v>83</v>
      </c>
      <c r="B17" s="3" t="s">
        <v>145</v>
      </c>
      <c r="C17" s="37">
        <v>81.790688622473709</v>
      </c>
      <c r="D17" s="10">
        <v>81.411749999999998</v>
      </c>
      <c r="E17" s="10">
        <v>82.169619999999995</v>
      </c>
      <c r="F17" s="38">
        <f t="shared" si="0"/>
        <v>0.37893862247371146</v>
      </c>
      <c r="G17" s="37">
        <v>77.394499312234174</v>
      </c>
      <c r="H17" s="10">
        <v>76.977410000000006</v>
      </c>
      <c r="I17" s="10">
        <v>77.811589999999995</v>
      </c>
      <c r="J17" s="38">
        <f t="shared" si="1"/>
        <v>0.41708931223416812</v>
      </c>
      <c r="K17" s="67">
        <f t="shared" si="2"/>
        <v>80.715878885667223</v>
      </c>
      <c r="L17" s="67">
        <f t="shared" si="3"/>
        <v>76.538480881053403</v>
      </c>
      <c r="M17" s="36"/>
    </row>
    <row r="18" spans="1:13">
      <c r="A18" s="3" t="s">
        <v>130</v>
      </c>
      <c r="B18" s="3" t="s">
        <v>139</v>
      </c>
      <c r="C18" s="37">
        <v>81.876727001174444</v>
      </c>
      <c r="D18" s="10">
        <v>81.607709999999997</v>
      </c>
      <c r="E18" s="10">
        <v>82.145740000000004</v>
      </c>
      <c r="F18" s="38">
        <f t="shared" si="0"/>
        <v>0.26901700117444705</v>
      </c>
      <c r="G18" s="37">
        <v>78.07135838896302</v>
      </c>
      <c r="H18" s="10">
        <v>77.782499999999999</v>
      </c>
      <c r="I18" s="10">
        <v>78.360219999999998</v>
      </c>
      <c r="J18" s="38">
        <f t="shared" si="1"/>
        <v>0.28885838896302118</v>
      </c>
      <c r="K18" s="67">
        <f t="shared" si="2"/>
        <v>80.715878885667223</v>
      </c>
      <c r="L18" s="67">
        <f t="shared" si="3"/>
        <v>76.538480881053403</v>
      </c>
      <c r="M18" s="36"/>
    </row>
    <row r="19" spans="1:13">
      <c r="A19" s="3" t="s">
        <v>128</v>
      </c>
      <c r="B19" s="3" t="s">
        <v>151</v>
      </c>
      <c r="C19" s="37">
        <v>82.270692624520194</v>
      </c>
      <c r="D19" s="10">
        <v>81.69623</v>
      </c>
      <c r="E19" s="10">
        <v>82.845150000000004</v>
      </c>
      <c r="F19" s="38">
        <f t="shared" si="0"/>
        <v>0.57446262452019425</v>
      </c>
      <c r="G19" s="37">
        <v>78.577896281513034</v>
      </c>
      <c r="H19" s="10">
        <v>77.915729999999996</v>
      </c>
      <c r="I19" s="10">
        <v>79.24006</v>
      </c>
      <c r="J19" s="38">
        <f t="shared" si="1"/>
        <v>0.6621662815130378</v>
      </c>
      <c r="K19" s="67">
        <f t="shared" si="2"/>
        <v>80.715878885667223</v>
      </c>
      <c r="L19" s="67">
        <f t="shared" si="3"/>
        <v>76.538480881053403</v>
      </c>
      <c r="M19" s="36"/>
    </row>
    <row r="20" spans="1:13">
      <c r="A20" s="3" t="s">
        <v>134</v>
      </c>
      <c r="B20" s="3" t="s">
        <v>149</v>
      </c>
      <c r="C20" s="37">
        <v>83.287904127583261</v>
      </c>
      <c r="D20" s="10">
        <v>82.154830000000004</v>
      </c>
      <c r="E20" s="10">
        <v>84.42098</v>
      </c>
      <c r="F20" s="38">
        <f t="shared" si="0"/>
        <v>1.1330741275832565</v>
      </c>
      <c r="G20" s="37">
        <v>79.463661589419956</v>
      </c>
      <c r="H20" s="10">
        <v>77.874350000000007</v>
      </c>
      <c r="I20" s="10">
        <v>81.052970000000002</v>
      </c>
      <c r="J20" s="38">
        <f t="shared" si="1"/>
        <v>1.5893115894199497</v>
      </c>
      <c r="K20" s="67">
        <f t="shared" si="2"/>
        <v>80.715878885667223</v>
      </c>
      <c r="L20" s="67">
        <f t="shared" si="3"/>
        <v>76.538480881053403</v>
      </c>
      <c r="M20" s="36"/>
    </row>
    <row r="21" spans="1:13">
      <c r="A21" s="74" t="s">
        <v>135</v>
      </c>
      <c r="B21" s="74" t="s">
        <v>148</v>
      </c>
      <c r="C21" s="39">
        <v>83.696416338152787</v>
      </c>
      <c r="D21" s="41">
        <v>82.501720000000006</v>
      </c>
      <c r="E21" s="41">
        <v>84.891120000000001</v>
      </c>
      <c r="F21" s="40">
        <f t="shared" si="0"/>
        <v>1.1946963381527809</v>
      </c>
      <c r="G21" s="39">
        <v>79.441781984536021</v>
      </c>
      <c r="H21" s="41">
        <v>78.198920000000001</v>
      </c>
      <c r="I21" s="41">
        <v>80.684650000000005</v>
      </c>
      <c r="J21" s="40">
        <f t="shared" si="1"/>
        <v>1.2428619845360203</v>
      </c>
      <c r="K21" s="67">
        <f t="shared" si="2"/>
        <v>80.715878885667223</v>
      </c>
      <c r="L21" s="67">
        <f t="shared" si="3"/>
        <v>76.538480881053403</v>
      </c>
      <c r="M21" s="36"/>
    </row>
    <row r="23" spans="1:13">
      <c r="A23" s="106" t="s">
        <v>197</v>
      </c>
    </row>
    <row r="24" spans="1:13">
      <c r="A24" s="113" t="s">
        <v>180</v>
      </c>
      <c r="B24" s="113"/>
    </row>
    <row r="30" spans="1:13" ht="14.5">
      <c r="J3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</sheetData>
  <sortState xmlns:xlrd2="http://schemas.microsoft.com/office/spreadsheetml/2017/richdata2" ref="C34:D47">
    <sortCondition ref="D34:D47"/>
  </sortState>
  <mergeCells count="15">
    <mergeCell ref="O1:P1"/>
    <mergeCell ref="A1:M1"/>
    <mergeCell ref="C4:C6"/>
    <mergeCell ref="D4:D6"/>
    <mergeCell ref="E4:E6"/>
    <mergeCell ref="F4:F6"/>
    <mergeCell ref="G4:G6"/>
    <mergeCell ref="H4:H6"/>
    <mergeCell ref="I4:I6"/>
    <mergeCell ref="J4:J6"/>
    <mergeCell ref="A24:B24"/>
    <mergeCell ref="A3:A6"/>
    <mergeCell ref="B3:B6"/>
    <mergeCell ref="C3:F3"/>
    <mergeCell ref="G3:J3"/>
  </mergeCells>
  <hyperlinks>
    <hyperlink ref="O1" location="Contents!A1" display="back to contents" xr:uid="{00000000-0004-0000-1900-000000000000}"/>
    <hyperlink ref="A23" r:id="rId1" xr:uid="{F0B9BECD-848A-48CA-AD74-4291A8F158B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AK78"/>
  <sheetViews>
    <sheetView zoomScaleNormal="100" workbookViewId="0">
      <selection sqref="A1:H1"/>
    </sheetView>
  </sheetViews>
  <sheetFormatPr defaultColWidth="9.1796875" defaultRowHeight="12.5"/>
  <cols>
    <col min="1" max="1" width="24.54296875" style="3" customWidth="1"/>
    <col min="2" max="2" width="13.81640625" style="3" customWidth="1"/>
    <col min="3" max="4" width="14.453125" style="3" customWidth="1"/>
    <col min="5" max="5" width="15.7265625" style="3" customWidth="1"/>
    <col min="6" max="11" width="14.453125" style="3" customWidth="1"/>
    <col min="12" max="15" width="9.1796875" style="30"/>
    <col min="16" max="25" width="9.1796875" style="9"/>
    <col min="26" max="16384" width="9.1796875" style="3"/>
  </cols>
  <sheetData>
    <row r="1" spans="1:37" ht="18" customHeight="1">
      <c r="A1" s="157" t="s">
        <v>202</v>
      </c>
      <c r="B1" s="157"/>
      <c r="C1" s="157"/>
      <c r="D1" s="157"/>
      <c r="E1" s="157"/>
      <c r="F1" s="157"/>
      <c r="G1" s="157"/>
      <c r="H1" s="157"/>
      <c r="I1" s="70"/>
      <c r="J1" s="116" t="s">
        <v>45</v>
      </c>
      <c r="K1" s="116"/>
    </row>
    <row r="2" spans="1:37" s="2" customFormat="1" ht="15" customHeight="1">
      <c r="L2" s="13"/>
      <c r="M2" s="13"/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>
      <c r="A3" s="142" t="s">
        <v>120</v>
      </c>
      <c r="B3" s="145" t="s">
        <v>37</v>
      </c>
      <c r="C3" s="146"/>
      <c r="D3" s="146"/>
      <c r="E3" s="146"/>
      <c r="F3" s="147"/>
      <c r="G3" s="146" t="s">
        <v>38</v>
      </c>
      <c r="H3" s="146"/>
      <c r="I3" s="146"/>
      <c r="J3" s="146"/>
      <c r="K3" s="147"/>
    </row>
    <row r="4" spans="1:37" ht="15" customHeight="1">
      <c r="A4" s="143"/>
      <c r="B4" s="148" t="s">
        <v>152</v>
      </c>
      <c r="C4" s="151" t="s">
        <v>170</v>
      </c>
      <c r="D4" s="151" t="s">
        <v>184</v>
      </c>
      <c r="E4" s="151" t="s">
        <v>171</v>
      </c>
      <c r="F4" s="140" t="s">
        <v>185</v>
      </c>
      <c r="G4" s="148" t="s">
        <v>152</v>
      </c>
      <c r="H4" s="151" t="s">
        <v>170</v>
      </c>
      <c r="I4" s="151" t="s">
        <v>184</v>
      </c>
      <c r="J4" s="151" t="s">
        <v>171</v>
      </c>
      <c r="K4" s="140" t="s">
        <v>185</v>
      </c>
    </row>
    <row r="5" spans="1:37">
      <c r="A5" s="143"/>
      <c r="B5" s="149"/>
      <c r="C5" s="152"/>
      <c r="D5" s="152"/>
      <c r="E5" s="152"/>
      <c r="F5" s="141"/>
      <c r="G5" s="149"/>
      <c r="H5" s="152"/>
      <c r="I5" s="152"/>
      <c r="J5" s="152"/>
      <c r="K5" s="141"/>
    </row>
    <row r="6" spans="1:37">
      <c r="A6" s="143"/>
      <c r="B6" s="149"/>
      <c r="C6" s="152"/>
      <c r="D6" s="152"/>
      <c r="E6" s="152"/>
      <c r="F6" s="141"/>
      <c r="G6" s="149"/>
      <c r="H6" s="152"/>
      <c r="I6" s="152"/>
      <c r="J6" s="152"/>
      <c r="K6" s="141"/>
    </row>
    <row r="7" spans="1:37" s="20" customFormat="1">
      <c r="A7" s="144"/>
      <c r="B7" s="150"/>
      <c r="C7" s="153"/>
      <c r="D7" s="153"/>
      <c r="E7" s="152"/>
      <c r="F7" s="141"/>
      <c r="G7" s="150"/>
      <c r="H7" s="153"/>
      <c r="I7" s="153"/>
      <c r="J7" s="153"/>
      <c r="K7" s="141"/>
      <c r="L7" s="90"/>
      <c r="M7" s="90"/>
      <c r="N7" s="90"/>
      <c r="O7" s="90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37">
      <c r="A8" s="23" t="s">
        <v>153</v>
      </c>
      <c r="B8" s="21">
        <v>77.081479999999999</v>
      </c>
      <c r="C8" s="22">
        <v>77.156059999999997</v>
      </c>
      <c r="D8" s="22">
        <v>76.538480881053403</v>
      </c>
      <c r="E8" s="22">
        <f t="shared" ref="E8:E40" si="0">(C8-B8)/5*52.2</f>
        <v>0.7786151999999732</v>
      </c>
      <c r="F8" s="85">
        <f>(D8-C8)/3*52.2</f>
        <v>-10.745876669670736</v>
      </c>
      <c r="G8" s="22">
        <v>81.073030000000003</v>
      </c>
      <c r="H8" s="22">
        <v>81.138390000000001</v>
      </c>
      <c r="I8" s="22">
        <v>80.715878885667223</v>
      </c>
      <c r="J8" s="22">
        <f t="shared" ref="J8:J40" si="1">(H8-G8)/5*52.2</f>
        <v>0.68235839999998238</v>
      </c>
      <c r="K8" s="85">
        <f>(I8-H8)/3*52.2</f>
        <v>-7.3516933893903369</v>
      </c>
      <c r="L8" s="30">
        <f t="shared" ref="L8:L40" si="2">IF(E8&gt;F8,F8-(E8-0.7),0)</f>
        <v>-10.824491869670709</v>
      </c>
      <c r="M8" s="30">
        <f t="shared" ref="M8:M40" si="3">IF(E8&lt;F8,E8-F8,0)</f>
        <v>0</v>
      </c>
      <c r="N8" s="30">
        <f>IF(J8&gt;K8,K8-(J8-0.7),0)</f>
        <v>-7.334051789390319</v>
      </c>
      <c r="O8" s="30">
        <f>IF(J8&lt;K8,J8-K8,0)</f>
        <v>0</v>
      </c>
    </row>
    <row r="9" spans="1:37">
      <c r="A9" s="23" t="s">
        <v>53</v>
      </c>
      <c r="B9" s="24">
        <v>76.729529999999997</v>
      </c>
      <c r="C9" s="25">
        <v>77.068089999999998</v>
      </c>
      <c r="D9" s="25">
        <v>76.947375779878243</v>
      </c>
      <c r="E9" s="25">
        <f t="shared" si="0"/>
        <v>3.5345664000000117</v>
      </c>
      <c r="F9" s="86">
        <f>(D9-C9)/3*52.2</f>
        <v>-2.1004274301185379</v>
      </c>
      <c r="G9" s="25">
        <v>81.002529999999993</v>
      </c>
      <c r="H9" s="25">
        <v>81.404780000000002</v>
      </c>
      <c r="I9" s="25">
        <v>80.705523270594426</v>
      </c>
      <c r="J9" s="25">
        <f t="shared" si="1"/>
        <v>4.1994900000000976</v>
      </c>
      <c r="K9" s="86">
        <f>(I9-H9)/3*52.2</f>
        <v>-12.167067091657024</v>
      </c>
      <c r="L9" s="30">
        <f t="shared" si="2"/>
        <v>-4.9349938301185494</v>
      </c>
      <c r="M9" s="30">
        <f t="shared" si="3"/>
        <v>0</v>
      </c>
      <c r="N9" s="30">
        <f t="shared" ref="N9:N40" si="4">IF(J9&gt;K9,K9-(J9-0.7),0)</f>
        <v>-15.666557091657122</v>
      </c>
      <c r="O9" s="30">
        <f t="shared" ref="O9:O40" si="5">IF(J9&lt;K9,J9-K9,0)</f>
        <v>0</v>
      </c>
    </row>
    <row r="10" spans="1:37">
      <c r="A10" s="23" t="s">
        <v>55</v>
      </c>
      <c r="B10" s="24">
        <v>79.335030000000003</v>
      </c>
      <c r="C10" s="25">
        <v>79.288200000000003</v>
      </c>
      <c r="D10" s="25">
        <v>78.805837048679265</v>
      </c>
      <c r="E10" s="25">
        <f t="shared" si="0"/>
        <v>-0.48890519999999926</v>
      </c>
      <c r="F10" s="86">
        <f t="shared" ref="F10:F40" si="6">(D10-C10)/3*52.2</f>
        <v>-8.3931153529808409</v>
      </c>
      <c r="G10" s="25">
        <v>82.182079999999999</v>
      </c>
      <c r="H10" s="25">
        <v>82.518810000000002</v>
      </c>
      <c r="I10" s="25">
        <v>82.513227376352575</v>
      </c>
      <c r="J10" s="25">
        <f t="shared" si="1"/>
        <v>3.51546120000003</v>
      </c>
      <c r="K10" s="86">
        <f t="shared" ref="K10:K40" si="7">(I10-H10)/3*52.2</f>
        <v>-9.7137651465237701E-2</v>
      </c>
      <c r="L10" s="30">
        <f t="shared" si="2"/>
        <v>-7.204210152980842</v>
      </c>
      <c r="M10" s="30">
        <f t="shared" si="3"/>
        <v>0</v>
      </c>
      <c r="N10" s="30">
        <f t="shared" si="4"/>
        <v>-2.9125988514652676</v>
      </c>
      <c r="O10" s="30">
        <f t="shared" si="5"/>
        <v>0</v>
      </c>
    </row>
    <row r="11" spans="1:37">
      <c r="A11" s="23" t="s">
        <v>57</v>
      </c>
      <c r="B11" s="24">
        <v>78.582999999999998</v>
      </c>
      <c r="C11" s="25">
        <v>78.334450000000004</v>
      </c>
      <c r="D11" s="25">
        <v>78.219019978889449</v>
      </c>
      <c r="E11" s="25">
        <f t="shared" si="0"/>
        <v>-2.5948619999999427</v>
      </c>
      <c r="F11" s="86">
        <f t="shared" si="6"/>
        <v>-2.0084823673236571</v>
      </c>
      <c r="G11" s="25">
        <v>81.738029999999995</v>
      </c>
      <c r="H11" s="25">
        <v>82.261510000000001</v>
      </c>
      <c r="I11" s="25">
        <v>81.291774850943085</v>
      </c>
      <c r="J11" s="25">
        <f t="shared" si="1"/>
        <v>5.4651312000000667</v>
      </c>
      <c r="K11" s="86">
        <f t="shared" si="7"/>
        <v>-16.873391593590341</v>
      </c>
      <c r="L11" s="30">
        <f t="shared" si="2"/>
        <v>0</v>
      </c>
      <c r="M11" s="30">
        <f t="shared" si="3"/>
        <v>-0.58637963267628557</v>
      </c>
      <c r="N11" s="30">
        <f t="shared" si="4"/>
        <v>-21.638522793590408</v>
      </c>
      <c r="O11" s="30">
        <f t="shared" si="5"/>
        <v>0</v>
      </c>
    </row>
    <row r="12" spans="1:37">
      <c r="A12" s="23" t="s">
        <v>59</v>
      </c>
      <c r="B12" s="24">
        <v>78.218959999999996</v>
      </c>
      <c r="C12" s="25">
        <v>78.336730000000003</v>
      </c>
      <c r="D12" s="25">
        <v>77.674872220127682</v>
      </c>
      <c r="E12" s="25">
        <f t="shared" si="0"/>
        <v>1.2295188000000759</v>
      </c>
      <c r="F12" s="86">
        <f t="shared" si="6"/>
        <v>-11.516325369778382</v>
      </c>
      <c r="G12" s="25">
        <v>81.883610000000004</v>
      </c>
      <c r="H12" s="25">
        <v>81.685100000000006</v>
      </c>
      <c r="I12" s="25">
        <v>81.843269066429599</v>
      </c>
      <c r="J12" s="25">
        <f t="shared" si="1"/>
        <v>-2.0724443999999882</v>
      </c>
      <c r="K12" s="86">
        <f t="shared" si="7"/>
        <v>2.7521417558749253</v>
      </c>
      <c r="L12" s="30">
        <f t="shared" si="2"/>
        <v>-12.045844169778459</v>
      </c>
      <c r="M12" s="30">
        <f t="shared" si="3"/>
        <v>0</v>
      </c>
      <c r="N12" s="30">
        <f t="shared" si="4"/>
        <v>0</v>
      </c>
      <c r="O12" s="30">
        <f t="shared" si="5"/>
        <v>-4.824586155874913</v>
      </c>
    </row>
    <row r="13" spans="1:37">
      <c r="A13" s="23" t="s">
        <v>61</v>
      </c>
      <c r="B13" s="24">
        <v>77.809899999999999</v>
      </c>
      <c r="C13" s="25">
        <v>78.381140000000002</v>
      </c>
      <c r="D13" s="25">
        <v>77.7842535495639</v>
      </c>
      <c r="E13" s="25">
        <f t="shared" si="0"/>
        <v>5.9637456000000322</v>
      </c>
      <c r="F13" s="86">
        <f t="shared" si="6"/>
        <v>-10.38582423758818</v>
      </c>
      <c r="G13" s="25">
        <v>82.1006</v>
      </c>
      <c r="H13" s="25">
        <v>82.503219999999999</v>
      </c>
      <c r="I13" s="25">
        <v>82.221374280935962</v>
      </c>
      <c r="J13" s="25">
        <f t="shared" si="1"/>
        <v>4.2033527999999887</v>
      </c>
      <c r="K13" s="86">
        <f t="shared" si="7"/>
        <v>-4.9041155117142496</v>
      </c>
      <c r="L13" s="30">
        <f t="shared" si="2"/>
        <v>-15.649569837588212</v>
      </c>
      <c r="M13" s="30">
        <f t="shared" si="3"/>
        <v>0</v>
      </c>
      <c r="N13" s="30">
        <f t="shared" si="4"/>
        <v>-8.4074683117142381</v>
      </c>
      <c r="O13" s="30">
        <f t="shared" si="5"/>
        <v>0</v>
      </c>
    </row>
    <row r="14" spans="1:37">
      <c r="A14" s="23" t="s">
        <v>63</v>
      </c>
      <c r="B14" s="24">
        <v>77.118440000000007</v>
      </c>
      <c r="C14" s="25">
        <v>76.597909999999999</v>
      </c>
      <c r="D14" s="25">
        <v>75.690804731372339</v>
      </c>
      <c r="E14" s="25">
        <f t="shared" si="0"/>
        <v>-5.4343332000000828</v>
      </c>
      <c r="F14" s="86">
        <f t="shared" si="6"/>
        <v>-15.783631674121288</v>
      </c>
      <c r="G14" s="25">
        <v>80.199430000000007</v>
      </c>
      <c r="H14" s="25">
        <v>80.695509999999999</v>
      </c>
      <c r="I14" s="25">
        <v>79.893652215873985</v>
      </c>
      <c r="J14" s="25">
        <f t="shared" si="1"/>
        <v>5.1790751999999181</v>
      </c>
      <c r="K14" s="86">
        <f t="shared" si="7"/>
        <v>-13.952325443792642</v>
      </c>
      <c r="L14" s="30">
        <f t="shared" si="2"/>
        <v>-9.6492984741212062</v>
      </c>
      <c r="M14" s="30">
        <f t="shared" si="3"/>
        <v>0</v>
      </c>
      <c r="N14" s="30">
        <f t="shared" si="4"/>
        <v>-18.431400643792561</v>
      </c>
      <c r="O14" s="30">
        <f t="shared" si="5"/>
        <v>0</v>
      </c>
    </row>
    <row r="15" spans="1:37">
      <c r="A15" s="23" t="s">
        <v>65</v>
      </c>
      <c r="B15" s="24">
        <v>77.962540000000004</v>
      </c>
      <c r="C15" s="25">
        <v>78.191689999999994</v>
      </c>
      <c r="D15" s="25">
        <v>77.059245624331581</v>
      </c>
      <c r="E15" s="25">
        <f t="shared" si="0"/>
        <v>2.3923259999998954</v>
      </c>
      <c r="F15" s="86">
        <f t="shared" si="6"/>
        <v>-19.704532136630391</v>
      </c>
      <c r="G15" s="25">
        <v>81.442869999999999</v>
      </c>
      <c r="H15" s="25">
        <v>81.439480000000003</v>
      </c>
      <c r="I15" s="25">
        <v>80.941618579377433</v>
      </c>
      <c r="J15" s="25">
        <f t="shared" si="1"/>
        <v>-3.539159999995832E-2</v>
      </c>
      <c r="K15" s="86">
        <f t="shared" si="7"/>
        <v>-8.6627887188327186</v>
      </c>
      <c r="L15" s="30">
        <f t="shared" si="2"/>
        <v>-21.396858136630286</v>
      </c>
      <c r="M15" s="30">
        <f t="shared" si="3"/>
        <v>0</v>
      </c>
      <c r="N15" s="30">
        <f t="shared" si="4"/>
        <v>-7.9273971188327605</v>
      </c>
      <c r="O15" s="30">
        <f t="shared" si="5"/>
        <v>0</v>
      </c>
    </row>
    <row r="16" spans="1:37">
      <c r="A16" s="23" t="s">
        <v>67</v>
      </c>
      <c r="B16" s="24">
        <v>75.261269999999996</v>
      </c>
      <c r="C16" s="25">
        <v>73.921610000000001</v>
      </c>
      <c r="D16" s="25">
        <v>73.951595982004676</v>
      </c>
      <c r="E16" s="25">
        <f t="shared" si="0"/>
        <v>-13.986050399999948</v>
      </c>
      <c r="F16" s="86">
        <f t="shared" si="6"/>
        <v>0.52175608688134223</v>
      </c>
      <c r="G16" s="25">
        <v>80.053280000000001</v>
      </c>
      <c r="H16" s="25">
        <v>79.481359999999995</v>
      </c>
      <c r="I16" s="25">
        <v>79.045361098267392</v>
      </c>
      <c r="J16" s="25">
        <f t="shared" si="1"/>
        <v>-5.9708448000000605</v>
      </c>
      <c r="K16" s="86">
        <f t="shared" si="7"/>
        <v>-7.5863808901472911</v>
      </c>
      <c r="L16" s="30">
        <f t="shared" si="2"/>
        <v>0</v>
      </c>
      <c r="M16" s="30">
        <f t="shared" si="3"/>
        <v>-14.507806486881291</v>
      </c>
      <c r="N16" s="30">
        <f t="shared" si="4"/>
        <v>-0.91553609014723047</v>
      </c>
      <c r="O16" s="30">
        <f t="shared" si="5"/>
        <v>0</v>
      </c>
    </row>
    <row r="17" spans="1:15">
      <c r="A17" s="23" t="s">
        <v>69</v>
      </c>
      <c r="B17" s="24">
        <v>75.820909999999998</v>
      </c>
      <c r="C17" s="25">
        <v>75.881169999999997</v>
      </c>
      <c r="D17" s="25">
        <v>74.797729663503219</v>
      </c>
      <c r="E17" s="25">
        <f t="shared" si="0"/>
        <v>0.62911439999999519</v>
      </c>
      <c r="F17" s="86">
        <f t="shared" si="6"/>
        <v>-18.851861855043946</v>
      </c>
      <c r="G17" s="25">
        <v>79.632679999999993</v>
      </c>
      <c r="H17" s="25">
        <v>79.810869999999994</v>
      </c>
      <c r="I17" s="25">
        <v>79.143046642991578</v>
      </c>
      <c r="J17" s="25">
        <f t="shared" si="1"/>
        <v>1.8603036000000079</v>
      </c>
      <c r="K17" s="86">
        <f t="shared" si="7"/>
        <v>-11.620126411946439</v>
      </c>
      <c r="L17" s="30">
        <f t="shared" si="2"/>
        <v>-18.780976255043942</v>
      </c>
      <c r="M17" s="30">
        <f t="shared" si="3"/>
        <v>0</v>
      </c>
      <c r="N17" s="30">
        <f t="shared" si="4"/>
        <v>-12.780430011946446</v>
      </c>
      <c r="O17" s="30">
        <f t="shared" si="5"/>
        <v>0</v>
      </c>
    </row>
    <row r="18" spans="1:15">
      <c r="A18" s="23" t="s">
        <v>71</v>
      </c>
      <c r="B18" s="24">
        <v>80.516840000000002</v>
      </c>
      <c r="C18" s="25">
        <v>80.541619999999995</v>
      </c>
      <c r="D18" s="25">
        <v>79.946895414825306</v>
      </c>
      <c r="E18" s="25">
        <f t="shared" si="0"/>
        <v>0.25870319999992381</v>
      </c>
      <c r="F18" s="86">
        <f t="shared" si="6"/>
        <v>-10.34820778203958</v>
      </c>
      <c r="G18" s="25">
        <v>83.525120000000001</v>
      </c>
      <c r="H18" s="25">
        <v>83.648439999999994</v>
      </c>
      <c r="I18" s="25">
        <v>83.483039460166623</v>
      </c>
      <c r="J18" s="25">
        <f t="shared" si="1"/>
        <v>1.2874607999999224</v>
      </c>
      <c r="K18" s="86">
        <f t="shared" si="7"/>
        <v>-2.8779693931006536</v>
      </c>
      <c r="L18" s="30">
        <f t="shared" si="2"/>
        <v>-9.9069109820395038</v>
      </c>
      <c r="M18" s="30">
        <f t="shared" si="3"/>
        <v>0</v>
      </c>
      <c r="N18" s="30">
        <f t="shared" si="4"/>
        <v>-3.465430193100576</v>
      </c>
      <c r="O18" s="30">
        <f t="shared" si="5"/>
        <v>0</v>
      </c>
    </row>
    <row r="19" spans="1:15">
      <c r="A19" s="23" t="s">
        <v>73</v>
      </c>
      <c r="B19" s="24">
        <v>78.431730000000002</v>
      </c>
      <c r="C19" s="25">
        <v>79.08954</v>
      </c>
      <c r="D19" s="25">
        <v>78.661742073166991</v>
      </c>
      <c r="E19" s="25">
        <f t="shared" si="0"/>
        <v>6.8675363999999774</v>
      </c>
      <c r="F19" s="86">
        <f t="shared" si="6"/>
        <v>-7.4436839268943489</v>
      </c>
      <c r="G19" s="25">
        <v>82.076440000000005</v>
      </c>
      <c r="H19" s="25">
        <v>82.717259999999996</v>
      </c>
      <c r="I19" s="25">
        <v>82.058342144395311</v>
      </c>
      <c r="J19" s="25">
        <f t="shared" si="1"/>
        <v>6.6901607999999051</v>
      </c>
      <c r="K19" s="86">
        <f t="shared" si="7"/>
        <v>-11.465170687521512</v>
      </c>
      <c r="L19" s="30">
        <f t="shared" si="2"/>
        <v>-13.611220326894326</v>
      </c>
      <c r="M19" s="30">
        <f t="shared" si="3"/>
        <v>0</v>
      </c>
      <c r="N19" s="30">
        <f t="shared" si="4"/>
        <v>-17.455331487521416</v>
      </c>
      <c r="O19" s="30">
        <f t="shared" si="5"/>
        <v>0</v>
      </c>
    </row>
    <row r="20" spans="1:15">
      <c r="A20" s="23" t="s">
        <v>75</v>
      </c>
      <c r="B20" s="24">
        <v>79.663570000000007</v>
      </c>
      <c r="C20" s="25">
        <v>80.329470000000001</v>
      </c>
      <c r="D20" s="25">
        <v>79.937114736760947</v>
      </c>
      <c r="E20" s="25">
        <f t="shared" si="0"/>
        <v>6.9519959999999319</v>
      </c>
      <c r="F20" s="86">
        <f t="shared" si="6"/>
        <v>-6.8269815803595391</v>
      </c>
      <c r="G20" s="25">
        <v>82.674369999999996</v>
      </c>
      <c r="H20" s="25">
        <v>83.955640000000002</v>
      </c>
      <c r="I20" s="25">
        <v>84.004148797176981</v>
      </c>
      <c r="J20" s="25">
        <f t="shared" si="1"/>
        <v>13.376458800000066</v>
      </c>
      <c r="K20" s="86">
        <f t="shared" si="7"/>
        <v>0.8440530708794286</v>
      </c>
      <c r="L20" s="30">
        <f t="shared" si="2"/>
        <v>-13.078977580359471</v>
      </c>
      <c r="M20" s="30">
        <f t="shared" si="3"/>
        <v>0</v>
      </c>
      <c r="N20" s="30">
        <f t="shared" si="4"/>
        <v>-11.832405729120637</v>
      </c>
      <c r="O20" s="30">
        <f t="shared" si="5"/>
        <v>0</v>
      </c>
    </row>
    <row r="21" spans="1:15">
      <c r="A21" s="23" t="s">
        <v>77</v>
      </c>
      <c r="B21" s="24">
        <v>77.222120000000004</v>
      </c>
      <c r="C21" s="25">
        <v>77.33229</v>
      </c>
      <c r="D21" s="25">
        <v>76.174334257756186</v>
      </c>
      <c r="E21" s="25">
        <f t="shared" si="0"/>
        <v>1.1501747999999641</v>
      </c>
      <c r="F21" s="86">
        <f t="shared" si="6"/>
        <v>-20.148429915042371</v>
      </c>
      <c r="G21" s="25">
        <v>80.954419999999999</v>
      </c>
      <c r="H21" s="25">
        <v>80.464299999999994</v>
      </c>
      <c r="I21" s="25">
        <v>79.900111528520071</v>
      </c>
      <c r="J21" s="25">
        <f t="shared" si="1"/>
        <v>-5.1168528000000482</v>
      </c>
      <c r="K21" s="86">
        <f t="shared" si="7"/>
        <v>-9.816879403750665</v>
      </c>
      <c r="L21" s="30">
        <f t="shared" si="2"/>
        <v>-20.598604715042335</v>
      </c>
      <c r="M21" s="30">
        <f t="shared" si="3"/>
        <v>0</v>
      </c>
      <c r="N21" s="30">
        <f t="shared" si="4"/>
        <v>-4.0000266037506167</v>
      </c>
      <c r="O21" s="30">
        <f t="shared" si="5"/>
        <v>0</v>
      </c>
    </row>
    <row r="22" spans="1:15">
      <c r="A22" s="23" t="s">
        <v>79</v>
      </c>
      <c r="B22" s="24">
        <v>77.584159999999997</v>
      </c>
      <c r="C22" s="25">
        <v>77.298090000000002</v>
      </c>
      <c r="D22" s="25">
        <v>76.945443046763984</v>
      </c>
      <c r="E22" s="25">
        <f t="shared" si="0"/>
        <v>-2.9865707999999493</v>
      </c>
      <c r="F22" s="86">
        <f t="shared" si="6"/>
        <v>-6.1360569863067163</v>
      </c>
      <c r="G22" s="25">
        <v>81.370500000000007</v>
      </c>
      <c r="H22" s="25">
        <v>81.146770000000004</v>
      </c>
      <c r="I22" s="25">
        <v>80.922760658864917</v>
      </c>
      <c r="J22" s="25">
        <f t="shared" si="1"/>
        <v>-2.3357412000000344</v>
      </c>
      <c r="K22" s="86">
        <f t="shared" si="7"/>
        <v>-3.8977625357505135</v>
      </c>
      <c r="L22" s="30">
        <f t="shared" si="2"/>
        <v>-2.4494861863067667</v>
      </c>
      <c r="M22" s="30">
        <f t="shared" si="3"/>
        <v>0</v>
      </c>
      <c r="N22" s="30">
        <f t="shared" si="4"/>
        <v>-0.86202133575047934</v>
      </c>
      <c r="O22" s="30">
        <f t="shared" si="5"/>
        <v>0</v>
      </c>
    </row>
    <row r="23" spans="1:15">
      <c r="A23" s="23" t="s">
        <v>81</v>
      </c>
      <c r="B23" s="24">
        <v>73.345209999999994</v>
      </c>
      <c r="C23" s="25">
        <v>73.595969999999994</v>
      </c>
      <c r="D23" s="25">
        <v>72.946555907189079</v>
      </c>
      <c r="E23" s="25">
        <f t="shared" si="0"/>
        <v>2.6179343999999967</v>
      </c>
      <c r="F23" s="86">
        <f t="shared" si="6"/>
        <v>-11.299805214909917</v>
      </c>
      <c r="G23" s="25">
        <v>78.703360000000004</v>
      </c>
      <c r="H23" s="25">
        <v>78.503399999999999</v>
      </c>
      <c r="I23" s="25">
        <v>78.183938546050214</v>
      </c>
      <c r="J23" s="25">
        <f t="shared" si="1"/>
        <v>-2.0875824000000458</v>
      </c>
      <c r="K23" s="86">
        <f t="shared" si="7"/>
        <v>-5.5586292987262569</v>
      </c>
      <c r="L23" s="30">
        <f t="shared" si="2"/>
        <v>-13.217739614909913</v>
      </c>
      <c r="M23" s="30">
        <f t="shared" si="3"/>
        <v>0</v>
      </c>
      <c r="N23" s="30">
        <f t="shared" si="4"/>
        <v>-2.7710468987262109</v>
      </c>
      <c r="O23" s="30">
        <f t="shared" si="5"/>
        <v>0</v>
      </c>
    </row>
    <row r="24" spans="1:15">
      <c r="A24" s="23" t="s">
        <v>83</v>
      </c>
      <c r="B24" s="24">
        <v>78.217560000000006</v>
      </c>
      <c r="C24" s="25">
        <v>77.804779999999994</v>
      </c>
      <c r="D24" s="25">
        <v>77.311807165714441</v>
      </c>
      <c r="E24" s="25">
        <f t="shared" si="0"/>
        <v>-4.3094232000001274</v>
      </c>
      <c r="F24" s="86">
        <f t="shared" si="6"/>
        <v>-8.5777273165686161</v>
      </c>
      <c r="G24" s="25">
        <v>82.708539999999999</v>
      </c>
      <c r="H24" s="25">
        <v>81.910700000000006</v>
      </c>
      <c r="I24" s="25">
        <v>81.816612028816365</v>
      </c>
      <c r="J24" s="25">
        <f t="shared" si="1"/>
        <v>-8.3294495999999345</v>
      </c>
      <c r="K24" s="86">
        <f t="shared" si="7"/>
        <v>-1.6371306985953398</v>
      </c>
      <c r="L24" s="30">
        <f t="shared" si="2"/>
        <v>-3.5683041165684886</v>
      </c>
      <c r="M24" s="30">
        <f t="shared" si="3"/>
        <v>0</v>
      </c>
      <c r="N24" s="30">
        <f t="shared" si="4"/>
        <v>0</v>
      </c>
      <c r="O24" s="30">
        <f t="shared" si="5"/>
        <v>-6.6923189014045947</v>
      </c>
    </row>
    <row r="25" spans="1:15">
      <c r="A25" s="23" t="s">
        <v>85</v>
      </c>
      <c r="B25" s="24">
        <v>75.474549999999994</v>
      </c>
      <c r="C25" s="25">
        <v>74.867649999999998</v>
      </c>
      <c r="D25" s="25">
        <v>74.621033369233615</v>
      </c>
      <c r="E25" s="25">
        <f t="shared" si="0"/>
        <v>-6.3360359999999583</v>
      </c>
      <c r="F25" s="86">
        <f t="shared" si="6"/>
        <v>-4.2911293753350579</v>
      </c>
      <c r="G25" s="25">
        <v>80.735749999999996</v>
      </c>
      <c r="H25" s="25">
        <v>79.007490000000004</v>
      </c>
      <c r="I25" s="25">
        <v>78.705127743946804</v>
      </c>
      <c r="J25" s="25">
        <f t="shared" si="1"/>
        <v>-18.043034399999915</v>
      </c>
      <c r="K25" s="86">
        <f t="shared" si="7"/>
        <v>-5.261103255325688</v>
      </c>
      <c r="L25" s="30">
        <f t="shared" si="2"/>
        <v>0</v>
      </c>
      <c r="M25" s="30">
        <f t="shared" si="3"/>
        <v>-2.0449066246649004</v>
      </c>
      <c r="N25" s="30">
        <f t="shared" si="4"/>
        <v>0</v>
      </c>
      <c r="O25" s="30">
        <f t="shared" si="5"/>
        <v>-12.781931144674227</v>
      </c>
    </row>
    <row r="26" spans="1:15">
      <c r="A26" s="23" t="s">
        <v>87</v>
      </c>
      <c r="B26" s="24">
        <v>77.334739999999996</v>
      </c>
      <c r="C26" s="25">
        <v>77.705699999999993</v>
      </c>
      <c r="D26" s="25">
        <v>77.409848106335744</v>
      </c>
      <c r="E26" s="25">
        <f t="shared" si="0"/>
        <v>3.8728223999999649</v>
      </c>
      <c r="F26" s="86">
        <f t="shared" si="6"/>
        <v>-5.1478229497579351</v>
      </c>
      <c r="G26" s="25">
        <v>81.536540000000002</v>
      </c>
      <c r="H26" s="25">
        <v>81.501220000000004</v>
      </c>
      <c r="I26" s="25">
        <v>81.072515240599799</v>
      </c>
      <c r="J26" s="25">
        <f t="shared" si="1"/>
        <v>-0.36874079999998632</v>
      </c>
      <c r="K26" s="86">
        <f t="shared" si="7"/>
        <v>-7.4594628135635617</v>
      </c>
      <c r="L26" s="30">
        <f t="shared" si="2"/>
        <v>-8.3206453497578998</v>
      </c>
      <c r="M26" s="30">
        <f t="shared" si="3"/>
        <v>0</v>
      </c>
      <c r="N26" s="30">
        <f t="shared" si="4"/>
        <v>-6.3907220135635754</v>
      </c>
      <c r="O26" s="30">
        <f t="shared" si="5"/>
        <v>0</v>
      </c>
    </row>
    <row r="27" spans="1:15">
      <c r="A27" s="23" t="s">
        <v>89</v>
      </c>
      <c r="B27" s="24">
        <v>78.505979999999994</v>
      </c>
      <c r="C27" s="25">
        <v>79.135199999999998</v>
      </c>
      <c r="D27" s="25">
        <v>78.091586209140672</v>
      </c>
      <c r="E27" s="25">
        <f t="shared" si="0"/>
        <v>6.5690568000000384</v>
      </c>
      <c r="F27" s="86">
        <f t="shared" si="6"/>
        <v>-18.158879960952262</v>
      </c>
      <c r="G27" s="25">
        <v>81.689359999999994</v>
      </c>
      <c r="H27" s="25">
        <v>81.466139999999996</v>
      </c>
      <c r="I27" s="25">
        <v>82.579229591783431</v>
      </c>
      <c r="J27" s="25">
        <f t="shared" si="1"/>
        <v>-2.3304167999999765</v>
      </c>
      <c r="K27" s="86">
        <f t="shared" si="7"/>
        <v>19.367758897031774</v>
      </c>
      <c r="L27" s="30">
        <f t="shared" si="2"/>
        <v>-24.027936760952301</v>
      </c>
      <c r="M27" s="30">
        <f t="shared" si="3"/>
        <v>0</v>
      </c>
      <c r="N27" s="30">
        <f t="shared" si="4"/>
        <v>0</v>
      </c>
      <c r="O27" s="30">
        <f t="shared" si="5"/>
        <v>-21.698175697031751</v>
      </c>
    </row>
    <row r="28" spans="1:15">
      <c r="A28" s="23" t="s">
        <v>91</v>
      </c>
      <c r="B28" s="24">
        <v>76.877020000000002</v>
      </c>
      <c r="C28" s="25">
        <v>77.835610000000003</v>
      </c>
      <c r="D28" s="25">
        <v>77.278053664463997</v>
      </c>
      <c r="E28" s="25">
        <f t="shared" si="0"/>
        <v>10.00767960000001</v>
      </c>
      <c r="F28" s="86">
        <f t="shared" si="6"/>
        <v>-9.7014802383265053</v>
      </c>
      <c r="G28" s="25">
        <v>82.134569999999997</v>
      </c>
      <c r="H28" s="25">
        <v>83.390559999999994</v>
      </c>
      <c r="I28" s="25">
        <v>81.55410171728866</v>
      </c>
      <c r="J28" s="25">
        <f t="shared" si="1"/>
        <v>13.112535599999971</v>
      </c>
      <c r="K28" s="86">
        <f t="shared" si="7"/>
        <v>-31.95437411917721</v>
      </c>
      <c r="L28" s="30">
        <f t="shared" si="2"/>
        <v>-19.009159838326518</v>
      </c>
      <c r="M28" s="30">
        <f t="shared" si="3"/>
        <v>0</v>
      </c>
      <c r="N28" s="30">
        <f t="shared" si="4"/>
        <v>-44.36690971917718</v>
      </c>
      <c r="O28" s="30">
        <f t="shared" si="5"/>
        <v>0</v>
      </c>
    </row>
    <row r="29" spans="1:15">
      <c r="A29" s="23" t="s">
        <v>93</v>
      </c>
      <c r="B29" s="24">
        <v>76.393289999999993</v>
      </c>
      <c r="C29" s="25">
        <v>76.070589999999996</v>
      </c>
      <c r="D29" s="25">
        <v>74.576797567647162</v>
      </c>
      <c r="E29" s="25">
        <f t="shared" si="0"/>
        <v>-3.368987999999975</v>
      </c>
      <c r="F29" s="86">
        <f t="shared" si="6"/>
        <v>-25.991988322939306</v>
      </c>
      <c r="G29" s="25">
        <v>80.975080000000005</v>
      </c>
      <c r="H29" s="25">
        <v>79.984340000000003</v>
      </c>
      <c r="I29" s="25">
        <v>79.474711158394484</v>
      </c>
      <c r="J29" s="25">
        <f t="shared" si="1"/>
        <v>-10.343325600000027</v>
      </c>
      <c r="K29" s="86">
        <f t="shared" si="7"/>
        <v>-8.8675418439360278</v>
      </c>
      <c r="L29" s="30">
        <f t="shared" si="2"/>
        <v>-21.92300032293933</v>
      </c>
      <c r="M29" s="30">
        <f t="shared" si="3"/>
        <v>0</v>
      </c>
      <c r="N29" s="30">
        <f t="shared" si="4"/>
        <v>0</v>
      </c>
      <c r="O29" s="30">
        <f t="shared" si="5"/>
        <v>-1.4757837560639988</v>
      </c>
    </row>
    <row r="30" spans="1:15">
      <c r="A30" s="23" t="s">
        <v>95</v>
      </c>
      <c r="B30" s="24">
        <v>75.370149999999995</v>
      </c>
      <c r="C30" s="25">
        <v>75.196039999999996</v>
      </c>
      <c r="D30" s="25">
        <v>74.496134630691927</v>
      </c>
      <c r="E30" s="25">
        <f t="shared" si="0"/>
        <v>-1.8177083999999883</v>
      </c>
      <c r="F30" s="86">
        <f t="shared" si="6"/>
        <v>-12.178353425960413</v>
      </c>
      <c r="G30" s="25">
        <v>79.616590000000002</v>
      </c>
      <c r="H30" s="25">
        <v>79.598399999999998</v>
      </c>
      <c r="I30" s="25">
        <v>78.691439705047557</v>
      </c>
      <c r="J30" s="25">
        <f t="shared" si="1"/>
        <v>-0.1899036000000433</v>
      </c>
      <c r="K30" s="86">
        <f t="shared" si="7"/>
        <v>-15.781109132172473</v>
      </c>
      <c r="L30" s="30">
        <f t="shared" si="2"/>
        <v>-9.6606450259604237</v>
      </c>
      <c r="M30" s="30">
        <f t="shared" si="3"/>
        <v>0</v>
      </c>
      <c r="N30" s="30">
        <f t="shared" si="4"/>
        <v>-14.89120553217243</v>
      </c>
      <c r="O30" s="30">
        <f t="shared" si="5"/>
        <v>0</v>
      </c>
    </row>
    <row r="31" spans="1:15">
      <c r="A31" s="26" t="s">
        <v>97</v>
      </c>
      <c r="B31" s="24">
        <v>78.650800000000004</v>
      </c>
      <c r="C31" s="25">
        <v>79.041610000000006</v>
      </c>
      <c r="D31" s="25">
        <v>79.463661589419956</v>
      </c>
      <c r="E31" s="25">
        <f t="shared" si="0"/>
        <v>4.0800564000000197</v>
      </c>
      <c r="F31" s="86">
        <f t="shared" si="6"/>
        <v>7.3436976559071443</v>
      </c>
      <c r="G31" s="25">
        <v>82.867729999999995</v>
      </c>
      <c r="H31" s="25">
        <v>82.262889999999999</v>
      </c>
      <c r="I31" s="25">
        <v>83.287904127583261</v>
      </c>
      <c r="J31" s="25">
        <f t="shared" si="1"/>
        <v>-6.3145295999999567</v>
      </c>
      <c r="K31" s="86">
        <f t="shared" si="7"/>
        <v>17.835245819948756</v>
      </c>
      <c r="L31" s="30">
        <f t="shared" si="2"/>
        <v>0</v>
      </c>
      <c r="M31" s="30">
        <f t="shared" si="3"/>
        <v>-3.2636412559071246</v>
      </c>
      <c r="N31" s="30">
        <f t="shared" si="4"/>
        <v>0</v>
      </c>
      <c r="O31" s="30">
        <f t="shared" si="5"/>
        <v>-24.149775419948714</v>
      </c>
    </row>
    <row r="32" spans="1:15">
      <c r="A32" s="26" t="s">
        <v>99</v>
      </c>
      <c r="B32" s="24">
        <v>79.393330000000006</v>
      </c>
      <c r="C32" s="25">
        <v>79.051659999999998</v>
      </c>
      <c r="D32" s="25">
        <v>78.698015012291037</v>
      </c>
      <c r="E32" s="25">
        <f t="shared" si="0"/>
        <v>-3.56703480000008</v>
      </c>
      <c r="F32" s="86">
        <f t="shared" si="6"/>
        <v>-6.1534227861359208</v>
      </c>
      <c r="G32" s="25">
        <v>82.821060000000003</v>
      </c>
      <c r="H32" s="25">
        <v>83.26052</v>
      </c>
      <c r="I32" s="25">
        <v>82.354721880858179</v>
      </c>
      <c r="J32" s="25">
        <f t="shared" si="1"/>
        <v>4.5879623999999675</v>
      </c>
      <c r="K32" s="86">
        <f t="shared" si="7"/>
        <v>-15.760887273067683</v>
      </c>
      <c r="L32" s="30">
        <f t="shared" si="2"/>
        <v>-1.8863879861358406</v>
      </c>
      <c r="M32" s="30">
        <f t="shared" si="3"/>
        <v>0</v>
      </c>
      <c r="N32" s="30">
        <f t="shared" si="4"/>
        <v>-19.648849673067652</v>
      </c>
      <c r="O32" s="30">
        <f t="shared" si="5"/>
        <v>0</v>
      </c>
    </row>
    <row r="33" spans="1:15">
      <c r="A33" s="26" t="s">
        <v>101</v>
      </c>
      <c r="B33" s="24">
        <v>75.849649999999997</v>
      </c>
      <c r="C33" s="25">
        <v>75.884820000000005</v>
      </c>
      <c r="D33" s="25">
        <v>75.560840304360383</v>
      </c>
      <c r="E33" s="25">
        <f t="shared" si="0"/>
        <v>0.36717480000008268</v>
      </c>
      <c r="F33" s="86">
        <f t="shared" si="6"/>
        <v>-5.6372467041294216</v>
      </c>
      <c r="G33" s="25">
        <v>80.623390000000001</v>
      </c>
      <c r="H33" s="25">
        <v>80.704409999999996</v>
      </c>
      <c r="I33" s="25">
        <v>80.123112790868433</v>
      </c>
      <c r="J33" s="25">
        <f t="shared" si="1"/>
        <v>0.84584879999995</v>
      </c>
      <c r="K33" s="86">
        <f t="shared" si="7"/>
        <v>-10.114571438889195</v>
      </c>
      <c r="L33" s="30">
        <f t="shared" si="2"/>
        <v>-5.304421504129504</v>
      </c>
      <c r="M33" s="30">
        <f t="shared" si="3"/>
        <v>0</v>
      </c>
      <c r="N33" s="30">
        <f t="shared" si="4"/>
        <v>-10.260420238889145</v>
      </c>
      <c r="O33" s="30">
        <f t="shared" si="5"/>
        <v>0</v>
      </c>
    </row>
    <row r="34" spans="1:15">
      <c r="A34" s="26" t="s">
        <v>103</v>
      </c>
      <c r="B34" s="24">
        <v>79.2333</v>
      </c>
      <c r="C34" s="25">
        <v>79.149199999999993</v>
      </c>
      <c r="D34" s="25">
        <v>78.577896281513034</v>
      </c>
      <c r="E34" s="25">
        <f t="shared" si="0"/>
        <v>-0.87800400000006784</v>
      </c>
      <c r="F34" s="86">
        <f t="shared" si="6"/>
        <v>-9.9406847016730886</v>
      </c>
      <c r="G34" s="25">
        <v>82.443929999999995</v>
      </c>
      <c r="H34" s="25">
        <v>81.931790000000007</v>
      </c>
      <c r="I34" s="25">
        <v>82.270692624520194</v>
      </c>
      <c r="J34" s="25">
        <f t="shared" si="1"/>
        <v>-5.3467415999998753</v>
      </c>
      <c r="K34" s="86">
        <f t="shared" si="7"/>
        <v>5.8969056666512651</v>
      </c>
      <c r="L34" s="30">
        <f t="shared" si="2"/>
        <v>-8.3626807016730211</v>
      </c>
      <c r="M34" s="30">
        <f t="shared" si="3"/>
        <v>0</v>
      </c>
      <c r="N34" s="30">
        <f t="shared" si="4"/>
        <v>0</v>
      </c>
      <c r="O34" s="30">
        <f t="shared" si="5"/>
        <v>-11.243647266651141</v>
      </c>
    </row>
    <row r="35" spans="1:15">
      <c r="A35" s="26" t="s">
        <v>105</v>
      </c>
      <c r="B35" s="24">
        <v>77.827399999999997</v>
      </c>
      <c r="C35" s="25">
        <v>80.160650000000004</v>
      </c>
      <c r="D35" s="25">
        <v>79.441781984536021</v>
      </c>
      <c r="E35" s="25">
        <f t="shared" si="0"/>
        <v>24.359130000000071</v>
      </c>
      <c r="F35" s="86">
        <f t="shared" si="6"/>
        <v>-12.508303469073299</v>
      </c>
      <c r="G35" s="25">
        <v>82.387969999999996</v>
      </c>
      <c r="H35" s="25">
        <v>83.212559999999996</v>
      </c>
      <c r="I35" s="25">
        <v>83.696416338152787</v>
      </c>
      <c r="J35" s="25">
        <f t="shared" si="1"/>
        <v>8.6087196000000059</v>
      </c>
      <c r="K35" s="86">
        <f t="shared" si="7"/>
        <v>8.4191002838585565</v>
      </c>
      <c r="L35" s="30">
        <f t="shared" si="2"/>
        <v>-36.167433469073373</v>
      </c>
      <c r="M35" s="30">
        <f t="shared" si="3"/>
        <v>0</v>
      </c>
      <c r="N35" s="30">
        <f t="shared" si="4"/>
        <v>0.51038068385855073</v>
      </c>
      <c r="O35" s="30">
        <f t="shared" si="5"/>
        <v>0</v>
      </c>
    </row>
    <row r="36" spans="1:15">
      <c r="A36" s="26" t="s">
        <v>107</v>
      </c>
      <c r="B36" s="24">
        <v>78.150530000000003</v>
      </c>
      <c r="C36" s="25">
        <v>77.276079999999993</v>
      </c>
      <c r="D36" s="25">
        <v>76.643517595042439</v>
      </c>
      <c r="E36" s="25">
        <f t="shared" si="0"/>
        <v>-9.1292580000001067</v>
      </c>
      <c r="F36" s="86">
        <f t="shared" si="6"/>
        <v>-11.006585846261437</v>
      </c>
      <c r="G36" s="25">
        <v>80.911010000000005</v>
      </c>
      <c r="H36" s="25">
        <v>81.638999999999996</v>
      </c>
      <c r="I36" s="25">
        <v>80.912566841242736</v>
      </c>
      <c r="J36" s="25">
        <f t="shared" si="1"/>
        <v>7.6002155999999097</v>
      </c>
      <c r="K36" s="86">
        <f t="shared" si="7"/>
        <v>-12.639936962376323</v>
      </c>
      <c r="L36" s="30">
        <f t="shared" si="2"/>
        <v>-1.1773278462613312</v>
      </c>
      <c r="M36" s="30">
        <f t="shared" si="3"/>
        <v>0</v>
      </c>
      <c r="N36" s="30">
        <f t="shared" si="4"/>
        <v>-19.540152562376232</v>
      </c>
      <c r="O36" s="30">
        <f t="shared" si="5"/>
        <v>0</v>
      </c>
    </row>
    <row r="37" spans="1:15">
      <c r="A37" s="26" t="s">
        <v>109</v>
      </c>
      <c r="B37" s="24">
        <v>76.612960000000001</v>
      </c>
      <c r="C37" s="25">
        <v>76.917199999999994</v>
      </c>
      <c r="D37" s="25">
        <v>76.037898114875304</v>
      </c>
      <c r="E37" s="25">
        <f t="shared" si="0"/>
        <v>3.1762655999999265</v>
      </c>
      <c r="F37" s="86">
        <f t="shared" si="6"/>
        <v>-15.299852801169605</v>
      </c>
      <c r="G37" s="25">
        <v>80.807339999999996</v>
      </c>
      <c r="H37" s="25">
        <v>81.058689999999999</v>
      </c>
      <c r="I37" s="25">
        <v>80.028766323087694</v>
      </c>
      <c r="J37" s="25">
        <f t="shared" si="1"/>
        <v>2.624094000000023</v>
      </c>
      <c r="K37" s="86">
        <f t="shared" si="7"/>
        <v>-17.920671978274093</v>
      </c>
      <c r="L37" s="30">
        <f t="shared" si="2"/>
        <v>-17.776118401169533</v>
      </c>
      <c r="M37" s="30">
        <f t="shared" si="3"/>
        <v>0</v>
      </c>
      <c r="N37" s="30">
        <f t="shared" si="4"/>
        <v>-19.844765978274115</v>
      </c>
      <c r="O37" s="30">
        <f t="shared" si="5"/>
        <v>0</v>
      </c>
    </row>
    <row r="38" spans="1:15">
      <c r="A38" s="26" t="s">
        <v>111</v>
      </c>
      <c r="B38" s="24">
        <v>78.317809999999994</v>
      </c>
      <c r="C38" s="25">
        <v>78.302599999999998</v>
      </c>
      <c r="D38" s="25">
        <v>77.695674578272872</v>
      </c>
      <c r="E38" s="25">
        <f t="shared" si="0"/>
        <v>-0.15879239999996003</v>
      </c>
      <c r="F38" s="86">
        <f t="shared" si="6"/>
        <v>-10.560502338052002</v>
      </c>
      <c r="G38" s="25">
        <v>81.922240000000002</v>
      </c>
      <c r="H38" s="25">
        <v>82.559150000000002</v>
      </c>
      <c r="I38" s="25">
        <v>81.638740757888328</v>
      </c>
      <c r="J38" s="25">
        <f t="shared" si="1"/>
        <v>6.6493404000000034</v>
      </c>
      <c r="K38" s="86">
        <f t="shared" si="7"/>
        <v>-16.015120812743127</v>
      </c>
      <c r="L38" s="30">
        <f t="shared" si="2"/>
        <v>-9.7017099380520424</v>
      </c>
      <c r="M38" s="30">
        <f t="shared" si="3"/>
        <v>0</v>
      </c>
      <c r="N38" s="30">
        <f t="shared" si="4"/>
        <v>-21.964461212743132</v>
      </c>
      <c r="O38" s="30">
        <f t="shared" si="5"/>
        <v>0</v>
      </c>
    </row>
    <row r="39" spans="1:15">
      <c r="A39" s="26" t="s">
        <v>113</v>
      </c>
      <c r="B39" s="24">
        <v>74.631010000000003</v>
      </c>
      <c r="C39" s="25">
        <v>75.062529999999995</v>
      </c>
      <c r="D39" s="25">
        <v>73.183634046127622</v>
      </c>
      <c r="E39" s="25">
        <f t="shared" si="0"/>
        <v>4.5050687999999157</v>
      </c>
      <c r="F39" s="86">
        <f t="shared" si="6"/>
        <v>-32.692789597379289</v>
      </c>
      <c r="G39" s="25">
        <v>78.617859999999993</v>
      </c>
      <c r="H39" s="25">
        <v>79.207859999999997</v>
      </c>
      <c r="I39" s="25">
        <v>78.430943464667308</v>
      </c>
      <c r="J39" s="25">
        <f t="shared" si="1"/>
        <v>6.1596000000000366</v>
      </c>
      <c r="K39" s="86">
        <f t="shared" si="7"/>
        <v>-13.518347714788776</v>
      </c>
      <c r="L39" s="30">
        <f t="shared" si="2"/>
        <v>-36.497858397379204</v>
      </c>
      <c r="M39" s="30">
        <f t="shared" si="3"/>
        <v>0</v>
      </c>
      <c r="N39" s="30">
        <f t="shared" si="4"/>
        <v>-18.977947714788812</v>
      </c>
      <c r="O39" s="30">
        <f t="shared" si="5"/>
        <v>0</v>
      </c>
    </row>
    <row r="40" spans="1:15">
      <c r="A40" s="27" t="s">
        <v>115</v>
      </c>
      <c r="B40" s="28">
        <v>77.779979999999995</v>
      </c>
      <c r="C40" s="29">
        <v>77.871660000000006</v>
      </c>
      <c r="D40" s="29">
        <v>77.068156510010823</v>
      </c>
      <c r="E40" s="29">
        <f t="shared" si="0"/>
        <v>0.95713920000011354</v>
      </c>
      <c r="F40" s="87">
        <f t="shared" si="6"/>
        <v>-13.980960725811778</v>
      </c>
      <c r="G40" s="29">
        <v>80.501019999999997</v>
      </c>
      <c r="H40" s="29">
        <v>80.972489999999993</v>
      </c>
      <c r="I40" s="29">
        <v>80.696102874326684</v>
      </c>
      <c r="J40" s="29">
        <f t="shared" si="1"/>
        <v>4.9221467999999637</v>
      </c>
      <c r="K40" s="87">
        <f t="shared" si="7"/>
        <v>-4.8091359867155887</v>
      </c>
      <c r="L40" s="30">
        <f t="shared" si="2"/>
        <v>-14.238099925811891</v>
      </c>
      <c r="M40" s="30">
        <f t="shared" si="3"/>
        <v>0</v>
      </c>
      <c r="N40" s="30">
        <f t="shared" si="4"/>
        <v>-9.0312827867155523</v>
      </c>
      <c r="O40" s="30">
        <f t="shared" si="5"/>
        <v>0</v>
      </c>
    </row>
    <row r="41" spans="1:15">
      <c r="A41" s="2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5">
      <c r="A42" s="106" t="s">
        <v>197</v>
      </c>
      <c r="E42" s="30" t="s">
        <v>154</v>
      </c>
      <c r="F42" s="30" t="s">
        <v>155</v>
      </c>
      <c r="G42" s="30"/>
    </row>
    <row r="43" spans="1:15">
      <c r="A43" s="62" t="s">
        <v>180</v>
      </c>
    </row>
    <row r="46" spans="1:15" ht="13">
      <c r="A46" s="31"/>
      <c r="B46" s="32"/>
      <c r="C46" s="32"/>
      <c r="D46" s="33"/>
      <c r="E46" s="33"/>
      <c r="F46" s="33"/>
      <c r="G46" s="32"/>
      <c r="H46" s="33"/>
      <c r="I46" s="33"/>
      <c r="J46" s="33"/>
      <c r="K46" s="33"/>
    </row>
    <row r="47" spans="1:15">
      <c r="A47" s="34"/>
      <c r="B47" s="32"/>
      <c r="C47" s="32"/>
      <c r="D47" s="32"/>
      <c r="E47" s="33"/>
      <c r="F47" s="33"/>
      <c r="G47" s="32"/>
      <c r="H47" s="33"/>
      <c r="I47" s="32"/>
      <c r="J47" s="33"/>
      <c r="K47" s="33"/>
    </row>
    <row r="48" spans="1:15">
      <c r="A48" s="34"/>
      <c r="B48" s="32"/>
      <c r="C48" s="32"/>
      <c r="D48" s="32"/>
      <c r="E48" s="33"/>
      <c r="F48" s="33"/>
      <c r="G48" s="32"/>
      <c r="H48" s="33"/>
      <c r="I48" s="32"/>
      <c r="J48" s="33"/>
      <c r="K48" s="33"/>
    </row>
    <row r="49" spans="1:11">
      <c r="A49" s="34"/>
      <c r="B49" s="32"/>
      <c r="C49" s="32"/>
      <c r="D49" s="32"/>
      <c r="E49" s="33"/>
      <c r="F49" s="33"/>
      <c r="G49" s="32"/>
      <c r="H49" s="33"/>
      <c r="I49" s="32"/>
      <c r="J49" s="33"/>
      <c r="K49" s="33"/>
    </row>
    <row r="50" spans="1:11">
      <c r="A50" s="34"/>
      <c r="B50" s="32"/>
      <c r="C50" s="32"/>
      <c r="D50" s="32"/>
      <c r="E50" s="33"/>
      <c r="F50" s="33"/>
      <c r="G50" s="32"/>
      <c r="H50" s="33"/>
      <c r="I50" s="32"/>
      <c r="J50" s="33"/>
      <c r="K50" s="33"/>
    </row>
    <row r="51" spans="1:11">
      <c r="A51" s="34"/>
      <c r="B51" s="32"/>
      <c r="C51" s="32"/>
      <c r="D51" s="32"/>
      <c r="E51" s="33"/>
      <c r="F51" s="33"/>
      <c r="G51" s="32"/>
      <c r="H51" s="33"/>
      <c r="I51" s="32"/>
      <c r="J51" s="33"/>
      <c r="K51" s="33"/>
    </row>
    <row r="52" spans="1:11">
      <c r="A52" s="34"/>
      <c r="B52" s="32"/>
      <c r="C52" s="32"/>
      <c r="D52" s="32"/>
      <c r="E52" s="33"/>
      <c r="F52" s="33"/>
      <c r="G52" s="32"/>
      <c r="H52" s="33"/>
      <c r="I52" s="32"/>
      <c r="J52" s="33"/>
      <c r="K52" s="33"/>
    </row>
    <row r="53" spans="1:11">
      <c r="A53" s="34"/>
      <c r="B53" s="32"/>
      <c r="C53" s="32"/>
      <c r="D53" s="32"/>
      <c r="E53" s="33"/>
      <c r="F53" s="33"/>
      <c r="G53" s="32"/>
      <c r="H53" s="33"/>
      <c r="I53" s="32"/>
      <c r="J53" s="33"/>
      <c r="K53" s="33"/>
    </row>
    <row r="54" spans="1:11">
      <c r="A54" s="34"/>
      <c r="B54" s="32"/>
      <c r="C54" s="32"/>
      <c r="D54" s="32"/>
      <c r="E54" s="33"/>
      <c r="F54" s="33"/>
      <c r="G54" s="32"/>
      <c r="H54" s="33"/>
      <c r="I54" s="32"/>
      <c r="J54" s="33"/>
      <c r="K54" s="33"/>
    </row>
    <row r="55" spans="1:11">
      <c r="A55" s="34"/>
      <c r="B55" s="32"/>
      <c r="C55" s="32"/>
      <c r="D55" s="32"/>
      <c r="E55" s="33"/>
      <c r="F55" s="33"/>
      <c r="G55" s="32"/>
      <c r="H55" s="33"/>
      <c r="I55" s="32"/>
      <c r="J55" s="33"/>
      <c r="K55" s="33"/>
    </row>
    <row r="56" spans="1:11">
      <c r="A56" s="34"/>
      <c r="B56" s="32"/>
      <c r="C56" s="32"/>
      <c r="D56" s="32"/>
      <c r="E56" s="33"/>
      <c r="F56" s="33"/>
      <c r="G56" s="32"/>
      <c r="H56" s="33"/>
      <c r="I56" s="32"/>
      <c r="J56" s="33"/>
      <c r="K56" s="33"/>
    </row>
    <row r="57" spans="1:11">
      <c r="A57" s="34"/>
      <c r="B57" s="32"/>
      <c r="C57" s="32"/>
      <c r="D57" s="32"/>
      <c r="E57" s="33"/>
      <c r="F57" s="33"/>
      <c r="G57" s="32"/>
      <c r="H57" s="33"/>
      <c r="I57" s="32"/>
      <c r="J57" s="33"/>
      <c r="K57" s="33"/>
    </row>
    <row r="58" spans="1:11">
      <c r="A58" s="34"/>
      <c r="B58" s="32"/>
      <c r="C58" s="32"/>
      <c r="D58" s="32"/>
      <c r="E58" s="33"/>
      <c r="F58" s="33"/>
      <c r="G58" s="32"/>
      <c r="H58" s="33"/>
      <c r="I58" s="32"/>
      <c r="J58" s="33"/>
      <c r="K58" s="33"/>
    </row>
    <row r="59" spans="1:11">
      <c r="A59" s="34"/>
      <c r="B59" s="32"/>
      <c r="C59" s="32"/>
      <c r="D59" s="32"/>
      <c r="E59" s="33"/>
      <c r="F59" s="33"/>
      <c r="G59" s="32"/>
      <c r="H59" s="33"/>
      <c r="I59" s="32"/>
      <c r="J59" s="33"/>
      <c r="K59" s="33"/>
    </row>
    <row r="60" spans="1:11">
      <c r="A60" s="34"/>
      <c r="B60" s="32"/>
      <c r="C60" s="32"/>
      <c r="D60" s="32"/>
      <c r="E60" s="33"/>
      <c r="F60" s="33"/>
      <c r="G60" s="32"/>
      <c r="H60" s="33"/>
      <c r="I60" s="32"/>
      <c r="J60" s="33"/>
      <c r="K60" s="33"/>
    </row>
    <row r="61" spans="1:11">
      <c r="A61" s="34"/>
      <c r="B61" s="32"/>
      <c r="C61" s="32"/>
      <c r="D61" s="32"/>
      <c r="E61" s="33"/>
      <c r="F61" s="33"/>
      <c r="G61" s="32"/>
      <c r="H61" s="33"/>
      <c r="I61" s="32"/>
      <c r="J61" s="33"/>
      <c r="K61" s="33"/>
    </row>
    <row r="62" spans="1:11">
      <c r="A62" s="34"/>
      <c r="B62" s="32"/>
      <c r="C62" s="32"/>
      <c r="D62" s="32"/>
      <c r="E62" s="33"/>
      <c r="F62" s="33"/>
      <c r="G62" s="32"/>
      <c r="H62" s="33"/>
      <c r="I62" s="32"/>
      <c r="J62" s="33"/>
      <c r="K62" s="33"/>
    </row>
    <row r="63" spans="1:11">
      <c r="A63" s="34"/>
      <c r="B63" s="32"/>
      <c r="C63" s="32"/>
      <c r="D63" s="32"/>
      <c r="E63" s="33"/>
      <c r="F63" s="33"/>
      <c r="G63" s="32"/>
      <c r="H63" s="33"/>
      <c r="I63" s="32"/>
      <c r="J63" s="33"/>
      <c r="K63" s="33"/>
    </row>
    <row r="64" spans="1:11">
      <c r="A64" s="34"/>
      <c r="B64" s="32"/>
      <c r="C64" s="32"/>
      <c r="D64" s="32"/>
      <c r="E64" s="33"/>
      <c r="F64" s="33"/>
      <c r="G64" s="32"/>
      <c r="H64" s="33"/>
      <c r="I64" s="32"/>
      <c r="J64" s="33"/>
      <c r="K64" s="33"/>
    </row>
    <row r="65" spans="1:11">
      <c r="A65" s="34"/>
      <c r="B65" s="32"/>
      <c r="C65" s="32"/>
      <c r="D65" s="32"/>
      <c r="E65" s="33"/>
      <c r="F65" s="33"/>
      <c r="G65" s="32"/>
      <c r="H65" s="33"/>
      <c r="I65" s="32"/>
      <c r="J65" s="33"/>
      <c r="K65" s="33"/>
    </row>
    <row r="66" spans="1:11">
      <c r="A66" s="34"/>
      <c r="B66" s="32"/>
      <c r="C66" s="32"/>
      <c r="D66" s="32"/>
      <c r="E66" s="33"/>
      <c r="F66" s="33"/>
      <c r="G66" s="32"/>
      <c r="H66" s="33"/>
      <c r="I66" s="32"/>
      <c r="J66" s="33"/>
      <c r="K66" s="33"/>
    </row>
    <row r="67" spans="1:11">
      <c r="A67" s="34"/>
      <c r="B67" s="32"/>
      <c r="C67" s="32"/>
      <c r="D67" s="32"/>
      <c r="E67" s="33"/>
      <c r="F67" s="33"/>
      <c r="G67" s="32"/>
      <c r="H67" s="33"/>
      <c r="I67" s="32"/>
      <c r="J67" s="33"/>
      <c r="K67" s="33"/>
    </row>
    <row r="68" spans="1:11">
      <c r="A68" s="34"/>
      <c r="B68" s="32"/>
      <c r="C68" s="32"/>
      <c r="D68" s="32"/>
      <c r="E68" s="33"/>
      <c r="F68" s="33"/>
      <c r="G68" s="32"/>
      <c r="H68" s="33"/>
      <c r="I68" s="32"/>
      <c r="J68" s="33"/>
      <c r="K68" s="33"/>
    </row>
    <row r="69" spans="1:11">
      <c r="A69" s="2"/>
      <c r="B69" s="32"/>
      <c r="C69" s="32"/>
      <c r="D69" s="32"/>
      <c r="E69" s="33"/>
      <c r="F69" s="33"/>
      <c r="G69" s="32"/>
      <c r="H69" s="33"/>
      <c r="I69" s="32"/>
      <c r="J69" s="33"/>
      <c r="K69" s="33"/>
    </row>
    <row r="70" spans="1:11">
      <c r="A70" s="2"/>
      <c r="B70" s="32"/>
      <c r="C70" s="32"/>
      <c r="D70" s="32"/>
      <c r="E70" s="33"/>
      <c r="F70" s="33"/>
      <c r="G70" s="32"/>
      <c r="H70" s="33"/>
      <c r="I70" s="32"/>
      <c r="J70" s="33"/>
      <c r="K70" s="33"/>
    </row>
    <row r="71" spans="1:11">
      <c r="A71" s="2"/>
      <c r="B71" s="32"/>
      <c r="C71" s="32"/>
      <c r="D71" s="32"/>
      <c r="E71" s="33"/>
      <c r="F71" s="33"/>
      <c r="G71" s="32"/>
      <c r="H71" s="33"/>
      <c r="I71" s="32"/>
      <c r="J71" s="33"/>
      <c r="K71" s="33"/>
    </row>
    <row r="72" spans="1:11">
      <c r="A72" s="2"/>
      <c r="B72" s="32"/>
      <c r="C72" s="32"/>
      <c r="D72" s="32"/>
      <c r="E72" s="33"/>
      <c r="F72" s="33"/>
      <c r="G72" s="32"/>
      <c r="H72" s="33"/>
      <c r="I72" s="32"/>
      <c r="J72" s="33"/>
      <c r="K72" s="33"/>
    </row>
    <row r="73" spans="1:11">
      <c r="A73" s="2"/>
      <c r="B73" s="32"/>
      <c r="C73" s="32"/>
      <c r="D73" s="32"/>
      <c r="E73" s="33"/>
      <c r="F73" s="33"/>
      <c r="G73" s="32"/>
      <c r="H73" s="33"/>
      <c r="I73" s="32"/>
      <c r="J73" s="33"/>
      <c r="K73" s="33"/>
    </row>
    <row r="74" spans="1:11">
      <c r="A74" s="2"/>
      <c r="B74" s="32"/>
      <c r="C74" s="32"/>
      <c r="D74" s="32"/>
      <c r="E74" s="33"/>
      <c r="F74" s="33"/>
      <c r="G74" s="32"/>
      <c r="H74" s="33"/>
      <c r="I74" s="32"/>
      <c r="J74" s="33"/>
      <c r="K74" s="33"/>
    </row>
    <row r="75" spans="1:11">
      <c r="A75" s="2"/>
      <c r="B75" s="32"/>
      <c r="C75" s="32"/>
      <c r="D75" s="32"/>
      <c r="E75" s="33"/>
      <c r="F75" s="33"/>
      <c r="G75" s="32"/>
      <c r="H75" s="33"/>
      <c r="I75" s="32"/>
      <c r="J75" s="33"/>
      <c r="K75" s="33"/>
    </row>
    <row r="76" spans="1:11">
      <c r="A76" s="2"/>
      <c r="B76" s="32"/>
      <c r="C76" s="32"/>
      <c r="D76" s="32"/>
      <c r="E76" s="33"/>
      <c r="F76" s="33"/>
      <c r="G76" s="32"/>
      <c r="H76" s="33"/>
      <c r="I76" s="32"/>
      <c r="J76" s="33"/>
      <c r="K76" s="33"/>
    </row>
    <row r="77" spans="1:11">
      <c r="A77" s="2"/>
      <c r="B77" s="32"/>
      <c r="C77" s="32"/>
      <c r="D77" s="32"/>
      <c r="E77" s="33"/>
      <c r="F77" s="33"/>
      <c r="G77" s="32"/>
      <c r="H77" s="33"/>
      <c r="I77" s="32"/>
      <c r="J77" s="33"/>
      <c r="K77" s="33"/>
    </row>
    <row r="78" spans="1:11">
      <c r="A78" s="2"/>
      <c r="B78" s="32"/>
      <c r="C78" s="32"/>
      <c r="D78" s="32"/>
      <c r="E78" s="33"/>
      <c r="F78" s="33"/>
      <c r="G78" s="32"/>
      <c r="H78" s="33"/>
      <c r="I78" s="32"/>
      <c r="J78" s="33"/>
      <c r="K78" s="33"/>
    </row>
  </sheetData>
  <mergeCells count="15">
    <mergeCell ref="K4:K7"/>
    <mergeCell ref="A3:A7"/>
    <mergeCell ref="B3:F3"/>
    <mergeCell ref="G3:K3"/>
    <mergeCell ref="A1:H1"/>
    <mergeCell ref="J1:K1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hyperlinks>
    <hyperlink ref="J1" location="Contents!A1" display="back to contents" xr:uid="{00000000-0004-0000-1C00-000000000000}"/>
    <hyperlink ref="A42" r:id="rId1" xr:uid="{43205EA1-5FA5-4D68-A788-C5A879C40BE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A45229696</value>
    </field>
    <field name="Objective-Title">
      <value order="0">NRS - Vital events - Life expectancy in Scotland 2020-2022 - figures</value>
    </field>
    <field name="Objective-Description">
      <value order="0"/>
    </field>
    <field name="Objective-CreationStamp">
      <value order="0">2023-09-06T13:55:26Z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2023-09-20T15:22:35Z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Life Tables: Pre-publication: 2022-2027</value>
    </field>
    <field name="Objective-Parent">
      <value order="0">National Records of Scotland (NRS): Vital Events: Life Tables: Pre-publication: 2022-2027</value>
    </field>
    <field name="Objective-State">
      <value order="0">Being Drafted</value>
    </field>
    <field name="Objective-VersionId">
      <value order="0">vA67841086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STAT/368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Contents</vt:lpstr>
      <vt:lpstr>Data Fig 1</vt:lpstr>
      <vt:lpstr>Data Fig 2</vt:lpstr>
      <vt:lpstr>Data Fig 3</vt:lpstr>
      <vt:lpstr>Data Fig 4</vt:lpstr>
      <vt:lpstr>Data Fig 5</vt:lpstr>
      <vt:lpstr>Data Fig 6</vt:lpstr>
      <vt:lpstr>Data Fig 7</vt:lpstr>
      <vt:lpstr>Fig1</vt:lpstr>
      <vt:lpstr>Fig 2</vt:lpstr>
      <vt:lpstr>Fig3</vt:lpstr>
      <vt:lpstr>Fig 4</vt:lpstr>
      <vt:lpstr>Fig 5</vt:lpstr>
      <vt:lpstr>Fig 6</vt:lpstr>
      <vt:lpstr>Fig 7a</vt:lpstr>
      <vt:lpstr>Fig 7b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 Adam</cp:lastModifiedBy>
  <cp:lastPrinted>2019-08-19T12:57:31Z</cp:lastPrinted>
  <dcterms:created xsi:type="dcterms:W3CDTF">2018-08-28T10:58:20Z</dcterms:created>
  <dcterms:modified xsi:type="dcterms:W3CDTF">2023-09-21T17:53:47Z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A45229696</vt:lpwstr>
  </property>
  <property fmtid="{D5CDD505-2E9C-101B-9397-08002B2CF9AE}" pid="4" name="Objective-Title">
    <vt:lpwstr>NRS - Vital events - Life expectancy in Scotland 2020-2022 -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2023-09-06T13:55:26Z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2023-09-20T15:22:35Z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Life Tables: Pre-publication: 2022-2027</vt:lpwstr>
  </property>
  <property fmtid="{D5CDD505-2E9C-101B-9397-08002B2CF9AE}" pid="13" name="Objective-Parent">
    <vt:lpwstr>National Records of Scotland (NRS): Vital Events: Life Tables: Pre-publication: 2022-2027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vA67841086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STAT/368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