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
    </mc:Choice>
  </mc:AlternateContent>
  <bookViews>
    <workbookView xWindow="0" yWindow="0" windowWidth="25725" windowHeight="17025" tabRatio="846"/>
  </bookViews>
  <sheets>
    <sheet name="Contents" sheetId="13" r:id="rId1"/>
    <sheet name="1 - Sex and type of cause" sheetId="7" r:id="rId2"/>
    <sheet name="chart 1" sheetId="19" r:id="rId3"/>
    <sheet name="2 - Cause of Death (ICD-10)" sheetId="5" r:id="rId4"/>
    <sheet name="2A - Cause of Death (ICD-9)" sheetId="21" r:id="rId5"/>
    <sheet name="3 - Age-group" sheetId="4" r:id="rId6"/>
    <sheet name="3M - Males by Age-group" sheetId="9" r:id="rId7"/>
    <sheet name="3F - Females by Age-group" sheetId="18" r:id="rId8"/>
    <sheet name="4 - Health Board" sheetId="3" r:id="rId9"/>
    <sheet name="5 - Local Authority" sheetId="2" r:id="rId10"/>
    <sheet name="figures for chart 1" sheetId="20" r:id="rId11"/>
  </sheets>
  <definedNames>
    <definedName name="_xlnm.Print_Area" localSheetId="1">'1 - Sex and type of cause'!$A$1:$H$52</definedName>
    <definedName name="_xlnm.Print_Area" localSheetId="3">'2 - Cause of Death (ICD-10)'!$A$1:$U$56</definedName>
    <definedName name="_xlnm.Print_Area" localSheetId="4">'2A - Cause of Death (ICD-9)'!$A$1:$W$48</definedName>
    <definedName name="_xlnm.Print_Area" localSheetId="5">'3 - Age-group'!$A$1:$X$90</definedName>
    <definedName name="_xlnm.Print_Area" localSheetId="7">'3F - Females by Age-group'!$A$1:$X$90</definedName>
    <definedName name="_xlnm.Print_Area" localSheetId="6">'3M - Males by Age-group'!$A$1:$X$90</definedName>
    <definedName name="_xlnm.Print_Area" localSheetId="8">'4 - Health Board'!$A$1:$P$93</definedName>
    <definedName name="_xlnm.Print_Area" localSheetId="9">'5 - Local Authority'!$A$1:$AI$91</definedName>
    <definedName name="_xlnm.Print_Area" localSheetId="2">'chart 1'!$A$1:$K$61</definedName>
    <definedName name="_xlnm.Print_Area" localSheetId="0">Contents!$A$1:$S$15</definedName>
    <definedName name="_xlnm.Print_Area" localSheetId="10">'figures for chart 1'!$A$1:$I$50</definedName>
  </definedNames>
  <calcPr calcId="162913"/>
</workbook>
</file>

<file path=xl/calcChain.xml><?xml version="1.0" encoding="utf-8"?>
<calcChain xmlns="http://schemas.openxmlformats.org/spreadsheetml/2006/main">
  <c r="AI7" i="2" l="1"/>
  <c r="B85" i="2" l="1"/>
  <c r="C85" i="2"/>
  <c r="D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46" i="2"/>
  <c r="AI85" i="2"/>
  <c r="B85" i="3"/>
  <c r="C85" i="3"/>
  <c r="D85" i="3"/>
  <c r="E85" i="3"/>
  <c r="F85" i="3"/>
  <c r="G85" i="3"/>
  <c r="H85" i="3"/>
  <c r="I85" i="3"/>
  <c r="J85" i="3"/>
  <c r="K85" i="3"/>
  <c r="L85" i="3"/>
  <c r="M85" i="3"/>
  <c r="N85" i="3"/>
  <c r="O85" i="3"/>
  <c r="P85" i="3"/>
  <c r="B86" i="18"/>
  <c r="C86" i="18"/>
  <c r="D86" i="18"/>
  <c r="E86" i="18"/>
  <c r="F86" i="18"/>
  <c r="G86" i="18"/>
  <c r="H86" i="18"/>
  <c r="I86" i="18"/>
  <c r="J86" i="18"/>
  <c r="K86" i="18"/>
  <c r="L86" i="18"/>
  <c r="M86" i="18"/>
  <c r="N86" i="18"/>
  <c r="O86" i="18"/>
  <c r="P86" i="18"/>
  <c r="Q86" i="18"/>
  <c r="R86" i="18"/>
  <c r="S86" i="18"/>
  <c r="T86" i="18"/>
  <c r="U86" i="18"/>
  <c r="W86" i="18"/>
  <c r="B86" i="9"/>
  <c r="C86" i="9"/>
  <c r="D86" i="9"/>
  <c r="E86" i="9"/>
  <c r="F86" i="9"/>
  <c r="G86" i="9"/>
  <c r="H86" i="9"/>
  <c r="I86" i="9"/>
  <c r="J86" i="9"/>
  <c r="K86" i="9"/>
  <c r="L86" i="9"/>
  <c r="M86" i="9"/>
  <c r="N86" i="9"/>
  <c r="O86" i="9"/>
  <c r="P86" i="9"/>
  <c r="Q86" i="9"/>
  <c r="R86" i="9"/>
  <c r="S86" i="9"/>
  <c r="T86" i="9"/>
  <c r="U86" i="9"/>
  <c r="W86" i="9"/>
  <c r="B86" i="4"/>
  <c r="C86" i="4"/>
  <c r="D86" i="4"/>
  <c r="E86" i="4"/>
  <c r="F86" i="4"/>
  <c r="G86" i="4"/>
  <c r="H86" i="4"/>
  <c r="I86" i="4"/>
  <c r="J86" i="4"/>
  <c r="K86" i="4"/>
  <c r="L86" i="4"/>
  <c r="M86" i="4"/>
  <c r="N86" i="4"/>
  <c r="O86" i="4"/>
  <c r="P86" i="4"/>
  <c r="Q86" i="4"/>
  <c r="R86" i="4"/>
  <c r="S86" i="4"/>
  <c r="T86" i="4"/>
  <c r="U86" i="4"/>
  <c r="W86" i="4"/>
  <c r="C47" i="7"/>
  <c r="AI8" i="2" l="1"/>
  <c r="AI9" i="2"/>
  <c r="AI10" i="2"/>
  <c r="AI11" i="2"/>
  <c r="AI12" i="2"/>
  <c r="AI13" i="2"/>
  <c r="AI14" i="2"/>
  <c r="AI15" i="2"/>
  <c r="AI16" i="2"/>
  <c r="AI17" i="2"/>
  <c r="AI18" i="2"/>
  <c r="AI19" i="2"/>
  <c r="AI20" i="2"/>
  <c r="AI21" i="2"/>
  <c r="AI22" i="2"/>
  <c r="AI23" i="2"/>
  <c r="AI24" i="2"/>
  <c r="AI25" i="2"/>
  <c r="AI26" i="2"/>
  <c r="AI27"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B51"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B52"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B54"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B59"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B61"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B63"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B67" i="2"/>
  <c r="C67"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B68"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B69"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B70"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B50" i="3"/>
  <c r="C50" i="3"/>
  <c r="D50" i="3"/>
  <c r="E50" i="3"/>
  <c r="F50" i="3"/>
  <c r="G50" i="3"/>
  <c r="H50" i="3"/>
  <c r="I50" i="3"/>
  <c r="J50" i="3"/>
  <c r="K50" i="3"/>
  <c r="L50" i="3"/>
  <c r="M50" i="3"/>
  <c r="N50" i="3"/>
  <c r="O50" i="3"/>
  <c r="P50" i="3"/>
  <c r="B51" i="3"/>
  <c r="C51" i="3"/>
  <c r="D51" i="3"/>
  <c r="E51" i="3"/>
  <c r="F51" i="3"/>
  <c r="G51" i="3"/>
  <c r="H51" i="3"/>
  <c r="I51" i="3"/>
  <c r="J51" i="3"/>
  <c r="K51" i="3"/>
  <c r="L51" i="3"/>
  <c r="M51" i="3"/>
  <c r="N51" i="3"/>
  <c r="O51" i="3"/>
  <c r="P51" i="3"/>
  <c r="B52" i="3"/>
  <c r="C52" i="3"/>
  <c r="D52" i="3"/>
  <c r="E52" i="3"/>
  <c r="F52" i="3"/>
  <c r="G52" i="3"/>
  <c r="H52" i="3"/>
  <c r="I52" i="3"/>
  <c r="J52" i="3"/>
  <c r="K52" i="3"/>
  <c r="L52" i="3"/>
  <c r="M52" i="3"/>
  <c r="N52" i="3"/>
  <c r="O52" i="3"/>
  <c r="P52" i="3"/>
  <c r="B53" i="3"/>
  <c r="C53" i="3"/>
  <c r="D53" i="3"/>
  <c r="E53" i="3"/>
  <c r="F53" i="3"/>
  <c r="G53" i="3"/>
  <c r="H53" i="3"/>
  <c r="I53" i="3"/>
  <c r="J53" i="3"/>
  <c r="K53" i="3"/>
  <c r="L53" i="3"/>
  <c r="M53" i="3"/>
  <c r="N53" i="3"/>
  <c r="O53" i="3"/>
  <c r="P53" i="3"/>
  <c r="B54" i="3"/>
  <c r="C54" i="3"/>
  <c r="D54" i="3"/>
  <c r="E54" i="3"/>
  <c r="F54" i="3"/>
  <c r="G54" i="3"/>
  <c r="H54" i="3"/>
  <c r="I54" i="3"/>
  <c r="J54" i="3"/>
  <c r="K54" i="3"/>
  <c r="L54" i="3"/>
  <c r="M54" i="3"/>
  <c r="N54" i="3"/>
  <c r="O54" i="3"/>
  <c r="P54" i="3"/>
  <c r="B55" i="3"/>
  <c r="C55" i="3"/>
  <c r="D55" i="3"/>
  <c r="E55" i="3"/>
  <c r="F55" i="3"/>
  <c r="G55" i="3"/>
  <c r="H55" i="3"/>
  <c r="I55" i="3"/>
  <c r="J55" i="3"/>
  <c r="K55" i="3"/>
  <c r="L55" i="3"/>
  <c r="M55" i="3"/>
  <c r="N55" i="3"/>
  <c r="O55" i="3"/>
  <c r="P55" i="3"/>
  <c r="B56" i="3"/>
  <c r="C56" i="3"/>
  <c r="D56" i="3"/>
  <c r="E56" i="3"/>
  <c r="F56" i="3"/>
  <c r="G56" i="3"/>
  <c r="H56" i="3"/>
  <c r="I56" i="3"/>
  <c r="J56" i="3"/>
  <c r="K56" i="3"/>
  <c r="L56" i="3"/>
  <c r="M56" i="3"/>
  <c r="N56" i="3"/>
  <c r="O56" i="3"/>
  <c r="P56" i="3"/>
  <c r="B57" i="3"/>
  <c r="C57" i="3"/>
  <c r="D57" i="3"/>
  <c r="E57" i="3"/>
  <c r="F57" i="3"/>
  <c r="G57" i="3"/>
  <c r="H57" i="3"/>
  <c r="I57" i="3"/>
  <c r="J57" i="3"/>
  <c r="K57" i="3"/>
  <c r="L57" i="3"/>
  <c r="M57" i="3"/>
  <c r="N57" i="3"/>
  <c r="O57" i="3"/>
  <c r="P57" i="3"/>
  <c r="B58" i="3"/>
  <c r="C58" i="3"/>
  <c r="D58" i="3"/>
  <c r="E58" i="3"/>
  <c r="F58" i="3"/>
  <c r="G58" i="3"/>
  <c r="H58" i="3"/>
  <c r="I58" i="3"/>
  <c r="J58" i="3"/>
  <c r="K58" i="3"/>
  <c r="L58" i="3"/>
  <c r="M58" i="3"/>
  <c r="N58" i="3"/>
  <c r="O58" i="3"/>
  <c r="P58" i="3"/>
  <c r="B59" i="3"/>
  <c r="C59" i="3"/>
  <c r="D59" i="3"/>
  <c r="E59" i="3"/>
  <c r="F59" i="3"/>
  <c r="G59" i="3"/>
  <c r="H59" i="3"/>
  <c r="I59" i="3"/>
  <c r="J59" i="3"/>
  <c r="K59" i="3"/>
  <c r="L59" i="3"/>
  <c r="M59" i="3"/>
  <c r="N59" i="3"/>
  <c r="O59" i="3"/>
  <c r="P59" i="3"/>
  <c r="B60" i="3"/>
  <c r="C60" i="3"/>
  <c r="D60" i="3"/>
  <c r="E60" i="3"/>
  <c r="F60" i="3"/>
  <c r="G60" i="3"/>
  <c r="H60" i="3"/>
  <c r="I60" i="3"/>
  <c r="J60" i="3"/>
  <c r="K60" i="3"/>
  <c r="L60" i="3"/>
  <c r="M60" i="3"/>
  <c r="N60" i="3"/>
  <c r="O60" i="3"/>
  <c r="P60" i="3"/>
  <c r="B61" i="3"/>
  <c r="C61" i="3"/>
  <c r="D61" i="3"/>
  <c r="E61" i="3"/>
  <c r="F61" i="3"/>
  <c r="G61" i="3"/>
  <c r="H61" i="3"/>
  <c r="I61" i="3"/>
  <c r="J61" i="3"/>
  <c r="K61" i="3"/>
  <c r="L61" i="3"/>
  <c r="M61" i="3"/>
  <c r="N61" i="3"/>
  <c r="O61" i="3"/>
  <c r="P61" i="3"/>
  <c r="B62" i="3"/>
  <c r="C62" i="3"/>
  <c r="D62" i="3"/>
  <c r="E62" i="3"/>
  <c r="F62" i="3"/>
  <c r="G62" i="3"/>
  <c r="H62" i="3"/>
  <c r="I62" i="3"/>
  <c r="J62" i="3"/>
  <c r="K62" i="3"/>
  <c r="L62" i="3"/>
  <c r="M62" i="3"/>
  <c r="N62" i="3"/>
  <c r="O62" i="3"/>
  <c r="P62" i="3"/>
  <c r="B63" i="3"/>
  <c r="C63" i="3"/>
  <c r="D63" i="3"/>
  <c r="E63" i="3"/>
  <c r="F63" i="3"/>
  <c r="G63" i="3"/>
  <c r="H63" i="3"/>
  <c r="I63" i="3"/>
  <c r="J63" i="3"/>
  <c r="K63" i="3"/>
  <c r="L63" i="3"/>
  <c r="M63" i="3"/>
  <c r="N63" i="3"/>
  <c r="O63" i="3"/>
  <c r="P63" i="3"/>
  <c r="B64" i="3"/>
  <c r="C64" i="3"/>
  <c r="D64" i="3"/>
  <c r="E64" i="3"/>
  <c r="F64" i="3"/>
  <c r="G64" i="3"/>
  <c r="H64" i="3"/>
  <c r="I64" i="3"/>
  <c r="J64" i="3"/>
  <c r="K64" i="3"/>
  <c r="L64" i="3"/>
  <c r="M64" i="3"/>
  <c r="N64" i="3"/>
  <c r="O64" i="3"/>
  <c r="P64" i="3"/>
  <c r="B65" i="3"/>
  <c r="C65" i="3"/>
  <c r="D65" i="3"/>
  <c r="E65" i="3"/>
  <c r="F65" i="3"/>
  <c r="G65" i="3"/>
  <c r="H65" i="3"/>
  <c r="I65" i="3"/>
  <c r="J65" i="3"/>
  <c r="K65" i="3"/>
  <c r="L65" i="3"/>
  <c r="M65" i="3"/>
  <c r="N65" i="3"/>
  <c r="O65" i="3"/>
  <c r="P65" i="3"/>
  <c r="B66" i="3"/>
  <c r="C66" i="3"/>
  <c r="D66" i="3"/>
  <c r="E66" i="3"/>
  <c r="F66" i="3"/>
  <c r="G66" i="3"/>
  <c r="H66" i="3"/>
  <c r="I66" i="3"/>
  <c r="J66" i="3"/>
  <c r="K66" i="3"/>
  <c r="L66" i="3"/>
  <c r="M66" i="3"/>
  <c r="N66" i="3"/>
  <c r="O66" i="3"/>
  <c r="P66" i="3"/>
  <c r="B67" i="3"/>
  <c r="C67" i="3"/>
  <c r="D67" i="3"/>
  <c r="E67" i="3"/>
  <c r="F67" i="3"/>
  <c r="G67" i="3"/>
  <c r="H67" i="3"/>
  <c r="I67" i="3"/>
  <c r="J67" i="3"/>
  <c r="K67" i="3"/>
  <c r="L67" i="3"/>
  <c r="M67" i="3"/>
  <c r="N67" i="3"/>
  <c r="O67" i="3"/>
  <c r="P67" i="3"/>
  <c r="B68" i="3"/>
  <c r="C68" i="3"/>
  <c r="D68" i="3"/>
  <c r="E68" i="3"/>
  <c r="F68" i="3"/>
  <c r="G68" i="3"/>
  <c r="H68" i="3"/>
  <c r="I68" i="3"/>
  <c r="J68" i="3"/>
  <c r="K68" i="3"/>
  <c r="L68" i="3"/>
  <c r="M68" i="3"/>
  <c r="N68" i="3"/>
  <c r="O68" i="3"/>
  <c r="P68" i="3"/>
  <c r="B69" i="3"/>
  <c r="C69" i="3"/>
  <c r="D69" i="3"/>
  <c r="E69" i="3"/>
  <c r="F69" i="3"/>
  <c r="G69" i="3"/>
  <c r="H69" i="3"/>
  <c r="I69" i="3"/>
  <c r="J69" i="3"/>
  <c r="K69" i="3"/>
  <c r="L69" i="3"/>
  <c r="M69" i="3"/>
  <c r="N69" i="3"/>
  <c r="O69" i="3"/>
  <c r="P69" i="3"/>
  <c r="B70" i="3"/>
  <c r="C70" i="3"/>
  <c r="D70" i="3"/>
  <c r="E70" i="3"/>
  <c r="F70" i="3"/>
  <c r="G70" i="3"/>
  <c r="H70" i="3"/>
  <c r="I70" i="3"/>
  <c r="J70" i="3"/>
  <c r="K70" i="3"/>
  <c r="L70" i="3"/>
  <c r="M70" i="3"/>
  <c r="N70" i="3"/>
  <c r="O70" i="3"/>
  <c r="P70" i="3"/>
  <c r="AI28" i="2"/>
  <c r="B51" i="9"/>
  <c r="C51" i="9"/>
  <c r="D51" i="9"/>
  <c r="E51" i="9"/>
  <c r="F51" i="9"/>
  <c r="G51" i="9"/>
  <c r="H51" i="9"/>
  <c r="I51" i="9"/>
  <c r="J51" i="9"/>
  <c r="K51" i="9"/>
  <c r="L51" i="9"/>
  <c r="M51" i="9"/>
  <c r="N51" i="9"/>
  <c r="O51" i="9"/>
  <c r="P51" i="9"/>
  <c r="Q51" i="9"/>
  <c r="R51" i="9"/>
  <c r="S51" i="9"/>
  <c r="T51" i="9"/>
  <c r="U51" i="9"/>
  <c r="W51" i="9"/>
  <c r="B52" i="9"/>
  <c r="C52" i="9"/>
  <c r="D52" i="9"/>
  <c r="E52" i="9"/>
  <c r="F52" i="9"/>
  <c r="G52" i="9"/>
  <c r="H52" i="9"/>
  <c r="I52" i="9"/>
  <c r="J52" i="9"/>
  <c r="K52" i="9"/>
  <c r="L52" i="9"/>
  <c r="M52" i="9"/>
  <c r="N52" i="9"/>
  <c r="O52" i="9"/>
  <c r="P52" i="9"/>
  <c r="Q52" i="9"/>
  <c r="R52" i="9"/>
  <c r="S52" i="9"/>
  <c r="T52" i="9"/>
  <c r="U52" i="9"/>
  <c r="W52" i="9"/>
  <c r="B53" i="9"/>
  <c r="C53" i="9"/>
  <c r="D53" i="9"/>
  <c r="E53" i="9"/>
  <c r="F53" i="9"/>
  <c r="G53" i="9"/>
  <c r="H53" i="9"/>
  <c r="I53" i="9"/>
  <c r="J53" i="9"/>
  <c r="K53" i="9"/>
  <c r="L53" i="9"/>
  <c r="M53" i="9"/>
  <c r="N53" i="9"/>
  <c r="O53" i="9"/>
  <c r="P53" i="9"/>
  <c r="Q53" i="9"/>
  <c r="R53" i="9"/>
  <c r="S53" i="9"/>
  <c r="T53" i="9"/>
  <c r="U53" i="9"/>
  <c r="W53" i="9"/>
  <c r="B54" i="9"/>
  <c r="C54" i="9"/>
  <c r="D54" i="9"/>
  <c r="E54" i="9"/>
  <c r="F54" i="9"/>
  <c r="G54" i="9"/>
  <c r="H54" i="9"/>
  <c r="I54" i="9"/>
  <c r="J54" i="9"/>
  <c r="K54" i="9"/>
  <c r="L54" i="9"/>
  <c r="M54" i="9"/>
  <c r="N54" i="9"/>
  <c r="O54" i="9"/>
  <c r="P54" i="9"/>
  <c r="Q54" i="9"/>
  <c r="R54" i="9"/>
  <c r="S54" i="9"/>
  <c r="T54" i="9"/>
  <c r="U54" i="9"/>
  <c r="W54" i="9"/>
  <c r="B55" i="9"/>
  <c r="C55" i="9"/>
  <c r="D55" i="9"/>
  <c r="E55" i="9"/>
  <c r="F55" i="9"/>
  <c r="G55" i="9"/>
  <c r="H55" i="9"/>
  <c r="I55" i="9"/>
  <c r="J55" i="9"/>
  <c r="K55" i="9"/>
  <c r="L55" i="9"/>
  <c r="M55" i="9"/>
  <c r="N55" i="9"/>
  <c r="O55" i="9"/>
  <c r="P55" i="9"/>
  <c r="Q55" i="9"/>
  <c r="R55" i="9"/>
  <c r="S55" i="9"/>
  <c r="T55" i="9"/>
  <c r="U55" i="9"/>
  <c r="W55" i="9"/>
  <c r="B56" i="9"/>
  <c r="C56" i="9"/>
  <c r="D56" i="9"/>
  <c r="E56" i="9"/>
  <c r="F56" i="9"/>
  <c r="G56" i="9"/>
  <c r="H56" i="9"/>
  <c r="I56" i="9"/>
  <c r="J56" i="9"/>
  <c r="K56" i="9"/>
  <c r="L56" i="9"/>
  <c r="M56" i="9"/>
  <c r="N56" i="9"/>
  <c r="O56" i="9"/>
  <c r="P56" i="9"/>
  <c r="Q56" i="9"/>
  <c r="R56" i="9"/>
  <c r="S56" i="9"/>
  <c r="T56" i="9"/>
  <c r="U56" i="9"/>
  <c r="W56" i="9"/>
  <c r="B57" i="9"/>
  <c r="C57" i="9"/>
  <c r="D57" i="9"/>
  <c r="E57" i="9"/>
  <c r="F57" i="9"/>
  <c r="G57" i="9"/>
  <c r="H57" i="9"/>
  <c r="I57" i="9"/>
  <c r="J57" i="9"/>
  <c r="K57" i="9"/>
  <c r="L57" i="9"/>
  <c r="M57" i="9"/>
  <c r="N57" i="9"/>
  <c r="O57" i="9"/>
  <c r="P57" i="9"/>
  <c r="Q57" i="9"/>
  <c r="R57" i="9"/>
  <c r="S57" i="9"/>
  <c r="T57" i="9"/>
  <c r="U57" i="9"/>
  <c r="W57" i="9"/>
  <c r="B58" i="9"/>
  <c r="C58" i="9"/>
  <c r="D58" i="9"/>
  <c r="E58" i="9"/>
  <c r="F58" i="9"/>
  <c r="G58" i="9"/>
  <c r="H58" i="9"/>
  <c r="I58" i="9"/>
  <c r="J58" i="9"/>
  <c r="K58" i="9"/>
  <c r="L58" i="9"/>
  <c r="M58" i="9"/>
  <c r="N58" i="9"/>
  <c r="O58" i="9"/>
  <c r="P58" i="9"/>
  <c r="Q58" i="9"/>
  <c r="R58" i="9"/>
  <c r="S58" i="9"/>
  <c r="T58" i="9"/>
  <c r="U58" i="9"/>
  <c r="W58" i="9"/>
  <c r="B59" i="9"/>
  <c r="C59" i="9"/>
  <c r="D59" i="9"/>
  <c r="E59" i="9"/>
  <c r="F59" i="9"/>
  <c r="G59" i="9"/>
  <c r="H59" i="9"/>
  <c r="I59" i="9"/>
  <c r="J59" i="9"/>
  <c r="K59" i="9"/>
  <c r="L59" i="9"/>
  <c r="M59" i="9"/>
  <c r="N59" i="9"/>
  <c r="O59" i="9"/>
  <c r="P59" i="9"/>
  <c r="Q59" i="9"/>
  <c r="R59" i="9"/>
  <c r="S59" i="9"/>
  <c r="T59" i="9"/>
  <c r="U59" i="9"/>
  <c r="W59" i="9"/>
  <c r="B60" i="9"/>
  <c r="C60" i="9"/>
  <c r="D60" i="9"/>
  <c r="E60" i="9"/>
  <c r="F60" i="9"/>
  <c r="G60" i="9"/>
  <c r="H60" i="9"/>
  <c r="I60" i="9"/>
  <c r="J60" i="9"/>
  <c r="K60" i="9"/>
  <c r="L60" i="9"/>
  <c r="M60" i="9"/>
  <c r="N60" i="9"/>
  <c r="O60" i="9"/>
  <c r="P60" i="9"/>
  <c r="Q60" i="9"/>
  <c r="R60" i="9"/>
  <c r="S60" i="9"/>
  <c r="T60" i="9"/>
  <c r="U60" i="9"/>
  <c r="W60" i="9"/>
  <c r="B61" i="9"/>
  <c r="C61" i="9"/>
  <c r="D61" i="9"/>
  <c r="E61" i="9"/>
  <c r="F61" i="9"/>
  <c r="G61" i="9"/>
  <c r="H61" i="9"/>
  <c r="I61" i="9"/>
  <c r="J61" i="9"/>
  <c r="K61" i="9"/>
  <c r="L61" i="9"/>
  <c r="M61" i="9"/>
  <c r="N61" i="9"/>
  <c r="O61" i="9"/>
  <c r="P61" i="9"/>
  <c r="Q61" i="9"/>
  <c r="R61" i="9"/>
  <c r="S61" i="9"/>
  <c r="T61" i="9"/>
  <c r="U61" i="9"/>
  <c r="W61" i="9"/>
  <c r="B62" i="9"/>
  <c r="C62" i="9"/>
  <c r="D62" i="9"/>
  <c r="E62" i="9"/>
  <c r="F62" i="9"/>
  <c r="G62" i="9"/>
  <c r="H62" i="9"/>
  <c r="I62" i="9"/>
  <c r="J62" i="9"/>
  <c r="K62" i="9"/>
  <c r="L62" i="9"/>
  <c r="M62" i="9"/>
  <c r="N62" i="9"/>
  <c r="O62" i="9"/>
  <c r="P62" i="9"/>
  <c r="Q62" i="9"/>
  <c r="R62" i="9"/>
  <c r="S62" i="9"/>
  <c r="T62" i="9"/>
  <c r="U62" i="9"/>
  <c r="W62" i="9"/>
  <c r="B63" i="9"/>
  <c r="C63" i="9"/>
  <c r="D63" i="9"/>
  <c r="E63" i="9"/>
  <c r="F63" i="9"/>
  <c r="G63" i="9"/>
  <c r="H63" i="9"/>
  <c r="I63" i="9"/>
  <c r="J63" i="9"/>
  <c r="K63" i="9"/>
  <c r="L63" i="9"/>
  <c r="M63" i="9"/>
  <c r="N63" i="9"/>
  <c r="O63" i="9"/>
  <c r="P63" i="9"/>
  <c r="Q63" i="9"/>
  <c r="R63" i="9"/>
  <c r="S63" i="9"/>
  <c r="T63" i="9"/>
  <c r="U63" i="9"/>
  <c r="W63" i="9"/>
  <c r="B64" i="9"/>
  <c r="C64" i="9"/>
  <c r="D64" i="9"/>
  <c r="E64" i="9"/>
  <c r="F64" i="9"/>
  <c r="G64" i="9"/>
  <c r="H64" i="9"/>
  <c r="I64" i="9"/>
  <c r="J64" i="9"/>
  <c r="K64" i="9"/>
  <c r="L64" i="9"/>
  <c r="M64" i="9"/>
  <c r="N64" i="9"/>
  <c r="O64" i="9"/>
  <c r="P64" i="9"/>
  <c r="Q64" i="9"/>
  <c r="R64" i="9"/>
  <c r="S64" i="9"/>
  <c r="T64" i="9"/>
  <c r="U64" i="9"/>
  <c r="W64" i="9"/>
  <c r="B65" i="9"/>
  <c r="C65" i="9"/>
  <c r="D65" i="9"/>
  <c r="E65" i="9"/>
  <c r="F65" i="9"/>
  <c r="G65" i="9"/>
  <c r="H65" i="9"/>
  <c r="I65" i="9"/>
  <c r="J65" i="9"/>
  <c r="K65" i="9"/>
  <c r="L65" i="9"/>
  <c r="M65" i="9"/>
  <c r="N65" i="9"/>
  <c r="O65" i="9"/>
  <c r="P65" i="9"/>
  <c r="Q65" i="9"/>
  <c r="R65" i="9"/>
  <c r="S65" i="9"/>
  <c r="T65" i="9"/>
  <c r="U65" i="9"/>
  <c r="W65" i="9"/>
  <c r="B66" i="9"/>
  <c r="C66" i="9"/>
  <c r="D66" i="9"/>
  <c r="E66" i="9"/>
  <c r="F66" i="9"/>
  <c r="G66" i="9"/>
  <c r="H66" i="9"/>
  <c r="I66" i="9"/>
  <c r="J66" i="9"/>
  <c r="K66" i="9"/>
  <c r="L66" i="9"/>
  <c r="M66" i="9"/>
  <c r="N66" i="9"/>
  <c r="O66" i="9"/>
  <c r="P66" i="9"/>
  <c r="Q66" i="9"/>
  <c r="R66" i="9"/>
  <c r="S66" i="9"/>
  <c r="T66" i="9"/>
  <c r="U66" i="9"/>
  <c r="W66" i="9"/>
  <c r="B67" i="9"/>
  <c r="C67" i="9"/>
  <c r="D67" i="9"/>
  <c r="E67" i="9"/>
  <c r="F67" i="9"/>
  <c r="G67" i="9"/>
  <c r="H67" i="9"/>
  <c r="I67" i="9"/>
  <c r="J67" i="9"/>
  <c r="K67" i="9"/>
  <c r="L67" i="9"/>
  <c r="M67" i="9"/>
  <c r="N67" i="9"/>
  <c r="O67" i="9"/>
  <c r="P67" i="9"/>
  <c r="Q67" i="9"/>
  <c r="R67" i="9"/>
  <c r="S67" i="9"/>
  <c r="T67" i="9"/>
  <c r="U67" i="9"/>
  <c r="W67" i="9"/>
  <c r="B68" i="9"/>
  <c r="C68" i="9"/>
  <c r="D68" i="9"/>
  <c r="E68" i="9"/>
  <c r="F68" i="9"/>
  <c r="G68" i="9"/>
  <c r="H68" i="9"/>
  <c r="I68" i="9"/>
  <c r="J68" i="9"/>
  <c r="K68" i="9"/>
  <c r="L68" i="9"/>
  <c r="M68" i="9"/>
  <c r="N68" i="9"/>
  <c r="O68" i="9"/>
  <c r="P68" i="9"/>
  <c r="Q68" i="9"/>
  <c r="R68" i="9"/>
  <c r="S68" i="9"/>
  <c r="T68" i="9"/>
  <c r="U68" i="9"/>
  <c r="W68" i="9"/>
  <c r="B69" i="9"/>
  <c r="C69" i="9"/>
  <c r="D69" i="9"/>
  <c r="E69" i="9"/>
  <c r="F69" i="9"/>
  <c r="G69" i="9"/>
  <c r="H69" i="9"/>
  <c r="I69" i="9"/>
  <c r="J69" i="9"/>
  <c r="K69" i="9"/>
  <c r="L69" i="9"/>
  <c r="M69" i="9"/>
  <c r="N69" i="9"/>
  <c r="O69" i="9"/>
  <c r="P69" i="9"/>
  <c r="Q69" i="9"/>
  <c r="R69" i="9"/>
  <c r="S69" i="9"/>
  <c r="T69" i="9"/>
  <c r="U69" i="9"/>
  <c r="W69" i="9"/>
  <c r="B70" i="9"/>
  <c r="C70" i="9"/>
  <c r="D70" i="9"/>
  <c r="E70" i="9"/>
  <c r="F70" i="9"/>
  <c r="G70" i="9"/>
  <c r="H70" i="9"/>
  <c r="I70" i="9"/>
  <c r="J70" i="9"/>
  <c r="K70" i="9"/>
  <c r="L70" i="9"/>
  <c r="M70" i="9"/>
  <c r="N70" i="9"/>
  <c r="O70" i="9"/>
  <c r="P70" i="9"/>
  <c r="Q70" i="9"/>
  <c r="R70" i="9"/>
  <c r="S70" i="9"/>
  <c r="T70" i="9"/>
  <c r="U70" i="9"/>
  <c r="W70" i="9"/>
  <c r="B71" i="9"/>
  <c r="C71" i="9"/>
  <c r="D71" i="9"/>
  <c r="E71" i="9"/>
  <c r="F71" i="9"/>
  <c r="G71" i="9"/>
  <c r="H71" i="9"/>
  <c r="I71" i="9"/>
  <c r="J71" i="9"/>
  <c r="K71" i="9"/>
  <c r="L71" i="9"/>
  <c r="M71" i="9"/>
  <c r="N71" i="9"/>
  <c r="O71" i="9"/>
  <c r="P71" i="9"/>
  <c r="Q71" i="9"/>
  <c r="R71" i="9"/>
  <c r="S71" i="9"/>
  <c r="T71" i="9"/>
  <c r="U71" i="9"/>
  <c r="W71" i="9"/>
  <c r="B51" i="18"/>
  <c r="C51" i="18"/>
  <c r="D51" i="18"/>
  <c r="E51" i="18"/>
  <c r="F51" i="18"/>
  <c r="G51" i="18"/>
  <c r="H51" i="18"/>
  <c r="I51" i="18"/>
  <c r="J51" i="18"/>
  <c r="K51" i="18"/>
  <c r="L51" i="18"/>
  <c r="M51" i="18"/>
  <c r="N51" i="18"/>
  <c r="O51" i="18"/>
  <c r="P51" i="18"/>
  <c r="Q51" i="18"/>
  <c r="R51" i="18"/>
  <c r="S51" i="18"/>
  <c r="T51" i="18"/>
  <c r="U51" i="18"/>
  <c r="W51" i="18"/>
  <c r="B52" i="18"/>
  <c r="C52" i="18"/>
  <c r="D52" i="18"/>
  <c r="E52" i="18"/>
  <c r="F52" i="18"/>
  <c r="G52" i="18"/>
  <c r="H52" i="18"/>
  <c r="I52" i="18"/>
  <c r="J52" i="18"/>
  <c r="K52" i="18"/>
  <c r="L52" i="18"/>
  <c r="M52" i="18"/>
  <c r="N52" i="18"/>
  <c r="O52" i="18"/>
  <c r="P52" i="18"/>
  <c r="Q52" i="18"/>
  <c r="R52" i="18"/>
  <c r="S52" i="18"/>
  <c r="T52" i="18"/>
  <c r="U52" i="18"/>
  <c r="W52" i="18"/>
  <c r="B53" i="18"/>
  <c r="C53" i="18"/>
  <c r="D53" i="18"/>
  <c r="E53" i="18"/>
  <c r="F53" i="18"/>
  <c r="G53" i="18"/>
  <c r="H53" i="18"/>
  <c r="I53" i="18"/>
  <c r="J53" i="18"/>
  <c r="K53" i="18"/>
  <c r="L53" i="18"/>
  <c r="M53" i="18"/>
  <c r="N53" i="18"/>
  <c r="O53" i="18"/>
  <c r="P53" i="18"/>
  <c r="Q53" i="18"/>
  <c r="R53" i="18"/>
  <c r="S53" i="18"/>
  <c r="T53" i="18"/>
  <c r="U53" i="18"/>
  <c r="W53" i="18"/>
  <c r="B54" i="18"/>
  <c r="C54" i="18"/>
  <c r="D54" i="18"/>
  <c r="E54" i="18"/>
  <c r="F54" i="18"/>
  <c r="G54" i="18"/>
  <c r="H54" i="18"/>
  <c r="I54" i="18"/>
  <c r="J54" i="18"/>
  <c r="K54" i="18"/>
  <c r="L54" i="18"/>
  <c r="M54" i="18"/>
  <c r="N54" i="18"/>
  <c r="O54" i="18"/>
  <c r="P54" i="18"/>
  <c r="Q54" i="18"/>
  <c r="R54" i="18"/>
  <c r="S54" i="18"/>
  <c r="T54" i="18"/>
  <c r="U54" i="18"/>
  <c r="W54" i="18"/>
  <c r="B55" i="18"/>
  <c r="C55" i="18"/>
  <c r="D55" i="18"/>
  <c r="E55" i="18"/>
  <c r="F55" i="18"/>
  <c r="G55" i="18"/>
  <c r="H55" i="18"/>
  <c r="I55" i="18"/>
  <c r="J55" i="18"/>
  <c r="K55" i="18"/>
  <c r="L55" i="18"/>
  <c r="M55" i="18"/>
  <c r="N55" i="18"/>
  <c r="O55" i="18"/>
  <c r="P55" i="18"/>
  <c r="Q55" i="18"/>
  <c r="R55" i="18"/>
  <c r="S55" i="18"/>
  <c r="T55" i="18"/>
  <c r="U55" i="18"/>
  <c r="W55" i="18"/>
  <c r="B56" i="18"/>
  <c r="C56" i="18"/>
  <c r="D56" i="18"/>
  <c r="E56" i="18"/>
  <c r="F56" i="18"/>
  <c r="G56" i="18"/>
  <c r="H56" i="18"/>
  <c r="I56" i="18"/>
  <c r="J56" i="18"/>
  <c r="K56" i="18"/>
  <c r="L56" i="18"/>
  <c r="M56" i="18"/>
  <c r="N56" i="18"/>
  <c r="O56" i="18"/>
  <c r="P56" i="18"/>
  <c r="Q56" i="18"/>
  <c r="R56" i="18"/>
  <c r="S56" i="18"/>
  <c r="T56" i="18"/>
  <c r="U56" i="18"/>
  <c r="W56" i="18"/>
  <c r="B57" i="18"/>
  <c r="C57" i="18"/>
  <c r="D57" i="18"/>
  <c r="E57" i="18"/>
  <c r="F57" i="18"/>
  <c r="G57" i="18"/>
  <c r="H57" i="18"/>
  <c r="I57" i="18"/>
  <c r="J57" i="18"/>
  <c r="K57" i="18"/>
  <c r="L57" i="18"/>
  <c r="M57" i="18"/>
  <c r="N57" i="18"/>
  <c r="O57" i="18"/>
  <c r="P57" i="18"/>
  <c r="Q57" i="18"/>
  <c r="R57" i="18"/>
  <c r="S57" i="18"/>
  <c r="T57" i="18"/>
  <c r="U57" i="18"/>
  <c r="W57" i="18"/>
  <c r="B58" i="18"/>
  <c r="C58" i="18"/>
  <c r="D58" i="18"/>
  <c r="E58" i="18"/>
  <c r="F58" i="18"/>
  <c r="G58" i="18"/>
  <c r="H58" i="18"/>
  <c r="I58" i="18"/>
  <c r="J58" i="18"/>
  <c r="K58" i="18"/>
  <c r="L58" i="18"/>
  <c r="M58" i="18"/>
  <c r="N58" i="18"/>
  <c r="O58" i="18"/>
  <c r="P58" i="18"/>
  <c r="Q58" i="18"/>
  <c r="R58" i="18"/>
  <c r="S58" i="18"/>
  <c r="T58" i="18"/>
  <c r="U58" i="18"/>
  <c r="W58" i="18"/>
  <c r="B59" i="18"/>
  <c r="C59" i="18"/>
  <c r="D59" i="18"/>
  <c r="E59" i="18"/>
  <c r="F59" i="18"/>
  <c r="G59" i="18"/>
  <c r="H59" i="18"/>
  <c r="I59" i="18"/>
  <c r="J59" i="18"/>
  <c r="K59" i="18"/>
  <c r="L59" i="18"/>
  <c r="M59" i="18"/>
  <c r="N59" i="18"/>
  <c r="O59" i="18"/>
  <c r="P59" i="18"/>
  <c r="Q59" i="18"/>
  <c r="R59" i="18"/>
  <c r="S59" i="18"/>
  <c r="T59" i="18"/>
  <c r="U59" i="18"/>
  <c r="W59" i="18"/>
  <c r="B60" i="18"/>
  <c r="C60" i="18"/>
  <c r="D60" i="18"/>
  <c r="E60" i="18"/>
  <c r="F60" i="18"/>
  <c r="G60" i="18"/>
  <c r="H60" i="18"/>
  <c r="I60" i="18"/>
  <c r="J60" i="18"/>
  <c r="K60" i="18"/>
  <c r="L60" i="18"/>
  <c r="M60" i="18"/>
  <c r="N60" i="18"/>
  <c r="O60" i="18"/>
  <c r="P60" i="18"/>
  <c r="Q60" i="18"/>
  <c r="R60" i="18"/>
  <c r="S60" i="18"/>
  <c r="T60" i="18"/>
  <c r="U60" i="18"/>
  <c r="W60" i="18"/>
  <c r="B61" i="18"/>
  <c r="C61" i="18"/>
  <c r="D61" i="18"/>
  <c r="E61" i="18"/>
  <c r="F61" i="18"/>
  <c r="G61" i="18"/>
  <c r="H61" i="18"/>
  <c r="I61" i="18"/>
  <c r="J61" i="18"/>
  <c r="K61" i="18"/>
  <c r="L61" i="18"/>
  <c r="M61" i="18"/>
  <c r="N61" i="18"/>
  <c r="O61" i="18"/>
  <c r="P61" i="18"/>
  <c r="Q61" i="18"/>
  <c r="R61" i="18"/>
  <c r="S61" i="18"/>
  <c r="T61" i="18"/>
  <c r="U61" i="18"/>
  <c r="W61" i="18"/>
  <c r="B62" i="18"/>
  <c r="C62" i="18"/>
  <c r="D62" i="18"/>
  <c r="E62" i="18"/>
  <c r="F62" i="18"/>
  <c r="G62" i="18"/>
  <c r="H62" i="18"/>
  <c r="I62" i="18"/>
  <c r="J62" i="18"/>
  <c r="K62" i="18"/>
  <c r="L62" i="18"/>
  <c r="M62" i="18"/>
  <c r="N62" i="18"/>
  <c r="O62" i="18"/>
  <c r="P62" i="18"/>
  <c r="Q62" i="18"/>
  <c r="R62" i="18"/>
  <c r="S62" i="18"/>
  <c r="T62" i="18"/>
  <c r="U62" i="18"/>
  <c r="W62" i="18"/>
  <c r="B63" i="18"/>
  <c r="C63" i="18"/>
  <c r="D63" i="18"/>
  <c r="E63" i="18"/>
  <c r="F63" i="18"/>
  <c r="G63" i="18"/>
  <c r="H63" i="18"/>
  <c r="I63" i="18"/>
  <c r="J63" i="18"/>
  <c r="K63" i="18"/>
  <c r="L63" i="18"/>
  <c r="M63" i="18"/>
  <c r="N63" i="18"/>
  <c r="O63" i="18"/>
  <c r="P63" i="18"/>
  <c r="Q63" i="18"/>
  <c r="R63" i="18"/>
  <c r="S63" i="18"/>
  <c r="T63" i="18"/>
  <c r="U63" i="18"/>
  <c r="W63" i="18"/>
  <c r="B64" i="18"/>
  <c r="C64" i="18"/>
  <c r="D64" i="18"/>
  <c r="E64" i="18"/>
  <c r="F64" i="18"/>
  <c r="G64" i="18"/>
  <c r="H64" i="18"/>
  <c r="I64" i="18"/>
  <c r="J64" i="18"/>
  <c r="K64" i="18"/>
  <c r="L64" i="18"/>
  <c r="M64" i="18"/>
  <c r="N64" i="18"/>
  <c r="O64" i="18"/>
  <c r="P64" i="18"/>
  <c r="Q64" i="18"/>
  <c r="R64" i="18"/>
  <c r="S64" i="18"/>
  <c r="T64" i="18"/>
  <c r="U64" i="18"/>
  <c r="W64" i="18"/>
  <c r="B65" i="18"/>
  <c r="C65" i="18"/>
  <c r="D65" i="18"/>
  <c r="E65" i="18"/>
  <c r="F65" i="18"/>
  <c r="G65" i="18"/>
  <c r="H65" i="18"/>
  <c r="I65" i="18"/>
  <c r="J65" i="18"/>
  <c r="K65" i="18"/>
  <c r="L65" i="18"/>
  <c r="M65" i="18"/>
  <c r="N65" i="18"/>
  <c r="O65" i="18"/>
  <c r="P65" i="18"/>
  <c r="Q65" i="18"/>
  <c r="R65" i="18"/>
  <c r="S65" i="18"/>
  <c r="T65" i="18"/>
  <c r="U65" i="18"/>
  <c r="W65" i="18"/>
  <c r="B66" i="18"/>
  <c r="C66" i="18"/>
  <c r="D66" i="18"/>
  <c r="E66" i="18"/>
  <c r="F66" i="18"/>
  <c r="G66" i="18"/>
  <c r="H66" i="18"/>
  <c r="I66" i="18"/>
  <c r="J66" i="18"/>
  <c r="K66" i="18"/>
  <c r="L66" i="18"/>
  <c r="M66" i="18"/>
  <c r="N66" i="18"/>
  <c r="O66" i="18"/>
  <c r="P66" i="18"/>
  <c r="Q66" i="18"/>
  <c r="R66" i="18"/>
  <c r="S66" i="18"/>
  <c r="T66" i="18"/>
  <c r="U66" i="18"/>
  <c r="W66" i="18"/>
  <c r="B67" i="18"/>
  <c r="C67" i="18"/>
  <c r="D67" i="18"/>
  <c r="E67" i="18"/>
  <c r="F67" i="18"/>
  <c r="G67" i="18"/>
  <c r="H67" i="18"/>
  <c r="I67" i="18"/>
  <c r="J67" i="18"/>
  <c r="K67" i="18"/>
  <c r="L67" i="18"/>
  <c r="M67" i="18"/>
  <c r="N67" i="18"/>
  <c r="O67" i="18"/>
  <c r="P67" i="18"/>
  <c r="Q67" i="18"/>
  <c r="R67" i="18"/>
  <c r="S67" i="18"/>
  <c r="T67" i="18"/>
  <c r="U67" i="18"/>
  <c r="W67" i="18"/>
  <c r="B68" i="18"/>
  <c r="C68" i="18"/>
  <c r="D68" i="18"/>
  <c r="E68" i="18"/>
  <c r="F68" i="18"/>
  <c r="G68" i="18"/>
  <c r="H68" i="18"/>
  <c r="I68" i="18"/>
  <c r="J68" i="18"/>
  <c r="K68" i="18"/>
  <c r="L68" i="18"/>
  <c r="M68" i="18"/>
  <c r="N68" i="18"/>
  <c r="O68" i="18"/>
  <c r="P68" i="18"/>
  <c r="Q68" i="18"/>
  <c r="R68" i="18"/>
  <c r="S68" i="18"/>
  <c r="T68" i="18"/>
  <c r="U68" i="18"/>
  <c r="W68" i="18"/>
  <c r="B69" i="18"/>
  <c r="C69" i="18"/>
  <c r="D69" i="18"/>
  <c r="E69" i="18"/>
  <c r="F69" i="18"/>
  <c r="G69" i="18"/>
  <c r="H69" i="18"/>
  <c r="I69" i="18"/>
  <c r="J69" i="18"/>
  <c r="K69" i="18"/>
  <c r="L69" i="18"/>
  <c r="M69" i="18"/>
  <c r="N69" i="18"/>
  <c r="O69" i="18"/>
  <c r="P69" i="18"/>
  <c r="Q69" i="18"/>
  <c r="R69" i="18"/>
  <c r="S69" i="18"/>
  <c r="T69" i="18"/>
  <c r="U69" i="18"/>
  <c r="W69" i="18"/>
  <c r="B70" i="18"/>
  <c r="C70" i="18"/>
  <c r="D70" i="18"/>
  <c r="E70" i="18"/>
  <c r="F70" i="18"/>
  <c r="G70" i="18"/>
  <c r="H70" i="18"/>
  <c r="I70" i="18"/>
  <c r="J70" i="18"/>
  <c r="K70" i="18"/>
  <c r="L70" i="18"/>
  <c r="M70" i="18"/>
  <c r="N70" i="18"/>
  <c r="O70" i="18"/>
  <c r="P70" i="18"/>
  <c r="Q70" i="18"/>
  <c r="R70" i="18"/>
  <c r="S70" i="18"/>
  <c r="T70" i="18"/>
  <c r="U70" i="18"/>
  <c r="W70" i="18"/>
  <c r="B71" i="18"/>
  <c r="C71" i="18"/>
  <c r="D71" i="18"/>
  <c r="E71" i="18"/>
  <c r="F71" i="18"/>
  <c r="G71" i="18"/>
  <c r="H71" i="18"/>
  <c r="I71" i="18"/>
  <c r="J71" i="18"/>
  <c r="K71" i="18"/>
  <c r="L71" i="18"/>
  <c r="M71" i="18"/>
  <c r="N71" i="18"/>
  <c r="O71" i="18"/>
  <c r="P71" i="18"/>
  <c r="Q71" i="18"/>
  <c r="R71" i="18"/>
  <c r="S71" i="18"/>
  <c r="T71" i="18"/>
  <c r="U71" i="18"/>
  <c r="W71" i="18"/>
  <c r="B51" i="4"/>
  <c r="C51" i="4"/>
  <c r="D51" i="4"/>
  <c r="E51" i="4"/>
  <c r="F51" i="4"/>
  <c r="G51" i="4"/>
  <c r="H51" i="4"/>
  <c r="I51" i="4"/>
  <c r="J51" i="4"/>
  <c r="K51" i="4"/>
  <c r="L51" i="4"/>
  <c r="M51" i="4"/>
  <c r="N51" i="4"/>
  <c r="O51" i="4"/>
  <c r="P51" i="4"/>
  <c r="Q51" i="4"/>
  <c r="R51" i="4"/>
  <c r="S51" i="4"/>
  <c r="T51" i="4"/>
  <c r="U51" i="4"/>
  <c r="W51" i="4"/>
  <c r="B52" i="4"/>
  <c r="C52" i="4"/>
  <c r="D52" i="4"/>
  <c r="E52" i="4"/>
  <c r="F52" i="4"/>
  <c r="G52" i="4"/>
  <c r="H52" i="4"/>
  <c r="I52" i="4"/>
  <c r="J52" i="4"/>
  <c r="K52" i="4"/>
  <c r="L52" i="4"/>
  <c r="M52" i="4"/>
  <c r="N52" i="4"/>
  <c r="O52" i="4"/>
  <c r="P52" i="4"/>
  <c r="Q52" i="4"/>
  <c r="R52" i="4"/>
  <c r="S52" i="4"/>
  <c r="T52" i="4"/>
  <c r="U52" i="4"/>
  <c r="W52" i="4"/>
  <c r="B53" i="4"/>
  <c r="C53" i="4"/>
  <c r="D53" i="4"/>
  <c r="E53" i="4"/>
  <c r="F53" i="4"/>
  <c r="G53" i="4"/>
  <c r="H53" i="4"/>
  <c r="I53" i="4"/>
  <c r="J53" i="4"/>
  <c r="K53" i="4"/>
  <c r="L53" i="4"/>
  <c r="M53" i="4"/>
  <c r="N53" i="4"/>
  <c r="O53" i="4"/>
  <c r="P53" i="4"/>
  <c r="Q53" i="4"/>
  <c r="R53" i="4"/>
  <c r="S53" i="4"/>
  <c r="T53" i="4"/>
  <c r="U53" i="4"/>
  <c r="W53" i="4"/>
  <c r="B54" i="4"/>
  <c r="C54" i="4"/>
  <c r="D54" i="4"/>
  <c r="E54" i="4"/>
  <c r="F54" i="4"/>
  <c r="G54" i="4"/>
  <c r="H54" i="4"/>
  <c r="I54" i="4"/>
  <c r="J54" i="4"/>
  <c r="K54" i="4"/>
  <c r="L54" i="4"/>
  <c r="M54" i="4"/>
  <c r="N54" i="4"/>
  <c r="O54" i="4"/>
  <c r="P54" i="4"/>
  <c r="Q54" i="4"/>
  <c r="R54" i="4"/>
  <c r="S54" i="4"/>
  <c r="T54" i="4"/>
  <c r="U54" i="4"/>
  <c r="W54" i="4"/>
  <c r="B55" i="4"/>
  <c r="C55" i="4"/>
  <c r="D55" i="4"/>
  <c r="E55" i="4"/>
  <c r="F55" i="4"/>
  <c r="G55" i="4"/>
  <c r="H55" i="4"/>
  <c r="I55" i="4"/>
  <c r="J55" i="4"/>
  <c r="K55" i="4"/>
  <c r="L55" i="4"/>
  <c r="M55" i="4"/>
  <c r="N55" i="4"/>
  <c r="O55" i="4"/>
  <c r="P55" i="4"/>
  <c r="Q55" i="4"/>
  <c r="R55" i="4"/>
  <c r="S55" i="4"/>
  <c r="T55" i="4"/>
  <c r="U55" i="4"/>
  <c r="W55" i="4"/>
  <c r="B56" i="4"/>
  <c r="C56" i="4"/>
  <c r="D56" i="4"/>
  <c r="E56" i="4"/>
  <c r="F56" i="4"/>
  <c r="G56" i="4"/>
  <c r="H56" i="4"/>
  <c r="I56" i="4"/>
  <c r="J56" i="4"/>
  <c r="K56" i="4"/>
  <c r="L56" i="4"/>
  <c r="M56" i="4"/>
  <c r="N56" i="4"/>
  <c r="O56" i="4"/>
  <c r="P56" i="4"/>
  <c r="Q56" i="4"/>
  <c r="R56" i="4"/>
  <c r="S56" i="4"/>
  <c r="T56" i="4"/>
  <c r="U56" i="4"/>
  <c r="W56" i="4"/>
  <c r="B57" i="4"/>
  <c r="C57" i="4"/>
  <c r="D57" i="4"/>
  <c r="E57" i="4"/>
  <c r="F57" i="4"/>
  <c r="G57" i="4"/>
  <c r="H57" i="4"/>
  <c r="I57" i="4"/>
  <c r="J57" i="4"/>
  <c r="K57" i="4"/>
  <c r="L57" i="4"/>
  <c r="M57" i="4"/>
  <c r="N57" i="4"/>
  <c r="O57" i="4"/>
  <c r="P57" i="4"/>
  <c r="Q57" i="4"/>
  <c r="R57" i="4"/>
  <c r="S57" i="4"/>
  <c r="T57" i="4"/>
  <c r="U57" i="4"/>
  <c r="W57" i="4"/>
  <c r="B58" i="4"/>
  <c r="C58" i="4"/>
  <c r="D58" i="4"/>
  <c r="E58" i="4"/>
  <c r="F58" i="4"/>
  <c r="G58" i="4"/>
  <c r="H58" i="4"/>
  <c r="I58" i="4"/>
  <c r="J58" i="4"/>
  <c r="K58" i="4"/>
  <c r="L58" i="4"/>
  <c r="M58" i="4"/>
  <c r="N58" i="4"/>
  <c r="O58" i="4"/>
  <c r="P58" i="4"/>
  <c r="Q58" i="4"/>
  <c r="R58" i="4"/>
  <c r="S58" i="4"/>
  <c r="T58" i="4"/>
  <c r="U58" i="4"/>
  <c r="W58" i="4"/>
  <c r="B59" i="4"/>
  <c r="C59" i="4"/>
  <c r="D59" i="4"/>
  <c r="E59" i="4"/>
  <c r="F59" i="4"/>
  <c r="G59" i="4"/>
  <c r="H59" i="4"/>
  <c r="I59" i="4"/>
  <c r="J59" i="4"/>
  <c r="K59" i="4"/>
  <c r="L59" i="4"/>
  <c r="M59" i="4"/>
  <c r="N59" i="4"/>
  <c r="O59" i="4"/>
  <c r="P59" i="4"/>
  <c r="Q59" i="4"/>
  <c r="R59" i="4"/>
  <c r="S59" i="4"/>
  <c r="T59" i="4"/>
  <c r="U59" i="4"/>
  <c r="W59" i="4"/>
  <c r="B60" i="4"/>
  <c r="C60" i="4"/>
  <c r="D60" i="4"/>
  <c r="E60" i="4"/>
  <c r="F60" i="4"/>
  <c r="G60" i="4"/>
  <c r="H60" i="4"/>
  <c r="I60" i="4"/>
  <c r="J60" i="4"/>
  <c r="K60" i="4"/>
  <c r="L60" i="4"/>
  <c r="M60" i="4"/>
  <c r="N60" i="4"/>
  <c r="O60" i="4"/>
  <c r="P60" i="4"/>
  <c r="Q60" i="4"/>
  <c r="R60" i="4"/>
  <c r="S60" i="4"/>
  <c r="T60" i="4"/>
  <c r="U60" i="4"/>
  <c r="W60" i="4"/>
  <c r="B61" i="4"/>
  <c r="C61" i="4"/>
  <c r="D61" i="4"/>
  <c r="E61" i="4"/>
  <c r="F61" i="4"/>
  <c r="G61" i="4"/>
  <c r="H61" i="4"/>
  <c r="I61" i="4"/>
  <c r="J61" i="4"/>
  <c r="K61" i="4"/>
  <c r="L61" i="4"/>
  <c r="M61" i="4"/>
  <c r="N61" i="4"/>
  <c r="O61" i="4"/>
  <c r="P61" i="4"/>
  <c r="Q61" i="4"/>
  <c r="R61" i="4"/>
  <c r="S61" i="4"/>
  <c r="T61" i="4"/>
  <c r="U61" i="4"/>
  <c r="W61" i="4"/>
  <c r="B62" i="4"/>
  <c r="C62" i="4"/>
  <c r="D62" i="4"/>
  <c r="E62" i="4"/>
  <c r="F62" i="4"/>
  <c r="G62" i="4"/>
  <c r="H62" i="4"/>
  <c r="I62" i="4"/>
  <c r="J62" i="4"/>
  <c r="K62" i="4"/>
  <c r="L62" i="4"/>
  <c r="M62" i="4"/>
  <c r="N62" i="4"/>
  <c r="O62" i="4"/>
  <c r="P62" i="4"/>
  <c r="Q62" i="4"/>
  <c r="R62" i="4"/>
  <c r="S62" i="4"/>
  <c r="T62" i="4"/>
  <c r="U62" i="4"/>
  <c r="W62" i="4"/>
  <c r="B63" i="4"/>
  <c r="C63" i="4"/>
  <c r="D63" i="4"/>
  <c r="E63" i="4"/>
  <c r="F63" i="4"/>
  <c r="G63" i="4"/>
  <c r="H63" i="4"/>
  <c r="I63" i="4"/>
  <c r="J63" i="4"/>
  <c r="K63" i="4"/>
  <c r="L63" i="4"/>
  <c r="M63" i="4"/>
  <c r="N63" i="4"/>
  <c r="O63" i="4"/>
  <c r="P63" i="4"/>
  <c r="Q63" i="4"/>
  <c r="R63" i="4"/>
  <c r="S63" i="4"/>
  <c r="T63" i="4"/>
  <c r="U63" i="4"/>
  <c r="W63" i="4"/>
  <c r="B64" i="4"/>
  <c r="C64" i="4"/>
  <c r="D64" i="4"/>
  <c r="E64" i="4"/>
  <c r="F64" i="4"/>
  <c r="G64" i="4"/>
  <c r="H64" i="4"/>
  <c r="I64" i="4"/>
  <c r="J64" i="4"/>
  <c r="K64" i="4"/>
  <c r="L64" i="4"/>
  <c r="M64" i="4"/>
  <c r="N64" i="4"/>
  <c r="O64" i="4"/>
  <c r="P64" i="4"/>
  <c r="Q64" i="4"/>
  <c r="R64" i="4"/>
  <c r="S64" i="4"/>
  <c r="T64" i="4"/>
  <c r="U64" i="4"/>
  <c r="W64" i="4"/>
  <c r="B65" i="4"/>
  <c r="C65" i="4"/>
  <c r="D65" i="4"/>
  <c r="E65" i="4"/>
  <c r="F65" i="4"/>
  <c r="G65" i="4"/>
  <c r="H65" i="4"/>
  <c r="I65" i="4"/>
  <c r="J65" i="4"/>
  <c r="K65" i="4"/>
  <c r="L65" i="4"/>
  <c r="M65" i="4"/>
  <c r="N65" i="4"/>
  <c r="O65" i="4"/>
  <c r="P65" i="4"/>
  <c r="Q65" i="4"/>
  <c r="R65" i="4"/>
  <c r="S65" i="4"/>
  <c r="T65" i="4"/>
  <c r="U65" i="4"/>
  <c r="W65" i="4"/>
  <c r="B66" i="4"/>
  <c r="C66" i="4"/>
  <c r="D66" i="4"/>
  <c r="E66" i="4"/>
  <c r="F66" i="4"/>
  <c r="G66" i="4"/>
  <c r="H66" i="4"/>
  <c r="I66" i="4"/>
  <c r="J66" i="4"/>
  <c r="K66" i="4"/>
  <c r="L66" i="4"/>
  <c r="M66" i="4"/>
  <c r="N66" i="4"/>
  <c r="O66" i="4"/>
  <c r="P66" i="4"/>
  <c r="Q66" i="4"/>
  <c r="R66" i="4"/>
  <c r="S66" i="4"/>
  <c r="T66" i="4"/>
  <c r="U66" i="4"/>
  <c r="W66" i="4"/>
  <c r="B67" i="4"/>
  <c r="C67" i="4"/>
  <c r="D67" i="4"/>
  <c r="E67" i="4"/>
  <c r="F67" i="4"/>
  <c r="G67" i="4"/>
  <c r="H67" i="4"/>
  <c r="I67" i="4"/>
  <c r="J67" i="4"/>
  <c r="K67" i="4"/>
  <c r="L67" i="4"/>
  <c r="M67" i="4"/>
  <c r="N67" i="4"/>
  <c r="O67" i="4"/>
  <c r="P67" i="4"/>
  <c r="Q67" i="4"/>
  <c r="R67" i="4"/>
  <c r="S67" i="4"/>
  <c r="T67" i="4"/>
  <c r="U67" i="4"/>
  <c r="W67" i="4"/>
  <c r="B68" i="4"/>
  <c r="C68" i="4"/>
  <c r="D68" i="4"/>
  <c r="E68" i="4"/>
  <c r="F68" i="4"/>
  <c r="G68" i="4"/>
  <c r="H68" i="4"/>
  <c r="I68" i="4"/>
  <c r="J68" i="4"/>
  <c r="K68" i="4"/>
  <c r="L68" i="4"/>
  <c r="M68" i="4"/>
  <c r="N68" i="4"/>
  <c r="O68" i="4"/>
  <c r="P68" i="4"/>
  <c r="Q68" i="4"/>
  <c r="R68" i="4"/>
  <c r="S68" i="4"/>
  <c r="T68" i="4"/>
  <c r="U68" i="4"/>
  <c r="W68" i="4"/>
  <c r="B69" i="4"/>
  <c r="C69" i="4"/>
  <c r="D69" i="4"/>
  <c r="E69" i="4"/>
  <c r="F69" i="4"/>
  <c r="G69" i="4"/>
  <c r="H69" i="4"/>
  <c r="I69" i="4"/>
  <c r="J69" i="4"/>
  <c r="K69" i="4"/>
  <c r="L69" i="4"/>
  <c r="M69" i="4"/>
  <c r="N69" i="4"/>
  <c r="O69" i="4"/>
  <c r="P69" i="4"/>
  <c r="Q69" i="4"/>
  <c r="R69" i="4"/>
  <c r="S69" i="4"/>
  <c r="T69" i="4"/>
  <c r="U69" i="4"/>
  <c r="W69" i="4"/>
  <c r="B70" i="4"/>
  <c r="C70" i="4"/>
  <c r="D70" i="4"/>
  <c r="E70" i="4"/>
  <c r="F70" i="4"/>
  <c r="G70" i="4"/>
  <c r="H70" i="4"/>
  <c r="I70" i="4"/>
  <c r="J70" i="4"/>
  <c r="K70" i="4"/>
  <c r="L70" i="4"/>
  <c r="M70" i="4"/>
  <c r="N70" i="4"/>
  <c r="O70" i="4"/>
  <c r="P70" i="4"/>
  <c r="Q70" i="4"/>
  <c r="R70" i="4"/>
  <c r="S70" i="4"/>
  <c r="T70" i="4"/>
  <c r="U70" i="4"/>
  <c r="W70" i="4"/>
  <c r="B71" i="4"/>
  <c r="C71" i="4"/>
  <c r="D71" i="4"/>
  <c r="E71" i="4"/>
  <c r="F71" i="4"/>
  <c r="G71" i="4"/>
  <c r="H71" i="4"/>
  <c r="I71" i="4"/>
  <c r="J71" i="4"/>
  <c r="K71" i="4"/>
  <c r="L71" i="4"/>
  <c r="M71" i="4"/>
  <c r="N71" i="4"/>
  <c r="O71" i="4"/>
  <c r="P71" i="4"/>
  <c r="Q71" i="4"/>
  <c r="R71" i="4"/>
  <c r="S71" i="4"/>
  <c r="T71" i="4"/>
  <c r="U71" i="4"/>
  <c r="W71" i="4"/>
  <c r="T41" i="21"/>
  <c r="U41" i="21"/>
  <c r="V41" i="21"/>
  <c r="T28" i="21"/>
  <c r="U28" i="21"/>
  <c r="V28" i="21"/>
  <c r="S41" i="21"/>
  <c r="R41" i="21"/>
  <c r="Q41" i="21"/>
  <c r="P41" i="21"/>
  <c r="O41" i="21"/>
  <c r="N41" i="21"/>
  <c r="M41" i="21"/>
  <c r="L41" i="21"/>
  <c r="K41" i="21"/>
  <c r="J41" i="21"/>
  <c r="I41" i="21"/>
  <c r="H41" i="21"/>
  <c r="G41" i="21"/>
  <c r="F41" i="21"/>
  <c r="E41" i="21"/>
  <c r="D41" i="21"/>
  <c r="C41" i="21"/>
  <c r="B41" i="21"/>
  <c r="S28" i="21"/>
  <c r="R28" i="21"/>
  <c r="Q28" i="21"/>
  <c r="P28" i="21"/>
  <c r="O28" i="21"/>
  <c r="N28" i="21"/>
  <c r="M28" i="21"/>
  <c r="L28" i="21"/>
  <c r="K28" i="21"/>
  <c r="J28" i="21"/>
  <c r="I28" i="21"/>
  <c r="H28" i="21"/>
  <c r="G28" i="21"/>
  <c r="F28" i="21"/>
  <c r="E28" i="21"/>
  <c r="D28" i="21"/>
  <c r="C28" i="21"/>
  <c r="B28" i="21"/>
  <c r="B7" i="20"/>
  <c r="B8" i="20"/>
  <c r="B9" i="20"/>
  <c r="B10" i="20"/>
  <c r="B11" i="20"/>
  <c r="B12" i="20"/>
  <c r="B13" i="20"/>
  <c r="B14" i="20"/>
  <c r="B15" i="20"/>
  <c r="B16" i="20"/>
  <c r="B17" i="20"/>
  <c r="B18" i="20"/>
  <c r="B19" i="20"/>
  <c r="B20" i="20"/>
  <c r="B21" i="20"/>
  <c r="B22" i="20"/>
  <c r="B23" i="20"/>
  <c r="B24" i="20"/>
  <c r="B25" i="20"/>
  <c r="B26" i="20"/>
  <c r="B27" i="20"/>
  <c r="B28" i="20"/>
  <c r="C12" i="7"/>
  <c r="C13" i="7"/>
  <c r="C14" i="7"/>
  <c r="C15" i="7"/>
  <c r="C16" i="7"/>
  <c r="C17" i="7"/>
  <c r="C18" i="7"/>
  <c r="C19" i="7"/>
  <c r="C20" i="7"/>
  <c r="C21" i="7"/>
  <c r="C22" i="7"/>
  <c r="C23" i="7"/>
  <c r="C24" i="7"/>
  <c r="C25" i="7"/>
  <c r="C26" i="7"/>
  <c r="C27" i="7"/>
  <c r="C28" i="7"/>
  <c r="C29" i="7"/>
  <c r="C30" i="7"/>
  <c r="C31" i="7"/>
  <c r="C32" i="7"/>
  <c r="C17" i="20" l="1"/>
  <c r="C22" i="20"/>
  <c r="F22" i="20" s="1"/>
  <c r="I22" i="20" s="1"/>
  <c r="C10" i="20"/>
  <c r="F10" i="20" s="1"/>
  <c r="I10" i="20" s="1"/>
  <c r="C26" i="20"/>
  <c r="F26" i="20" s="1"/>
  <c r="I26" i="20" s="1"/>
  <c r="C18" i="20"/>
  <c r="C14" i="20"/>
  <c r="F14" i="20" s="1"/>
  <c r="I14" i="20" s="1"/>
  <c r="F17" i="20"/>
  <c r="I17" i="20" s="1"/>
  <c r="E17" i="20"/>
  <c r="H17" i="20" s="1"/>
  <c r="F18" i="20"/>
  <c r="I18" i="20" s="1"/>
  <c r="E18" i="20"/>
  <c r="H18" i="20" s="1"/>
  <c r="E14" i="20"/>
  <c r="H14" i="20" s="1"/>
  <c r="C25" i="20"/>
  <c r="C9" i="20"/>
  <c r="C24" i="20"/>
  <c r="C16" i="20"/>
  <c r="C23" i="20"/>
  <c r="C19" i="20"/>
  <c r="C15" i="20"/>
  <c r="C11" i="20"/>
  <c r="C21" i="20"/>
  <c r="C13" i="20"/>
  <c r="C20" i="20"/>
  <c r="C12" i="20"/>
  <c r="W73" i="4"/>
  <c r="W74" i="4"/>
  <c r="W75" i="4"/>
  <c r="W76" i="4"/>
  <c r="W77" i="4"/>
  <c r="W78" i="4"/>
  <c r="W79" i="4"/>
  <c r="W80" i="4"/>
  <c r="W81" i="4"/>
  <c r="W82" i="4"/>
  <c r="W83" i="4"/>
  <c r="W84" i="4"/>
  <c r="W85" i="4"/>
  <c r="W72" i="4"/>
  <c r="W73" i="9"/>
  <c r="W74" i="9"/>
  <c r="W75" i="9"/>
  <c r="W76" i="9"/>
  <c r="W77" i="9"/>
  <c r="W78" i="9"/>
  <c r="W79" i="9"/>
  <c r="W80" i="9"/>
  <c r="W81" i="9"/>
  <c r="W82" i="9"/>
  <c r="W83" i="9"/>
  <c r="W84" i="9"/>
  <c r="W85" i="9"/>
  <c r="W72" i="9"/>
  <c r="W73" i="18"/>
  <c r="W74" i="18"/>
  <c r="W75" i="18"/>
  <c r="W76" i="18"/>
  <c r="W77" i="18"/>
  <c r="W78" i="18"/>
  <c r="W79" i="18"/>
  <c r="W80" i="18"/>
  <c r="W81" i="18"/>
  <c r="W82" i="18"/>
  <c r="W83" i="18"/>
  <c r="W84" i="18"/>
  <c r="W85" i="18"/>
  <c r="W72" i="18"/>
  <c r="E22" i="20" l="1"/>
  <c r="H22" i="20" s="1"/>
  <c r="E10" i="20"/>
  <c r="H10" i="20" s="1"/>
  <c r="E26" i="20"/>
  <c r="H26" i="20" s="1"/>
  <c r="F23" i="20"/>
  <c r="I23" i="20" s="1"/>
  <c r="E23" i="20"/>
  <c r="H23" i="20" s="1"/>
  <c r="E16" i="20"/>
  <c r="H16" i="20" s="1"/>
  <c r="F16" i="20"/>
  <c r="I16" i="20" s="1"/>
  <c r="F11" i="20"/>
  <c r="I11" i="20" s="1"/>
  <c r="E11" i="20"/>
  <c r="H11" i="20" s="1"/>
  <c r="E24" i="20"/>
  <c r="H24" i="20" s="1"/>
  <c r="F24" i="20"/>
  <c r="I24" i="20" s="1"/>
  <c r="F9" i="20"/>
  <c r="I9" i="20" s="1"/>
  <c r="E9" i="20"/>
  <c r="H9" i="20" s="1"/>
  <c r="E12" i="20"/>
  <c r="H12" i="20" s="1"/>
  <c r="F12" i="20"/>
  <c r="I12" i="20" s="1"/>
  <c r="F13" i="20"/>
  <c r="I13" i="20" s="1"/>
  <c r="E13" i="20"/>
  <c r="H13" i="20" s="1"/>
  <c r="E15" i="20"/>
  <c r="H15" i="20" s="1"/>
  <c r="F15" i="20"/>
  <c r="I15" i="20" s="1"/>
  <c r="E25" i="20"/>
  <c r="H25" i="20" s="1"/>
  <c r="F25" i="20"/>
  <c r="I25" i="20" s="1"/>
  <c r="E20" i="20"/>
  <c r="H20" i="20" s="1"/>
  <c r="F20" i="20"/>
  <c r="I20" i="20" s="1"/>
  <c r="F21" i="20"/>
  <c r="I21" i="20" s="1"/>
  <c r="E21" i="20"/>
  <c r="H21" i="20" s="1"/>
  <c r="F19" i="20"/>
  <c r="I19" i="20" s="1"/>
  <c r="E19" i="20"/>
  <c r="H19" i="20" s="1"/>
  <c r="C42" i="5"/>
  <c r="D42" i="5"/>
  <c r="E42" i="5"/>
  <c r="F42" i="5"/>
  <c r="G42" i="5"/>
  <c r="H42" i="5"/>
  <c r="I42" i="5"/>
  <c r="J42" i="5"/>
  <c r="K42" i="5"/>
  <c r="L42" i="5"/>
  <c r="M42" i="5"/>
  <c r="N42" i="5"/>
  <c r="O42" i="5"/>
  <c r="P42" i="5"/>
  <c r="Q42" i="5"/>
  <c r="R42" i="5"/>
  <c r="S42" i="5"/>
  <c r="B42" i="5"/>
  <c r="B20" i="5"/>
  <c r="C20" i="5"/>
  <c r="D20" i="5"/>
  <c r="E20" i="5"/>
  <c r="F20" i="5"/>
  <c r="G20" i="5"/>
  <c r="H20" i="5"/>
  <c r="I20" i="5"/>
  <c r="J20" i="5"/>
  <c r="K20" i="5"/>
  <c r="L20" i="5"/>
  <c r="M20" i="5"/>
  <c r="N20" i="5"/>
  <c r="O20" i="5"/>
  <c r="P20" i="5"/>
  <c r="Q20" i="5"/>
  <c r="R20" i="5"/>
  <c r="C33" i="5"/>
  <c r="D33" i="5"/>
  <c r="E33" i="5"/>
  <c r="F33" i="5"/>
  <c r="G33" i="5"/>
  <c r="H33" i="5"/>
  <c r="I33" i="5"/>
  <c r="J33" i="5"/>
  <c r="K33" i="5"/>
  <c r="L33" i="5"/>
  <c r="M33" i="5"/>
  <c r="N33" i="5"/>
  <c r="O33" i="5"/>
  <c r="P33" i="5"/>
  <c r="Q33" i="5"/>
  <c r="R33" i="5"/>
  <c r="S33" i="5"/>
  <c r="B33" i="5"/>
  <c r="S20" i="5"/>
  <c r="B84" i="2" l="1"/>
  <c r="C84"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I45" i="2"/>
  <c r="B84" i="3"/>
  <c r="C84" i="3"/>
  <c r="D84" i="3"/>
  <c r="E84" i="3"/>
  <c r="F84" i="3"/>
  <c r="G84" i="3"/>
  <c r="H84" i="3"/>
  <c r="I84" i="3"/>
  <c r="J84" i="3"/>
  <c r="K84" i="3"/>
  <c r="L84" i="3"/>
  <c r="M84" i="3"/>
  <c r="N84" i="3"/>
  <c r="O84" i="3"/>
  <c r="P84" i="3"/>
  <c r="B85" i="18"/>
  <c r="C85" i="18"/>
  <c r="D85" i="18"/>
  <c r="E85" i="18"/>
  <c r="F85" i="18"/>
  <c r="G85" i="18"/>
  <c r="H85" i="18"/>
  <c r="I85" i="18"/>
  <c r="J85" i="18"/>
  <c r="K85" i="18"/>
  <c r="L85" i="18"/>
  <c r="M85" i="18"/>
  <c r="N85" i="18"/>
  <c r="O85" i="18"/>
  <c r="P85" i="18"/>
  <c r="Q85" i="18"/>
  <c r="R85" i="18"/>
  <c r="S85" i="18"/>
  <c r="T85" i="18"/>
  <c r="U85" i="18"/>
  <c r="B85" i="9"/>
  <c r="C85" i="9"/>
  <c r="D85" i="9"/>
  <c r="E85" i="9"/>
  <c r="F85" i="9"/>
  <c r="G85" i="9"/>
  <c r="H85" i="9"/>
  <c r="I85" i="9"/>
  <c r="J85" i="9"/>
  <c r="K85" i="9"/>
  <c r="L85" i="9"/>
  <c r="M85" i="9"/>
  <c r="N85" i="9"/>
  <c r="O85" i="9"/>
  <c r="P85" i="9"/>
  <c r="Q85" i="9"/>
  <c r="R85" i="9"/>
  <c r="S85" i="9"/>
  <c r="T85" i="9"/>
  <c r="U85" i="9"/>
  <c r="B85" i="4"/>
  <c r="C85" i="4"/>
  <c r="D85" i="4"/>
  <c r="E85" i="4"/>
  <c r="F85" i="4"/>
  <c r="G85" i="4"/>
  <c r="H85" i="4"/>
  <c r="I85" i="4"/>
  <c r="J85" i="4"/>
  <c r="K85" i="4"/>
  <c r="L85" i="4"/>
  <c r="M85" i="4"/>
  <c r="N85" i="4"/>
  <c r="O85" i="4"/>
  <c r="P85" i="4"/>
  <c r="Q85" i="4"/>
  <c r="R85" i="4"/>
  <c r="S85" i="4"/>
  <c r="T85" i="4"/>
  <c r="U85" i="4"/>
  <c r="C46" i="7"/>
  <c r="B45" i="20"/>
  <c r="U84" i="9" l="1"/>
  <c r="T84" i="9"/>
  <c r="S84" i="9"/>
  <c r="R84" i="9"/>
  <c r="Q84" i="9"/>
  <c r="P84" i="9"/>
  <c r="O84" i="9"/>
  <c r="N84" i="9"/>
  <c r="M84" i="9"/>
  <c r="L84" i="9"/>
  <c r="K84" i="9"/>
  <c r="J84" i="9"/>
  <c r="I84" i="9"/>
  <c r="H84" i="9"/>
  <c r="G84" i="9"/>
  <c r="F84" i="9"/>
  <c r="E84" i="9"/>
  <c r="D84" i="9"/>
  <c r="C84" i="9"/>
  <c r="B84" i="9"/>
  <c r="U83" i="9"/>
  <c r="T83" i="9"/>
  <c r="S83" i="9"/>
  <c r="R83" i="9"/>
  <c r="Q83" i="9"/>
  <c r="P83" i="9"/>
  <c r="O83" i="9"/>
  <c r="N83" i="9"/>
  <c r="M83" i="9"/>
  <c r="L83" i="9"/>
  <c r="K83" i="9"/>
  <c r="J83" i="9"/>
  <c r="I83" i="9"/>
  <c r="H83" i="9"/>
  <c r="G83" i="9"/>
  <c r="F83" i="9"/>
  <c r="E83" i="9"/>
  <c r="D83" i="9"/>
  <c r="C83" i="9"/>
  <c r="B83" i="9"/>
  <c r="U82" i="9"/>
  <c r="T82" i="9"/>
  <c r="S82" i="9"/>
  <c r="R82" i="9"/>
  <c r="Q82" i="9"/>
  <c r="P82" i="9"/>
  <c r="O82" i="9"/>
  <c r="N82" i="9"/>
  <c r="M82" i="9"/>
  <c r="L82" i="9"/>
  <c r="K82" i="9"/>
  <c r="J82" i="9"/>
  <c r="I82" i="9"/>
  <c r="H82" i="9"/>
  <c r="G82" i="9"/>
  <c r="F82" i="9"/>
  <c r="E82" i="9"/>
  <c r="D82" i="9"/>
  <c r="C82" i="9"/>
  <c r="B82" i="9"/>
  <c r="U81" i="9"/>
  <c r="T81" i="9"/>
  <c r="S81" i="9"/>
  <c r="R81" i="9"/>
  <c r="Q81" i="9"/>
  <c r="P81" i="9"/>
  <c r="O81" i="9"/>
  <c r="N81" i="9"/>
  <c r="M81" i="9"/>
  <c r="L81" i="9"/>
  <c r="K81" i="9"/>
  <c r="J81" i="9"/>
  <c r="I81" i="9"/>
  <c r="H81" i="9"/>
  <c r="G81" i="9"/>
  <c r="F81" i="9"/>
  <c r="E81" i="9"/>
  <c r="D81" i="9"/>
  <c r="C81" i="9"/>
  <c r="B81" i="9"/>
  <c r="U80" i="9"/>
  <c r="T80" i="9"/>
  <c r="S80" i="9"/>
  <c r="R80" i="9"/>
  <c r="Q80" i="9"/>
  <c r="P80" i="9"/>
  <c r="O80" i="9"/>
  <c r="N80" i="9"/>
  <c r="M80" i="9"/>
  <c r="L80" i="9"/>
  <c r="K80" i="9"/>
  <c r="J80" i="9"/>
  <c r="I80" i="9"/>
  <c r="H80" i="9"/>
  <c r="G80" i="9"/>
  <c r="F80" i="9"/>
  <c r="E80" i="9"/>
  <c r="D80" i="9"/>
  <c r="C80" i="9"/>
  <c r="B80" i="9"/>
  <c r="U79" i="9"/>
  <c r="T79" i="9"/>
  <c r="S79" i="9"/>
  <c r="R79" i="9"/>
  <c r="Q79" i="9"/>
  <c r="P79" i="9"/>
  <c r="O79" i="9"/>
  <c r="N79" i="9"/>
  <c r="M79" i="9"/>
  <c r="L79" i="9"/>
  <c r="K79" i="9"/>
  <c r="J79" i="9"/>
  <c r="I79" i="9"/>
  <c r="H79" i="9"/>
  <c r="G79" i="9"/>
  <c r="F79" i="9"/>
  <c r="E79" i="9"/>
  <c r="D79" i="9"/>
  <c r="C79" i="9"/>
  <c r="B79" i="9"/>
  <c r="U78" i="9"/>
  <c r="T78" i="9"/>
  <c r="S78" i="9"/>
  <c r="R78" i="9"/>
  <c r="Q78" i="9"/>
  <c r="P78" i="9"/>
  <c r="O78" i="9"/>
  <c r="N78" i="9"/>
  <c r="M78" i="9"/>
  <c r="L78" i="9"/>
  <c r="K78" i="9"/>
  <c r="J78" i="9"/>
  <c r="I78" i="9"/>
  <c r="H78" i="9"/>
  <c r="G78" i="9"/>
  <c r="F78" i="9"/>
  <c r="E78" i="9"/>
  <c r="D78" i="9"/>
  <c r="C78" i="9"/>
  <c r="B78" i="9"/>
  <c r="U77" i="9"/>
  <c r="T77" i="9"/>
  <c r="S77" i="9"/>
  <c r="R77" i="9"/>
  <c r="Q77" i="9"/>
  <c r="P77" i="9"/>
  <c r="O77" i="9"/>
  <c r="N77" i="9"/>
  <c r="M77" i="9"/>
  <c r="L77" i="9"/>
  <c r="K77" i="9"/>
  <c r="J77" i="9"/>
  <c r="I77" i="9"/>
  <c r="H77" i="9"/>
  <c r="G77" i="9"/>
  <c r="F77" i="9"/>
  <c r="E77" i="9"/>
  <c r="D77" i="9"/>
  <c r="C77" i="9"/>
  <c r="B77" i="9"/>
  <c r="U76" i="9"/>
  <c r="T76" i="9"/>
  <c r="S76" i="9"/>
  <c r="R76" i="9"/>
  <c r="Q76" i="9"/>
  <c r="P76" i="9"/>
  <c r="O76" i="9"/>
  <c r="N76" i="9"/>
  <c r="M76" i="9"/>
  <c r="L76" i="9"/>
  <c r="K76" i="9"/>
  <c r="J76" i="9"/>
  <c r="I76" i="9"/>
  <c r="H76" i="9"/>
  <c r="G76" i="9"/>
  <c r="F76" i="9"/>
  <c r="E76" i="9"/>
  <c r="D76" i="9"/>
  <c r="C76" i="9"/>
  <c r="B76" i="9"/>
  <c r="U75" i="9"/>
  <c r="T75" i="9"/>
  <c r="S75" i="9"/>
  <c r="R75" i="9"/>
  <c r="Q75" i="9"/>
  <c r="P75" i="9"/>
  <c r="O75" i="9"/>
  <c r="N75" i="9"/>
  <c r="M75" i="9"/>
  <c r="L75" i="9"/>
  <c r="K75" i="9"/>
  <c r="J75" i="9"/>
  <c r="I75" i="9"/>
  <c r="H75" i="9"/>
  <c r="G75" i="9"/>
  <c r="F75" i="9"/>
  <c r="E75" i="9"/>
  <c r="D75" i="9"/>
  <c r="C75" i="9"/>
  <c r="B75" i="9"/>
  <c r="U74" i="9"/>
  <c r="T74" i="9"/>
  <c r="S74" i="9"/>
  <c r="R74" i="9"/>
  <c r="Q74" i="9"/>
  <c r="P74" i="9"/>
  <c r="O74" i="9"/>
  <c r="N74" i="9"/>
  <c r="M74" i="9"/>
  <c r="L74" i="9"/>
  <c r="K74" i="9"/>
  <c r="J74" i="9"/>
  <c r="I74" i="9"/>
  <c r="H74" i="9"/>
  <c r="G74" i="9"/>
  <c r="F74" i="9"/>
  <c r="E74" i="9"/>
  <c r="D74" i="9"/>
  <c r="C74" i="9"/>
  <c r="B74" i="9"/>
  <c r="U73" i="9"/>
  <c r="T73" i="9"/>
  <c r="S73" i="9"/>
  <c r="R73" i="9"/>
  <c r="Q73" i="9"/>
  <c r="P73" i="9"/>
  <c r="O73" i="9"/>
  <c r="N73" i="9"/>
  <c r="M73" i="9"/>
  <c r="L73" i="9"/>
  <c r="K73" i="9"/>
  <c r="J73" i="9"/>
  <c r="I73" i="9"/>
  <c r="H73" i="9"/>
  <c r="G73" i="9"/>
  <c r="F73" i="9"/>
  <c r="E73" i="9"/>
  <c r="D73" i="9"/>
  <c r="C73" i="9"/>
  <c r="B73" i="9"/>
  <c r="U72" i="9"/>
  <c r="T72" i="9"/>
  <c r="S72" i="9"/>
  <c r="R72" i="9"/>
  <c r="Q72" i="9"/>
  <c r="P72" i="9"/>
  <c r="O72" i="9"/>
  <c r="N72" i="9"/>
  <c r="M72" i="9"/>
  <c r="L72" i="9"/>
  <c r="K72" i="9"/>
  <c r="J72" i="9"/>
  <c r="I72" i="9"/>
  <c r="H72" i="9"/>
  <c r="G72" i="9"/>
  <c r="F72" i="9"/>
  <c r="E72" i="9"/>
  <c r="D72" i="9"/>
  <c r="C72" i="9"/>
  <c r="B72" i="9"/>
  <c r="U84" i="18"/>
  <c r="T84" i="18"/>
  <c r="S84" i="18"/>
  <c r="R84" i="18"/>
  <c r="Q84" i="18"/>
  <c r="P84" i="18"/>
  <c r="O84" i="18"/>
  <c r="N84" i="18"/>
  <c r="M84" i="18"/>
  <c r="L84" i="18"/>
  <c r="K84" i="18"/>
  <c r="J84" i="18"/>
  <c r="I84" i="18"/>
  <c r="H84" i="18"/>
  <c r="G84" i="18"/>
  <c r="F84" i="18"/>
  <c r="E84" i="18"/>
  <c r="D84" i="18"/>
  <c r="C84" i="18"/>
  <c r="B84" i="18"/>
  <c r="U83" i="18"/>
  <c r="T83" i="18"/>
  <c r="S83" i="18"/>
  <c r="R83" i="18"/>
  <c r="Q83" i="18"/>
  <c r="P83" i="18"/>
  <c r="O83" i="18"/>
  <c r="N83" i="18"/>
  <c r="M83" i="18"/>
  <c r="L83" i="18"/>
  <c r="K83" i="18"/>
  <c r="J83" i="18"/>
  <c r="I83" i="18"/>
  <c r="H83" i="18"/>
  <c r="G83" i="18"/>
  <c r="F83" i="18"/>
  <c r="E83" i="18"/>
  <c r="D83" i="18"/>
  <c r="C83" i="18"/>
  <c r="B83" i="18"/>
  <c r="U82" i="18"/>
  <c r="T82" i="18"/>
  <c r="S82" i="18"/>
  <c r="R82" i="18"/>
  <c r="Q82" i="18"/>
  <c r="P82" i="18"/>
  <c r="O82" i="18"/>
  <c r="N82" i="18"/>
  <c r="M82" i="18"/>
  <c r="L82" i="18"/>
  <c r="K82" i="18"/>
  <c r="J82" i="18"/>
  <c r="I82" i="18"/>
  <c r="H82" i="18"/>
  <c r="G82" i="18"/>
  <c r="F82" i="18"/>
  <c r="E82" i="18"/>
  <c r="D82" i="18"/>
  <c r="C82" i="18"/>
  <c r="B82" i="18"/>
  <c r="U81" i="18"/>
  <c r="T81" i="18"/>
  <c r="S81" i="18"/>
  <c r="R81" i="18"/>
  <c r="Q81" i="18"/>
  <c r="P81" i="18"/>
  <c r="O81" i="18"/>
  <c r="N81" i="18"/>
  <c r="M81" i="18"/>
  <c r="L81" i="18"/>
  <c r="K81" i="18"/>
  <c r="J81" i="18"/>
  <c r="I81" i="18"/>
  <c r="H81" i="18"/>
  <c r="G81" i="18"/>
  <c r="F81" i="18"/>
  <c r="E81" i="18"/>
  <c r="D81" i="18"/>
  <c r="C81" i="18"/>
  <c r="B81" i="18"/>
  <c r="U80" i="18"/>
  <c r="T80" i="18"/>
  <c r="S80" i="18"/>
  <c r="R80" i="18"/>
  <c r="Q80" i="18"/>
  <c r="P80" i="18"/>
  <c r="O80" i="18"/>
  <c r="N80" i="18"/>
  <c r="M80" i="18"/>
  <c r="L80" i="18"/>
  <c r="K80" i="18"/>
  <c r="J80" i="18"/>
  <c r="I80" i="18"/>
  <c r="H80" i="18"/>
  <c r="G80" i="18"/>
  <c r="F80" i="18"/>
  <c r="E80" i="18"/>
  <c r="D80" i="18"/>
  <c r="C80" i="18"/>
  <c r="B80" i="18"/>
  <c r="U79" i="18"/>
  <c r="T79" i="18"/>
  <c r="S79" i="18"/>
  <c r="R79" i="18"/>
  <c r="Q79" i="18"/>
  <c r="P79" i="18"/>
  <c r="O79" i="18"/>
  <c r="N79" i="18"/>
  <c r="M79" i="18"/>
  <c r="L79" i="18"/>
  <c r="K79" i="18"/>
  <c r="J79" i="18"/>
  <c r="I79" i="18"/>
  <c r="H79" i="18"/>
  <c r="G79" i="18"/>
  <c r="F79" i="18"/>
  <c r="E79" i="18"/>
  <c r="D79" i="18"/>
  <c r="C79" i="18"/>
  <c r="B79" i="18"/>
  <c r="U78" i="18"/>
  <c r="T78" i="18"/>
  <c r="S78" i="18"/>
  <c r="R78" i="18"/>
  <c r="Q78" i="18"/>
  <c r="P78" i="18"/>
  <c r="O78" i="18"/>
  <c r="N78" i="18"/>
  <c r="M78" i="18"/>
  <c r="L78" i="18"/>
  <c r="K78" i="18"/>
  <c r="J78" i="18"/>
  <c r="I78" i="18"/>
  <c r="H78" i="18"/>
  <c r="G78" i="18"/>
  <c r="F78" i="18"/>
  <c r="E78" i="18"/>
  <c r="D78" i="18"/>
  <c r="C78" i="18"/>
  <c r="B78" i="18"/>
  <c r="U77" i="18"/>
  <c r="T77" i="18"/>
  <c r="S77" i="18"/>
  <c r="R77" i="18"/>
  <c r="Q77" i="18"/>
  <c r="P77" i="18"/>
  <c r="O77" i="18"/>
  <c r="N77" i="18"/>
  <c r="M77" i="18"/>
  <c r="L77" i="18"/>
  <c r="K77" i="18"/>
  <c r="J77" i="18"/>
  <c r="I77" i="18"/>
  <c r="H77" i="18"/>
  <c r="G77" i="18"/>
  <c r="F77" i="18"/>
  <c r="E77" i="18"/>
  <c r="D77" i="18"/>
  <c r="C77" i="18"/>
  <c r="B77" i="18"/>
  <c r="U76" i="18"/>
  <c r="T76" i="18"/>
  <c r="S76" i="18"/>
  <c r="R76" i="18"/>
  <c r="Q76" i="18"/>
  <c r="P76" i="18"/>
  <c r="O76" i="18"/>
  <c r="N76" i="18"/>
  <c r="M76" i="18"/>
  <c r="L76" i="18"/>
  <c r="K76" i="18"/>
  <c r="J76" i="18"/>
  <c r="I76" i="18"/>
  <c r="H76" i="18"/>
  <c r="G76" i="18"/>
  <c r="F76" i="18"/>
  <c r="E76" i="18"/>
  <c r="D76" i="18"/>
  <c r="C76" i="18"/>
  <c r="B76" i="18"/>
  <c r="U75" i="18"/>
  <c r="T75" i="18"/>
  <c r="S75" i="18"/>
  <c r="R75" i="18"/>
  <c r="Q75" i="18"/>
  <c r="P75" i="18"/>
  <c r="O75" i="18"/>
  <c r="N75" i="18"/>
  <c r="M75" i="18"/>
  <c r="L75" i="18"/>
  <c r="K75" i="18"/>
  <c r="J75" i="18"/>
  <c r="I75" i="18"/>
  <c r="H75" i="18"/>
  <c r="G75" i="18"/>
  <c r="F75" i="18"/>
  <c r="E75" i="18"/>
  <c r="D75" i="18"/>
  <c r="C75" i="18"/>
  <c r="B75" i="18"/>
  <c r="U74" i="18"/>
  <c r="T74" i="18"/>
  <c r="S74" i="18"/>
  <c r="R74" i="18"/>
  <c r="Q74" i="18"/>
  <c r="P74" i="18"/>
  <c r="O74" i="18"/>
  <c r="N74" i="18"/>
  <c r="M74" i="18"/>
  <c r="L74" i="18"/>
  <c r="K74" i="18"/>
  <c r="J74" i="18"/>
  <c r="I74" i="18"/>
  <c r="H74" i="18"/>
  <c r="G74" i="18"/>
  <c r="F74" i="18"/>
  <c r="E74" i="18"/>
  <c r="D74" i="18"/>
  <c r="C74" i="18"/>
  <c r="B74" i="18"/>
  <c r="U73" i="18"/>
  <c r="T73" i="18"/>
  <c r="S73" i="18"/>
  <c r="R73" i="18"/>
  <c r="Q73" i="18"/>
  <c r="P73" i="18"/>
  <c r="O73" i="18"/>
  <c r="N73" i="18"/>
  <c r="M73" i="18"/>
  <c r="L73" i="18"/>
  <c r="K73" i="18"/>
  <c r="J73" i="18"/>
  <c r="I73" i="18"/>
  <c r="H73" i="18"/>
  <c r="G73" i="18"/>
  <c r="F73" i="18"/>
  <c r="E73" i="18"/>
  <c r="D73" i="18"/>
  <c r="C73" i="18"/>
  <c r="B73" i="18"/>
  <c r="U72" i="18"/>
  <c r="T72" i="18"/>
  <c r="S72" i="18"/>
  <c r="R72" i="18"/>
  <c r="Q72" i="18"/>
  <c r="P72" i="18"/>
  <c r="O72" i="18"/>
  <c r="N72" i="18"/>
  <c r="M72" i="18"/>
  <c r="L72" i="18"/>
  <c r="K72" i="18"/>
  <c r="J72" i="18"/>
  <c r="I72" i="18"/>
  <c r="H72" i="18"/>
  <c r="G72" i="18"/>
  <c r="F72" i="18"/>
  <c r="E72" i="18"/>
  <c r="D72" i="18"/>
  <c r="C72" i="18"/>
  <c r="B72" i="18"/>
  <c r="B73" i="4"/>
  <c r="C73" i="4"/>
  <c r="D73" i="4"/>
  <c r="E73" i="4"/>
  <c r="F73" i="4"/>
  <c r="G73" i="4"/>
  <c r="H73" i="4"/>
  <c r="I73" i="4"/>
  <c r="J73" i="4"/>
  <c r="K73" i="4"/>
  <c r="L73" i="4"/>
  <c r="M73" i="4"/>
  <c r="N73" i="4"/>
  <c r="O73" i="4"/>
  <c r="P73" i="4"/>
  <c r="Q73" i="4"/>
  <c r="R73" i="4"/>
  <c r="S73" i="4"/>
  <c r="T73" i="4"/>
  <c r="U73" i="4"/>
  <c r="B74" i="4"/>
  <c r="C74" i="4"/>
  <c r="D74" i="4"/>
  <c r="E74" i="4"/>
  <c r="F74" i="4"/>
  <c r="G74" i="4"/>
  <c r="H74" i="4"/>
  <c r="I74" i="4"/>
  <c r="J74" i="4"/>
  <c r="K74" i="4"/>
  <c r="L74" i="4"/>
  <c r="M74" i="4"/>
  <c r="N74" i="4"/>
  <c r="O74" i="4"/>
  <c r="P74" i="4"/>
  <c r="Q74" i="4"/>
  <c r="R74" i="4"/>
  <c r="S74" i="4"/>
  <c r="T74" i="4"/>
  <c r="U74" i="4"/>
  <c r="B75" i="4"/>
  <c r="C75" i="4"/>
  <c r="D75" i="4"/>
  <c r="E75" i="4"/>
  <c r="F75" i="4"/>
  <c r="G75" i="4"/>
  <c r="H75" i="4"/>
  <c r="I75" i="4"/>
  <c r="J75" i="4"/>
  <c r="K75" i="4"/>
  <c r="L75" i="4"/>
  <c r="M75" i="4"/>
  <c r="N75" i="4"/>
  <c r="O75" i="4"/>
  <c r="P75" i="4"/>
  <c r="Q75" i="4"/>
  <c r="R75" i="4"/>
  <c r="S75" i="4"/>
  <c r="T75" i="4"/>
  <c r="U75" i="4"/>
  <c r="B76" i="4"/>
  <c r="C76" i="4"/>
  <c r="D76" i="4"/>
  <c r="E76" i="4"/>
  <c r="F76" i="4"/>
  <c r="G76" i="4"/>
  <c r="H76" i="4"/>
  <c r="I76" i="4"/>
  <c r="J76" i="4"/>
  <c r="K76" i="4"/>
  <c r="L76" i="4"/>
  <c r="M76" i="4"/>
  <c r="N76" i="4"/>
  <c r="O76" i="4"/>
  <c r="P76" i="4"/>
  <c r="Q76" i="4"/>
  <c r="R76" i="4"/>
  <c r="S76" i="4"/>
  <c r="T76" i="4"/>
  <c r="U76" i="4"/>
  <c r="B77" i="4"/>
  <c r="C77" i="4"/>
  <c r="D77" i="4"/>
  <c r="E77" i="4"/>
  <c r="F77" i="4"/>
  <c r="G77" i="4"/>
  <c r="H77" i="4"/>
  <c r="I77" i="4"/>
  <c r="J77" i="4"/>
  <c r="K77" i="4"/>
  <c r="L77" i="4"/>
  <c r="M77" i="4"/>
  <c r="N77" i="4"/>
  <c r="O77" i="4"/>
  <c r="P77" i="4"/>
  <c r="Q77" i="4"/>
  <c r="R77" i="4"/>
  <c r="S77" i="4"/>
  <c r="T77" i="4"/>
  <c r="U77" i="4"/>
  <c r="B78" i="4"/>
  <c r="C78" i="4"/>
  <c r="D78" i="4"/>
  <c r="E78" i="4"/>
  <c r="F78" i="4"/>
  <c r="G78" i="4"/>
  <c r="H78" i="4"/>
  <c r="I78" i="4"/>
  <c r="J78" i="4"/>
  <c r="K78" i="4"/>
  <c r="L78" i="4"/>
  <c r="M78" i="4"/>
  <c r="N78" i="4"/>
  <c r="O78" i="4"/>
  <c r="P78" i="4"/>
  <c r="Q78" i="4"/>
  <c r="R78" i="4"/>
  <c r="S78" i="4"/>
  <c r="T78" i="4"/>
  <c r="U78" i="4"/>
  <c r="B79" i="4"/>
  <c r="C79" i="4"/>
  <c r="D79" i="4"/>
  <c r="E79" i="4"/>
  <c r="F79" i="4"/>
  <c r="G79" i="4"/>
  <c r="H79" i="4"/>
  <c r="I79" i="4"/>
  <c r="J79" i="4"/>
  <c r="K79" i="4"/>
  <c r="L79" i="4"/>
  <c r="M79" i="4"/>
  <c r="N79" i="4"/>
  <c r="O79" i="4"/>
  <c r="P79" i="4"/>
  <c r="Q79" i="4"/>
  <c r="R79" i="4"/>
  <c r="S79" i="4"/>
  <c r="T79" i="4"/>
  <c r="U79" i="4"/>
  <c r="B80" i="4"/>
  <c r="C80" i="4"/>
  <c r="D80" i="4"/>
  <c r="E80" i="4"/>
  <c r="F80" i="4"/>
  <c r="G80" i="4"/>
  <c r="H80" i="4"/>
  <c r="I80" i="4"/>
  <c r="J80" i="4"/>
  <c r="K80" i="4"/>
  <c r="L80" i="4"/>
  <c r="M80" i="4"/>
  <c r="N80" i="4"/>
  <c r="O80" i="4"/>
  <c r="P80" i="4"/>
  <c r="Q80" i="4"/>
  <c r="R80" i="4"/>
  <c r="S80" i="4"/>
  <c r="T80" i="4"/>
  <c r="U80" i="4"/>
  <c r="B81" i="4"/>
  <c r="C81" i="4"/>
  <c r="D81" i="4"/>
  <c r="E81" i="4"/>
  <c r="F81" i="4"/>
  <c r="G81" i="4"/>
  <c r="H81" i="4"/>
  <c r="I81" i="4"/>
  <c r="J81" i="4"/>
  <c r="K81" i="4"/>
  <c r="L81" i="4"/>
  <c r="M81" i="4"/>
  <c r="N81" i="4"/>
  <c r="O81" i="4"/>
  <c r="P81" i="4"/>
  <c r="Q81" i="4"/>
  <c r="R81" i="4"/>
  <c r="S81" i="4"/>
  <c r="T81" i="4"/>
  <c r="U81" i="4"/>
  <c r="B82" i="4"/>
  <c r="C82" i="4"/>
  <c r="D82" i="4"/>
  <c r="E82" i="4"/>
  <c r="F82" i="4"/>
  <c r="G82" i="4"/>
  <c r="H82" i="4"/>
  <c r="I82" i="4"/>
  <c r="J82" i="4"/>
  <c r="K82" i="4"/>
  <c r="L82" i="4"/>
  <c r="M82" i="4"/>
  <c r="N82" i="4"/>
  <c r="O82" i="4"/>
  <c r="P82" i="4"/>
  <c r="Q82" i="4"/>
  <c r="R82" i="4"/>
  <c r="S82" i="4"/>
  <c r="T82" i="4"/>
  <c r="U82" i="4"/>
  <c r="B83" i="4"/>
  <c r="C83" i="4"/>
  <c r="D83" i="4"/>
  <c r="E83" i="4"/>
  <c r="F83" i="4"/>
  <c r="G83" i="4"/>
  <c r="H83" i="4"/>
  <c r="I83" i="4"/>
  <c r="J83" i="4"/>
  <c r="K83" i="4"/>
  <c r="L83" i="4"/>
  <c r="M83" i="4"/>
  <c r="N83" i="4"/>
  <c r="O83" i="4"/>
  <c r="P83" i="4"/>
  <c r="Q83" i="4"/>
  <c r="R83" i="4"/>
  <c r="S83" i="4"/>
  <c r="T83" i="4"/>
  <c r="U83" i="4"/>
  <c r="B84" i="4"/>
  <c r="C84" i="4"/>
  <c r="D84" i="4"/>
  <c r="E84" i="4"/>
  <c r="F84" i="4"/>
  <c r="G84" i="4"/>
  <c r="H84" i="4"/>
  <c r="I84" i="4"/>
  <c r="J84" i="4"/>
  <c r="K84" i="4"/>
  <c r="L84" i="4"/>
  <c r="M84" i="4"/>
  <c r="N84" i="4"/>
  <c r="O84" i="4"/>
  <c r="P84" i="4"/>
  <c r="Q84" i="4"/>
  <c r="R84" i="4"/>
  <c r="S84" i="4"/>
  <c r="T84" i="4"/>
  <c r="U84" i="4"/>
  <c r="C72" i="4"/>
  <c r="D72" i="4"/>
  <c r="E72" i="4"/>
  <c r="F72" i="4"/>
  <c r="G72" i="4"/>
  <c r="H72" i="4"/>
  <c r="I72" i="4"/>
  <c r="J72" i="4"/>
  <c r="K72" i="4"/>
  <c r="L72" i="4"/>
  <c r="M72" i="4"/>
  <c r="N72" i="4"/>
  <c r="O72" i="4"/>
  <c r="P72" i="4"/>
  <c r="Q72" i="4"/>
  <c r="R72" i="4"/>
  <c r="S72" i="4"/>
  <c r="T72" i="4"/>
  <c r="U72" i="4"/>
  <c r="B72" i="4"/>
  <c r="B29" i="20"/>
  <c r="B30" i="20"/>
  <c r="B31" i="20"/>
  <c r="B32" i="20"/>
  <c r="B33" i="20"/>
  <c r="B34" i="20"/>
  <c r="B35" i="20"/>
  <c r="B36" i="20"/>
  <c r="B37" i="20"/>
  <c r="B38" i="20"/>
  <c r="B39" i="20"/>
  <c r="B40" i="20"/>
  <c r="B41" i="20"/>
  <c r="B42" i="20"/>
  <c r="B43" i="20"/>
  <c r="B44" i="20"/>
  <c r="C34" i="7"/>
  <c r="C35" i="7"/>
  <c r="C36" i="7"/>
  <c r="C37" i="7"/>
  <c r="C38" i="7"/>
  <c r="C39" i="7"/>
  <c r="C40" i="7"/>
  <c r="C41" i="7"/>
  <c r="C42" i="7"/>
  <c r="C43" i="7"/>
  <c r="C44" i="7"/>
  <c r="C45" i="7"/>
  <c r="C44" i="20" l="1"/>
  <c r="C34" i="20"/>
  <c r="C33" i="20"/>
  <c r="C36" i="20"/>
  <c r="C32" i="20"/>
  <c r="C38" i="20"/>
  <c r="C37" i="20"/>
  <c r="E37" i="20" s="1"/>
  <c r="H37" i="20" s="1"/>
  <c r="C35" i="20"/>
  <c r="C29" i="20"/>
  <c r="C31" i="20"/>
  <c r="C30" i="20"/>
  <c r="C27" i="20"/>
  <c r="C28" i="20"/>
  <c r="C41" i="20"/>
  <c r="F41" i="20" s="1"/>
  <c r="I41" i="20" s="1"/>
  <c r="C40" i="20"/>
  <c r="E40" i="20" s="1"/>
  <c r="H40" i="20" s="1"/>
  <c r="C43" i="20"/>
  <c r="C39" i="20"/>
  <c r="F39" i="20" s="1"/>
  <c r="I39" i="20" s="1"/>
  <c r="C42" i="20"/>
  <c r="F42" i="20" s="1"/>
  <c r="I42" i="20" s="1"/>
  <c r="F38" i="20"/>
  <c r="I38" i="20" s="1"/>
  <c r="C83" i="2"/>
  <c r="D83" i="2"/>
  <c r="E83" i="2"/>
  <c r="F83" i="2"/>
  <c r="H83" i="2"/>
  <c r="I83" i="2"/>
  <c r="J83" i="2"/>
  <c r="K83" i="2"/>
  <c r="L83" i="2"/>
  <c r="M83" i="2"/>
  <c r="N83" i="2"/>
  <c r="G83" i="2"/>
  <c r="V83" i="2"/>
  <c r="O83" i="2"/>
  <c r="P83" i="2"/>
  <c r="Q83" i="2"/>
  <c r="R83" i="2"/>
  <c r="S83" i="2"/>
  <c r="T83" i="2"/>
  <c r="U83" i="2"/>
  <c r="W83" i="2"/>
  <c r="X83" i="2"/>
  <c r="Y83" i="2"/>
  <c r="Z83" i="2"/>
  <c r="AA83" i="2"/>
  <c r="AB83" i="2"/>
  <c r="AC83" i="2"/>
  <c r="AD83" i="2"/>
  <c r="AE83" i="2"/>
  <c r="AF83" i="2"/>
  <c r="AG83" i="2"/>
  <c r="AH83" i="2"/>
  <c r="B83" i="2"/>
  <c r="AI83" i="2"/>
  <c r="AI44" i="2"/>
  <c r="C83" i="3"/>
  <c r="D83" i="3"/>
  <c r="E83" i="3"/>
  <c r="F83" i="3"/>
  <c r="G83" i="3"/>
  <c r="H83" i="3"/>
  <c r="I83" i="3"/>
  <c r="J83" i="3"/>
  <c r="K83" i="3"/>
  <c r="L83" i="3"/>
  <c r="M83" i="3"/>
  <c r="N83" i="3"/>
  <c r="O83" i="3"/>
  <c r="P83" i="3"/>
  <c r="B83" i="3"/>
  <c r="E44" i="20" l="1"/>
  <c r="H44" i="20" s="1"/>
  <c r="F44" i="20"/>
  <c r="I44" i="20" s="1"/>
  <c r="E28" i="20"/>
  <c r="H28" i="20" s="1"/>
  <c r="F28" i="20"/>
  <c r="I28" i="20" s="1"/>
  <c r="F29" i="20"/>
  <c r="I29" i="20" s="1"/>
  <c r="E29" i="20"/>
  <c r="H29" i="20" s="1"/>
  <c r="E35" i="20"/>
  <c r="H35" i="20" s="1"/>
  <c r="F35" i="20"/>
  <c r="I35" i="20" s="1"/>
  <c r="E32" i="20"/>
  <c r="H32" i="20" s="1"/>
  <c r="F32" i="20"/>
  <c r="I32" i="20" s="1"/>
  <c r="F27" i="20"/>
  <c r="I27" i="20" s="1"/>
  <c r="E27" i="20"/>
  <c r="H27" i="20" s="1"/>
  <c r="F30" i="20"/>
  <c r="I30" i="20" s="1"/>
  <c r="E30" i="20"/>
  <c r="H30" i="20" s="1"/>
  <c r="F33" i="20"/>
  <c r="I33" i="20" s="1"/>
  <c r="E33" i="20"/>
  <c r="H33" i="20" s="1"/>
  <c r="F31" i="20"/>
  <c r="I31" i="20" s="1"/>
  <c r="E31" i="20"/>
  <c r="H31" i="20" s="1"/>
  <c r="E36" i="20"/>
  <c r="H36" i="20" s="1"/>
  <c r="F36" i="20"/>
  <c r="I36" i="20" s="1"/>
  <c r="F34" i="20"/>
  <c r="I34" i="20" s="1"/>
  <c r="E34" i="20"/>
  <c r="H34" i="20" s="1"/>
  <c r="E42" i="20"/>
  <c r="H42" i="20" s="1"/>
  <c r="F43" i="20"/>
  <c r="I43" i="20" s="1"/>
  <c r="E43" i="20"/>
  <c r="H43" i="20" s="1"/>
  <c r="F37" i="20"/>
  <c r="I37" i="20" s="1"/>
  <c r="E38" i="20"/>
  <c r="H38" i="20" s="1"/>
  <c r="F40" i="20"/>
  <c r="I40" i="20" s="1"/>
  <c r="E39" i="20"/>
  <c r="H39" i="20" s="1"/>
  <c r="E41" i="20"/>
  <c r="H41" i="20" s="1"/>
  <c r="C82" i="2"/>
  <c r="D82" i="2"/>
  <c r="E82" i="2"/>
  <c r="F82" i="2"/>
  <c r="H82" i="2"/>
  <c r="I82" i="2"/>
  <c r="J82" i="2"/>
  <c r="K82" i="2"/>
  <c r="L82" i="2"/>
  <c r="M82" i="2"/>
  <c r="N82" i="2"/>
  <c r="G82" i="2"/>
  <c r="V82" i="2"/>
  <c r="O82" i="2"/>
  <c r="P82" i="2"/>
  <c r="Q82" i="2"/>
  <c r="R82" i="2"/>
  <c r="S82" i="2"/>
  <c r="T82" i="2"/>
  <c r="U82" i="2"/>
  <c r="W82" i="2"/>
  <c r="X82" i="2"/>
  <c r="Y82" i="2"/>
  <c r="Z82" i="2"/>
  <c r="AA82" i="2"/>
  <c r="AB82" i="2"/>
  <c r="AC82" i="2"/>
  <c r="AD82" i="2"/>
  <c r="AE82" i="2"/>
  <c r="AF82" i="2"/>
  <c r="AG82" i="2"/>
  <c r="AH82" i="2"/>
  <c r="B82" i="2"/>
  <c r="AI82" i="2"/>
  <c r="AI43" i="2"/>
  <c r="C82" i="3"/>
  <c r="D82" i="3"/>
  <c r="E82" i="3"/>
  <c r="F82" i="3"/>
  <c r="G82" i="3"/>
  <c r="H82" i="3"/>
  <c r="I82" i="3"/>
  <c r="J82" i="3"/>
  <c r="K82" i="3"/>
  <c r="L82" i="3"/>
  <c r="M82" i="3"/>
  <c r="N82" i="3"/>
  <c r="O82" i="3"/>
  <c r="P82" i="3"/>
  <c r="B82" i="3"/>
  <c r="C81" i="2" l="1"/>
  <c r="D81" i="2"/>
  <c r="E81" i="2"/>
  <c r="F81" i="2"/>
  <c r="H81" i="2"/>
  <c r="I81" i="2"/>
  <c r="J81" i="2"/>
  <c r="K81" i="2"/>
  <c r="L81" i="2"/>
  <c r="M81" i="2"/>
  <c r="N81" i="2"/>
  <c r="G81" i="2"/>
  <c r="V81" i="2"/>
  <c r="O81" i="2"/>
  <c r="P81" i="2"/>
  <c r="Q81" i="2"/>
  <c r="R81" i="2"/>
  <c r="S81" i="2"/>
  <c r="T81" i="2"/>
  <c r="U81" i="2"/>
  <c r="W81" i="2"/>
  <c r="X81" i="2"/>
  <c r="Y81" i="2"/>
  <c r="Z81" i="2"/>
  <c r="AA81" i="2"/>
  <c r="AB81" i="2"/>
  <c r="AC81" i="2"/>
  <c r="AD81" i="2"/>
  <c r="AE81" i="2"/>
  <c r="AF81" i="2"/>
  <c r="AG81" i="2"/>
  <c r="AH81" i="2"/>
  <c r="B81" i="2"/>
  <c r="AI42" i="2"/>
  <c r="AI81" i="2"/>
  <c r="C81" i="3"/>
  <c r="D81" i="3"/>
  <c r="E81" i="3"/>
  <c r="F81" i="3"/>
  <c r="G81" i="3"/>
  <c r="H81" i="3"/>
  <c r="I81" i="3"/>
  <c r="J81" i="3"/>
  <c r="K81" i="3"/>
  <c r="L81" i="3"/>
  <c r="M81" i="3"/>
  <c r="N81" i="3"/>
  <c r="O81" i="3"/>
  <c r="P81" i="3"/>
  <c r="B81" i="3"/>
  <c r="C80" i="2" l="1"/>
  <c r="D80" i="2"/>
  <c r="E80" i="2"/>
  <c r="F80" i="2"/>
  <c r="H80" i="2"/>
  <c r="I80" i="2"/>
  <c r="J80" i="2"/>
  <c r="K80" i="2"/>
  <c r="L80" i="2"/>
  <c r="M80" i="2"/>
  <c r="N80" i="2"/>
  <c r="G80" i="2"/>
  <c r="V80" i="2"/>
  <c r="O80" i="2"/>
  <c r="P80" i="2"/>
  <c r="Q80" i="2"/>
  <c r="R80" i="2"/>
  <c r="S80" i="2"/>
  <c r="T80" i="2"/>
  <c r="U80" i="2"/>
  <c r="W80" i="2"/>
  <c r="X80" i="2"/>
  <c r="Y80" i="2"/>
  <c r="Z80" i="2"/>
  <c r="AA80" i="2"/>
  <c r="AB80" i="2"/>
  <c r="AC80" i="2"/>
  <c r="AD80" i="2"/>
  <c r="AE80" i="2"/>
  <c r="AF80" i="2"/>
  <c r="AG80" i="2"/>
  <c r="AH80" i="2"/>
  <c r="B80" i="2"/>
  <c r="AI80" i="2" l="1"/>
  <c r="AI41" i="2"/>
  <c r="B80" i="3"/>
  <c r="C80" i="3"/>
  <c r="D80" i="3"/>
  <c r="E80" i="3"/>
  <c r="F80" i="3"/>
  <c r="G80" i="3"/>
  <c r="H80" i="3"/>
  <c r="I80" i="3"/>
  <c r="J80" i="3"/>
  <c r="K80" i="3"/>
  <c r="L80" i="3"/>
  <c r="M80" i="3"/>
  <c r="N80" i="3"/>
  <c r="O80" i="3"/>
  <c r="P80" i="3"/>
  <c r="B79" i="2"/>
  <c r="C79" i="2"/>
  <c r="D79" i="2"/>
  <c r="E79" i="2"/>
  <c r="F79" i="2"/>
  <c r="H79" i="2"/>
  <c r="I79" i="2"/>
  <c r="J79" i="2"/>
  <c r="K79" i="2"/>
  <c r="L79" i="2"/>
  <c r="M79" i="2"/>
  <c r="N79" i="2"/>
  <c r="G79" i="2"/>
  <c r="V79" i="2"/>
  <c r="O79" i="2"/>
  <c r="P79" i="2"/>
  <c r="Q79" i="2"/>
  <c r="R79" i="2"/>
  <c r="S79" i="2"/>
  <c r="T79" i="2"/>
  <c r="U79" i="2"/>
  <c r="W79" i="2"/>
  <c r="X79" i="2"/>
  <c r="Y79" i="2"/>
  <c r="Z79" i="2"/>
  <c r="AA79" i="2"/>
  <c r="AB79" i="2"/>
  <c r="AC79" i="2"/>
  <c r="AD79" i="2"/>
  <c r="AE79" i="2"/>
  <c r="AF79" i="2"/>
  <c r="AG79" i="2"/>
  <c r="AH79" i="2"/>
  <c r="AI79" i="2"/>
  <c r="AI40" i="2"/>
  <c r="B79" i="3"/>
  <c r="C79" i="3"/>
  <c r="D79" i="3"/>
  <c r="E79" i="3"/>
  <c r="F79" i="3"/>
  <c r="G79" i="3"/>
  <c r="H79" i="3"/>
  <c r="I79" i="3"/>
  <c r="J79" i="3"/>
  <c r="K79" i="3"/>
  <c r="L79" i="3"/>
  <c r="M79" i="3"/>
  <c r="N79" i="3"/>
  <c r="O79" i="3"/>
  <c r="P79" i="3"/>
  <c r="B78" i="2"/>
  <c r="C78" i="2"/>
  <c r="D78" i="2"/>
  <c r="E78" i="2"/>
  <c r="F78" i="2"/>
  <c r="H78" i="2"/>
  <c r="I78" i="2"/>
  <c r="J78" i="2"/>
  <c r="K78" i="2"/>
  <c r="L78" i="2"/>
  <c r="M78" i="2"/>
  <c r="N78" i="2"/>
  <c r="G78" i="2"/>
  <c r="V78" i="2"/>
  <c r="O78" i="2"/>
  <c r="P78" i="2"/>
  <c r="Q78" i="2"/>
  <c r="R78" i="2"/>
  <c r="S78" i="2"/>
  <c r="T78" i="2"/>
  <c r="U78" i="2"/>
  <c r="W78" i="2"/>
  <c r="X78" i="2"/>
  <c r="Y78" i="2"/>
  <c r="Z78" i="2"/>
  <c r="AA78" i="2"/>
  <c r="AB78" i="2"/>
  <c r="AC78" i="2"/>
  <c r="AD78" i="2"/>
  <c r="AE78" i="2"/>
  <c r="AF78" i="2"/>
  <c r="AG78" i="2"/>
  <c r="AH78" i="2"/>
  <c r="B78" i="3"/>
  <c r="C78" i="3"/>
  <c r="D78" i="3"/>
  <c r="E78" i="3"/>
  <c r="F78" i="3"/>
  <c r="G78" i="3"/>
  <c r="H78" i="3"/>
  <c r="I78" i="3"/>
  <c r="J78" i="3"/>
  <c r="K78" i="3"/>
  <c r="L78" i="3"/>
  <c r="M78" i="3"/>
  <c r="N78" i="3"/>
  <c r="O78" i="3"/>
  <c r="P78" i="3"/>
  <c r="AI78" i="2"/>
  <c r="AI39" i="2"/>
  <c r="C77" i="2"/>
  <c r="D77" i="2"/>
  <c r="E77" i="2"/>
  <c r="F77" i="2"/>
  <c r="H77" i="2"/>
  <c r="I77" i="2"/>
  <c r="J77" i="2"/>
  <c r="K77" i="2"/>
  <c r="L77" i="2"/>
  <c r="M77" i="2"/>
  <c r="N77" i="2"/>
  <c r="G77" i="2"/>
  <c r="V77" i="2"/>
  <c r="O77" i="2"/>
  <c r="P77" i="2"/>
  <c r="Q77" i="2"/>
  <c r="R77" i="2"/>
  <c r="S77" i="2"/>
  <c r="T77" i="2"/>
  <c r="U77" i="2"/>
  <c r="W77" i="2"/>
  <c r="X77" i="2"/>
  <c r="Y77" i="2"/>
  <c r="Z77" i="2"/>
  <c r="AA77" i="2"/>
  <c r="AB77" i="2"/>
  <c r="AC77" i="2"/>
  <c r="AD77" i="2"/>
  <c r="AE77" i="2"/>
  <c r="AF77" i="2"/>
  <c r="AG77" i="2"/>
  <c r="AH77" i="2"/>
  <c r="B77" i="2"/>
  <c r="B77" i="3"/>
  <c r="C77" i="3"/>
  <c r="D77" i="3"/>
  <c r="E77" i="3"/>
  <c r="F77" i="3"/>
  <c r="G77" i="3"/>
  <c r="H77" i="3"/>
  <c r="I77" i="3"/>
  <c r="J77" i="3"/>
  <c r="K77" i="3"/>
  <c r="L77" i="3"/>
  <c r="M77" i="3"/>
  <c r="N77" i="3"/>
  <c r="O77" i="3"/>
  <c r="P77" i="3"/>
  <c r="AI77" i="2"/>
  <c r="AI38" i="2"/>
  <c r="C76" i="2"/>
  <c r="D76" i="2"/>
  <c r="E76" i="2"/>
  <c r="F76" i="2"/>
  <c r="H76" i="2"/>
  <c r="I76" i="2"/>
  <c r="J76" i="2"/>
  <c r="K76" i="2"/>
  <c r="L76" i="2"/>
  <c r="M76" i="2"/>
  <c r="N76" i="2"/>
  <c r="G76" i="2"/>
  <c r="V76" i="2"/>
  <c r="O76" i="2"/>
  <c r="P76" i="2"/>
  <c r="Q76" i="2"/>
  <c r="R76" i="2"/>
  <c r="S76" i="2"/>
  <c r="T76" i="2"/>
  <c r="U76" i="2"/>
  <c r="W76" i="2"/>
  <c r="X76" i="2"/>
  <c r="Y76" i="2"/>
  <c r="Z76" i="2"/>
  <c r="AA76" i="2"/>
  <c r="AB76" i="2"/>
  <c r="AC76" i="2"/>
  <c r="AD76" i="2"/>
  <c r="AE76" i="2"/>
  <c r="AF76" i="2"/>
  <c r="AG76" i="2"/>
  <c r="AH76" i="2"/>
  <c r="B76" i="2"/>
  <c r="AI76" i="2"/>
  <c r="AI37" i="2"/>
  <c r="C76" i="3"/>
  <c r="D76" i="3"/>
  <c r="E76" i="3"/>
  <c r="F76" i="3"/>
  <c r="G76" i="3"/>
  <c r="H76" i="3"/>
  <c r="I76" i="3"/>
  <c r="J76" i="3"/>
  <c r="K76" i="3"/>
  <c r="L76" i="3"/>
  <c r="M76" i="3"/>
  <c r="N76" i="3"/>
  <c r="O76" i="3"/>
  <c r="P76" i="3"/>
  <c r="B76" i="3"/>
  <c r="C75" i="2"/>
  <c r="D75" i="2"/>
  <c r="E75" i="2"/>
  <c r="F75" i="2"/>
  <c r="H75" i="2"/>
  <c r="I75" i="2"/>
  <c r="J75" i="2"/>
  <c r="K75" i="2"/>
  <c r="L75" i="2"/>
  <c r="M75" i="2"/>
  <c r="N75" i="2"/>
  <c r="G75" i="2"/>
  <c r="V75" i="2"/>
  <c r="O75" i="2"/>
  <c r="P75" i="2"/>
  <c r="Q75" i="2"/>
  <c r="R75" i="2"/>
  <c r="S75" i="2"/>
  <c r="T75" i="2"/>
  <c r="U75" i="2"/>
  <c r="W75" i="2"/>
  <c r="X75" i="2"/>
  <c r="Y75" i="2"/>
  <c r="Z75" i="2"/>
  <c r="AA75" i="2"/>
  <c r="AB75" i="2"/>
  <c r="AC75" i="2"/>
  <c r="AD75" i="2"/>
  <c r="AE75" i="2"/>
  <c r="AF75" i="2"/>
  <c r="AG75" i="2"/>
  <c r="AH75" i="2"/>
  <c r="B75" i="2"/>
  <c r="AI75" i="2"/>
  <c r="AI36" i="2"/>
  <c r="C75" i="3"/>
  <c r="D75" i="3"/>
  <c r="E75" i="3"/>
  <c r="F75" i="3"/>
  <c r="G75" i="3"/>
  <c r="H75" i="3"/>
  <c r="I75" i="3"/>
  <c r="J75" i="3"/>
  <c r="K75" i="3"/>
  <c r="L75" i="3"/>
  <c r="M75" i="3"/>
  <c r="N75" i="3"/>
  <c r="O75" i="3"/>
  <c r="P75" i="3"/>
  <c r="B75" i="3"/>
  <c r="C33" i="7"/>
  <c r="AI74" i="2"/>
  <c r="AI73" i="2"/>
  <c r="AI72" i="2"/>
  <c r="AI71" i="2"/>
  <c r="AI48" i="2"/>
  <c r="AI29" i="2"/>
  <c r="AI30" i="2"/>
  <c r="AI31" i="2"/>
  <c r="AI32" i="2"/>
  <c r="AI33" i="2"/>
  <c r="AI34" i="2"/>
  <c r="AI35" i="2"/>
  <c r="D71" i="3"/>
  <c r="E71" i="3"/>
  <c r="F71" i="3"/>
  <c r="G71" i="3"/>
  <c r="H71" i="3"/>
  <c r="I71" i="3"/>
  <c r="J71" i="3"/>
  <c r="K71" i="3"/>
  <c r="L71" i="3"/>
  <c r="M71" i="3"/>
  <c r="N71" i="3"/>
  <c r="O71" i="3"/>
  <c r="P71" i="3"/>
  <c r="B71" i="3"/>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C71" i="3"/>
  <c r="C72" i="3"/>
  <c r="C73" i="3"/>
  <c r="C74" i="3"/>
  <c r="D71" i="2"/>
  <c r="E71" i="2"/>
  <c r="F71" i="2"/>
  <c r="H71" i="2"/>
  <c r="I71" i="2"/>
  <c r="J71" i="2"/>
  <c r="K71" i="2"/>
  <c r="L71" i="2"/>
  <c r="M71" i="2"/>
  <c r="N71" i="2"/>
  <c r="G71" i="2"/>
  <c r="V71" i="2"/>
  <c r="O71" i="2"/>
  <c r="P71" i="2"/>
  <c r="Q71" i="2"/>
  <c r="R71" i="2"/>
  <c r="S71" i="2"/>
  <c r="T71" i="2"/>
  <c r="U71" i="2"/>
  <c r="W71" i="2"/>
  <c r="X71" i="2"/>
  <c r="Y71" i="2"/>
  <c r="Z71" i="2"/>
  <c r="AA71" i="2"/>
  <c r="AB71" i="2"/>
  <c r="AC71" i="2"/>
  <c r="AD71" i="2"/>
  <c r="AE71" i="2"/>
  <c r="AF71" i="2"/>
  <c r="AG71" i="2"/>
  <c r="AH71" i="2"/>
  <c r="B71" i="2"/>
  <c r="D72" i="2"/>
  <c r="E72" i="2"/>
  <c r="F72" i="2"/>
  <c r="H72" i="2"/>
  <c r="I72" i="2"/>
  <c r="J72" i="2"/>
  <c r="K72" i="2"/>
  <c r="L72" i="2"/>
  <c r="M72" i="2"/>
  <c r="N72" i="2"/>
  <c r="G72" i="2"/>
  <c r="V72" i="2"/>
  <c r="O72" i="2"/>
  <c r="P72" i="2"/>
  <c r="Q72" i="2"/>
  <c r="R72" i="2"/>
  <c r="S72" i="2"/>
  <c r="T72" i="2"/>
  <c r="U72" i="2"/>
  <c r="W72" i="2"/>
  <c r="X72" i="2"/>
  <c r="Y72" i="2"/>
  <c r="Z72" i="2"/>
  <c r="AA72" i="2"/>
  <c r="AB72" i="2"/>
  <c r="AC72" i="2"/>
  <c r="AD72" i="2"/>
  <c r="AE72" i="2"/>
  <c r="AF72" i="2"/>
  <c r="AG72" i="2"/>
  <c r="AH72" i="2"/>
  <c r="B72" i="2"/>
  <c r="D73" i="2"/>
  <c r="E73" i="2"/>
  <c r="F73" i="2"/>
  <c r="H73" i="2"/>
  <c r="I73" i="2"/>
  <c r="J73" i="2"/>
  <c r="K73" i="2"/>
  <c r="L73" i="2"/>
  <c r="M73" i="2"/>
  <c r="N73" i="2"/>
  <c r="G73" i="2"/>
  <c r="V73" i="2"/>
  <c r="O73" i="2"/>
  <c r="P73" i="2"/>
  <c r="Q73" i="2"/>
  <c r="R73" i="2"/>
  <c r="S73" i="2"/>
  <c r="T73" i="2"/>
  <c r="U73" i="2"/>
  <c r="W73" i="2"/>
  <c r="X73" i="2"/>
  <c r="Y73" i="2"/>
  <c r="Z73" i="2"/>
  <c r="AA73" i="2"/>
  <c r="AB73" i="2"/>
  <c r="AC73" i="2"/>
  <c r="AD73" i="2"/>
  <c r="AE73" i="2"/>
  <c r="AF73" i="2"/>
  <c r="AG73" i="2"/>
  <c r="AH73" i="2"/>
  <c r="B73" i="2"/>
  <c r="D74" i="2"/>
  <c r="E74" i="2"/>
  <c r="F74" i="2"/>
  <c r="H74" i="2"/>
  <c r="I74" i="2"/>
  <c r="J74" i="2"/>
  <c r="K74" i="2"/>
  <c r="L74" i="2"/>
  <c r="M74" i="2"/>
  <c r="N74" i="2"/>
  <c r="G74" i="2"/>
  <c r="V74" i="2"/>
  <c r="O74" i="2"/>
  <c r="P74" i="2"/>
  <c r="Q74" i="2"/>
  <c r="R74" i="2"/>
  <c r="S74" i="2"/>
  <c r="T74" i="2"/>
  <c r="U74" i="2"/>
  <c r="W74" i="2"/>
  <c r="X74" i="2"/>
  <c r="Y74" i="2"/>
  <c r="Z74" i="2"/>
  <c r="AA74" i="2"/>
  <c r="AB74" i="2"/>
  <c r="AC74" i="2"/>
  <c r="AD74" i="2"/>
  <c r="AE74" i="2"/>
  <c r="AF74" i="2"/>
  <c r="AG74" i="2"/>
  <c r="AH74" i="2"/>
  <c r="B74" i="2"/>
  <c r="C71" i="2"/>
  <c r="C72" i="2"/>
  <c r="C73" i="2"/>
  <c r="C74" i="2"/>
</calcChain>
</file>

<file path=xl/sharedStrings.xml><?xml version="1.0" encoding="utf-8"?>
<sst xmlns="http://schemas.openxmlformats.org/spreadsheetml/2006/main" count="457" uniqueCount="232">
  <si>
    <t>Sex</t>
  </si>
  <si>
    <t>Year</t>
  </si>
  <si>
    <t>Males</t>
  </si>
  <si>
    <t>Females</t>
  </si>
  <si>
    <t>10-14</t>
  </si>
  <si>
    <t>15-19</t>
  </si>
  <si>
    <t>20-24</t>
  </si>
  <si>
    <t>25-29</t>
  </si>
  <si>
    <t>30-34</t>
  </si>
  <si>
    <t>35-39</t>
  </si>
  <si>
    <t>40-44</t>
  </si>
  <si>
    <t>45-49</t>
  </si>
  <si>
    <t>50-54</t>
  </si>
  <si>
    <t>55-59</t>
  </si>
  <si>
    <t>60-64</t>
  </si>
  <si>
    <t>65-69</t>
  </si>
  <si>
    <t>70-74</t>
  </si>
  <si>
    <t>75-79</t>
  </si>
  <si>
    <t>80-84</t>
  </si>
  <si>
    <t>Age at death</t>
  </si>
  <si>
    <t>5-year moving average</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</si>
  <si>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</si>
  <si>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</si>
  <si>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</si>
  <si>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</si>
  <si>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</si>
  <si>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</si>
  <si>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</si>
  <si>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</si>
  <si>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</si>
  <si>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</si>
  <si>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</si>
  <si>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</si>
  <si>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</si>
  <si>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</si>
  <si>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</si>
  <si>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</si>
  <si>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</si>
  <si>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</si>
  <si>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</si>
  <si>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</si>
  <si>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</si>
  <si>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</si>
  <si>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</si>
  <si>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</si>
  <si>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</si>
  <si>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</si>
  <si>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</si>
  <si>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</si>
  <si>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</si>
  <si>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</si>
  <si>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</si>
  <si>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</si>
  <si>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</si>
  <si>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</si>
  <si>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</si>
  <si>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</si>
  <si>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Number registered in year</t>
  </si>
  <si>
    <t>All such deaths</t>
  </si>
  <si>
    <t>likely lower</t>
  </si>
  <si>
    <t>likely upper</t>
  </si>
  <si>
    <t>Footnotes</t>
  </si>
  <si>
    <t>Footnote</t>
  </si>
  <si>
    <t>5-9</t>
  </si>
  <si>
    <t>Contents</t>
  </si>
  <si>
    <t>Table 1</t>
  </si>
  <si>
    <t>Chart 1</t>
  </si>
  <si>
    <t>Table 2</t>
  </si>
  <si>
    <t>Table 3</t>
  </si>
  <si>
    <t>Table 3M</t>
  </si>
  <si>
    <t>Table 3F</t>
  </si>
  <si>
    <t>Table 4</t>
  </si>
  <si>
    <t>Table 5</t>
  </si>
  <si>
    <t>approximate "95% C.I."</t>
  </si>
  <si>
    <t>outwith "95% CI"?</t>
  </si>
  <si>
    <t>City of Edinburgh</t>
  </si>
  <si>
    <t>Na h-Eileanan Siar</t>
  </si>
  <si>
    <t>85-89</t>
  </si>
  <si>
    <t>90+</t>
  </si>
  <si>
    <t xml:space="preserve">1)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</si>
  <si>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5-year moving annual averages</t>
  </si>
  <si>
    <t>2000 to 2004</t>
  </si>
  <si>
    <t>2001 to 2005</t>
  </si>
  <si>
    <t>2002 to 2006</t>
  </si>
  <si>
    <t>2003 to 2007</t>
  </si>
  <si>
    <t>2004 to 2008</t>
  </si>
  <si>
    <t>2005 to 2009</t>
  </si>
  <si>
    <t>2006 to 2010</t>
  </si>
  <si>
    <t>2007 to 2011</t>
  </si>
  <si>
    <t>2008 to 2012</t>
  </si>
  <si>
    <t>2009 to 2013</t>
  </si>
  <si>
    <t>2010 to 2014</t>
  </si>
  <si>
    <t>2011 to 2015</t>
  </si>
  <si>
    <t>2012 to 2016</t>
  </si>
  <si>
    <t>0-4</t>
  </si>
  <si>
    <t>All ages</t>
  </si>
  <si>
    <t>.</t>
  </si>
  <si>
    <t>G31.2   Degeneration of nervous system due to alcohol</t>
  </si>
  <si>
    <t>G62.1   Alcoholic polyneuropathy</t>
  </si>
  <si>
    <t>G72.1   Alcoholic myopathy</t>
  </si>
  <si>
    <t>I42.6   Alcoholic cardiomyopathy</t>
  </si>
  <si>
    <t>K29.2   Alcoholic gastritis</t>
  </si>
  <si>
    <t>K70   Alcoholic liver disease</t>
  </si>
  <si>
    <t>K85.2   Alcohol-induced acute pancreatitis</t>
  </si>
  <si>
    <t>K86.0   Alcohol-induced chronic pancreatitis</t>
  </si>
  <si>
    <t>F10.1   Mental and behavioural disorders due to use of alcohol, harmful use</t>
  </si>
  <si>
    <t>F10.2   Mental and behavioural disorders due to use of alcohol, dependence syndrome</t>
  </si>
  <si>
    <t>F10.3   Mental and behavioural disorders due to use of alcohol, withdrawal state</t>
  </si>
  <si>
    <t>F10.4   Mental and behavioural disorders due to use of alcohol, withdrawal state with delirium</t>
  </si>
  <si>
    <t>F10.5   Mental and behavioural disorders due to use of alcohol, psychotic disorder</t>
  </si>
  <si>
    <t>F10.6   Mental and behavioural disorders due to use of alcohol, amnesic syndrome</t>
  </si>
  <si>
    <t>F10.7   Mental and behavioural disorders due to use of alcohol, residual and late-onset psychotic disorder</t>
  </si>
  <si>
    <t>F10.8   Mental and behavioural disorders due to use of alcohol, other mental and behavioural disorders</t>
  </si>
  <si>
    <t>F10.9   Mental and behavioural disorders due to use of alcohol, unspecified mental and behavioural disorder</t>
  </si>
  <si>
    <t>K70.0   Alcoholic fatty liver</t>
  </si>
  <si>
    <t>K70.1   Alcoholic hepatitis</t>
  </si>
  <si>
    <t>K70.2   Alcoholic fibrosis and sclerosis of liver</t>
  </si>
  <si>
    <t>K70.3   Alcoholic cirrhosis of liver</t>
  </si>
  <si>
    <t>K70.4   Alcoholic hepatic failure</t>
  </si>
  <si>
    <t>K70.9   Alcoholic liver disease, unspecified</t>
  </si>
  <si>
    <t>E24.4   Alcohol-induced pseudo-Cushing's syndrome</t>
  </si>
  <si>
    <t>Q86.0   Fetal induced alcohol syndrome (dysmorphic)</t>
  </si>
  <si>
    <t>R78.0   Excess alcohol blood levels</t>
  </si>
  <si>
    <r>
      <t xml:space="preserve">F10   Mental and behavioural disorders due to use of alcohol </t>
    </r>
    <r>
      <rPr>
        <vertAlign val="superscript"/>
        <sz val="10"/>
        <rFont val="Arial"/>
        <family val="2"/>
      </rPr>
      <t>2</t>
    </r>
  </si>
  <si>
    <r>
      <t xml:space="preserve">X45   Accidental poisoning by and exposure to alcohol </t>
    </r>
    <r>
      <rPr>
        <vertAlign val="superscript"/>
        <sz val="10"/>
        <rFont val="Arial"/>
        <family val="2"/>
      </rPr>
      <t>2</t>
    </r>
  </si>
  <si>
    <r>
      <t xml:space="preserve">X65   Intentional self-poisoning by and exposure to alcohol </t>
    </r>
    <r>
      <rPr>
        <vertAlign val="superscript"/>
        <sz val="10"/>
        <rFont val="Arial"/>
        <family val="2"/>
      </rPr>
      <t>2</t>
    </r>
  </si>
  <si>
    <r>
      <t xml:space="preserve">Y15   Poisoning by and exposure to alcohol, undetermined intent </t>
    </r>
    <r>
      <rPr>
        <vertAlign val="superscript"/>
        <sz val="10"/>
        <rFont val="Arial"/>
        <family val="2"/>
      </rPr>
      <t>2</t>
    </r>
  </si>
  <si>
    <r>
      <t xml:space="preserve">F10.0   Mental and behavioural disorders due to use of alcohol, acute intoxication </t>
    </r>
    <r>
      <rPr>
        <vertAlign val="superscript"/>
        <sz val="10"/>
        <rFont val="Arial"/>
        <family val="2"/>
      </rPr>
      <t>2</t>
    </r>
  </si>
  <si>
    <t>Up to 2010, alcohol abuse deaths from 'acute intoxication' were counted under 'mental and behavioural disorders due to use of alcohol, acute intoxication'.</t>
  </si>
  <si>
    <t>Following the implementation of the update, from 2011, each such death is counted under whichever of the 'poisoning by and exposure to alcohol' causes of death appears most appropriate in the light of the other information that NRS has about that death.</t>
  </si>
  <si>
    <t>Causes within F10 - Mental and behavioural disorders due to use of alcohol</t>
  </si>
  <si>
    <t>Causes within K70 - Alcoholic liver disease</t>
  </si>
  <si>
    <t>5-year moving annual average</t>
  </si>
  <si>
    <t>There is no break in the series for the overall total, because it includes all such deaths, whether they are counted under 'mental and behavioural disorders …' or "poisoning …'.</t>
  </si>
  <si>
    <t>2013 to 2017</t>
  </si>
  <si>
    <t>Total for F10 - Mental and behavioural disorders due to use of alcohol</t>
  </si>
  <si>
    <t>Total for K70 - Alcoholic liver disease</t>
  </si>
  <si>
    <t>All alcohol-specific deaths</t>
  </si>
  <si>
    <t>Average age</t>
  </si>
  <si>
    <t>Ayrshire and Arran</t>
  </si>
  <si>
    <t>Dumfries and Galloway</t>
  </si>
  <si>
    <t>Greater Glasgow and Clyde</t>
  </si>
  <si>
    <t>Argyll and Bute</t>
  </si>
  <si>
    <t>Perth and Kinross</t>
  </si>
  <si>
    <t>Table 2A</t>
  </si>
  <si>
    <r>
      <t xml:space="preserve">Underlying Cause of Death (ICD-10) </t>
    </r>
    <r>
      <rPr>
        <b/>
        <u/>
        <vertAlign val="superscript"/>
        <sz val="10"/>
        <rFont val="Arial"/>
        <family val="2"/>
      </rPr>
      <t>1</t>
    </r>
    <r>
      <rPr>
        <b/>
        <u/>
        <sz val="10"/>
        <rFont val="Arial"/>
        <family val="2"/>
      </rPr>
      <t xml:space="preserve">   </t>
    </r>
  </si>
  <si>
    <t>Alcohol-specific deaths (new National Statistics definition) by underlying cause of death (ICD-9): registered in Scotland, 1979 to 1999</t>
  </si>
  <si>
    <t>Table 2A: Alcohol-specific deaths (new National Statistics definition) by underlying cause of death (ICD-9): registered in Scotland, 1979 to 1999</t>
  </si>
  <si>
    <r>
      <t xml:space="preserve">Underlying Cause of Death (ICD-9) </t>
    </r>
    <r>
      <rPr>
        <b/>
        <u/>
        <vertAlign val="superscript"/>
        <sz val="10"/>
        <rFont val="Arial"/>
        <family val="2"/>
      </rPr>
      <t>1</t>
    </r>
    <r>
      <rPr>
        <b/>
        <u/>
        <sz val="10"/>
        <rFont val="Arial"/>
        <family val="2"/>
      </rPr>
      <t xml:space="preserve">   </t>
    </r>
  </si>
  <si>
    <t>Causes within 291 - Alcoholic psychoses</t>
  </si>
  <si>
    <t>Total for 291 - Alcoholic psychoses</t>
  </si>
  <si>
    <t>Causes within 303 - Alcohol dependence syndrome</t>
  </si>
  <si>
    <t>1979 to 1983</t>
  </si>
  <si>
    <t>1980 to 1984</t>
  </si>
  <si>
    <t>1981 to 1985</t>
  </si>
  <si>
    <t>1982 to 1986</t>
  </si>
  <si>
    <t>1983 to 1987</t>
  </si>
  <si>
    <t>1984 to 1988</t>
  </si>
  <si>
    <t>1985 to 1989</t>
  </si>
  <si>
    <t>1986 to 1990</t>
  </si>
  <si>
    <t>1987 to 1991</t>
  </si>
  <si>
    <t>1989 to 1993</t>
  </si>
  <si>
    <t>1988 to 1992</t>
  </si>
  <si>
    <t>1990 to 1994</t>
  </si>
  <si>
    <t>1991 to 1995</t>
  </si>
  <si>
    <t>1992 to 1996</t>
  </si>
  <si>
    <t>1993 to 1997</t>
  </si>
  <si>
    <t>1994 to 1998</t>
  </si>
  <si>
    <t>1995 to 1999</t>
  </si>
  <si>
    <t>1996 to 2000</t>
  </si>
  <si>
    <t>1997 to 2001</t>
  </si>
  <si>
    <t>1998 to 2002</t>
  </si>
  <si>
    <t>1999 to 2003</t>
  </si>
  <si>
    <r>
      <t>Current Health Board</t>
    </r>
    <r>
      <rPr>
        <b/>
        <vertAlign val="superscript"/>
        <sz val="10"/>
        <rFont val="Arial"/>
        <family val="2"/>
      </rPr>
      <t>1</t>
    </r>
  </si>
  <si>
    <r>
      <t>All Scotland</t>
    </r>
    <r>
      <rPr>
        <vertAlign val="superscript"/>
        <sz val="10"/>
        <rFont val="Arial"/>
        <family val="2"/>
      </rPr>
      <t>2</t>
    </r>
  </si>
  <si>
    <r>
      <t>All Scotland</t>
    </r>
    <r>
      <rPr>
        <vertAlign val="superscript"/>
        <sz val="10"/>
        <rFont val="Arial"/>
        <family val="2"/>
      </rPr>
      <t>1</t>
    </r>
  </si>
  <si>
    <t>291  Alcoholic psychoses</t>
  </si>
  <si>
    <t>303  Alcohol dependence syndrome</t>
  </si>
  <si>
    <t>305.0  Nondependent abuse of alcohol</t>
  </si>
  <si>
    <t>357.5  Alcoholic polyneuropathy</t>
  </si>
  <si>
    <t>425.5  Alcoholic cardiomyopathy</t>
  </si>
  <si>
    <t>535.3  Alcoholic gastritis</t>
  </si>
  <si>
    <t>571.0  Alcoholic fatty liver</t>
  </si>
  <si>
    <t>571.1  Acute alcoholic hepatitis</t>
  </si>
  <si>
    <t>571.2  Alcoholic cirrhosis of liver</t>
  </si>
  <si>
    <t>571.3  Alcoholic liver damage, unspecified</t>
  </si>
  <si>
    <t>E860  Accidental poisoning by alcohol</t>
  </si>
  <si>
    <t>Causes within E860 - Accidental poisoning by alcohol</t>
  </si>
  <si>
    <t>291.0  Delirium tremens</t>
  </si>
  <si>
    <t>291.1  Korsakov's psychosis, alcoholic</t>
  </si>
  <si>
    <t>291.2  Other alcoholic dementia</t>
  </si>
  <si>
    <t>291.8  Other alcoholic psychoses</t>
  </si>
  <si>
    <t>291.9  Unspecified alcoholic psychoses</t>
  </si>
  <si>
    <t>291.3  Other alcoholic hallucinosis</t>
  </si>
  <si>
    <t>291.4  Pathological drunkenness</t>
  </si>
  <si>
    <t>291.5  Alcoholic jealousy</t>
  </si>
  <si>
    <t>E860.0  Alcoholic beverages</t>
  </si>
  <si>
    <t>E860.1  Other and unspecified ethyl alcohol and its products</t>
  </si>
  <si>
    <t>E860.2  Methyl alcohol</t>
  </si>
  <si>
    <t>E860.3  Isopropyl alcohol</t>
  </si>
  <si>
    <t>E860.4  Fusel oil</t>
  </si>
  <si>
    <t>E860.8  Other specified alcohol</t>
  </si>
  <si>
    <t>E860.9  Unspecified alcohol</t>
  </si>
  <si>
    <t>Total for E860 - Accidental poisoning by alcohol</t>
  </si>
  <si>
    <t>790.3  Excessive blood level of alcohol</t>
  </si>
  <si>
    <t>Not applicable: there were no subdivisions within ICD-9 code "303"</t>
  </si>
  <si>
    <t>2) There is a break in the series for these causes of death between 2010 and 2011, due to National Records of Scotland (NRS) implementing an World Health Organisation update to ICD-10 with effect from 2011.</t>
  </si>
  <si>
    <t>Notes</t>
  </si>
  <si>
    <t>back to contents</t>
  </si>
  <si>
    <t>2) The total for Scotland for the years from 1979 to 1990 may include a few deaths for which the current Health Board area is not known.</t>
  </si>
  <si>
    <t>1) The total for Scotland for the years from 1979 to 1990 may include a few deaths for which the current Local Authority area is not known.</t>
  </si>
  <si>
    <t>1) Codes from the International Statistical Classification of Diseases and Related Health Problems, Ninth Revision (ICD-9).</t>
  </si>
  <si>
    <t>1) Codes from the International Statistical Classification of Diseases and Related Health Problems, Tenth Revision (ICD-10).</t>
  </si>
  <si>
    <t>Alcohol-specific deaths (new National Statistics definition) registered in Scotland, 1979 to 2018</t>
  </si>
  <si>
    <t>Alcohol-specific deaths (new National Statistics definition) by sex: registered in Scotland, 1979 to 2018, with 5-year moving annual averages</t>
  </si>
  <si>
    <t>Alcohol-specific deaths (new National Statistics definition) registered in Scotland, 1979 to 2018, with 5-year moving annual averages and showing the likely range of values around the moving average</t>
  </si>
  <si>
    <t>Alcohol-specific deaths (new National Statistics definition) by underlying cause of death (ICD-10): registered in Scotland, 2000 to 2018</t>
  </si>
  <si>
    <t>Alcohol-specific deaths (new National Statistics definition) by age-group and average age at death: registered in Scotland, 1979 to 2018, with 5-year moving annual averages</t>
  </si>
  <si>
    <t>Alcohol-specific deaths (new National Statistics definition) of males by age-group and average age at death: registered in Scotland, 1979 to 2018, with 5-year moving annual averages</t>
  </si>
  <si>
    <t>Alcohol-specific deaths (new National Statistics definition) of females by age-group and average age at death: registered in Scotland, 1979 to 2018, with 5-year moving annual averages</t>
  </si>
  <si>
    <t xml:space="preserve">Alcohol-specific deaths (new National Statistics definition) by current Health Board area: registered in Scotland, 1979 to 2018, with 5-year moving annual averages </t>
  </si>
  <si>
    <t>Alcohol-specific deaths (new National Statistics definition) by current Local Authority area: registered in Scotland, 1979 to 2018, with 5-year moving annual averages</t>
  </si>
  <si>
    <t>© Crown Copyright 2019</t>
  </si>
  <si>
    <t>Table 1: Alcohol-specific deaths (new National Statistics definition) by sex: registered in Scotland, 1979 to 2018</t>
  </si>
  <si>
    <t>Chart 1: Alcohol-specific deaths (new National Statistics definition) registered in Scotland, 1979 to 2018, with 5-year moving annual average and showing the likely range of values around the moving annual average</t>
  </si>
  <si>
    <t>Table 2: Alcohol-specific deaths (new National Statistics definition) by underlying cause of death (ICD-10): registered in Scotland, 2000 to 2018</t>
  </si>
  <si>
    <t>2014 to 2018</t>
  </si>
  <si>
    <t>Table 3: Alcohol-specific deaths (new National Statistics definition) by age-group and average age at death: registered in Scotland, 1979 to 2018</t>
  </si>
  <si>
    <t>Table 3M: Alcohol-specific deaths (new National Statistics definition) of males by age-group and average age at death: registered in Scotland, 1979 to 2018</t>
  </si>
  <si>
    <t>Table 3F: Alcohol-specific deaths (new National Statistics definition) of females by age-group and average age at death: registered in Scotland, 1979 to 2018</t>
  </si>
  <si>
    <r>
      <t>Table 4: Alcohol-specific deaths (new National Statistics definition) by current Health Board area</t>
    </r>
    <r>
      <rPr>
        <b/>
        <vertAlign val="superscript"/>
        <sz val="12"/>
        <rFont val="Arial"/>
        <family val="2"/>
      </rPr>
      <t>1</t>
    </r>
    <r>
      <rPr>
        <b/>
        <sz val="12"/>
        <rFont val="Arial"/>
        <family val="2"/>
      </rPr>
      <t>: registered in Scotland, 1979 to 2018</t>
    </r>
  </si>
  <si>
    <t>Table 5: Alcohol-specific deaths (new National Statistics definition) by current Local Authority area: registered in Scotland, 1979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</si>
</sst>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9" x14ac:knownFonts="1">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9.5"/>
      <name val="Arial"/>
      <family val="2"/>
    </font>
    <font>
      <b/>
      <u/>
      <sz val="10"/>
      <name val="Arial"/>
      <family val="2"/>
    </font>
    <font>
      <b/>
      <u/>
      <vertAlign val="superscript"/>
      <sz val="10"/>
      <name val="Arial"/>
      <family val="2"/>
    </font>
    <font>
      <vertAlign val="superscript"/>
      <sz val="10"/>
      <name val="Arial"/>
      <family val="2"/>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AFBFE"/>
        <bgColor indexed="64"/>
      </patternFill>
    </fill>
  </fills>
  <borders count="12">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s>
  <cellStyleXfs count="93">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5" applyNumberFormat="0" applyAlignment="0" applyProtection="0"/>
    <xf numFmtId="0" fontId="19" fillId="6" borderId="6" applyNumberFormat="0" applyAlignment="0" applyProtection="0"/>
    <xf numFmtId="0" fontId="20" fillId="6" borderId="5" applyNumberFormat="0" applyAlignment="0" applyProtection="0"/>
    <xf numFmtId="0" fontId="21" fillId="0" borderId="7" applyNumberFormat="0" applyFill="0" applyAlignment="0" applyProtection="0"/>
    <xf numFmtId="0" fontId="22" fillId="7"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6" fillId="32" borderId="0" applyNumberFormat="0" applyBorder="0" applyAlignment="0" applyProtection="0"/>
    <xf numFmtId="0" fontId="2" fillId="0" borderId="0"/>
    <xf numFmtId="0" fontId="2" fillId="8" borderId="9" applyNumberFormat="0" applyFon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cellStyleXfs>
  <cellXfs count="209">
    <xf numFmtId="0" fontId="0" fillId="0" borderId="0" xfId="0"/>
    <xf numFmtId="0" fontId="6" fillId="33" borderId="0" xfId="0" applyFont="1" applyFill="1"/>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6" fillId="33" borderId="1" xfId="0" applyFont="1" applyFill="1" applyBorder="1"/>
    <xf numFmtId="0" fontId="3" fillId="33" borderId="0" xfId="0" applyFont="1" applyFill="1"/>
    <xf numFmtId="0" fontId="4" fillId="33" borderId="0" xfId="0" applyFont="1" applyFill="1"/>
    <xf numFmtId="0" fontId="4" fillId="33" borderId="0" xfId="0" applyFont="1" applyFill="1" applyAlignment="1">
      <alignment vertical="top"/>
    </xf>
    <xf numFmtId="0" fontId="3" fillId="33" borderId="0" xfId="0" applyFont="1" applyFill="1" applyAlignment="1">
      <alignment horizontal="right" vertical="top" wrapText="1"/>
    </xf>
    <xf numFmtId="0" fontId="32" fillId="33" borderId="0" xfId="0" applyFont="1" applyFill="1"/>
    <xf numFmtId="1" fontId="6" fillId="33" borderId="1" xfId="0" applyNumberFormat="1" applyFont="1" applyFill="1" applyBorder="1"/>
    <xf numFmtId="0" fontId="34" fillId="33" borderId="0" xfId="0" applyFont="1" applyFill="1" applyBorder="1" applyAlignment="1">
      <alignment horizontal="left" vertical="top"/>
    </xf>
    <xf numFmtId="1" fontId="34" fillId="33" borderId="0" xfId="0" applyNumberFormat="1" applyFont="1" applyFill="1" applyBorder="1"/>
    <xf numFmtId="0" fontId="34" fillId="33" borderId="1" xfId="0" applyFont="1" applyFill="1" applyBorder="1" applyAlignment="1">
      <alignment horizontal="left" vertical="top"/>
    </xf>
    <xf numFmtId="1" fontId="34" fillId="33" borderId="1" xfId="0" applyNumberFormat="1" applyFont="1" applyFill="1" applyBorder="1"/>
    <xf numFmtId="1" fontId="4" fillId="33" borderId="0" xfId="88" applyNumberFormat="1" applyFont="1" applyFill="1" applyBorder="1"/>
    <xf numFmtId="0" fontId="30" fillId="0" borderId="0" xfId="0" applyFont="1" applyBorder="1" applyAlignment="1">
      <alignment horizontal="left"/>
    </xf>
    <xf numFmtId="0" fontId="3" fillId="0" borderId="0" xfId="0" applyFont="1" applyBorder="1"/>
    <xf numFmtId="0" fontId="5" fillId="0" borderId="0" xfId="0" applyFont="1" applyBorder="1"/>
    <xf numFmtId="0" fontId="4" fillId="0" borderId="0" xfId="0" applyFont="1" applyBorder="1"/>
    <xf numFmtId="0" fontId="3" fillId="33" borderId="0" xfId="88" applyFont="1" applyFill="1"/>
    <xf numFmtId="0" fontId="33" fillId="33" borderId="0" xfId="88" applyFont="1" applyFill="1"/>
    <xf numFmtId="0" fontId="3" fillId="0" borderId="0" xfId="88" applyFont="1"/>
    <xf numFmtId="0" fontId="3" fillId="0" borderId="0" xfId="88" applyFont="1" applyAlignment="1">
      <alignment horizontal="left" vertical="top"/>
    </xf>
    <xf numFmtId="0" fontId="3" fillId="0" borderId="1" xfId="88" applyFont="1" applyBorder="1" applyAlignment="1">
      <alignment horizontal="right" vertical="top" wrapText="1"/>
    </xf>
    <xf numFmtId="0" fontId="5" fillId="0" borderId="0" xfId="88" applyFont="1" applyBorder="1" applyAlignment="1">
      <alignment horizontal="left" vertical="top"/>
    </xf>
    <xf numFmtId="0" fontId="7" fillId="0" borderId="0" xfId="88" applyFont="1" applyAlignment="1">
      <alignment horizontal="right" vertical="top" wrapText="1"/>
    </xf>
    <xf numFmtId="1" fontId="7" fillId="0" borderId="0" xfId="88" applyNumberFormat="1" applyFont="1" applyAlignment="1">
      <alignment horizontal="right" vertical="top" wrapText="1"/>
    </xf>
    <xf numFmtId="1" fontId="4" fillId="0" borderId="0" xfId="88" applyNumberFormat="1" applyFont="1" applyAlignment="1">
      <alignment horizontal="center" vertical="top" wrapText="1"/>
    </xf>
    <xf numFmtId="0" fontId="7" fillId="0" borderId="0" xfId="88" applyFont="1"/>
    <xf numFmtId="0" fontId="3" fillId="0" borderId="0" xfId="88" applyFont="1" applyAlignment="1">
      <alignment horizontal="left" vertical="top" wrapText="1"/>
    </xf>
    <xf numFmtId="0" fontId="3" fillId="0" borderId="1" xfId="88" applyFont="1" applyBorder="1" applyAlignment="1">
      <alignment horizontal="left" vertical="top"/>
    </xf>
    <xf numFmtId="0" fontId="7" fillId="0" borderId="1" xfId="88" applyFont="1" applyBorder="1"/>
    <xf numFmtId="0" fontId="3" fillId="0" borderId="0" xfId="0" applyFont="1" applyBorder="1" applyAlignment="1">
      <alignment vertical="top"/>
    </xf>
    <xf numFmtId="0" fontId="6" fillId="0" borderId="0" xfId="0" applyFont="1" applyFill="1"/>
    <xf numFmtId="0" fontId="6" fillId="0" borderId="0" xfId="0" applyFont="1" applyFill="1" applyAlignment="1">
      <alignment horizontal="left" vertical="top"/>
    </xf>
    <xf numFmtId="0" fontId="6" fillId="0" borderId="0" xfId="0" applyFont="1" applyFill="1" applyAlignment="1">
      <alignment horizontal="right" vertical="top" wrapText="1"/>
    </xf>
    <xf numFmtId="0" fontId="5" fillId="0" borderId="0" xfId="0" applyFont="1" applyFill="1" applyBorder="1" applyAlignment="1">
      <alignment horizontal="left" vertical="top"/>
    </xf>
    <xf numFmtId="0" fontId="6"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0" xfId="0" applyFont="1" applyFill="1" applyBorder="1"/>
    <xf numFmtId="0" fontId="7" fillId="0" borderId="0" xfId="0" applyFont="1" applyFill="1"/>
    <xf numFmtId="0" fontId="6" fillId="0" borderId="1" xfId="0" applyFont="1" applyFill="1" applyBorder="1" applyAlignment="1">
      <alignment horizontal="left" vertical="top"/>
    </xf>
    <xf numFmtId="0" fontId="6" fillId="0" borderId="1" xfId="0" applyFont="1" applyFill="1" applyBorder="1" applyAlignment="1">
      <alignment horizontal="right" vertical="top" wrapText="1"/>
    </xf>
    <xf numFmtId="0" fontId="7" fillId="0" borderId="1" xfId="0" applyFont="1" applyFill="1" applyBorder="1"/>
    <xf numFmtId="0" fontId="6" fillId="0" borderId="1" xfId="0" applyFont="1" applyFill="1" applyBorder="1"/>
    <xf numFmtId="0" fontId="29" fillId="0" borderId="0" xfId="0" applyFont="1" applyFill="1"/>
    <xf numFmtId="0" fontId="4" fillId="0" borderId="0" xfId="0" applyFont="1" applyFill="1"/>
    <xf numFmtId="3" fontId="6" fillId="0" borderId="0" xfId="0" applyNumberFormat="1" applyFont="1" applyFill="1" applyAlignment="1">
      <alignment horizontal="right" vertical="top" wrapText="1"/>
    </xf>
    <xf numFmtId="3" fontId="6" fillId="0" borderId="0" xfId="0" applyNumberFormat="1" applyFont="1" applyFill="1" applyBorder="1" applyAlignment="1">
      <alignment horizontal="right" vertical="top" wrapText="1"/>
    </xf>
    <xf numFmtId="3" fontId="7" fillId="0" borderId="0" xfId="0" applyNumberFormat="1" applyFont="1" applyFill="1" applyAlignment="1">
      <alignment horizontal="right" vertical="top" wrapText="1"/>
    </xf>
    <xf numFmtId="3" fontId="3" fillId="0" borderId="0" xfId="88" applyNumberFormat="1" applyFont="1" applyAlignment="1">
      <alignment horizontal="right" vertical="top" wrapText="1"/>
    </xf>
    <xf numFmtId="3" fontId="7" fillId="0" borderId="0" xfId="88" applyNumberFormat="1" applyFont="1" applyAlignment="1">
      <alignment horizontal="right" vertical="top" wrapText="1"/>
    </xf>
    <xf numFmtId="0" fontId="3" fillId="0" borderId="0" xfId="88" applyFont="1" applyFill="1"/>
    <xf numFmtId="0" fontId="33" fillId="0" borderId="0" xfId="88" applyFont="1" applyFill="1"/>
    <xf numFmtId="0" fontId="5" fillId="0" borderId="0" xfId="0" applyFont="1" applyFill="1"/>
    <xf numFmtId="0" fontId="5" fillId="0" borderId="0" xfId="0" applyFont="1" applyFill="1" applyBorder="1" applyAlignment="1">
      <alignment horizontal="left"/>
    </xf>
    <xf numFmtId="0" fontId="6" fillId="0" borderId="0" xfId="0" applyFont="1" applyFill="1" applyBorder="1" applyAlignment="1">
      <alignment vertical="top"/>
    </xf>
    <xf numFmtId="3" fontId="6" fillId="0" borderId="0" xfId="0" applyNumberFormat="1" applyFont="1" applyFill="1" applyBorder="1" applyAlignment="1">
      <alignment vertical="top"/>
    </xf>
    <xf numFmtId="0" fontId="3"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0" fontId="6" fillId="0" borderId="0" xfId="0" applyFont="1" applyFill="1" applyBorder="1" applyAlignment="1">
      <alignment vertical="top" wrapText="1"/>
    </xf>
    <xf numFmtId="0" fontId="4" fillId="0" borderId="0" xfId="0" applyFont="1" applyFill="1" applyAlignment="1">
      <alignment vertical="top"/>
    </xf>
    <xf numFmtId="0" fontId="30" fillId="0" borderId="0" xfId="88" applyFont="1" applyFill="1"/>
    <xf numFmtId="0" fontId="3" fillId="0" borderId="0" xfId="88" applyFont="1" applyFill="1" applyBorder="1"/>
    <xf numFmtId="0" fontId="3" fillId="0" borderId="0" xfId="0" applyFont="1" applyFill="1"/>
    <xf numFmtId="0" fontId="3" fillId="0" borderId="0" xfId="0" applyFont="1" applyFill="1" applyBorder="1"/>
    <xf numFmtId="3" fontId="3" fillId="0" borderId="0" xfId="0" applyNumberFormat="1" applyFont="1" applyFill="1"/>
    <xf numFmtId="3" fontId="3" fillId="0" borderId="0" xfId="0" applyNumberFormat="1" applyFont="1" applyFill="1" applyBorder="1" applyAlignment="1">
      <alignment vertical="top"/>
    </xf>
    <xf numFmtId="0" fontId="3" fillId="0" borderId="0" xfId="0" applyNumberFormat="1" applyFont="1" applyFill="1" applyBorder="1" applyAlignment="1">
      <alignment vertical="top"/>
    </xf>
    <xf numFmtId="0" fontId="3" fillId="0" borderId="0" xfId="0" applyNumberFormat="1" applyFont="1" applyFill="1" applyAlignment="1"/>
    <xf numFmtId="1" fontId="3" fillId="0" borderId="0" xfId="0" applyNumberFormat="1" applyFont="1" applyFill="1"/>
    <xf numFmtId="1" fontId="3" fillId="0" borderId="0" xfId="0" applyNumberFormat="1" applyFont="1" applyFill="1" applyBorder="1"/>
    <xf numFmtId="1" fontId="3" fillId="0" borderId="0" xfId="0" applyNumberFormat="1" applyFont="1" applyFill="1" applyBorder="1" applyAlignment="1">
      <alignment vertical="top"/>
    </xf>
    <xf numFmtId="0" fontId="6" fillId="0" borderId="0" xfId="0" applyNumberFormat="1" applyFont="1" applyFill="1" applyBorder="1" applyAlignment="1">
      <alignment vertical="top"/>
    </xf>
    <xf numFmtId="1" fontId="6" fillId="0" borderId="0" xfId="0" applyNumberFormat="1" applyFont="1" applyFill="1"/>
    <xf numFmtId="1" fontId="6" fillId="0" borderId="0" xfId="0" applyNumberFormat="1" applyFont="1" applyFill="1" applyBorder="1"/>
    <xf numFmtId="1" fontId="6" fillId="0" borderId="0" xfId="0" applyNumberFormat="1" applyFont="1" applyFill="1" applyBorder="1" applyAlignment="1">
      <alignment vertical="top"/>
    </xf>
    <xf numFmtId="3" fontId="6" fillId="0" borderId="0" xfId="0" applyNumberFormat="1" applyFont="1" applyFill="1"/>
    <xf numFmtId="3" fontId="6" fillId="0" borderId="0" xfId="0" applyNumberFormat="1" applyFont="1" applyFill="1" applyBorder="1"/>
    <xf numFmtId="0" fontId="3" fillId="0" borderId="0" xfId="0" applyFont="1" applyFill="1" applyAlignment="1">
      <alignment horizontal="right" vertical="top" wrapText="1"/>
    </xf>
    <xf numFmtId="0" fontId="10" fillId="0" borderId="0" xfId="1" applyFont="1" applyFill="1" applyBorder="1" applyAlignment="1" applyProtection="1">
      <alignment wrapText="1"/>
    </xf>
    <xf numFmtId="0" fontId="30" fillId="0" borderId="0" xfId="88" applyFont="1" applyFill="1" applyAlignment="1">
      <alignment wrapText="1"/>
    </xf>
    <xf numFmtId="0" fontId="6" fillId="0" borderId="0" xfId="0" applyFont="1" applyFill="1" applyAlignment="1">
      <alignment horizontal="right"/>
    </xf>
    <xf numFmtId="0" fontId="6" fillId="0" borderId="0" xfId="0" applyFont="1" applyFill="1" applyAlignment="1"/>
    <xf numFmtId="0" fontId="29" fillId="0" borderId="0" xfId="0" applyFont="1" applyFill="1" applyBorder="1" applyAlignment="1">
      <alignment horizontal="left" vertical="top"/>
    </xf>
    <xf numFmtId="0" fontId="8" fillId="0" borderId="0" xfId="0" applyFont="1" applyFill="1"/>
    <xf numFmtId="0" fontId="35" fillId="0" borderId="0" xfId="0" applyFont="1" applyFill="1" applyBorder="1" applyAlignment="1">
      <alignment vertical="center"/>
    </xf>
    <xf numFmtId="0" fontId="3" fillId="0" borderId="0" xfId="0" applyFont="1" applyFill="1" applyAlignment="1"/>
    <xf numFmtId="0" fontId="35" fillId="0" borderId="0" xfId="0" applyFont="1" applyFill="1" applyAlignment="1"/>
    <xf numFmtId="3" fontId="6" fillId="0" borderId="0" xfId="0" applyNumberFormat="1" applyFont="1" applyFill="1" applyAlignment="1">
      <alignment horizontal="right"/>
    </xf>
    <xf numFmtId="0" fontId="4" fillId="0" borderId="0" xfId="88" applyFont="1" applyFill="1" applyAlignment="1">
      <alignment horizontal="left" vertical="top" wrapText="1"/>
    </xf>
    <xf numFmtId="0" fontId="3" fillId="0" borderId="0" xfId="0" applyFont="1" applyFill="1" applyAlignment="1">
      <alignment horizontal="right"/>
    </xf>
    <xf numFmtId="0" fontId="6" fillId="0" borderId="0" xfId="0" applyNumberFormat="1" applyFont="1" applyFill="1" applyBorder="1" applyAlignment="1">
      <alignment horizontal="right" vertical="top"/>
    </xf>
    <xf numFmtId="0" fontId="5" fillId="0" borderId="0" xfId="0" applyNumberFormat="1" applyFont="1" applyFill="1" applyBorder="1" applyAlignment="1">
      <alignment horizontal="right" vertical="top"/>
    </xf>
    <xf numFmtId="0" fontId="30" fillId="0" borderId="0" xfId="0" applyFont="1" applyBorder="1" applyAlignment="1"/>
    <xf numFmtId="0" fontId="30" fillId="0" borderId="0" xfId="88" applyFont="1" applyFill="1" applyAlignment="1">
      <alignment vertical="top"/>
    </xf>
    <xf numFmtId="0" fontId="4" fillId="0" borderId="0" xfId="46" applyFont="1" applyFill="1" applyAlignment="1"/>
    <xf numFmtId="3" fontId="3" fillId="0" borderId="0" xfId="88" applyNumberFormat="1" applyFont="1" applyFill="1" applyAlignment="1">
      <alignment horizontal="right" vertical="top" wrapText="1"/>
    </xf>
    <xf numFmtId="0" fontId="3" fillId="0" borderId="0" xfId="0" applyFont="1" applyFill="1" applyBorder="1" applyAlignment="1">
      <alignment vertical="top"/>
    </xf>
    <xf numFmtId="0" fontId="10" fillId="0" borderId="0" xfId="1" applyFont="1" applyFill="1" applyBorder="1" applyAlignment="1" applyProtection="1">
      <alignment horizontal="left"/>
    </xf>
    <xf numFmtId="0" fontId="5" fillId="0" borderId="1" xfId="0"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right" vertical="top" wrapText="1"/>
    </xf>
    <xf numFmtId="0" fontId="3" fillId="33" borderId="1" xfId="88" applyFont="1" applyFill="1" applyBorder="1"/>
    <xf numFmtId="0" fontId="38" fillId="34" borderId="0" xfId="0" applyFont="1" applyFill="1" applyBorder="1" applyAlignment="1">
      <alignment horizontal="center" vertical="top"/>
    </xf>
    <xf numFmtId="0" fontId="6" fillId="0" borderId="0" xfId="0" applyFont="1" applyFill="1" applyAlignment="1">
      <alignment horizontal="center" vertical="top" wrapText="1"/>
    </xf>
    <xf numFmtId="0" fontId="6" fillId="0" borderId="0" xfId="0" applyFont="1" applyFill="1" applyBorder="1" applyAlignment="1">
      <alignment horizontal="center" vertical="top"/>
    </xf>
    <xf numFmtId="164" fontId="3" fillId="33" borderId="0" xfId="88" applyNumberFormat="1" applyFont="1" applyFill="1" applyAlignment="1">
      <alignment horizontal="center"/>
    </xf>
    <xf numFmtId="165" fontId="6" fillId="0" borderId="0" xfId="0" applyNumberFormat="1" applyFont="1" applyFill="1" applyBorder="1" applyAlignment="1">
      <alignment horizontal="center" vertical="top"/>
    </xf>
    <xf numFmtId="0" fontId="4" fillId="0" borderId="0" xfId="0" applyFont="1" applyFill="1"/>
    <xf numFmtId="0" fontId="3" fillId="0" borderId="0" xfId="0" applyFont="1" applyFill="1" applyAlignment="1">
      <alignment horizontal="left" vertical="top"/>
    </xf>
    <xf numFmtId="3" fontId="6" fillId="0" borderId="0" xfId="0" applyNumberFormat="1" applyFont="1" applyFill="1" applyBorder="1" applyAlignment="1">
      <alignment horizontal="right"/>
    </xf>
    <xf numFmtId="164" fontId="6" fillId="0" borderId="0" xfId="0" applyNumberFormat="1" applyFont="1" applyFill="1" applyAlignment="1">
      <alignment horizontal="center" vertical="top" wrapText="1"/>
    </xf>
    <xf numFmtId="0" fontId="3" fillId="33" borderId="0" xfId="0" applyFont="1" applyFill="1" applyAlignment="1">
      <alignment horizontal="left" vertical="center"/>
    </xf>
    <xf numFmtId="0" fontId="5" fillId="0" borderId="0" xfId="0" applyFont="1" applyFill="1" applyBorder="1" applyAlignment="1">
      <alignment vertical="center"/>
    </xf>
    <xf numFmtId="0" fontId="4" fillId="33" borderId="0" xfId="88" applyFont="1" applyFill="1" applyAlignment="1">
      <alignment vertical="top" wrapText="1"/>
    </xf>
    <xf numFmtId="0" fontId="3" fillId="0" borderId="0" xfId="0" applyFont="1" applyFill="1" applyBorder="1" applyAlignment="1">
      <alignment horizontal="left"/>
    </xf>
    <xf numFmtId="0" fontId="3" fillId="0" borderId="0" xfId="0" applyFont="1" applyFill="1" applyBorder="1" applyAlignment="1"/>
    <xf numFmtId="0" fontId="6" fillId="0" borderId="0" xfId="0" applyFont="1" applyFill="1" applyBorder="1" applyAlignment="1"/>
    <xf numFmtId="0" fontId="3" fillId="0" borderId="0" xfId="0" applyNumberFormat="1" applyFont="1" applyFill="1" applyBorder="1" applyAlignment="1">
      <alignment horizontal="right" vertical="top"/>
    </xf>
    <xf numFmtId="0" fontId="30" fillId="0" borderId="0" xfId="0" applyFont="1" applyBorder="1" applyAlignment="1">
      <alignment horizontal="left"/>
    </xf>
    <xf numFmtId="0" fontId="4" fillId="0" borderId="0" xfId="0" applyFont="1" applyBorder="1"/>
    <xf numFmtId="0" fontId="4" fillId="0" borderId="0" xfId="0" applyFont="1" applyFill="1" applyAlignment="1">
      <alignment horizontal="left"/>
    </xf>
    <xf numFmtId="0" fontId="4" fillId="0" borderId="0" xfId="0" applyFont="1" applyFill="1"/>
    <xf numFmtId="0" fontId="4" fillId="0" borderId="0" xfId="88" applyFont="1" applyFill="1" applyAlignment="1">
      <alignment horizontal="left" vertical="top" wrapText="1"/>
    </xf>
    <xf numFmtId="0" fontId="4" fillId="0" borderId="0" xfId="46" applyFont="1" applyFill="1" applyAlignment="1">
      <alignment horizontal="left"/>
    </xf>
    <xf numFmtId="0" fontId="4" fillId="33" borderId="0" xfId="88" applyFont="1" applyFill="1" applyAlignment="1">
      <alignment horizontal="left" vertical="top" wrapText="1"/>
    </xf>
    <xf numFmtId="0" fontId="3"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Alignment="1">
      <alignment horizontal="right" vertical="center"/>
    </xf>
    <xf numFmtId="0" fontId="0" fillId="0" borderId="0" xfId="0" applyAlignment="1">
      <alignment vertical="center"/>
    </xf>
    <xf numFmtId="0" fontId="29" fillId="33" borderId="0" xfId="88" applyFont="1" applyFill="1" applyBorder="1" applyAlignment="1">
      <alignment horizontal="left" vertical="top"/>
    </xf>
    <xf numFmtId="0" fontId="29" fillId="0" borderId="0" xfId="88" applyFont="1" applyFill="1" applyAlignment="1">
      <alignment horizontal="left" vertical="top" wrapText="1"/>
    </xf>
    <xf numFmtId="0" fontId="4" fillId="0" borderId="0" xfId="0" applyFont="1" applyFill="1" applyAlignment="1">
      <alignment wrapText="1"/>
    </xf>
    <xf numFmtId="0" fontId="10" fillId="33" borderId="0" xfId="1" applyFont="1" applyFill="1" applyAlignment="1" applyProtection="1"/>
    <xf numFmtId="0" fontId="38" fillId="33" borderId="0" xfId="85" applyFont="1" applyFill="1" applyBorder="1" applyAlignment="1">
      <alignment horizontal="left" vertical="top"/>
    </xf>
    <xf numFmtId="0" fontId="10" fillId="0" borderId="0" xfId="1" applyFont="1" applyFill="1" applyBorder="1" applyAlignment="1" applyProtection="1"/>
    <xf numFmtId="0" fontId="30" fillId="0" borderId="0" xfId="88" applyFont="1" applyFill="1" applyAlignment="1"/>
    <xf numFmtId="0" fontId="10" fillId="0" borderId="0" xfId="1" applyFont="1" applyAlignment="1" applyProtection="1"/>
    <xf numFmtId="0" fontId="6" fillId="33" borderId="0" xfId="0" applyFont="1" applyFill="1" applyAlignment="1"/>
    <xf numFmtId="0" fontId="3" fillId="0" borderId="0" xfId="88" applyFont="1" applyAlignment="1"/>
    <xf numFmtId="0" fontId="30" fillId="33" borderId="0" xfId="0" applyFont="1" applyFill="1" applyAlignment="1">
      <alignment horizontal="left" wrapText="1"/>
    </xf>
    <xf numFmtId="0" fontId="6" fillId="0" borderId="0" xfId="0" applyNumberFormat="1" applyFont="1" applyFill="1" applyBorder="1" applyAlignment="1"/>
    <xf numFmtId="0" fontId="6" fillId="33" borderId="1" xfId="0" applyFont="1" applyFill="1" applyBorder="1" applyAlignment="1"/>
    <xf numFmtId="0" fontId="30" fillId="33" borderId="0" xfId="88" applyFont="1" applyFill="1" applyAlignment="1">
      <alignment wrapText="1"/>
    </xf>
    <xf numFmtId="0" fontId="3" fillId="33" borderId="0" xfId="88" applyFont="1" applyFill="1" applyAlignment="1"/>
    <xf numFmtId="0" fontId="0" fillId="0" borderId="0" xfId="0" applyAlignment="1"/>
    <xf numFmtId="0" fontId="10" fillId="0" borderId="0" xfId="1" applyFont="1" applyFill="1" applyBorder="1" applyAlignment="1" applyProtection="1"/>
    <xf numFmtId="0" fontId="10" fillId="0" borderId="0" xfId="1" applyFill="1" applyBorder="1" applyAlignment="1" applyProtection="1">
      <alignment horizontal="left"/>
    </xf>
    <xf numFmtId="0" fontId="4" fillId="0" borderId="0" xfId="0" applyFont="1" applyBorder="1"/>
    <xf numFmtId="0" fontId="10" fillId="0" borderId="0" xfId="1" applyFont="1" applyBorder="1" applyAlignment="1" applyProtection="1"/>
    <xf numFmtId="0" fontId="10" fillId="0" borderId="0" xfId="1" applyFont="1" applyBorder="1" applyAlignment="1" applyProtection="1">
      <alignment horizontal="left" wrapText="1"/>
    </xf>
    <xf numFmtId="0" fontId="10" fillId="0" borderId="0" xfId="1" applyBorder="1" applyAlignment="1" applyProtection="1">
      <alignment horizontal="left" wrapText="1"/>
    </xf>
    <xf numFmtId="0" fontId="30" fillId="0" borderId="0" xfId="0" applyFont="1" applyBorder="1" applyAlignment="1">
      <alignment horizontal="left"/>
    </xf>
    <xf numFmtId="0" fontId="10" fillId="0" borderId="0" xfId="1" applyBorder="1" applyAlignment="1" applyProtection="1">
      <alignment horizontal="left"/>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0" fillId="0" borderId="0" xfId="0" applyFont="1" applyFill="1" applyAlignment="1">
      <alignment wrapText="1"/>
    </xf>
    <xf numFmtId="0" fontId="30" fillId="0" borderId="0" xfId="0" applyFont="1" applyFill="1" applyAlignment="1">
      <alignment vertical="top" wrapText="1"/>
    </xf>
    <xf numFmtId="0" fontId="10" fillId="33" borderId="0" xfId="1" applyFont="1" applyFill="1" applyAlignment="1" applyProtection="1"/>
    <xf numFmtId="0" fontId="6" fillId="0" borderId="11" xfId="0" applyFont="1" applyFill="1" applyBorder="1" applyAlignment="1">
      <alignment horizontal="right" vertical="top" wrapText="1"/>
    </xf>
    <xf numFmtId="0" fontId="6" fillId="0" borderId="0" xfId="0" applyFont="1" applyFill="1" applyAlignment="1">
      <alignment horizontal="right" vertical="top" wrapText="1"/>
    </xf>
    <xf numFmtId="0" fontId="7" fillId="0" borderId="11" xfId="0" applyFont="1" applyFill="1" applyBorder="1" applyAlignment="1">
      <alignment horizontal="right" vertical="top" wrapText="1"/>
    </xf>
    <xf numFmtId="0" fontId="7" fillId="0" borderId="0" xfId="0" applyFont="1" applyFill="1" applyAlignment="1">
      <alignment horizontal="right" vertical="top" wrapText="1"/>
    </xf>
    <xf numFmtId="0" fontId="4" fillId="0" borderId="0" xfId="88" applyFont="1" applyFill="1" applyAlignment="1">
      <alignment horizontal="left"/>
    </xf>
    <xf numFmtId="0" fontId="30" fillId="0" borderId="0" xfId="88" applyFont="1" applyFill="1" applyAlignment="1">
      <alignment horizontal="left" vertical="top" wrapText="1"/>
    </xf>
    <xf numFmtId="0" fontId="4" fillId="0" borderId="0" xfId="0" applyFont="1" applyFill="1" applyAlignment="1">
      <alignment wrapText="1"/>
    </xf>
    <xf numFmtId="0" fontId="4" fillId="0" borderId="0" xfId="0" applyFont="1" applyFill="1"/>
    <xf numFmtId="0" fontId="30" fillId="0" borderId="0" xfId="88" applyFont="1" applyFill="1" applyAlignment="1"/>
    <xf numFmtId="0" fontId="4" fillId="0" borderId="0" xfId="88" applyFont="1" applyFill="1" applyAlignment="1">
      <alignment horizontal="left" vertical="top" wrapText="1"/>
    </xf>
    <xf numFmtId="0" fontId="4" fillId="0" borderId="0" xfId="88" applyFont="1" applyFill="1" applyAlignment="1">
      <alignment horizontal="left" vertical="top"/>
    </xf>
    <xf numFmtId="0" fontId="5" fillId="0" borderId="11" xfId="0"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30" fillId="0" borderId="0" xfId="88" applyFont="1" applyFill="1" applyAlignment="1">
      <alignment wrapText="1"/>
    </xf>
    <xf numFmtId="0" fontId="4" fillId="0" borderId="0" xfId="46" applyFont="1" applyFill="1" applyAlignment="1">
      <alignment horizontal="left"/>
    </xf>
    <xf numFmtId="0" fontId="5" fillId="33" borderId="0" xfId="0" applyFont="1" applyFill="1" applyAlignment="1">
      <alignment horizontal="left" vertical="center"/>
    </xf>
    <xf numFmtId="16" fontId="5" fillId="0" borderId="11" xfId="0" quotePrefix="1" applyNumberFormat="1" applyFont="1" applyFill="1" applyBorder="1" applyAlignment="1">
      <alignment horizontal="right" vertical="top" wrapText="1"/>
    </xf>
    <xf numFmtId="16" fontId="5" fillId="0" borderId="1" xfId="0" quotePrefix="1" applyNumberFormat="1" applyFont="1" applyFill="1" applyBorder="1" applyAlignment="1">
      <alignment horizontal="right" vertical="top" wrapText="1"/>
    </xf>
    <xf numFmtId="17" fontId="5" fillId="0" borderId="11" xfId="0" quotePrefix="1" applyNumberFormat="1" applyFont="1" applyFill="1" applyBorder="1" applyAlignment="1">
      <alignment horizontal="right" vertical="top" wrapText="1"/>
    </xf>
    <xf numFmtId="17" fontId="5" fillId="0" borderId="1" xfId="0" quotePrefix="1" applyNumberFormat="1" applyFont="1" applyFill="1" applyBorder="1" applyAlignment="1">
      <alignment horizontal="right" vertical="top" wrapText="1"/>
    </xf>
    <xf numFmtId="0" fontId="3" fillId="33" borderId="11" xfId="0" applyFont="1" applyFill="1" applyBorder="1" applyAlignment="1">
      <alignment horizontal="right" vertical="top" wrapText="1"/>
    </xf>
    <xf numFmtId="0" fontId="3" fillId="33" borderId="0" xfId="0" applyFont="1" applyFill="1" applyAlignment="1">
      <alignment horizontal="right" vertical="top" wrapText="1"/>
    </xf>
    <xf numFmtId="0" fontId="5" fillId="33" borderId="1" xfId="0" applyFont="1" applyFill="1" applyBorder="1" applyAlignment="1">
      <alignment horizontal="center" vertical="center"/>
    </xf>
    <xf numFmtId="0" fontId="4" fillId="33" borderId="0" xfId="88" applyFont="1" applyFill="1" applyAlignment="1">
      <alignment horizontal="left" vertical="top" wrapText="1"/>
    </xf>
    <xf numFmtId="0" fontId="30" fillId="33" borderId="0" xfId="88" applyFont="1" applyFill="1" applyAlignment="1">
      <alignment wrapText="1"/>
    </xf>
    <xf numFmtId="0" fontId="10" fillId="33" borderId="0" xfId="1" applyFont="1" applyFill="1" applyBorder="1" applyAlignment="1" applyProtection="1">
      <alignment horizontal="left"/>
    </xf>
    <xf numFmtId="0" fontId="5" fillId="0" borderId="0" xfId="0" applyFont="1" applyFill="1" applyBorder="1" applyAlignment="1">
      <alignment horizontal="left"/>
    </xf>
    <xf numFmtId="0" fontId="3" fillId="33" borderId="0" xfId="0" applyFont="1" applyFill="1" applyBorder="1" applyAlignment="1">
      <alignment horizontal="right" vertical="top" wrapText="1"/>
    </xf>
    <xf numFmtId="0" fontId="6" fillId="33" borderId="11" xfId="0" applyFont="1" applyFill="1" applyBorder="1" applyAlignment="1">
      <alignment horizontal="right" vertical="top" wrapText="1"/>
    </xf>
    <xf numFmtId="0" fontId="6" fillId="33" borderId="0" xfId="0" applyFont="1" applyFill="1" applyBorder="1" applyAlignment="1">
      <alignment horizontal="right" vertical="top" wrapText="1"/>
    </xf>
    <xf numFmtId="0" fontId="6" fillId="33" borderId="0" xfId="0" applyFont="1" applyFill="1" applyAlignment="1">
      <alignment horizontal="right" vertical="top" wrapText="1"/>
    </xf>
    <xf numFmtId="0" fontId="30" fillId="33" borderId="0" xfId="0" applyFont="1" applyFill="1" applyAlignment="1">
      <alignment horizontal="left" wrapText="1"/>
    </xf>
    <xf numFmtId="0" fontId="10" fillId="33" borderId="0" xfId="1" applyFont="1" applyFill="1" applyAlignment="1" applyProtection="1">
      <alignment horizontal="left" wrapText="1"/>
    </xf>
    <xf numFmtId="0" fontId="10" fillId="0" borderId="0" xfId="1" applyFont="1" applyAlignment="1" applyProtection="1"/>
    <xf numFmtId="0" fontId="30" fillId="0" borderId="0" xfId="88" applyFont="1" applyAlignment="1">
      <alignment horizontal="left" wrapText="1"/>
    </xf>
    <xf numFmtId="0" fontId="3" fillId="0" borderId="11" xfId="88" applyFont="1" applyBorder="1" applyAlignment="1">
      <alignment horizontal="right" vertical="top" wrapText="1"/>
    </xf>
    <xf numFmtId="0" fontId="3" fillId="0" borderId="0" xfId="88" applyFont="1" applyAlignment="1">
      <alignment horizontal="right" vertical="top" wrapText="1"/>
    </xf>
    <xf numFmtId="0" fontId="7" fillId="0" borderId="11" xfId="88" applyFont="1" applyBorder="1" applyAlignment="1">
      <alignment horizontal="right" vertical="top" wrapText="1"/>
    </xf>
    <xf numFmtId="0" fontId="7" fillId="0" borderId="0" xfId="88" applyFont="1" applyAlignment="1">
      <alignment horizontal="right" vertical="top" wrapText="1"/>
    </xf>
    <xf numFmtId="0" fontId="5" fillId="0" borderId="1" xfId="88" applyFont="1" applyBorder="1" applyAlignment="1">
      <alignment horizontal="left" vertical="top"/>
    </xf>
    <xf numFmtId="0" fontId="7" fillId="0" borderId="1" xfId="88" applyFont="1" applyBorder="1" applyAlignment="1">
      <alignment horizontal="left" vertical="top"/>
    </xf>
  </cellXfs>
  <cellStyles count="93">
    <cellStyle name="20% - Accent1" xfId="19" builtinId="30" customBuiltin="1"/>
    <cellStyle name="20% - Accent1 2" xfId="48"/>
    <cellStyle name="20% - Accent1 3" xfId="49"/>
    <cellStyle name="20% - Accent1 4" xfId="50"/>
    <cellStyle name="20% - Accent2" xfId="23" builtinId="34" customBuiltin="1"/>
    <cellStyle name="20% - Accent2 2" xfId="51"/>
    <cellStyle name="20% - Accent2 3" xfId="52"/>
    <cellStyle name="20% - Accent2 4" xfId="53"/>
    <cellStyle name="20% - Accent3" xfId="27" builtinId="38" customBuiltin="1"/>
    <cellStyle name="20% - Accent3 2" xfId="54"/>
    <cellStyle name="20% - Accent3 3" xfId="55"/>
    <cellStyle name="20% - Accent3 4" xfId="56"/>
    <cellStyle name="20% - Accent4" xfId="31" builtinId="42" customBuiltin="1"/>
    <cellStyle name="20% - Accent4 2" xfId="57"/>
    <cellStyle name="20% - Accent4 3" xfId="58"/>
    <cellStyle name="20% - Accent4 4" xfId="59"/>
    <cellStyle name="20% - Accent5" xfId="35" builtinId="46" customBuiltin="1"/>
    <cellStyle name="20% - Accent5 2" xfId="60"/>
    <cellStyle name="20% - Accent5 3" xfId="61"/>
    <cellStyle name="20% - Accent5 4" xfId="62"/>
    <cellStyle name="20% - Accent6" xfId="39" builtinId="50" customBuiltin="1"/>
    <cellStyle name="20% - Accent6 2" xfId="63"/>
    <cellStyle name="20% - Accent6 3" xfId="64"/>
    <cellStyle name="20% - Accent6 4" xfId="65"/>
    <cellStyle name="40% - Accent1" xfId="20" builtinId="31" customBuiltin="1"/>
    <cellStyle name="40% - Accent1 2" xfId="66"/>
    <cellStyle name="40% - Accent1 3" xfId="67"/>
    <cellStyle name="40% - Accent1 4" xfId="68"/>
    <cellStyle name="40% - Accent2" xfId="24" builtinId="35" customBuiltin="1"/>
    <cellStyle name="40% - Accent2 2" xfId="69"/>
    <cellStyle name="40% - Accent2 3" xfId="70"/>
    <cellStyle name="40% - Accent2 4" xfId="71"/>
    <cellStyle name="40% - Accent3" xfId="28" builtinId="39" customBuiltin="1"/>
    <cellStyle name="40% - Accent3 2" xfId="72"/>
    <cellStyle name="40% - Accent3 3" xfId="73"/>
    <cellStyle name="40% - Accent3 4" xfId="74"/>
    <cellStyle name="40% - Accent4" xfId="32" builtinId="43" customBuiltin="1"/>
    <cellStyle name="40% - Accent4 2" xfId="75"/>
    <cellStyle name="40% - Accent4 3" xfId="76"/>
    <cellStyle name="40% - Accent4 4" xfId="77"/>
    <cellStyle name="40% - Accent5" xfId="36" builtinId="47" customBuiltin="1"/>
    <cellStyle name="40% - Accent5 2" xfId="78"/>
    <cellStyle name="40% - Accent5 3" xfId="79"/>
    <cellStyle name="40% - Accent5 4" xfId="80"/>
    <cellStyle name="40% - Accent6" xfId="40" builtinId="51" customBuiltin="1"/>
    <cellStyle name="40% - Accent6 2" xfId="81"/>
    <cellStyle name="40% - Accent6 3" xfId="82"/>
    <cellStyle name="40% - Accent6 4" xfId="8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Followed Hyperlink" xfId="45"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2"/>
    <cellStyle name="Normal 2 2" xfId="85"/>
    <cellStyle name="Normal 2 3" xfId="86"/>
    <cellStyle name="Normal 2 4" xfId="87"/>
    <cellStyle name="Normal 2 5" xfId="84"/>
    <cellStyle name="Normal 3" xfId="88"/>
    <cellStyle name="Normal 4" xfId="47"/>
    <cellStyle name="Normal_6.8_1" xfId="46"/>
    <cellStyle name="Note 2" xfId="43"/>
    <cellStyle name="Note 2 2" xfId="90"/>
    <cellStyle name="Note 2 3" xfId="91"/>
    <cellStyle name="Note 2 4" xfId="92"/>
    <cellStyle name="Note 2 5" xfId="89"/>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3965330444203679"/>
        </c:manualLayout>
      </c:layout>
      <c:lineChart>
        <c:grouping val="standard"/>
        <c:varyColors val="0"/>
        <c:ser>
          <c:idx val="2"/>
          <c:order val="0"/>
          <c:tx>
            <c:strRef>
              <c:f>'figures for chart 1'!$B$4</c:f>
              <c:strCache>
                <c:ptCount val="1"/>
                <c:pt idx="0">
                  <c:v>Number registered in year</c:v>
                </c:pt>
              </c:strCache>
            </c:strRef>
          </c:tx>
          <c:spPr>
            <a:ln w="6350">
              <a:solidFill>
                <a:srgbClr val="000000"/>
              </a:solidFill>
              <a:prstDash val="solid"/>
            </a:ln>
          </c:spPr>
          <c:marker>
            <c:symbol val="circle"/>
            <c:size val="8"/>
            <c:spPr>
              <a:solidFill>
                <a:srgbClr val="000000"/>
              </a:solidFill>
              <a:ln>
                <a:solidFill>
                  <a:srgbClr val="000000"/>
                </a:solidFill>
                <a:prstDash val="solid"/>
              </a:ln>
            </c:spPr>
          </c:marker>
          <c:cat>
            <c:numRef>
              <c:f>'figures for chart 1'!$A$7:$A$46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'figures for chart 1'!$B$7:$B$46</c:f>
              <c:numCache>
                <c:formatCode>#,##0</c:formatCode>
                <c:ptCount val="40"/>
                <c:pt idx="0">
                  <c:v>389</c:v>
                </c:pt>
                <c:pt idx="1">
                  <c:v>369</c:v>
                </c:pt>
                <c:pt idx="2">
                  <c:v>348</c:v>
                </c:pt>
                <c:pt idx="3">
                  <c:v>355</c:v>
                </c:pt>
                <c:pt idx="4">
                  <c:v>351</c:v>
                </c:pt>
                <c:pt idx="5">
                  <c:v>369</c:v>
                </c:pt>
                <c:pt idx="6">
                  <c:v>395</c:v>
                </c:pt>
                <c:pt idx="7">
                  <c:v>384</c:v>
                </c:pt>
                <c:pt idx="8">
                  <c:v>384</c:v>
                </c:pt>
                <c:pt idx="9">
                  <c:v>427</c:v>
                </c:pt>
                <c:pt idx="10">
                  <c:v>449</c:v>
                </c:pt>
                <c:pt idx="11">
                  <c:v>436</c:v>
                </c:pt>
                <c:pt idx="12">
                  <c:v>431</c:v>
                </c:pt>
                <c:pt idx="13">
                  <c:v>410</c:v>
                </c:pt>
                <c:pt idx="14">
                  <c:v>451</c:v>
                </c:pt>
                <c:pt idx="15">
                  <c:v>550</c:v>
                </c:pt>
                <c:pt idx="16">
                  <c:v>627</c:v>
                </c:pt>
                <c:pt idx="17">
                  <c:v>775</c:v>
                </c:pt>
                <c:pt idx="18">
                  <c:v>861</c:v>
                </c:pt>
                <c:pt idx="19">
                  <c:v>915</c:v>
                </c:pt>
                <c:pt idx="20">
                  <c:v>1021</c:v>
                </c:pt>
                <c:pt idx="21">
                  <c:v>1144</c:v>
                </c:pt>
                <c:pt idx="22">
                  <c:v>1228</c:v>
                </c:pt>
                <c:pt idx="23">
                  <c:v>1334</c:v>
                </c:pt>
                <c:pt idx="24">
                  <c:v>1354</c:v>
                </c:pt>
                <c:pt idx="25">
                  <c:v>1331</c:v>
                </c:pt>
                <c:pt idx="26">
                  <c:v>1354</c:v>
                </c:pt>
                <c:pt idx="27">
                  <c:v>1417</c:v>
                </c:pt>
                <c:pt idx="28">
                  <c:v>1282</c:v>
                </c:pt>
                <c:pt idx="29">
                  <c:v>1316</c:v>
                </c:pt>
                <c:pt idx="30">
                  <c:v>1180</c:v>
                </c:pt>
                <c:pt idx="31">
                  <c:v>1183</c:v>
                </c:pt>
                <c:pt idx="32">
                  <c:v>1135</c:v>
                </c:pt>
                <c:pt idx="33">
                  <c:v>968</c:v>
                </c:pt>
                <c:pt idx="34">
                  <c:v>1002</c:v>
                </c:pt>
                <c:pt idx="35">
                  <c:v>1036</c:v>
                </c:pt>
                <c:pt idx="36">
                  <c:v>1045</c:v>
                </c:pt>
                <c:pt idx="37">
                  <c:v>1139</c:v>
                </c:pt>
                <c:pt idx="38">
                  <c:v>1120</c:v>
                </c:pt>
                <c:pt idx="39">
                  <c:v>1136</c:v>
                </c:pt>
              </c:numCache>
            </c:numRef>
          </c:val>
          <c:smooth val="0"/>
          <c:extLst>
            <c:ext xmlns:c16="http://schemas.microsoft.com/office/drawing/2014/chart" uri="{C3380CC4-5D6E-409C-BE32-E72D297353CC}">
              <c16:uniqueId val="{00000000-B707-448F-AE0A-7795AD28707B}"/>
            </c:ext>
          </c:extLst>
        </c:ser>
        <c:ser>
          <c:idx val="0"/>
          <c:order val="1"/>
          <c:tx>
            <c:strRef>
              <c:f>'figures for chart 1'!$C$4</c:f>
              <c:strCache>
                <c:ptCount val="1"/>
                <c:pt idx="0">
                  <c:v>5-year moving average</c:v>
                </c:pt>
              </c:strCache>
            </c:strRef>
          </c:tx>
          <c:spPr>
            <a:ln w="38100">
              <a:solidFill>
                <a:srgbClr val="969696"/>
              </a:solidFill>
              <a:prstDash val="solid"/>
            </a:ln>
          </c:spPr>
          <c:marker>
            <c:symbol val="none"/>
          </c:marker>
          <c:cat>
            <c:numRef>
              <c:f>'figures for chart 1'!$A$7:$A$46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'figures for chart 1'!$C$7:$C$46</c:f>
              <c:numCache>
                <c:formatCode>0</c:formatCode>
                <c:ptCount val="40"/>
                <c:pt idx="2" formatCode="#,##0">
                  <c:v>362.4</c:v>
                </c:pt>
                <c:pt idx="3" formatCode="#,##0">
                  <c:v>358.4</c:v>
                </c:pt>
                <c:pt idx="4" formatCode="#,##0">
                  <c:v>363.6</c:v>
                </c:pt>
                <c:pt idx="5" formatCode="#,##0">
                  <c:v>370.8</c:v>
                </c:pt>
                <c:pt idx="6" formatCode="#,##0">
                  <c:v>376.6</c:v>
                </c:pt>
                <c:pt idx="7" formatCode="#,##0">
                  <c:v>391.8</c:v>
                </c:pt>
                <c:pt idx="8" formatCode="#,##0">
                  <c:v>407.8</c:v>
                </c:pt>
                <c:pt idx="9" formatCode="#,##0">
                  <c:v>416</c:v>
                </c:pt>
                <c:pt idx="10" formatCode="#,##0">
                  <c:v>425.4</c:v>
                </c:pt>
                <c:pt idx="11" formatCode="#,##0">
                  <c:v>430.6</c:v>
                </c:pt>
                <c:pt idx="12" formatCode="#,##0">
                  <c:v>435.4</c:v>
                </c:pt>
                <c:pt idx="13" formatCode="#,##0">
                  <c:v>455.6</c:v>
                </c:pt>
                <c:pt idx="14" formatCode="#,##0">
                  <c:v>493.8</c:v>
                </c:pt>
                <c:pt idx="15" formatCode="#,##0">
                  <c:v>562.6</c:v>
                </c:pt>
                <c:pt idx="16" formatCode="#,##0">
                  <c:v>652.79999999999995</c:v>
                </c:pt>
                <c:pt idx="17" formatCode="#,##0">
                  <c:v>745.6</c:v>
                </c:pt>
                <c:pt idx="18" formatCode="#,##0">
                  <c:v>839.8</c:v>
                </c:pt>
                <c:pt idx="19" formatCode="#,##0">
                  <c:v>943.2</c:v>
                </c:pt>
                <c:pt idx="20" formatCode="#,##0">
                  <c:v>1033.8</c:v>
                </c:pt>
                <c:pt idx="21" formatCode="#,##0">
                  <c:v>1128.4000000000001</c:v>
                </c:pt>
                <c:pt idx="22" formatCode="#,##0">
                  <c:v>1216.2</c:v>
                </c:pt>
                <c:pt idx="23" formatCode="#,##0">
                  <c:v>1278.2</c:v>
                </c:pt>
                <c:pt idx="24" formatCode="#,##0">
                  <c:v>1320.2</c:v>
                </c:pt>
                <c:pt idx="25" formatCode="#,##0">
                  <c:v>1358</c:v>
                </c:pt>
                <c:pt idx="26" formatCode="#,##0">
                  <c:v>1347.6</c:v>
                </c:pt>
                <c:pt idx="27" formatCode="#,##0">
                  <c:v>1340</c:v>
                </c:pt>
                <c:pt idx="28" formatCode="#,##0">
                  <c:v>1309.8</c:v>
                </c:pt>
                <c:pt idx="29" formatCode="#,##0">
                  <c:v>1275.5999999999999</c:v>
                </c:pt>
                <c:pt idx="30" formatCode="#,##0">
                  <c:v>1219.2</c:v>
                </c:pt>
                <c:pt idx="31" formatCode="#,##0">
                  <c:v>1156.4000000000001</c:v>
                </c:pt>
                <c:pt idx="32" formatCode="#,##0">
                  <c:v>1093.5999999999999</c:v>
                </c:pt>
                <c:pt idx="33" formatCode="#,##0">
                  <c:v>1064.8</c:v>
                </c:pt>
                <c:pt idx="34" formatCode="#,##0">
                  <c:v>1037.2</c:v>
                </c:pt>
                <c:pt idx="35" formatCode="#,##0">
                  <c:v>1038</c:v>
                </c:pt>
                <c:pt idx="36" formatCode="#,##0">
                  <c:v>1068.4000000000001</c:v>
                </c:pt>
                <c:pt idx="37" formatCode="#,##0">
                  <c:v>1095.2</c:v>
                </c:pt>
              </c:numCache>
            </c:numRef>
          </c:val>
          <c:smooth val="0"/>
          <c:extLst>
            <c:ext xmlns:c16="http://schemas.microsoft.com/office/drawing/2014/chart" uri="{C3380CC4-5D6E-409C-BE32-E72D297353CC}">
              <c16:uniqueId val="{00000001-B707-448F-AE0A-7795AD28707B}"/>
            </c:ext>
          </c:extLst>
        </c:ser>
        <c:ser>
          <c:idx val="3"/>
          <c:order val="2"/>
          <c:tx>
            <c:strRef>
              <c:f>'figures for chart 1'!$E$4</c:f>
              <c:strCache>
                <c:ptCount val="1"/>
                <c:pt idx="0">
                  <c:v>likely lower</c:v>
                </c:pt>
              </c:strCache>
            </c:strRef>
          </c:tx>
          <c:spPr>
            <a:ln w="38100">
              <a:solidFill>
                <a:srgbClr val="969696"/>
              </a:solidFill>
              <a:prstDash val="sysDash"/>
            </a:ln>
          </c:spPr>
          <c:marker>
            <c:symbol val="none"/>
          </c:marker>
          <c:cat>
            <c:numRef>
              <c:f>'figures for chart 1'!$A$7:$A$46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'figures for chart 1'!$E$7:$E$46</c:f>
              <c:numCache>
                <c:formatCode>0</c:formatCode>
                <c:ptCount val="40"/>
                <c:pt idx="2" formatCode="#,##0">
                  <c:v>324.32638709026946</c:v>
                </c:pt>
                <c:pt idx="3" formatCode="#,##0">
                  <c:v>320.53708938816243</c:v>
                </c:pt>
                <c:pt idx="4" formatCode="#,##0">
                  <c:v>325.46340340303033</c:v>
                </c:pt>
                <c:pt idx="5" formatCode="#,##0">
                  <c:v>332.2876643138851</c:v>
                </c:pt>
                <c:pt idx="6" formatCode="#,##0">
                  <c:v>337.78763083757963</c:v>
                </c:pt>
                <c:pt idx="7" formatCode="#,##0">
                  <c:v>352.21212306778756</c:v>
                </c:pt>
                <c:pt idx="8" formatCode="#,##0">
                  <c:v>367.41188293569508</c:v>
                </c:pt>
                <c:pt idx="9" formatCode="#,##0">
                  <c:v>375.20784389125771</c:v>
                </c:pt>
                <c:pt idx="10" formatCode="#,##0">
                  <c:v>384.14954545704978</c:v>
                </c:pt>
                <c:pt idx="11" formatCode="#,##0">
                  <c:v>389.09819281043298</c:v>
                </c:pt>
                <c:pt idx="12" formatCode="#,##0">
                  <c:v>393.66751864554419</c:v>
                </c:pt>
                <c:pt idx="13" formatCode="#,##0">
                  <c:v>412.91042281774156</c:v>
                </c:pt>
                <c:pt idx="14" formatCode="#,##0">
                  <c:v>449.35677779458382</c:v>
                </c:pt>
                <c:pt idx="15" formatCode="#,##0">
                  <c:v>515.16161891463832</c:v>
                </c:pt>
                <c:pt idx="16" formatCode="#,##0">
                  <c:v>601.70009784745173</c:v>
                </c:pt>
                <c:pt idx="17" formatCode="#,##0">
                  <c:v>690.98864586919683</c:v>
                </c:pt>
                <c:pt idx="18" formatCode="#,##0">
                  <c:v>781.84139408163787</c:v>
                </c:pt>
                <c:pt idx="19" formatCode="#,##0">
                  <c:v>881.77687731806532</c:v>
                </c:pt>
                <c:pt idx="20" formatCode="#,##0">
                  <c:v>969.49447924166998</c:v>
                </c:pt>
                <c:pt idx="21" formatCode="#,##0">
                  <c:v>1061.2166687339784</c:v>
                </c:pt>
                <c:pt idx="22" formatCode="#,##0">
                  <c:v>1146.4518817458134</c:v>
                </c:pt>
                <c:pt idx="23" formatCode="#,##0">
                  <c:v>1206.6961539495951</c:v>
                </c:pt>
                <c:pt idx="24" formatCode="#,##0">
                  <c:v>1247.5308868913346</c:v>
                </c:pt>
                <c:pt idx="25" formatCode="#,##0">
                  <c:v>1284.2978969092469</c:v>
                </c:pt>
                <c:pt idx="26" formatCode="#,##0">
                  <c:v>1274.1806564998024</c:v>
                </c:pt>
                <c:pt idx="27" formatCode="#,##0">
                  <c:v>1266.7879791291075</c:v>
                </c:pt>
                <c:pt idx="28" formatCode="#,##0">
                  <c:v>1237.4176817171485</c:v>
                </c:pt>
                <c:pt idx="29" formatCode="#,##0">
                  <c:v>1204.1689143299641</c:v>
                </c:pt>
                <c:pt idx="30" formatCode="#,##0">
                  <c:v>1149.3659109030555</c:v>
                </c:pt>
                <c:pt idx="31" formatCode="#,##0">
                  <c:v>1088.3882363116497</c:v>
                </c:pt>
                <c:pt idx="32" formatCode="#,##0">
                  <c:v>1027.4607529525774</c:v>
                </c:pt>
                <c:pt idx="33" formatCode="#,##0">
                  <c:v>999.5374533135581</c:v>
                </c:pt>
                <c:pt idx="34" formatCode="#,##0">
                  <c:v>972.78882084606744</c:v>
                </c:pt>
                <c:pt idx="35" formatCode="#,##0">
                  <c:v>973.563985225652</c:v>
                </c:pt>
                <c:pt idx="36" formatCode="#,##0">
                  <c:v>1003.0272227911344</c:v>
                </c:pt>
                <c:pt idx="37" formatCode="#,##0">
                  <c:v>1029.0123878660063</c:v>
                </c:pt>
              </c:numCache>
            </c:numRef>
          </c:val>
          <c:smooth val="0"/>
          <c:extLst>
            <c:ext xmlns:c16="http://schemas.microsoft.com/office/drawing/2014/chart" uri="{C3380CC4-5D6E-409C-BE32-E72D297353CC}">
              <c16:uniqueId val="{00000002-B707-448F-AE0A-7795AD28707B}"/>
            </c:ext>
          </c:extLst>
        </c:ser>
        <c:ser>
          <c:idx val="4"/>
          <c:order val="3"/>
          <c:tx>
            <c:strRef>
              <c:f>'figures for chart 1'!$F$4</c:f>
              <c:strCache>
                <c:ptCount val="1"/>
                <c:pt idx="0">
                  <c:v>likely upper</c:v>
                </c:pt>
              </c:strCache>
            </c:strRef>
          </c:tx>
          <c:spPr>
            <a:ln w="38100">
              <a:solidFill>
                <a:srgbClr val="969696"/>
              </a:solidFill>
              <a:prstDash val="sysDash"/>
            </a:ln>
          </c:spPr>
          <c:marker>
            <c:symbol val="none"/>
          </c:marker>
          <c:cat>
            <c:numRef>
              <c:f>'figures for chart 1'!$A$7:$A$46</c:f>
              <c:numCache>
                <c:formatCode>General</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'figures for chart 1'!$F$7:$F$46</c:f>
              <c:numCache>
                <c:formatCode>0</c:formatCode>
                <c:ptCount val="40"/>
                <c:pt idx="2" formatCode="#,##0">
                  <c:v>400.47361290973049</c:v>
                </c:pt>
                <c:pt idx="3" formatCode="#,##0">
                  <c:v>396.26291061183753</c:v>
                </c:pt>
                <c:pt idx="4" formatCode="#,##0">
                  <c:v>401.73659659696972</c:v>
                </c:pt>
                <c:pt idx="5" formatCode="#,##0">
                  <c:v>409.31233568611492</c:v>
                </c:pt>
                <c:pt idx="6" formatCode="#,##0">
                  <c:v>415.41236916242042</c:v>
                </c:pt>
                <c:pt idx="7" formatCode="#,##0">
                  <c:v>431.38787693221246</c:v>
                </c:pt>
                <c:pt idx="8" formatCode="#,##0">
                  <c:v>448.18811706430495</c:v>
                </c:pt>
                <c:pt idx="9" formatCode="#,##0">
                  <c:v>456.79215610874229</c:v>
                </c:pt>
                <c:pt idx="10" formatCode="#,##0">
                  <c:v>466.65045454295017</c:v>
                </c:pt>
                <c:pt idx="11" formatCode="#,##0">
                  <c:v>472.10180718956707</c:v>
                </c:pt>
                <c:pt idx="12" formatCode="#,##0">
                  <c:v>477.13248135445576</c:v>
                </c:pt>
                <c:pt idx="13" formatCode="#,##0">
                  <c:v>498.28957718225848</c:v>
                </c:pt>
                <c:pt idx="14" formatCode="#,##0">
                  <c:v>538.24322220541626</c:v>
                </c:pt>
                <c:pt idx="15" formatCode="#,##0">
                  <c:v>610.03838108536172</c:v>
                </c:pt>
                <c:pt idx="16" formatCode="#,##0">
                  <c:v>703.89990215254818</c:v>
                </c:pt>
                <c:pt idx="17" formatCode="#,##0">
                  <c:v>800.21135413080322</c:v>
                </c:pt>
                <c:pt idx="18" formatCode="#,##0">
                  <c:v>897.75860591836204</c:v>
                </c:pt>
                <c:pt idx="19" formatCode="#,##0">
                  <c:v>1004.6231226819348</c:v>
                </c:pt>
                <c:pt idx="20" formatCode="#,##0">
                  <c:v>1098.1055207583299</c:v>
                </c:pt>
                <c:pt idx="21" formatCode="#,##0">
                  <c:v>1195.5833312660218</c:v>
                </c:pt>
                <c:pt idx="22" formatCode="#,##0">
                  <c:v>1285.9481182541867</c:v>
                </c:pt>
                <c:pt idx="23" formatCode="#,##0">
                  <c:v>1349.703846050405</c:v>
                </c:pt>
                <c:pt idx="24" formatCode="#,##0">
                  <c:v>1392.8691131086655</c:v>
                </c:pt>
                <c:pt idx="25" formatCode="#,##0">
                  <c:v>1431.7021030907531</c:v>
                </c:pt>
                <c:pt idx="26" formatCode="#,##0">
                  <c:v>1421.0193435001975</c:v>
                </c:pt>
                <c:pt idx="27" formatCode="#,##0">
                  <c:v>1413.2120208708925</c:v>
                </c:pt>
                <c:pt idx="28" formatCode="#,##0">
                  <c:v>1382.1823182828514</c:v>
                </c:pt>
                <c:pt idx="29" formatCode="#,##0">
                  <c:v>1347.0310856700357</c:v>
                </c:pt>
                <c:pt idx="30" formatCode="#,##0">
                  <c:v>1289.0340890969446</c:v>
                </c:pt>
                <c:pt idx="31" formatCode="#,##0">
                  <c:v>1224.4117636883504</c:v>
                </c:pt>
                <c:pt idx="32" formatCode="#,##0">
                  <c:v>1159.7392470474224</c:v>
                </c:pt>
                <c:pt idx="33" formatCode="#,##0">
                  <c:v>1130.0625466864417</c:v>
                </c:pt>
                <c:pt idx="34" formatCode="#,##0">
                  <c:v>1101.6111791539327</c:v>
                </c:pt>
                <c:pt idx="35" formatCode="#,##0">
                  <c:v>1102.436014774348</c:v>
                </c:pt>
                <c:pt idx="36" formatCode="#,##0">
                  <c:v>1133.7727772088658</c:v>
                </c:pt>
                <c:pt idx="37" formatCode="#,##0">
                  <c:v>1161.3876121339938</c:v>
                </c:pt>
              </c:numCache>
            </c:numRef>
          </c:val>
          <c:smooth val="0"/>
          <c:extLst>
            <c:ext xmlns:c16="http://schemas.microsoft.com/office/drawing/2014/chart" uri="{C3380CC4-5D6E-409C-BE32-E72D297353CC}">
              <c16:uniqueId val="{00000003-B707-448F-AE0A-7795AD28707B}"/>
            </c:ext>
          </c:extLst>
        </c:ser>
        <c:dLbls>
          <c:showLegendKey val="0"/>
          <c:showVal val="0"/>
          <c:showCatName val="0"/>
          <c:showSerName val="0"/>
          <c:showPercent val="0"/>
          <c:showBubbleSize val="0"/>
        </c:dLbls>
        <c:marker val="1"/>
        <c:smooth val="0"/>
        <c:axId val="153289088"/>
        <c:axId val="153290624"/>
      </c:lineChart>
      <c:catAx>
        <c:axId val="1532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3290624"/>
        <c:crosses val="autoZero"/>
        <c:auto val="1"/>
        <c:lblAlgn val="ctr"/>
        <c:lblOffset val="100"/>
        <c:tickLblSkip val="2"/>
        <c:tickMarkSkip val="1"/>
        <c:noMultiLvlLbl val="0"/>
      </c:catAx>
      <c:valAx>
        <c:axId val="15329062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3289088"/>
        <c:crosses val="autoZero"/>
        <c:crossBetween val="between"/>
      </c:valAx>
      <c:spPr>
        <a:noFill/>
        <a:ln w="12700">
          <a:solidFill>
            <a:srgbClr val="808080"/>
          </a:solidFill>
          <a:prstDash val="solid"/>
        </a:ln>
      </c:spPr>
    </c:plotArea>
    <c:legend>
      <c:legendPos val="b"/>
      <c:layout>
        <c:manualLayout>
          <c:xMode val="edge"/>
          <c:yMode val="edge"/>
          <c:x val="4.0540599985630144E-2"/>
          <c:y val="0.93499458288190684"/>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104775</xdr:rowOff>
    </xdr:from>
    <xdr:to>
      <xdr:col>10</xdr:col>
      <xdr:colOff>247650</xdr:colOff>
      <xdr:row>58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showGridLines="0" tabSelected="1" zoomScaleNormal="100" workbookViewId="0">
      <selection sqref="A1:L1"/>
    </sheetView>
  </sheetViews>
  <sheetFormatPr defaultRowHeight="12.75" x14ac:dyDescent="0.2"/>
  <cols>
    <col min="1" max="1" width="9.140625" style="17" customWidth="1"/>
    <col min="2" max="16384" width="9.140625" style="17"/>
  </cols>
  <sheetData>
    <row r="1" spans="1:19" s="16" customFormat="1" ht="18" customHeight="1" x14ac:dyDescent="0.25">
      <c r="A1" s="158" t="s">
        <v>213</v>
      </c>
      <c r="B1" s="158"/>
      <c r="C1" s="158"/>
      <c r="D1" s="158"/>
      <c r="E1" s="158"/>
      <c r="F1" s="158"/>
      <c r="G1" s="158"/>
      <c r="H1" s="158"/>
      <c r="I1" s="158"/>
      <c r="J1" s="158"/>
      <c r="K1" s="158"/>
      <c r="L1" s="158"/>
      <c r="M1" s="124"/>
      <c r="N1" s="124"/>
      <c r="O1" s="98"/>
      <c r="P1" s="98"/>
      <c r="Q1" s="98"/>
      <c r="R1" s="98"/>
    </row>
    <row r="2" spans="1:19" s="16" customFormat="1" ht="15" customHeight="1" x14ac:dyDescent="0.25"/>
    <row r="3" spans="1:19" x14ac:dyDescent="0.2">
      <c r="A3" s="18" t="s">
        <v>64</v>
      </c>
    </row>
    <row r="5" spans="1:19" x14ac:dyDescent="0.2">
      <c r="A5" s="17" t="s">
        <v>65</v>
      </c>
      <c r="B5" s="155" t="s">
        <v>214</v>
      </c>
      <c r="C5" s="155"/>
      <c r="D5" s="155"/>
      <c r="E5" s="155"/>
      <c r="F5" s="155"/>
      <c r="G5" s="155"/>
      <c r="H5" s="155"/>
      <c r="I5" s="155"/>
      <c r="J5" s="155"/>
      <c r="K5" s="155"/>
      <c r="L5" s="155"/>
      <c r="M5" s="155"/>
      <c r="N5" s="155"/>
      <c r="O5" s="155"/>
      <c r="P5" s="155"/>
      <c r="Q5" s="155"/>
      <c r="R5" s="155"/>
    </row>
    <row r="6" spans="1:19" x14ac:dyDescent="0.2">
      <c r="A6" s="33" t="s">
        <v>66</v>
      </c>
      <c r="B6" s="159" t="s">
        <v>215</v>
      </c>
      <c r="C6" s="159"/>
      <c r="D6" s="159"/>
      <c r="E6" s="159"/>
      <c r="F6" s="159"/>
      <c r="G6" s="159"/>
      <c r="H6" s="159"/>
      <c r="I6" s="159"/>
      <c r="J6" s="159"/>
      <c r="K6" s="159"/>
      <c r="L6" s="159"/>
      <c r="M6" s="159"/>
      <c r="N6" s="159"/>
      <c r="O6" s="159"/>
      <c r="P6" s="159"/>
      <c r="Q6" s="159"/>
      <c r="R6" s="159"/>
      <c r="S6" s="159"/>
    </row>
    <row r="7" spans="1:19" ht="12.75" customHeight="1" x14ac:dyDescent="0.2">
      <c r="A7" s="17" t="s">
        <v>67</v>
      </c>
      <c r="B7" s="156" t="s">
        <v>216</v>
      </c>
      <c r="C7" s="156"/>
      <c r="D7" s="156"/>
      <c r="E7" s="156"/>
      <c r="F7" s="156"/>
      <c r="G7" s="156"/>
      <c r="H7" s="156"/>
      <c r="I7" s="156"/>
      <c r="J7" s="156"/>
      <c r="K7" s="156"/>
      <c r="L7" s="156"/>
      <c r="M7" s="156"/>
      <c r="N7" s="156"/>
      <c r="O7" s="156"/>
      <c r="P7" s="156"/>
      <c r="Q7" s="156"/>
      <c r="R7" s="156"/>
    </row>
    <row r="8" spans="1:19" ht="12.75" customHeight="1" x14ac:dyDescent="0.2">
      <c r="A8" s="69" t="s">
        <v>144</v>
      </c>
      <c r="B8" s="157" t="s">
        <v>146</v>
      </c>
      <c r="C8" s="157"/>
      <c r="D8" s="157"/>
      <c r="E8" s="157"/>
      <c r="F8" s="157"/>
      <c r="G8" s="157"/>
      <c r="H8" s="157"/>
      <c r="I8" s="157"/>
      <c r="J8" s="157"/>
      <c r="K8" s="157"/>
      <c r="L8" s="157"/>
      <c r="M8" s="157"/>
      <c r="N8" s="157"/>
      <c r="O8" s="157"/>
      <c r="P8" s="157"/>
      <c r="Q8" s="157"/>
      <c r="R8" s="157"/>
    </row>
    <row r="9" spans="1:19" x14ac:dyDescent="0.2">
      <c r="A9" s="17" t="s">
        <v>68</v>
      </c>
      <c r="B9" s="155" t="s">
        <v>217</v>
      </c>
      <c r="C9" s="155"/>
      <c r="D9" s="155"/>
      <c r="E9" s="155"/>
      <c r="F9" s="155"/>
      <c r="G9" s="155"/>
      <c r="H9" s="155"/>
      <c r="I9" s="155"/>
      <c r="J9" s="155"/>
      <c r="K9" s="155"/>
      <c r="L9" s="155"/>
      <c r="M9" s="155"/>
      <c r="N9" s="155"/>
      <c r="O9" s="155"/>
      <c r="P9" s="155"/>
      <c r="Q9" s="155"/>
      <c r="R9" s="155"/>
    </row>
    <row r="10" spans="1:19" x14ac:dyDescent="0.2">
      <c r="A10" s="17" t="s">
        <v>69</v>
      </c>
      <c r="B10" s="152" t="s">
        <v>218</v>
      </c>
      <c r="C10" s="152"/>
      <c r="D10" s="152"/>
      <c r="E10" s="152"/>
      <c r="F10" s="152"/>
      <c r="G10" s="152"/>
      <c r="H10" s="152"/>
      <c r="I10" s="152"/>
      <c r="J10" s="152"/>
      <c r="K10" s="152"/>
      <c r="L10" s="152"/>
      <c r="M10" s="152"/>
      <c r="N10" s="152"/>
      <c r="O10" s="152"/>
      <c r="P10" s="152"/>
      <c r="Q10" s="152"/>
      <c r="R10" s="152"/>
    </row>
    <row r="11" spans="1:19" x14ac:dyDescent="0.2">
      <c r="A11" s="17" t="s">
        <v>70</v>
      </c>
      <c r="B11" s="152" t="s">
        <v>219</v>
      </c>
      <c r="C11" s="152"/>
      <c r="D11" s="152"/>
      <c r="E11" s="152"/>
      <c r="F11" s="152"/>
      <c r="G11" s="152"/>
      <c r="H11" s="152"/>
      <c r="I11" s="152"/>
      <c r="J11" s="152"/>
      <c r="K11" s="152"/>
      <c r="L11" s="152"/>
      <c r="M11" s="152"/>
      <c r="N11" s="152"/>
      <c r="O11" s="152"/>
      <c r="P11" s="152"/>
      <c r="Q11" s="152"/>
      <c r="R11" s="152"/>
    </row>
    <row r="12" spans="1:19" ht="12.75" customHeight="1" x14ac:dyDescent="0.2">
      <c r="A12" s="17" t="s">
        <v>71</v>
      </c>
      <c r="B12" s="153" t="s">
        <v>220</v>
      </c>
      <c r="C12" s="153"/>
      <c r="D12" s="153"/>
      <c r="E12" s="153"/>
      <c r="F12" s="153"/>
      <c r="G12" s="153"/>
      <c r="H12" s="153"/>
      <c r="I12" s="153"/>
      <c r="J12" s="153"/>
      <c r="K12" s="153"/>
      <c r="L12" s="153"/>
      <c r="M12" s="153"/>
      <c r="N12" s="153"/>
      <c r="O12" s="153"/>
      <c r="P12" s="153"/>
      <c r="Q12" s="153"/>
      <c r="R12" s="153"/>
    </row>
    <row r="13" spans="1:19" ht="12.75" customHeight="1" x14ac:dyDescent="0.2">
      <c r="A13" s="17" t="s">
        <v>72</v>
      </c>
      <c r="B13" s="153" t="s">
        <v>221</v>
      </c>
      <c r="C13" s="153"/>
      <c r="D13" s="153"/>
      <c r="E13" s="153"/>
      <c r="F13" s="153"/>
      <c r="G13" s="153"/>
      <c r="H13" s="153"/>
      <c r="I13" s="153"/>
      <c r="J13" s="153"/>
      <c r="K13" s="153"/>
      <c r="L13" s="153"/>
      <c r="M13" s="153"/>
      <c r="N13" s="153"/>
      <c r="O13" s="153"/>
      <c r="P13" s="153"/>
      <c r="Q13" s="153"/>
      <c r="R13" s="84"/>
    </row>
    <row r="14" spans="1:19" x14ac:dyDescent="0.2">
      <c r="B14"/>
      <c r="C14"/>
      <c r="D14"/>
      <c r="E14"/>
      <c r="F14"/>
      <c r="G14"/>
      <c r="H14"/>
      <c r="I14"/>
      <c r="J14"/>
      <c r="K14"/>
      <c r="L14"/>
      <c r="M14"/>
      <c r="N14"/>
      <c r="O14"/>
      <c r="P14"/>
      <c r="Q14"/>
      <c r="R14"/>
    </row>
    <row r="15" spans="1:19" s="19" customFormat="1" ht="11.25" x14ac:dyDescent="0.2">
      <c r="A15" s="154" t="s">
        <v>222</v>
      </c>
      <c r="B15" s="154"/>
      <c r="C15" s="125"/>
    </row>
  </sheetData>
  <mergeCells count="11">
    <mergeCell ref="B9:R9"/>
    <mergeCell ref="B5:R5"/>
    <mergeCell ref="B7:R7"/>
    <mergeCell ref="B8:R8"/>
    <mergeCell ref="A1:L1"/>
    <mergeCell ref="B6:S6"/>
    <mergeCell ref="B10:R10"/>
    <mergeCell ref="B11:R11"/>
    <mergeCell ref="B12:R12"/>
    <mergeCell ref="B13:Q13"/>
    <mergeCell ref="A15:B15"/>
  </mergeCells>
  <hyperlinks>
    <hyperlink ref="B5:R5" location="'1 - Sex and type of cause'!A1" display="Deaths for which the underlying cause was classified as 'intentional self-harm' or 'event of undetermined intent' by sex and by type of cause: registered in Scotland, 1974 to 2013"/>
    <hyperlink ref="B9:R9" location="'3 - Age-group'!A1" display="Deaths for which the underlying cause was classified as 'intentional self-harm' or 'event of undetermined intent' by age-group: registered in Scotland, 1974 to 2013"/>
    <hyperlink ref="B10:R10" location="'3M - Males by Age-group'!A1" display="Male deaths for which the underlying cause was classified as 'intentional self-harm' or 'event of undetermined intent' by age-group: registered in Scotland, 1974 to 2013"/>
    <hyperlink ref="B11:R11" location="'3F - Females by Age-group'!A1" display="Female deaths for which the underlying cause was classified as 'intentional self-harm' or 'event of undetermined intent' by age-group: registered in Scotland, 1974 to 2013"/>
    <hyperlink ref="B13:Q13" location="'5 - Local Authority'!A1" display="wholly Alcohol-specific deaths (new National Statistics definition) by current Local Authority area: registered in Scotland, 2000 to 2016, with 5-year moving annual averages"/>
    <hyperlink ref="B12:R12" location="'4 - Health Board'!A1" display="Wholly Alcohol-specific deaths (new National Statistics definition) by current Health Board area: registered in Scotland, 2000 to 2016, with 5-year moving annual averages "/>
    <hyperlink ref="B8:R8" location="'2A - Cause of Death (ICD-9)'!A1" display="Alcohol-specific deaths (new National Statistics definition) by underlying cause of death (ICD-9): registered in Scotland, 1979 to 1999"/>
  </hyperlinks>
  <pageMargins left="0.70866141732283472" right="0.70866141732283472" top="0.74803149606299213" bottom="0.74803149606299213" header="0.31496062992125984" footer="0.31496062992125984"/>
  <pageSetup paperSize="9" scale="77" fitToHeight="0" orientation="landscape" r:id="rId1"/>
  <headerFooter>
    <oddFooter>&amp;L&amp;F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4"/>
  <sheetViews>
    <sheetView showGridLines="0" zoomScaleNormal="100" workbookViewId="0">
      <selection sqref="A1:N1"/>
    </sheetView>
  </sheetViews>
  <sheetFormatPr defaultRowHeight="12.75" x14ac:dyDescent="0.2"/>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24.5703125" style="1" customWidth="1"/>
    <col min="36" max="36" width="2.7109375" style="1" customWidth="1"/>
    <col min="37" max="37" width="50.42578125" style="1" customWidth="1"/>
    <col min="38" max="16384" width="9.140625" style="1"/>
  </cols>
  <sheetData>
    <row r="1" spans="1:35" s="144" customFormat="1" ht="18" customHeight="1" x14ac:dyDescent="0.25">
      <c r="A1" s="199" t="s">
        <v>231</v>
      </c>
      <c r="B1" s="199"/>
      <c r="C1" s="199"/>
      <c r="D1" s="199"/>
      <c r="E1" s="199"/>
      <c r="F1" s="199"/>
      <c r="G1" s="199"/>
      <c r="H1" s="199"/>
      <c r="I1" s="199"/>
      <c r="J1" s="199"/>
      <c r="K1" s="199"/>
      <c r="L1" s="199"/>
      <c r="M1" s="199"/>
      <c r="N1" s="199"/>
      <c r="O1" s="146"/>
      <c r="P1" s="200" t="s">
        <v>208</v>
      </c>
      <c r="Q1" s="200"/>
      <c r="AI1" s="147"/>
    </row>
    <row r="2" spans="1:35" s="144" customFormat="1" ht="15" customHeight="1" thickBot="1" x14ac:dyDescent="0.25">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7"/>
    </row>
    <row r="3" spans="1:35" x14ac:dyDescent="0.2">
      <c r="A3" s="58" t="s">
        <v>1</v>
      </c>
      <c r="B3" s="188" t="s">
        <v>175</v>
      </c>
      <c r="C3" s="196" t="s">
        <v>32</v>
      </c>
      <c r="D3" s="196" t="s">
        <v>55</v>
      </c>
      <c r="E3" s="196" t="s">
        <v>33</v>
      </c>
      <c r="F3" s="188" t="s">
        <v>142</v>
      </c>
      <c r="G3" s="188" t="s">
        <v>75</v>
      </c>
      <c r="H3" s="196" t="s">
        <v>56</v>
      </c>
      <c r="I3" s="188" t="s">
        <v>140</v>
      </c>
      <c r="J3" s="196" t="s">
        <v>34</v>
      </c>
      <c r="K3" s="196" t="s">
        <v>35</v>
      </c>
      <c r="L3" s="196" t="s">
        <v>54</v>
      </c>
      <c r="M3" s="196" t="s">
        <v>36</v>
      </c>
      <c r="N3" s="196" t="s">
        <v>53</v>
      </c>
      <c r="O3" s="196" t="s">
        <v>37</v>
      </c>
      <c r="P3" s="196" t="s">
        <v>22</v>
      </c>
      <c r="Q3" s="196" t="s">
        <v>38</v>
      </c>
      <c r="R3" s="196" t="s">
        <v>30</v>
      </c>
      <c r="S3" s="196" t="s">
        <v>39</v>
      </c>
      <c r="T3" s="196" t="s">
        <v>52</v>
      </c>
      <c r="U3" s="196" t="s">
        <v>40</v>
      </c>
      <c r="V3" s="188" t="s">
        <v>76</v>
      </c>
      <c r="W3" s="196" t="s">
        <v>41</v>
      </c>
      <c r="X3" s="196" t="s">
        <v>51</v>
      </c>
      <c r="Y3" s="196" t="s">
        <v>42</v>
      </c>
      <c r="Z3" s="188" t="s">
        <v>143</v>
      </c>
      <c r="AA3" s="196" t="s">
        <v>50</v>
      </c>
      <c r="AB3" s="196" t="s">
        <v>43</v>
      </c>
      <c r="AC3" s="196" t="s">
        <v>44</v>
      </c>
      <c r="AD3" s="196" t="s">
        <v>45</v>
      </c>
      <c r="AE3" s="196" t="s">
        <v>48</v>
      </c>
      <c r="AF3" s="196" t="s">
        <v>46</v>
      </c>
      <c r="AG3" s="196" t="s">
        <v>49</v>
      </c>
      <c r="AH3" s="196" t="s">
        <v>47</v>
      </c>
      <c r="AI3" s="77"/>
    </row>
    <row r="4" spans="1:35" x14ac:dyDescent="0.2">
      <c r="A4" s="58"/>
      <c r="B4" s="195"/>
      <c r="C4" s="197"/>
      <c r="D4" s="197"/>
      <c r="E4" s="197"/>
      <c r="F4" s="195"/>
      <c r="G4" s="195"/>
      <c r="H4" s="197"/>
      <c r="I4" s="195"/>
      <c r="J4" s="197"/>
      <c r="K4" s="197"/>
      <c r="L4" s="197"/>
      <c r="M4" s="197"/>
      <c r="N4" s="197"/>
      <c r="O4" s="197"/>
      <c r="P4" s="197"/>
      <c r="Q4" s="197"/>
      <c r="R4" s="197"/>
      <c r="S4" s="197"/>
      <c r="T4" s="197"/>
      <c r="U4" s="197"/>
      <c r="V4" s="195"/>
      <c r="W4" s="197"/>
      <c r="X4" s="197"/>
      <c r="Y4" s="197"/>
      <c r="Z4" s="195"/>
      <c r="AA4" s="197"/>
      <c r="AB4" s="197"/>
      <c r="AC4" s="197"/>
      <c r="AD4" s="197"/>
      <c r="AE4" s="197"/>
      <c r="AF4" s="197"/>
      <c r="AG4" s="197"/>
      <c r="AH4" s="197"/>
      <c r="AI4" s="77"/>
    </row>
    <row r="5" spans="1:35" x14ac:dyDescent="0.2">
      <c r="A5" s="58"/>
      <c r="B5" s="189"/>
      <c r="C5" s="198"/>
      <c r="D5" s="198"/>
      <c r="E5" s="198"/>
      <c r="F5" s="189"/>
      <c r="G5" s="189"/>
      <c r="H5" s="198"/>
      <c r="I5" s="189"/>
      <c r="J5" s="198"/>
      <c r="K5" s="198"/>
      <c r="L5" s="198"/>
      <c r="M5" s="198"/>
      <c r="N5" s="198"/>
      <c r="O5" s="198"/>
      <c r="P5" s="198"/>
      <c r="Q5" s="198"/>
      <c r="R5" s="198"/>
      <c r="S5" s="198"/>
      <c r="T5" s="198"/>
      <c r="U5" s="198"/>
      <c r="V5" s="189"/>
      <c r="W5" s="198"/>
      <c r="X5" s="198"/>
      <c r="Y5" s="198"/>
      <c r="Z5" s="189"/>
      <c r="AA5" s="198"/>
      <c r="AB5" s="198"/>
      <c r="AC5" s="198"/>
      <c r="AD5" s="198"/>
      <c r="AE5" s="198"/>
      <c r="AF5" s="198"/>
      <c r="AG5" s="198"/>
      <c r="AH5" s="198"/>
      <c r="AI5" s="77"/>
    </row>
    <row r="6" spans="1:35" x14ac:dyDescent="0.2">
      <c r="A6" s="58"/>
      <c r="B6" s="8"/>
      <c r="C6" s="3"/>
      <c r="D6" s="3"/>
      <c r="E6" s="3"/>
      <c r="F6" s="8"/>
      <c r="G6" s="8"/>
      <c r="H6" s="3"/>
      <c r="I6" s="8"/>
      <c r="J6" s="3"/>
      <c r="K6" s="3"/>
      <c r="L6" s="3"/>
      <c r="M6" s="3"/>
      <c r="N6" s="3"/>
      <c r="O6" s="3"/>
      <c r="P6" s="3"/>
      <c r="Q6" s="3"/>
      <c r="R6" s="3"/>
      <c r="S6" s="3"/>
      <c r="T6" s="3"/>
      <c r="U6" s="3"/>
      <c r="V6" s="8"/>
      <c r="W6" s="3"/>
      <c r="X6" s="3"/>
      <c r="Y6" s="3"/>
      <c r="Z6" s="8"/>
      <c r="AA6" s="3"/>
      <c r="AB6" s="3"/>
      <c r="AC6" s="3"/>
      <c r="AD6" s="3"/>
      <c r="AE6" s="3"/>
      <c r="AF6" s="3"/>
      <c r="AG6" s="3"/>
      <c r="AH6" s="3"/>
      <c r="AI6" s="77"/>
    </row>
    <row r="7" spans="1:35" ht="12.75" customHeight="1" x14ac:dyDescent="0.2">
      <c r="A7" s="120">
        <v>1979</v>
      </c>
      <c r="B7" s="50">
        <v>389</v>
      </c>
      <c r="C7" s="36">
        <v>18</v>
      </c>
      <c r="D7" s="36">
        <v>2</v>
      </c>
      <c r="E7" s="36">
        <v>8</v>
      </c>
      <c r="F7" s="36">
        <v>5</v>
      </c>
      <c r="G7" s="36">
        <v>42</v>
      </c>
      <c r="H7" s="36">
        <v>0</v>
      </c>
      <c r="I7" s="36">
        <v>4</v>
      </c>
      <c r="J7" s="36">
        <v>11</v>
      </c>
      <c r="K7" s="36">
        <v>4</v>
      </c>
      <c r="L7" s="36">
        <v>2</v>
      </c>
      <c r="M7" s="36">
        <v>2</v>
      </c>
      <c r="N7" s="36">
        <v>3</v>
      </c>
      <c r="O7" s="83">
        <v>5</v>
      </c>
      <c r="P7" s="36">
        <v>14</v>
      </c>
      <c r="Q7" s="36">
        <v>139</v>
      </c>
      <c r="R7" s="36">
        <v>8</v>
      </c>
      <c r="S7" s="36">
        <v>12</v>
      </c>
      <c r="T7" s="36">
        <v>2</v>
      </c>
      <c r="U7" s="36">
        <v>7</v>
      </c>
      <c r="V7" s="83">
        <v>2</v>
      </c>
      <c r="W7" s="36">
        <v>9</v>
      </c>
      <c r="X7" s="36">
        <v>23</v>
      </c>
      <c r="Y7" s="36">
        <v>3</v>
      </c>
      <c r="Z7" s="36">
        <v>8</v>
      </c>
      <c r="AA7" s="36">
        <v>14</v>
      </c>
      <c r="AB7" s="36">
        <v>1</v>
      </c>
      <c r="AC7" s="36">
        <v>0</v>
      </c>
      <c r="AD7" s="36">
        <v>3</v>
      </c>
      <c r="AE7" s="36">
        <v>18</v>
      </c>
      <c r="AF7" s="36">
        <v>3</v>
      </c>
      <c r="AG7" s="36">
        <v>6</v>
      </c>
      <c r="AH7" s="36">
        <v>4</v>
      </c>
      <c r="AI7" s="77">
        <f t="shared" ref="AI7:AI27" si="0">A7</f>
        <v>1979</v>
      </c>
    </row>
    <row r="8" spans="1:35" ht="12.75" customHeight="1" x14ac:dyDescent="0.2">
      <c r="A8" s="120">
        <v>1980</v>
      </c>
      <c r="B8" s="50">
        <v>369</v>
      </c>
      <c r="C8" s="36">
        <v>9</v>
      </c>
      <c r="D8" s="36">
        <v>2</v>
      </c>
      <c r="E8" s="36">
        <v>5</v>
      </c>
      <c r="F8" s="36">
        <v>7</v>
      </c>
      <c r="G8" s="36">
        <v>33</v>
      </c>
      <c r="H8" s="36">
        <v>4</v>
      </c>
      <c r="I8" s="36">
        <v>6</v>
      </c>
      <c r="J8" s="36">
        <v>9</v>
      </c>
      <c r="K8" s="36">
        <v>5</v>
      </c>
      <c r="L8" s="36">
        <v>6</v>
      </c>
      <c r="M8" s="36">
        <v>3</v>
      </c>
      <c r="N8" s="36">
        <v>2</v>
      </c>
      <c r="O8" s="83">
        <v>4</v>
      </c>
      <c r="P8" s="36">
        <v>11</v>
      </c>
      <c r="Q8" s="36">
        <v>137</v>
      </c>
      <c r="R8" s="36">
        <v>16</v>
      </c>
      <c r="S8" s="36">
        <v>9</v>
      </c>
      <c r="T8" s="36">
        <v>1</v>
      </c>
      <c r="U8" s="36">
        <v>4</v>
      </c>
      <c r="V8" s="83">
        <v>2</v>
      </c>
      <c r="W8" s="36">
        <v>5</v>
      </c>
      <c r="X8" s="36">
        <v>16</v>
      </c>
      <c r="Y8" s="36">
        <v>2</v>
      </c>
      <c r="Z8" s="36">
        <v>5</v>
      </c>
      <c r="AA8" s="36">
        <v>23</v>
      </c>
      <c r="AB8" s="36">
        <v>1</v>
      </c>
      <c r="AC8" s="36">
        <v>2</v>
      </c>
      <c r="AD8" s="36">
        <v>8</v>
      </c>
      <c r="AE8" s="36">
        <v>12</v>
      </c>
      <c r="AF8" s="36">
        <v>0</v>
      </c>
      <c r="AG8" s="36">
        <v>9</v>
      </c>
      <c r="AH8" s="36">
        <v>8</v>
      </c>
      <c r="AI8" s="77">
        <f t="shared" si="0"/>
        <v>1980</v>
      </c>
    </row>
    <row r="9" spans="1:35" ht="12.75" customHeight="1" x14ac:dyDescent="0.2">
      <c r="A9" s="120">
        <v>1981</v>
      </c>
      <c r="B9" s="50">
        <v>348</v>
      </c>
      <c r="C9" s="36">
        <v>14</v>
      </c>
      <c r="D9" s="36">
        <v>7</v>
      </c>
      <c r="E9" s="36">
        <v>4</v>
      </c>
      <c r="F9" s="36">
        <v>6</v>
      </c>
      <c r="G9" s="36">
        <v>50</v>
      </c>
      <c r="H9" s="36">
        <v>0</v>
      </c>
      <c r="I9" s="36">
        <v>4</v>
      </c>
      <c r="J9" s="36">
        <v>9</v>
      </c>
      <c r="K9" s="36">
        <v>10</v>
      </c>
      <c r="L9" s="36">
        <v>8</v>
      </c>
      <c r="M9" s="36">
        <v>4</v>
      </c>
      <c r="N9" s="36">
        <v>2</v>
      </c>
      <c r="O9" s="83">
        <v>6</v>
      </c>
      <c r="P9" s="36">
        <v>20</v>
      </c>
      <c r="Q9" s="36">
        <v>97</v>
      </c>
      <c r="R9" s="36">
        <v>13</v>
      </c>
      <c r="S9" s="36">
        <v>11</v>
      </c>
      <c r="T9" s="36">
        <v>4</v>
      </c>
      <c r="U9" s="36">
        <v>2</v>
      </c>
      <c r="V9" s="83">
        <v>2</v>
      </c>
      <c r="W9" s="36">
        <v>2</v>
      </c>
      <c r="X9" s="36">
        <v>13</v>
      </c>
      <c r="Y9" s="36">
        <v>1</v>
      </c>
      <c r="Z9" s="36">
        <v>1</v>
      </c>
      <c r="AA9" s="36">
        <v>12</v>
      </c>
      <c r="AB9" s="36">
        <v>3</v>
      </c>
      <c r="AC9" s="36">
        <v>1</v>
      </c>
      <c r="AD9" s="36">
        <v>6</v>
      </c>
      <c r="AE9" s="36">
        <v>19</v>
      </c>
      <c r="AF9" s="36">
        <v>3</v>
      </c>
      <c r="AG9" s="36">
        <v>6</v>
      </c>
      <c r="AH9" s="36">
        <v>5</v>
      </c>
      <c r="AI9" s="77">
        <f t="shared" si="0"/>
        <v>1981</v>
      </c>
    </row>
    <row r="10" spans="1:35" ht="12.75" customHeight="1" x14ac:dyDescent="0.2">
      <c r="A10" s="120">
        <v>1982</v>
      </c>
      <c r="B10" s="50">
        <v>355</v>
      </c>
      <c r="C10" s="36">
        <v>15</v>
      </c>
      <c r="D10" s="36">
        <v>7</v>
      </c>
      <c r="E10" s="36">
        <v>2</v>
      </c>
      <c r="F10" s="36">
        <v>3</v>
      </c>
      <c r="G10" s="36">
        <v>41</v>
      </c>
      <c r="H10" s="36">
        <v>1</v>
      </c>
      <c r="I10" s="36">
        <v>4</v>
      </c>
      <c r="J10" s="36">
        <v>9</v>
      </c>
      <c r="K10" s="36">
        <v>6</v>
      </c>
      <c r="L10" s="36">
        <v>7</v>
      </c>
      <c r="M10" s="36">
        <v>2</v>
      </c>
      <c r="N10" s="36">
        <v>5</v>
      </c>
      <c r="O10" s="83">
        <v>8</v>
      </c>
      <c r="P10" s="36">
        <v>9</v>
      </c>
      <c r="Q10" s="36">
        <v>112</v>
      </c>
      <c r="R10" s="36">
        <v>21</v>
      </c>
      <c r="S10" s="36">
        <v>11</v>
      </c>
      <c r="T10" s="36">
        <v>5</v>
      </c>
      <c r="U10" s="36">
        <v>1</v>
      </c>
      <c r="V10" s="83">
        <v>3</v>
      </c>
      <c r="W10" s="36">
        <v>5</v>
      </c>
      <c r="X10" s="36">
        <v>15</v>
      </c>
      <c r="Y10" s="36">
        <v>1</v>
      </c>
      <c r="Z10" s="36">
        <v>5</v>
      </c>
      <c r="AA10" s="36">
        <v>14</v>
      </c>
      <c r="AB10" s="36">
        <v>1</v>
      </c>
      <c r="AC10" s="36">
        <v>1</v>
      </c>
      <c r="AD10" s="36">
        <v>3</v>
      </c>
      <c r="AE10" s="36">
        <v>22</v>
      </c>
      <c r="AF10" s="36">
        <v>2</v>
      </c>
      <c r="AG10" s="36">
        <v>6</v>
      </c>
      <c r="AH10" s="36">
        <v>6</v>
      </c>
      <c r="AI10" s="77">
        <f t="shared" si="0"/>
        <v>1982</v>
      </c>
    </row>
    <row r="11" spans="1:35" ht="12.75" customHeight="1" x14ac:dyDescent="0.2">
      <c r="A11" s="120">
        <v>1983</v>
      </c>
      <c r="B11" s="50">
        <v>351</v>
      </c>
      <c r="C11" s="36">
        <v>8</v>
      </c>
      <c r="D11" s="36">
        <v>7</v>
      </c>
      <c r="E11" s="36">
        <v>9</v>
      </c>
      <c r="F11" s="36">
        <v>6</v>
      </c>
      <c r="G11" s="36">
        <v>41</v>
      </c>
      <c r="H11" s="36">
        <v>4</v>
      </c>
      <c r="I11" s="36">
        <v>4</v>
      </c>
      <c r="J11" s="36">
        <v>13</v>
      </c>
      <c r="K11" s="36">
        <v>7</v>
      </c>
      <c r="L11" s="36">
        <v>2</v>
      </c>
      <c r="M11" s="36">
        <v>5</v>
      </c>
      <c r="N11" s="36">
        <v>4</v>
      </c>
      <c r="O11" s="83">
        <v>4</v>
      </c>
      <c r="P11" s="36">
        <v>12</v>
      </c>
      <c r="Q11" s="36">
        <v>95</v>
      </c>
      <c r="R11" s="36">
        <v>22</v>
      </c>
      <c r="S11" s="36">
        <v>9</v>
      </c>
      <c r="T11" s="36">
        <v>6</v>
      </c>
      <c r="U11" s="36">
        <v>6</v>
      </c>
      <c r="V11" s="83">
        <v>0</v>
      </c>
      <c r="W11" s="36">
        <v>7</v>
      </c>
      <c r="X11" s="36">
        <v>23</v>
      </c>
      <c r="Y11" s="36">
        <v>3</v>
      </c>
      <c r="Z11" s="36">
        <v>6</v>
      </c>
      <c r="AA11" s="36">
        <v>10</v>
      </c>
      <c r="AB11" s="36">
        <v>4</v>
      </c>
      <c r="AC11" s="36">
        <v>0</v>
      </c>
      <c r="AD11" s="36">
        <v>4</v>
      </c>
      <c r="AE11" s="36">
        <v>17</v>
      </c>
      <c r="AF11" s="36">
        <v>4</v>
      </c>
      <c r="AG11" s="36">
        <v>7</v>
      </c>
      <c r="AH11" s="36">
        <v>2</v>
      </c>
      <c r="AI11" s="77">
        <f t="shared" si="0"/>
        <v>1983</v>
      </c>
    </row>
    <row r="12" spans="1:35" ht="12.75" customHeight="1" x14ac:dyDescent="0.2">
      <c r="A12" s="120">
        <v>1984</v>
      </c>
      <c r="B12" s="50">
        <v>369</v>
      </c>
      <c r="C12" s="36">
        <v>13</v>
      </c>
      <c r="D12" s="36">
        <v>5</v>
      </c>
      <c r="E12" s="36">
        <v>4</v>
      </c>
      <c r="F12" s="36">
        <v>7</v>
      </c>
      <c r="G12" s="36">
        <v>45</v>
      </c>
      <c r="H12" s="36">
        <v>1</v>
      </c>
      <c r="I12" s="36">
        <v>10</v>
      </c>
      <c r="J12" s="36">
        <v>10</v>
      </c>
      <c r="K12" s="36">
        <v>7</v>
      </c>
      <c r="L12" s="36">
        <v>4</v>
      </c>
      <c r="M12" s="36">
        <v>3</v>
      </c>
      <c r="N12" s="36">
        <v>6</v>
      </c>
      <c r="O12" s="83">
        <v>5</v>
      </c>
      <c r="P12" s="36">
        <v>16</v>
      </c>
      <c r="Q12" s="36">
        <v>109</v>
      </c>
      <c r="R12" s="36">
        <v>18</v>
      </c>
      <c r="S12" s="36">
        <v>11</v>
      </c>
      <c r="T12" s="36">
        <v>6</v>
      </c>
      <c r="U12" s="36">
        <v>7</v>
      </c>
      <c r="V12" s="83">
        <v>3</v>
      </c>
      <c r="W12" s="36">
        <v>5</v>
      </c>
      <c r="X12" s="36">
        <v>19</v>
      </c>
      <c r="Y12" s="36">
        <v>1</v>
      </c>
      <c r="Z12" s="36">
        <v>5</v>
      </c>
      <c r="AA12" s="36">
        <v>11</v>
      </c>
      <c r="AB12" s="36">
        <v>3</v>
      </c>
      <c r="AC12" s="36">
        <v>0</v>
      </c>
      <c r="AD12" s="36">
        <v>5</v>
      </c>
      <c r="AE12" s="36">
        <v>14</v>
      </c>
      <c r="AF12" s="36">
        <v>2</v>
      </c>
      <c r="AG12" s="36">
        <v>7</v>
      </c>
      <c r="AH12" s="36">
        <v>5</v>
      </c>
      <c r="AI12" s="77">
        <f t="shared" si="0"/>
        <v>1984</v>
      </c>
    </row>
    <row r="13" spans="1:35" ht="12.75" customHeight="1" x14ac:dyDescent="0.2">
      <c r="A13" s="120">
        <v>1985</v>
      </c>
      <c r="B13" s="50">
        <v>395</v>
      </c>
      <c r="C13" s="36">
        <v>16</v>
      </c>
      <c r="D13" s="36">
        <v>7</v>
      </c>
      <c r="E13" s="36">
        <v>6</v>
      </c>
      <c r="F13" s="36">
        <v>3</v>
      </c>
      <c r="G13" s="36">
        <v>39</v>
      </c>
      <c r="H13" s="36">
        <v>0</v>
      </c>
      <c r="I13" s="36">
        <v>7</v>
      </c>
      <c r="J13" s="36">
        <v>16</v>
      </c>
      <c r="K13" s="36">
        <v>3</v>
      </c>
      <c r="L13" s="36">
        <v>4</v>
      </c>
      <c r="M13" s="36">
        <v>5</v>
      </c>
      <c r="N13" s="36">
        <v>5</v>
      </c>
      <c r="O13" s="83">
        <v>5</v>
      </c>
      <c r="P13" s="36">
        <v>16</v>
      </c>
      <c r="Q13" s="36">
        <v>104</v>
      </c>
      <c r="R13" s="36">
        <v>18</v>
      </c>
      <c r="S13" s="36">
        <v>11</v>
      </c>
      <c r="T13" s="36">
        <v>5</v>
      </c>
      <c r="U13" s="36">
        <v>10</v>
      </c>
      <c r="V13" s="83">
        <v>5</v>
      </c>
      <c r="W13" s="36">
        <v>9</v>
      </c>
      <c r="X13" s="36">
        <v>18</v>
      </c>
      <c r="Y13" s="36">
        <v>1</v>
      </c>
      <c r="Z13" s="36">
        <v>8</v>
      </c>
      <c r="AA13" s="36">
        <v>12</v>
      </c>
      <c r="AB13" s="36">
        <v>2</v>
      </c>
      <c r="AC13" s="36">
        <v>3</v>
      </c>
      <c r="AD13" s="36">
        <v>8</v>
      </c>
      <c r="AE13" s="36">
        <v>24</v>
      </c>
      <c r="AF13" s="36">
        <v>5</v>
      </c>
      <c r="AG13" s="36">
        <v>12</v>
      </c>
      <c r="AH13" s="36">
        <v>8</v>
      </c>
      <c r="AI13" s="77">
        <f t="shared" si="0"/>
        <v>1985</v>
      </c>
    </row>
    <row r="14" spans="1:35" ht="12.75" customHeight="1" x14ac:dyDescent="0.2">
      <c r="A14" s="120">
        <v>1986</v>
      </c>
      <c r="B14" s="50">
        <v>384</v>
      </c>
      <c r="C14" s="36">
        <v>14</v>
      </c>
      <c r="D14" s="36">
        <v>10</v>
      </c>
      <c r="E14" s="36">
        <v>3</v>
      </c>
      <c r="F14" s="36">
        <v>6</v>
      </c>
      <c r="G14" s="36">
        <v>45</v>
      </c>
      <c r="H14" s="36">
        <v>2</v>
      </c>
      <c r="I14" s="36">
        <v>4</v>
      </c>
      <c r="J14" s="36">
        <v>10</v>
      </c>
      <c r="K14" s="36">
        <v>3</v>
      </c>
      <c r="L14" s="36">
        <v>5</v>
      </c>
      <c r="M14" s="36">
        <v>2</v>
      </c>
      <c r="N14" s="36">
        <v>7</v>
      </c>
      <c r="O14" s="83">
        <v>7</v>
      </c>
      <c r="P14" s="36">
        <v>8</v>
      </c>
      <c r="Q14" s="36">
        <v>132</v>
      </c>
      <c r="R14" s="36">
        <v>16</v>
      </c>
      <c r="S14" s="36">
        <v>5</v>
      </c>
      <c r="T14" s="36">
        <v>5</v>
      </c>
      <c r="U14" s="36">
        <v>7</v>
      </c>
      <c r="V14" s="83">
        <v>2</v>
      </c>
      <c r="W14" s="36">
        <v>12</v>
      </c>
      <c r="X14" s="36">
        <v>25</v>
      </c>
      <c r="Y14" s="36">
        <v>1</v>
      </c>
      <c r="Z14" s="36">
        <v>9</v>
      </c>
      <c r="AA14" s="36">
        <v>12</v>
      </c>
      <c r="AB14" s="36">
        <v>2</v>
      </c>
      <c r="AC14" s="36">
        <v>0</v>
      </c>
      <c r="AD14" s="36">
        <v>2</v>
      </c>
      <c r="AE14" s="36">
        <v>11</v>
      </c>
      <c r="AF14" s="36">
        <v>5</v>
      </c>
      <c r="AG14" s="36">
        <v>6</v>
      </c>
      <c r="AH14" s="36">
        <v>2</v>
      </c>
      <c r="AI14" s="77">
        <f t="shared" si="0"/>
        <v>1986</v>
      </c>
    </row>
    <row r="15" spans="1:35" ht="12.75" customHeight="1" x14ac:dyDescent="0.2">
      <c r="A15" s="120">
        <v>1987</v>
      </c>
      <c r="B15" s="50">
        <v>384</v>
      </c>
      <c r="C15" s="36">
        <v>8</v>
      </c>
      <c r="D15" s="36">
        <v>5</v>
      </c>
      <c r="E15" s="36">
        <v>10</v>
      </c>
      <c r="F15" s="36">
        <v>6</v>
      </c>
      <c r="G15" s="36">
        <v>36</v>
      </c>
      <c r="H15" s="36">
        <v>2</v>
      </c>
      <c r="I15" s="36">
        <v>7</v>
      </c>
      <c r="J15" s="36">
        <v>14</v>
      </c>
      <c r="K15" s="36">
        <v>7</v>
      </c>
      <c r="L15" s="36">
        <v>3</v>
      </c>
      <c r="M15" s="36">
        <v>4</v>
      </c>
      <c r="N15" s="36">
        <v>4</v>
      </c>
      <c r="O15" s="83">
        <v>5</v>
      </c>
      <c r="P15" s="36">
        <v>14</v>
      </c>
      <c r="Q15" s="36">
        <v>114</v>
      </c>
      <c r="R15" s="36">
        <v>17</v>
      </c>
      <c r="S15" s="36">
        <v>8</v>
      </c>
      <c r="T15" s="36">
        <v>2</v>
      </c>
      <c r="U15" s="36">
        <v>5</v>
      </c>
      <c r="V15" s="83">
        <v>2</v>
      </c>
      <c r="W15" s="36">
        <v>7</v>
      </c>
      <c r="X15" s="36">
        <v>17</v>
      </c>
      <c r="Y15" s="36">
        <v>2</v>
      </c>
      <c r="Z15" s="36">
        <v>9</v>
      </c>
      <c r="AA15" s="36">
        <v>18</v>
      </c>
      <c r="AB15" s="36">
        <v>2</v>
      </c>
      <c r="AC15" s="36">
        <v>1</v>
      </c>
      <c r="AD15" s="36">
        <v>7</v>
      </c>
      <c r="AE15" s="36">
        <v>19</v>
      </c>
      <c r="AF15" s="36">
        <v>9</v>
      </c>
      <c r="AG15" s="36">
        <v>9</v>
      </c>
      <c r="AH15" s="36">
        <v>10</v>
      </c>
      <c r="AI15" s="77">
        <f t="shared" si="0"/>
        <v>1987</v>
      </c>
    </row>
    <row r="16" spans="1:35" ht="12.75" customHeight="1" x14ac:dyDescent="0.2">
      <c r="A16" s="120">
        <v>1988</v>
      </c>
      <c r="B16" s="50">
        <v>427</v>
      </c>
      <c r="C16" s="36">
        <v>15</v>
      </c>
      <c r="D16" s="36">
        <v>6</v>
      </c>
      <c r="E16" s="36">
        <v>5</v>
      </c>
      <c r="F16" s="36">
        <v>4</v>
      </c>
      <c r="G16" s="36">
        <v>52</v>
      </c>
      <c r="H16" s="36">
        <v>5</v>
      </c>
      <c r="I16" s="36">
        <v>7</v>
      </c>
      <c r="J16" s="36">
        <v>11</v>
      </c>
      <c r="K16" s="36">
        <v>4</v>
      </c>
      <c r="L16" s="36">
        <v>7</v>
      </c>
      <c r="M16" s="36">
        <v>2</v>
      </c>
      <c r="N16" s="36">
        <v>1</v>
      </c>
      <c r="O16" s="83">
        <v>5</v>
      </c>
      <c r="P16" s="36">
        <v>12</v>
      </c>
      <c r="Q16" s="36">
        <v>102</v>
      </c>
      <c r="R16" s="36">
        <v>25</v>
      </c>
      <c r="S16" s="36">
        <v>9</v>
      </c>
      <c r="T16" s="36">
        <v>6</v>
      </c>
      <c r="U16" s="36">
        <v>5</v>
      </c>
      <c r="V16" s="83">
        <v>2</v>
      </c>
      <c r="W16" s="36">
        <v>16</v>
      </c>
      <c r="X16" s="36">
        <v>37</v>
      </c>
      <c r="Y16" s="36">
        <v>1</v>
      </c>
      <c r="Z16" s="36">
        <v>10</v>
      </c>
      <c r="AA16" s="36">
        <v>11</v>
      </c>
      <c r="AB16" s="36">
        <v>5</v>
      </c>
      <c r="AC16" s="36">
        <v>2</v>
      </c>
      <c r="AD16" s="36">
        <v>8</v>
      </c>
      <c r="AE16" s="36">
        <v>23</v>
      </c>
      <c r="AF16" s="36">
        <v>6</v>
      </c>
      <c r="AG16" s="36">
        <v>11</v>
      </c>
      <c r="AH16" s="36">
        <v>9</v>
      </c>
      <c r="AI16" s="77">
        <f t="shared" si="0"/>
        <v>1988</v>
      </c>
    </row>
    <row r="17" spans="1:35" ht="12.75" customHeight="1" x14ac:dyDescent="0.2">
      <c r="A17" s="120">
        <v>1989</v>
      </c>
      <c r="B17" s="50">
        <v>449</v>
      </c>
      <c r="C17" s="36">
        <v>7</v>
      </c>
      <c r="D17" s="36">
        <v>7</v>
      </c>
      <c r="E17" s="36">
        <v>9</v>
      </c>
      <c r="F17" s="36">
        <v>5</v>
      </c>
      <c r="G17" s="36">
        <v>61</v>
      </c>
      <c r="H17" s="36">
        <v>2</v>
      </c>
      <c r="I17" s="36">
        <v>9</v>
      </c>
      <c r="J17" s="36">
        <v>11</v>
      </c>
      <c r="K17" s="36">
        <v>4</v>
      </c>
      <c r="L17" s="36">
        <v>8</v>
      </c>
      <c r="M17" s="36">
        <v>8</v>
      </c>
      <c r="N17" s="36">
        <v>4</v>
      </c>
      <c r="O17" s="83">
        <v>6</v>
      </c>
      <c r="P17" s="36">
        <v>16</v>
      </c>
      <c r="Q17" s="36">
        <v>138</v>
      </c>
      <c r="R17" s="36">
        <v>17</v>
      </c>
      <c r="S17" s="36">
        <v>6</v>
      </c>
      <c r="T17" s="36">
        <v>7</v>
      </c>
      <c r="U17" s="36">
        <v>7</v>
      </c>
      <c r="V17" s="83">
        <v>5</v>
      </c>
      <c r="W17" s="36">
        <v>13</v>
      </c>
      <c r="X17" s="36">
        <v>15</v>
      </c>
      <c r="Y17" s="36">
        <v>2</v>
      </c>
      <c r="Z17" s="36">
        <v>11</v>
      </c>
      <c r="AA17" s="36">
        <v>12</v>
      </c>
      <c r="AB17" s="36">
        <v>4</v>
      </c>
      <c r="AC17" s="36">
        <v>2</v>
      </c>
      <c r="AD17" s="36">
        <v>8</v>
      </c>
      <c r="AE17" s="36">
        <v>15</v>
      </c>
      <c r="AF17" s="36">
        <v>2</v>
      </c>
      <c r="AG17" s="36">
        <v>17</v>
      </c>
      <c r="AH17" s="36">
        <v>9</v>
      </c>
      <c r="AI17" s="77">
        <f t="shared" si="0"/>
        <v>1989</v>
      </c>
    </row>
    <row r="18" spans="1:35" ht="12.75" customHeight="1" x14ac:dyDescent="0.2">
      <c r="A18" s="120">
        <v>1990</v>
      </c>
      <c r="B18" s="50">
        <v>436</v>
      </c>
      <c r="C18" s="36">
        <v>19</v>
      </c>
      <c r="D18" s="36">
        <v>11</v>
      </c>
      <c r="E18" s="36">
        <v>7</v>
      </c>
      <c r="F18" s="36">
        <v>5</v>
      </c>
      <c r="G18" s="36">
        <v>45</v>
      </c>
      <c r="H18" s="36">
        <v>5</v>
      </c>
      <c r="I18" s="36">
        <v>4</v>
      </c>
      <c r="J18" s="36">
        <v>17</v>
      </c>
      <c r="K18" s="36">
        <v>11</v>
      </c>
      <c r="L18" s="36">
        <v>6</v>
      </c>
      <c r="M18" s="36">
        <v>0</v>
      </c>
      <c r="N18" s="36">
        <v>6</v>
      </c>
      <c r="O18" s="83">
        <v>9</v>
      </c>
      <c r="P18" s="36">
        <v>21</v>
      </c>
      <c r="Q18" s="36">
        <v>111</v>
      </c>
      <c r="R18" s="36">
        <v>8</v>
      </c>
      <c r="S18" s="36">
        <v>21</v>
      </c>
      <c r="T18" s="36">
        <v>2</v>
      </c>
      <c r="U18" s="36">
        <v>9</v>
      </c>
      <c r="V18" s="83">
        <v>1</v>
      </c>
      <c r="W18" s="36">
        <v>11</v>
      </c>
      <c r="X18" s="36">
        <v>17</v>
      </c>
      <c r="Y18" s="36">
        <v>1</v>
      </c>
      <c r="Z18" s="36">
        <v>10</v>
      </c>
      <c r="AA18" s="36">
        <v>14</v>
      </c>
      <c r="AB18" s="36">
        <v>6</v>
      </c>
      <c r="AC18" s="36">
        <v>5</v>
      </c>
      <c r="AD18" s="36">
        <v>13</v>
      </c>
      <c r="AE18" s="36">
        <v>17</v>
      </c>
      <c r="AF18" s="36">
        <v>5</v>
      </c>
      <c r="AG18" s="36">
        <v>8</v>
      </c>
      <c r="AH18" s="36">
        <v>10</v>
      </c>
      <c r="AI18" s="77">
        <f t="shared" si="0"/>
        <v>1990</v>
      </c>
    </row>
    <row r="19" spans="1:35" ht="12.75" customHeight="1" x14ac:dyDescent="0.2">
      <c r="A19" s="120">
        <v>1991</v>
      </c>
      <c r="B19" s="50">
        <v>431</v>
      </c>
      <c r="C19" s="36">
        <v>17</v>
      </c>
      <c r="D19" s="36">
        <v>10</v>
      </c>
      <c r="E19" s="36">
        <v>9</v>
      </c>
      <c r="F19" s="36">
        <v>10</v>
      </c>
      <c r="G19" s="36">
        <v>54</v>
      </c>
      <c r="H19" s="36">
        <v>2</v>
      </c>
      <c r="I19" s="36">
        <v>9</v>
      </c>
      <c r="J19" s="36">
        <v>17</v>
      </c>
      <c r="K19" s="36">
        <v>5</v>
      </c>
      <c r="L19" s="36">
        <v>4</v>
      </c>
      <c r="M19" s="36">
        <v>9</v>
      </c>
      <c r="N19" s="36">
        <v>3</v>
      </c>
      <c r="O19" s="83">
        <v>7</v>
      </c>
      <c r="P19" s="36">
        <v>20</v>
      </c>
      <c r="Q19" s="36">
        <v>66</v>
      </c>
      <c r="R19" s="36">
        <v>26</v>
      </c>
      <c r="S19" s="36">
        <v>12</v>
      </c>
      <c r="T19" s="36">
        <v>4</v>
      </c>
      <c r="U19" s="36">
        <v>8</v>
      </c>
      <c r="V19" s="83">
        <v>0</v>
      </c>
      <c r="W19" s="36">
        <v>7</v>
      </c>
      <c r="X19" s="36">
        <v>23</v>
      </c>
      <c r="Y19" s="36">
        <v>0</v>
      </c>
      <c r="Z19" s="36">
        <v>12</v>
      </c>
      <c r="AA19" s="36">
        <v>14</v>
      </c>
      <c r="AB19" s="36">
        <v>7</v>
      </c>
      <c r="AC19" s="36">
        <v>6</v>
      </c>
      <c r="AD19" s="36">
        <v>12</v>
      </c>
      <c r="AE19" s="36">
        <v>23</v>
      </c>
      <c r="AF19" s="36">
        <v>8</v>
      </c>
      <c r="AG19" s="36">
        <v>16</v>
      </c>
      <c r="AH19" s="36">
        <v>11</v>
      </c>
      <c r="AI19" s="77">
        <f t="shared" si="0"/>
        <v>1991</v>
      </c>
    </row>
    <row r="20" spans="1:35" ht="12.75" customHeight="1" x14ac:dyDescent="0.2">
      <c r="A20" s="120">
        <v>1992</v>
      </c>
      <c r="B20" s="50">
        <v>410</v>
      </c>
      <c r="C20" s="36">
        <v>25</v>
      </c>
      <c r="D20" s="36">
        <v>8</v>
      </c>
      <c r="E20" s="36">
        <v>13</v>
      </c>
      <c r="F20" s="36">
        <v>6</v>
      </c>
      <c r="G20" s="36">
        <v>39</v>
      </c>
      <c r="H20" s="36">
        <v>7</v>
      </c>
      <c r="I20" s="36">
        <v>6</v>
      </c>
      <c r="J20" s="36">
        <v>17</v>
      </c>
      <c r="K20" s="36">
        <v>7</v>
      </c>
      <c r="L20" s="36">
        <v>6</v>
      </c>
      <c r="M20" s="36">
        <v>4</v>
      </c>
      <c r="N20" s="36">
        <v>4</v>
      </c>
      <c r="O20" s="83">
        <v>11</v>
      </c>
      <c r="P20" s="36">
        <v>17</v>
      </c>
      <c r="Q20" s="36">
        <v>68</v>
      </c>
      <c r="R20" s="36">
        <v>18</v>
      </c>
      <c r="S20" s="36">
        <v>9</v>
      </c>
      <c r="T20" s="36">
        <v>7</v>
      </c>
      <c r="U20" s="36">
        <v>4</v>
      </c>
      <c r="V20" s="83">
        <v>2</v>
      </c>
      <c r="W20" s="36">
        <v>8</v>
      </c>
      <c r="X20" s="36">
        <v>33</v>
      </c>
      <c r="Y20" s="36">
        <v>2</v>
      </c>
      <c r="Z20" s="36">
        <v>7</v>
      </c>
      <c r="AA20" s="36">
        <v>23</v>
      </c>
      <c r="AB20" s="36">
        <v>5</v>
      </c>
      <c r="AC20" s="36">
        <v>6</v>
      </c>
      <c r="AD20" s="36">
        <v>9</v>
      </c>
      <c r="AE20" s="36">
        <v>22</v>
      </c>
      <c r="AF20" s="36">
        <v>3</v>
      </c>
      <c r="AG20" s="36">
        <v>6</v>
      </c>
      <c r="AH20" s="36">
        <v>8</v>
      </c>
      <c r="AI20" s="77">
        <f t="shared" si="0"/>
        <v>1992</v>
      </c>
    </row>
    <row r="21" spans="1:35" ht="12.75" customHeight="1" x14ac:dyDescent="0.2">
      <c r="A21" s="120">
        <v>1993</v>
      </c>
      <c r="B21" s="50">
        <v>451</v>
      </c>
      <c r="C21" s="36">
        <v>23</v>
      </c>
      <c r="D21" s="36">
        <v>7</v>
      </c>
      <c r="E21" s="36">
        <v>10</v>
      </c>
      <c r="F21" s="36">
        <v>6</v>
      </c>
      <c r="G21" s="36">
        <v>45</v>
      </c>
      <c r="H21" s="36">
        <v>5</v>
      </c>
      <c r="I21" s="36">
        <v>8</v>
      </c>
      <c r="J21" s="36">
        <v>19</v>
      </c>
      <c r="K21" s="36">
        <v>3</v>
      </c>
      <c r="L21" s="36">
        <v>7</v>
      </c>
      <c r="M21" s="36">
        <v>3</v>
      </c>
      <c r="N21" s="36">
        <v>5</v>
      </c>
      <c r="O21" s="83">
        <v>15</v>
      </c>
      <c r="P21" s="36">
        <v>28</v>
      </c>
      <c r="Q21" s="36">
        <v>84</v>
      </c>
      <c r="R21" s="36">
        <v>21</v>
      </c>
      <c r="S21" s="36">
        <v>7</v>
      </c>
      <c r="T21" s="36">
        <v>5</v>
      </c>
      <c r="U21" s="36">
        <v>5</v>
      </c>
      <c r="V21" s="83">
        <v>3</v>
      </c>
      <c r="W21" s="36">
        <v>16</v>
      </c>
      <c r="X21" s="36">
        <v>27</v>
      </c>
      <c r="Y21" s="36">
        <v>2</v>
      </c>
      <c r="Z21" s="36">
        <v>7</v>
      </c>
      <c r="AA21" s="36">
        <v>21</v>
      </c>
      <c r="AB21" s="36">
        <v>4</v>
      </c>
      <c r="AC21" s="36">
        <v>1</v>
      </c>
      <c r="AD21" s="36">
        <v>14</v>
      </c>
      <c r="AE21" s="36">
        <v>23</v>
      </c>
      <c r="AF21" s="36">
        <v>10</v>
      </c>
      <c r="AG21" s="36">
        <v>9</v>
      </c>
      <c r="AH21" s="36">
        <v>8</v>
      </c>
      <c r="AI21" s="77">
        <f t="shared" si="0"/>
        <v>1993</v>
      </c>
    </row>
    <row r="22" spans="1:35" ht="12.75" customHeight="1" x14ac:dyDescent="0.2">
      <c r="A22" s="120">
        <v>1994</v>
      </c>
      <c r="B22" s="50">
        <v>550</v>
      </c>
      <c r="C22" s="36">
        <v>18</v>
      </c>
      <c r="D22" s="36">
        <v>11</v>
      </c>
      <c r="E22" s="36">
        <v>9</v>
      </c>
      <c r="F22" s="36">
        <v>5</v>
      </c>
      <c r="G22" s="36">
        <v>50</v>
      </c>
      <c r="H22" s="36">
        <v>2</v>
      </c>
      <c r="I22" s="36">
        <v>9</v>
      </c>
      <c r="J22" s="36">
        <v>18</v>
      </c>
      <c r="K22" s="36">
        <v>15</v>
      </c>
      <c r="L22" s="36">
        <v>7</v>
      </c>
      <c r="M22" s="36">
        <v>8</v>
      </c>
      <c r="N22" s="36">
        <v>5</v>
      </c>
      <c r="O22" s="83">
        <v>11</v>
      </c>
      <c r="P22" s="36">
        <v>22</v>
      </c>
      <c r="Q22" s="36">
        <v>116</v>
      </c>
      <c r="R22" s="36">
        <v>32</v>
      </c>
      <c r="S22" s="36">
        <v>20</v>
      </c>
      <c r="T22" s="36">
        <v>2</v>
      </c>
      <c r="U22" s="36">
        <v>8</v>
      </c>
      <c r="V22" s="83">
        <v>3</v>
      </c>
      <c r="W22" s="36">
        <v>9</v>
      </c>
      <c r="X22" s="36">
        <v>38</v>
      </c>
      <c r="Y22" s="36">
        <v>2</v>
      </c>
      <c r="Z22" s="36">
        <v>19</v>
      </c>
      <c r="AA22" s="36">
        <v>26</v>
      </c>
      <c r="AB22" s="36">
        <v>8</v>
      </c>
      <c r="AC22" s="36">
        <v>3</v>
      </c>
      <c r="AD22" s="36">
        <v>10</v>
      </c>
      <c r="AE22" s="36">
        <v>27</v>
      </c>
      <c r="AF22" s="36">
        <v>11</v>
      </c>
      <c r="AG22" s="36">
        <v>15</v>
      </c>
      <c r="AH22" s="36">
        <v>11</v>
      </c>
      <c r="AI22" s="77">
        <f t="shared" si="0"/>
        <v>1994</v>
      </c>
    </row>
    <row r="23" spans="1:35" ht="12.75" customHeight="1" x14ac:dyDescent="0.2">
      <c r="A23" s="120">
        <v>1995</v>
      </c>
      <c r="B23" s="50">
        <v>627</v>
      </c>
      <c r="C23" s="36">
        <v>23</v>
      </c>
      <c r="D23" s="36">
        <v>10</v>
      </c>
      <c r="E23" s="36">
        <v>9</v>
      </c>
      <c r="F23" s="36">
        <v>8</v>
      </c>
      <c r="G23" s="36">
        <v>55</v>
      </c>
      <c r="H23" s="36">
        <v>6</v>
      </c>
      <c r="I23" s="36">
        <v>11</v>
      </c>
      <c r="J23" s="36">
        <v>22</v>
      </c>
      <c r="K23" s="36">
        <v>12</v>
      </c>
      <c r="L23" s="36">
        <v>13</v>
      </c>
      <c r="M23" s="36">
        <v>5</v>
      </c>
      <c r="N23" s="36">
        <v>6</v>
      </c>
      <c r="O23" s="83">
        <v>5</v>
      </c>
      <c r="P23" s="36">
        <v>32</v>
      </c>
      <c r="Q23" s="36">
        <v>159</v>
      </c>
      <c r="R23" s="36">
        <v>37</v>
      </c>
      <c r="S23" s="36">
        <v>21</v>
      </c>
      <c r="T23" s="36">
        <v>9</v>
      </c>
      <c r="U23" s="36">
        <v>11</v>
      </c>
      <c r="V23" s="83">
        <v>8</v>
      </c>
      <c r="W23" s="36">
        <v>8</v>
      </c>
      <c r="X23" s="36">
        <v>30</v>
      </c>
      <c r="Y23" s="36">
        <v>3</v>
      </c>
      <c r="Z23" s="36">
        <v>18</v>
      </c>
      <c r="AA23" s="36">
        <v>27</v>
      </c>
      <c r="AB23" s="36">
        <v>7</v>
      </c>
      <c r="AC23" s="36">
        <v>1</v>
      </c>
      <c r="AD23" s="36">
        <v>10</v>
      </c>
      <c r="AE23" s="36">
        <v>28</v>
      </c>
      <c r="AF23" s="36">
        <v>8</v>
      </c>
      <c r="AG23" s="36">
        <v>13</v>
      </c>
      <c r="AH23" s="36">
        <v>12</v>
      </c>
      <c r="AI23" s="77">
        <f t="shared" si="0"/>
        <v>1995</v>
      </c>
    </row>
    <row r="24" spans="1:35" ht="12.75" customHeight="1" x14ac:dyDescent="0.2">
      <c r="A24" s="120">
        <v>1996</v>
      </c>
      <c r="B24" s="50">
        <v>775</v>
      </c>
      <c r="C24" s="36">
        <v>27</v>
      </c>
      <c r="D24" s="36">
        <v>15</v>
      </c>
      <c r="E24" s="36">
        <v>14</v>
      </c>
      <c r="F24" s="36">
        <v>6</v>
      </c>
      <c r="G24" s="36">
        <v>70</v>
      </c>
      <c r="H24" s="36">
        <v>6</v>
      </c>
      <c r="I24" s="36">
        <v>10</v>
      </c>
      <c r="J24" s="36">
        <v>26</v>
      </c>
      <c r="K24" s="36">
        <v>16</v>
      </c>
      <c r="L24" s="36">
        <v>19</v>
      </c>
      <c r="M24" s="36">
        <v>6</v>
      </c>
      <c r="N24" s="36">
        <v>9</v>
      </c>
      <c r="O24" s="83">
        <v>8</v>
      </c>
      <c r="P24" s="36">
        <v>34</v>
      </c>
      <c r="Q24" s="36">
        <v>189</v>
      </c>
      <c r="R24" s="36">
        <v>30</v>
      </c>
      <c r="S24" s="36">
        <v>30</v>
      </c>
      <c r="T24" s="36">
        <v>9</v>
      </c>
      <c r="U24" s="36">
        <v>14</v>
      </c>
      <c r="V24" s="83">
        <v>6</v>
      </c>
      <c r="W24" s="36">
        <v>26</v>
      </c>
      <c r="X24" s="36">
        <v>35</v>
      </c>
      <c r="Y24" s="36">
        <v>3</v>
      </c>
      <c r="Z24" s="36">
        <v>15</v>
      </c>
      <c r="AA24" s="36">
        <v>44</v>
      </c>
      <c r="AB24" s="36">
        <v>6</v>
      </c>
      <c r="AC24" s="36">
        <v>2</v>
      </c>
      <c r="AD24" s="36">
        <v>12</v>
      </c>
      <c r="AE24" s="36">
        <v>39</v>
      </c>
      <c r="AF24" s="36">
        <v>10</v>
      </c>
      <c r="AG24" s="36">
        <v>19</v>
      </c>
      <c r="AH24" s="36">
        <v>20</v>
      </c>
      <c r="AI24" s="77">
        <f t="shared" si="0"/>
        <v>1996</v>
      </c>
    </row>
    <row r="25" spans="1:35" ht="12.75" customHeight="1" x14ac:dyDescent="0.2">
      <c r="A25" s="120">
        <v>1997</v>
      </c>
      <c r="B25" s="50">
        <v>861</v>
      </c>
      <c r="C25" s="36">
        <v>21</v>
      </c>
      <c r="D25" s="36">
        <v>11</v>
      </c>
      <c r="E25" s="36">
        <v>11</v>
      </c>
      <c r="F25" s="36">
        <v>10</v>
      </c>
      <c r="G25" s="36">
        <v>67</v>
      </c>
      <c r="H25" s="36">
        <v>4</v>
      </c>
      <c r="I25" s="36">
        <v>14</v>
      </c>
      <c r="J25" s="36">
        <v>24</v>
      </c>
      <c r="K25" s="36">
        <v>16</v>
      </c>
      <c r="L25" s="36">
        <v>10</v>
      </c>
      <c r="M25" s="36">
        <v>6</v>
      </c>
      <c r="N25" s="36">
        <v>11</v>
      </c>
      <c r="O25" s="83">
        <v>13</v>
      </c>
      <c r="P25" s="36">
        <v>22</v>
      </c>
      <c r="Q25" s="36">
        <v>203</v>
      </c>
      <c r="R25" s="36">
        <v>39</v>
      </c>
      <c r="S25" s="36">
        <v>26</v>
      </c>
      <c r="T25" s="36">
        <v>11</v>
      </c>
      <c r="U25" s="36">
        <v>17</v>
      </c>
      <c r="V25" s="83">
        <v>3</v>
      </c>
      <c r="W25" s="36">
        <v>43</v>
      </c>
      <c r="X25" s="36">
        <v>52</v>
      </c>
      <c r="Y25" s="36">
        <v>3</v>
      </c>
      <c r="Z25" s="36">
        <v>16</v>
      </c>
      <c r="AA25" s="36">
        <v>61</v>
      </c>
      <c r="AB25" s="36">
        <v>6</v>
      </c>
      <c r="AC25" s="36">
        <v>4</v>
      </c>
      <c r="AD25" s="36">
        <v>27</v>
      </c>
      <c r="AE25" s="36">
        <v>39</v>
      </c>
      <c r="AF25" s="36">
        <v>19</v>
      </c>
      <c r="AG25" s="36">
        <v>22</v>
      </c>
      <c r="AH25" s="36">
        <v>30</v>
      </c>
      <c r="AI25" s="77">
        <f t="shared" si="0"/>
        <v>1997</v>
      </c>
    </row>
    <row r="26" spans="1:35" ht="12.75" customHeight="1" x14ac:dyDescent="0.2">
      <c r="A26" s="120">
        <v>1998</v>
      </c>
      <c r="B26" s="50">
        <v>915</v>
      </c>
      <c r="C26" s="36">
        <v>30</v>
      </c>
      <c r="D26" s="36">
        <v>15</v>
      </c>
      <c r="E26" s="36">
        <v>10</v>
      </c>
      <c r="F26" s="36">
        <v>11</v>
      </c>
      <c r="G26" s="36">
        <v>62</v>
      </c>
      <c r="H26" s="36">
        <v>8</v>
      </c>
      <c r="I26" s="36">
        <v>19</v>
      </c>
      <c r="J26" s="36">
        <v>25</v>
      </c>
      <c r="K26" s="36">
        <v>11</v>
      </c>
      <c r="L26" s="36">
        <v>16</v>
      </c>
      <c r="M26" s="36">
        <v>10</v>
      </c>
      <c r="N26" s="36">
        <v>13</v>
      </c>
      <c r="O26" s="83">
        <v>12</v>
      </c>
      <c r="P26" s="36">
        <v>36</v>
      </c>
      <c r="Q26" s="36">
        <v>225</v>
      </c>
      <c r="R26" s="36">
        <v>32</v>
      </c>
      <c r="S26" s="36">
        <v>35</v>
      </c>
      <c r="T26" s="36">
        <v>12</v>
      </c>
      <c r="U26" s="36">
        <v>11</v>
      </c>
      <c r="V26" s="83">
        <v>5</v>
      </c>
      <c r="W26" s="36">
        <v>19</v>
      </c>
      <c r="X26" s="36">
        <v>67</v>
      </c>
      <c r="Y26" s="36">
        <v>2</v>
      </c>
      <c r="Z26" s="36">
        <v>25</v>
      </c>
      <c r="AA26" s="36">
        <v>51</v>
      </c>
      <c r="AB26" s="36">
        <v>9</v>
      </c>
      <c r="AC26" s="36">
        <v>3</v>
      </c>
      <c r="AD26" s="36">
        <v>23</v>
      </c>
      <c r="AE26" s="36">
        <v>60</v>
      </c>
      <c r="AF26" s="36">
        <v>11</v>
      </c>
      <c r="AG26" s="36">
        <v>18</v>
      </c>
      <c r="AH26" s="36">
        <v>29</v>
      </c>
      <c r="AI26" s="77">
        <f t="shared" si="0"/>
        <v>1998</v>
      </c>
    </row>
    <row r="27" spans="1:35" ht="12.75" customHeight="1" x14ac:dyDescent="0.2">
      <c r="A27" s="120">
        <v>1999</v>
      </c>
      <c r="B27" s="50">
        <v>1021</v>
      </c>
      <c r="C27" s="36">
        <v>30</v>
      </c>
      <c r="D27" s="36">
        <v>24</v>
      </c>
      <c r="E27" s="36">
        <v>14</v>
      </c>
      <c r="F27" s="36">
        <v>16</v>
      </c>
      <c r="G27" s="36">
        <v>83</v>
      </c>
      <c r="H27" s="36">
        <v>12</v>
      </c>
      <c r="I27" s="36">
        <v>10</v>
      </c>
      <c r="J27" s="36">
        <v>37</v>
      </c>
      <c r="K27" s="36">
        <v>22</v>
      </c>
      <c r="L27" s="36">
        <v>9</v>
      </c>
      <c r="M27" s="36">
        <v>11</v>
      </c>
      <c r="N27" s="36">
        <v>6</v>
      </c>
      <c r="O27" s="83">
        <v>17</v>
      </c>
      <c r="P27" s="36">
        <v>47</v>
      </c>
      <c r="Q27" s="36">
        <v>257</v>
      </c>
      <c r="R27" s="36">
        <v>39</v>
      </c>
      <c r="S27" s="36">
        <v>37</v>
      </c>
      <c r="T27" s="36">
        <v>13</v>
      </c>
      <c r="U27" s="36">
        <v>14</v>
      </c>
      <c r="V27" s="83">
        <v>8</v>
      </c>
      <c r="W27" s="36">
        <v>23</v>
      </c>
      <c r="X27" s="36">
        <v>77</v>
      </c>
      <c r="Y27" s="36">
        <v>2</v>
      </c>
      <c r="Z27" s="36">
        <v>22</v>
      </c>
      <c r="AA27" s="36">
        <v>40</v>
      </c>
      <c r="AB27" s="36">
        <v>9</v>
      </c>
      <c r="AC27" s="36">
        <v>1</v>
      </c>
      <c r="AD27" s="36">
        <v>18</v>
      </c>
      <c r="AE27" s="36">
        <v>62</v>
      </c>
      <c r="AF27" s="36">
        <v>11</v>
      </c>
      <c r="AG27" s="36">
        <v>22</v>
      </c>
      <c r="AH27" s="36">
        <v>28</v>
      </c>
      <c r="AI27" s="77">
        <f t="shared" si="0"/>
        <v>1999</v>
      </c>
    </row>
    <row r="28" spans="1:35" x14ac:dyDescent="0.2">
      <c r="A28" s="114">
        <v>2000</v>
      </c>
      <c r="B28" s="50">
        <v>1144</v>
      </c>
      <c r="C28" s="36">
        <v>46</v>
      </c>
      <c r="D28" s="36">
        <v>19</v>
      </c>
      <c r="E28" s="36">
        <v>16</v>
      </c>
      <c r="F28" s="36">
        <v>9</v>
      </c>
      <c r="G28" s="36">
        <v>107</v>
      </c>
      <c r="H28" s="36">
        <v>9</v>
      </c>
      <c r="I28" s="36">
        <v>17</v>
      </c>
      <c r="J28" s="36">
        <v>32</v>
      </c>
      <c r="K28" s="36">
        <v>34</v>
      </c>
      <c r="L28" s="36">
        <v>11</v>
      </c>
      <c r="M28" s="36">
        <v>13</v>
      </c>
      <c r="N28" s="36">
        <v>19</v>
      </c>
      <c r="O28" s="83">
        <v>28</v>
      </c>
      <c r="P28" s="36">
        <v>66</v>
      </c>
      <c r="Q28" s="36">
        <v>256</v>
      </c>
      <c r="R28" s="36">
        <v>58</v>
      </c>
      <c r="S28" s="36">
        <v>29</v>
      </c>
      <c r="T28" s="36">
        <v>14</v>
      </c>
      <c r="U28" s="36">
        <v>16</v>
      </c>
      <c r="V28" s="83">
        <v>3</v>
      </c>
      <c r="W28" s="36">
        <v>26</v>
      </c>
      <c r="X28" s="36">
        <v>77</v>
      </c>
      <c r="Y28" s="36">
        <v>5</v>
      </c>
      <c r="Z28" s="36">
        <v>15</v>
      </c>
      <c r="AA28" s="36">
        <v>77</v>
      </c>
      <c r="AB28" s="36">
        <v>8</v>
      </c>
      <c r="AC28" s="36">
        <v>1</v>
      </c>
      <c r="AD28" s="36">
        <v>17</v>
      </c>
      <c r="AE28" s="36">
        <v>56</v>
      </c>
      <c r="AF28" s="36">
        <v>14</v>
      </c>
      <c r="AG28" s="36">
        <v>23</v>
      </c>
      <c r="AH28" s="36">
        <v>23</v>
      </c>
      <c r="AI28" s="77">
        <f t="shared" ref="AI28:AI46" si="1">A28</f>
        <v>2000</v>
      </c>
    </row>
    <row r="29" spans="1:35" x14ac:dyDescent="0.2">
      <c r="A29" s="35">
        <v>2001</v>
      </c>
      <c r="B29" s="50">
        <v>1228</v>
      </c>
      <c r="C29" s="36">
        <v>47</v>
      </c>
      <c r="D29" s="36">
        <v>23</v>
      </c>
      <c r="E29" s="36">
        <v>17</v>
      </c>
      <c r="F29" s="36">
        <v>20</v>
      </c>
      <c r="G29" s="36">
        <v>122</v>
      </c>
      <c r="H29" s="36">
        <v>8</v>
      </c>
      <c r="I29" s="36">
        <v>21</v>
      </c>
      <c r="J29" s="36">
        <v>45</v>
      </c>
      <c r="K29" s="36">
        <v>25</v>
      </c>
      <c r="L29" s="36">
        <v>18</v>
      </c>
      <c r="M29" s="36">
        <v>12</v>
      </c>
      <c r="N29" s="36">
        <v>15</v>
      </c>
      <c r="O29" s="83">
        <v>27</v>
      </c>
      <c r="P29" s="36">
        <v>50</v>
      </c>
      <c r="Q29" s="36">
        <v>290</v>
      </c>
      <c r="R29" s="36">
        <v>43</v>
      </c>
      <c r="S29" s="36">
        <v>52</v>
      </c>
      <c r="T29" s="36">
        <v>11</v>
      </c>
      <c r="U29" s="36">
        <v>18</v>
      </c>
      <c r="V29" s="83">
        <v>3</v>
      </c>
      <c r="W29" s="36">
        <v>29</v>
      </c>
      <c r="X29" s="36">
        <v>77</v>
      </c>
      <c r="Y29" s="36">
        <v>8</v>
      </c>
      <c r="Z29" s="36">
        <v>21</v>
      </c>
      <c r="AA29" s="36">
        <v>57</v>
      </c>
      <c r="AB29" s="36">
        <v>13</v>
      </c>
      <c r="AC29" s="36">
        <v>5</v>
      </c>
      <c r="AD29" s="36">
        <v>23</v>
      </c>
      <c r="AE29" s="36">
        <v>56</v>
      </c>
      <c r="AF29" s="36">
        <v>16</v>
      </c>
      <c r="AG29" s="36">
        <v>27</v>
      </c>
      <c r="AH29" s="36">
        <v>29</v>
      </c>
      <c r="AI29" s="77">
        <f t="shared" si="1"/>
        <v>2001</v>
      </c>
    </row>
    <row r="30" spans="1:35" x14ac:dyDescent="0.2">
      <c r="A30" s="35">
        <v>2002</v>
      </c>
      <c r="B30" s="50">
        <v>1334</v>
      </c>
      <c r="C30" s="36">
        <v>40</v>
      </c>
      <c r="D30" s="36">
        <v>20</v>
      </c>
      <c r="E30" s="36">
        <v>23</v>
      </c>
      <c r="F30" s="36">
        <v>21</v>
      </c>
      <c r="G30" s="36">
        <v>105</v>
      </c>
      <c r="H30" s="36">
        <v>10</v>
      </c>
      <c r="I30" s="36">
        <v>23</v>
      </c>
      <c r="J30" s="36">
        <v>45</v>
      </c>
      <c r="K30" s="36">
        <v>24</v>
      </c>
      <c r="L30" s="36">
        <v>18</v>
      </c>
      <c r="M30" s="36">
        <v>19</v>
      </c>
      <c r="N30" s="36">
        <v>16</v>
      </c>
      <c r="O30" s="83">
        <v>27</v>
      </c>
      <c r="P30" s="36">
        <v>69</v>
      </c>
      <c r="Q30" s="36">
        <v>304</v>
      </c>
      <c r="R30" s="36">
        <v>57</v>
      </c>
      <c r="S30" s="36">
        <v>48</v>
      </c>
      <c r="T30" s="36">
        <v>18</v>
      </c>
      <c r="U30" s="36">
        <v>13</v>
      </c>
      <c r="V30" s="83">
        <v>9</v>
      </c>
      <c r="W30" s="36">
        <v>38</v>
      </c>
      <c r="X30" s="36">
        <v>95</v>
      </c>
      <c r="Y30" s="36">
        <v>4</v>
      </c>
      <c r="Z30" s="36">
        <v>21</v>
      </c>
      <c r="AA30" s="36">
        <v>60</v>
      </c>
      <c r="AB30" s="36">
        <v>15</v>
      </c>
      <c r="AC30" s="36">
        <v>1</v>
      </c>
      <c r="AD30" s="36">
        <v>24</v>
      </c>
      <c r="AE30" s="36">
        <v>78</v>
      </c>
      <c r="AF30" s="36">
        <v>16</v>
      </c>
      <c r="AG30" s="36">
        <v>43</v>
      </c>
      <c r="AH30" s="36">
        <v>30</v>
      </c>
      <c r="AI30" s="77">
        <f t="shared" si="1"/>
        <v>2002</v>
      </c>
    </row>
    <row r="31" spans="1:35" x14ac:dyDescent="0.2">
      <c r="A31" s="35">
        <v>2003</v>
      </c>
      <c r="B31" s="50">
        <v>1354</v>
      </c>
      <c r="C31" s="36">
        <v>28</v>
      </c>
      <c r="D31" s="36">
        <v>27</v>
      </c>
      <c r="E31" s="36">
        <v>24</v>
      </c>
      <c r="F31" s="36">
        <v>22</v>
      </c>
      <c r="G31" s="36">
        <v>98</v>
      </c>
      <c r="H31" s="36">
        <v>7</v>
      </c>
      <c r="I31" s="36">
        <v>25</v>
      </c>
      <c r="J31" s="36">
        <v>61</v>
      </c>
      <c r="K31" s="36">
        <v>26</v>
      </c>
      <c r="L31" s="36">
        <v>17</v>
      </c>
      <c r="M31" s="36">
        <v>23</v>
      </c>
      <c r="N31" s="36">
        <v>21</v>
      </c>
      <c r="O31" s="83">
        <v>27</v>
      </c>
      <c r="P31" s="36">
        <v>53</v>
      </c>
      <c r="Q31" s="36">
        <v>309</v>
      </c>
      <c r="R31" s="36">
        <v>48</v>
      </c>
      <c r="S31" s="36">
        <v>39</v>
      </c>
      <c r="T31" s="36">
        <v>15</v>
      </c>
      <c r="U31" s="36">
        <v>22</v>
      </c>
      <c r="V31" s="83">
        <v>13</v>
      </c>
      <c r="W31" s="36">
        <v>35</v>
      </c>
      <c r="X31" s="36">
        <v>102</v>
      </c>
      <c r="Y31" s="36">
        <v>7</v>
      </c>
      <c r="Z31" s="36">
        <v>27</v>
      </c>
      <c r="AA31" s="36">
        <v>58</v>
      </c>
      <c r="AB31" s="36">
        <v>12</v>
      </c>
      <c r="AC31" s="36">
        <v>2</v>
      </c>
      <c r="AD31" s="36">
        <v>33</v>
      </c>
      <c r="AE31" s="36">
        <v>74</v>
      </c>
      <c r="AF31" s="36">
        <v>20</v>
      </c>
      <c r="AG31" s="36">
        <v>39</v>
      </c>
      <c r="AH31" s="36">
        <v>40</v>
      </c>
      <c r="AI31" s="77">
        <f t="shared" si="1"/>
        <v>2003</v>
      </c>
    </row>
    <row r="32" spans="1:35" x14ac:dyDescent="0.2">
      <c r="A32" s="35">
        <v>2004</v>
      </c>
      <c r="B32" s="50">
        <v>1331</v>
      </c>
      <c r="C32" s="36">
        <v>34</v>
      </c>
      <c r="D32" s="36">
        <v>23</v>
      </c>
      <c r="E32" s="36">
        <v>27</v>
      </c>
      <c r="F32" s="36">
        <v>17</v>
      </c>
      <c r="G32" s="36">
        <v>110</v>
      </c>
      <c r="H32" s="36">
        <v>13</v>
      </c>
      <c r="I32" s="36">
        <v>23</v>
      </c>
      <c r="J32" s="36">
        <v>62</v>
      </c>
      <c r="K32" s="36">
        <v>18</v>
      </c>
      <c r="L32" s="36">
        <v>18</v>
      </c>
      <c r="M32" s="36">
        <v>13</v>
      </c>
      <c r="N32" s="36">
        <v>15</v>
      </c>
      <c r="O32" s="83">
        <v>27</v>
      </c>
      <c r="P32" s="36">
        <v>56</v>
      </c>
      <c r="Q32" s="36">
        <v>286</v>
      </c>
      <c r="R32" s="36">
        <v>58</v>
      </c>
      <c r="S32" s="36">
        <v>32</v>
      </c>
      <c r="T32" s="36">
        <v>20</v>
      </c>
      <c r="U32" s="36">
        <v>22</v>
      </c>
      <c r="V32" s="83">
        <v>10</v>
      </c>
      <c r="W32" s="36">
        <v>40</v>
      </c>
      <c r="X32" s="36">
        <v>86</v>
      </c>
      <c r="Y32" s="36">
        <v>7</v>
      </c>
      <c r="Z32" s="36">
        <v>32</v>
      </c>
      <c r="AA32" s="36">
        <v>56</v>
      </c>
      <c r="AB32" s="36">
        <v>17</v>
      </c>
      <c r="AC32" s="36">
        <v>6</v>
      </c>
      <c r="AD32" s="36">
        <v>27</v>
      </c>
      <c r="AE32" s="36">
        <v>94</v>
      </c>
      <c r="AF32" s="36">
        <v>13</v>
      </c>
      <c r="AG32" s="36">
        <v>37</v>
      </c>
      <c r="AH32" s="36">
        <v>32</v>
      </c>
      <c r="AI32" s="77">
        <f t="shared" si="1"/>
        <v>2004</v>
      </c>
    </row>
    <row r="33" spans="1:35" x14ac:dyDescent="0.2">
      <c r="A33" s="35">
        <v>2005</v>
      </c>
      <c r="B33" s="50">
        <v>1354</v>
      </c>
      <c r="C33" s="36">
        <v>41</v>
      </c>
      <c r="D33" s="36">
        <v>24</v>
      </c>
      <c r="E33" s="36">
        <v>25</v>
      </c>
      <c r="F33" s="36">
        <v>20</v>
      </c>
      <c r="G33" s="36">
        <v>125</v>
      </c>
      <c r="H33" s="36">
        <v>7</v>
      </c>
      <c r="I33" s="36">
        <v>26</v>
      </c>
      <c r="J33" s="36">
        <v>51</v>
      </c>
      <c r="K33" s="36">
        <v>25</v>
      </c>
      <c r="L33" s="36">
        <v>20</v>
      </c>
      <c r="M33" s="36">
        <v>18</v>
      </c>
      <c r="N33" s="36">
        <v>19</v>
      </c>
      <c r="O33" s="83">
        <v>25</v>
      </c>
      <c r="P33" s="36">
        <v>65</v>
      </c>
      <c r="Q33" s="36">
        <v>270</v>
      </c>
      <c r="R33" s="36">
        <v>56</v>
      </c>
      <c r="S33" s="36">
        <v>28</v>
      </c>
      <c r="T33" s="36">
        <v>19</v>
      </c>
      <c r="U33" s="36">
        <v>14</v>
      </c>
      <c r="V33" s="83">
        <v>12</v>
      </c>
      <c r="W33" s="36">
        <v>33</v>
      </c>
      <c r="X33" s="36">
        <v>102</v>
      </c>
      <c r="Y33" s="36">
        <v>3</v>
      </c>
      <c r="Z33" s="36">
        <v>20</v>
      </c>
      <c r="AA33" s="36">
        <v>87</v>
      </c>
      <c r="AB33" s="36">
        <v>11</v>
      </c>
      <c r="AC33" s="36">
        <v>6</v>
      </c>
      <c r="AD33" s="36">
        <v>20</v>
      </c>
      <c r="AE33" s="36">
        <v>91</v>
      </c>
      <c r="AF33" s="36">
        <v>16</v>
      </c>
      <c r="AG33" s="36">
        <v>38</v>
      </c>
      <c r="AH33" s="36">
        <v>37</v>
      </c>
      <c r="AI33" s="77">
        <f t="shared" si="1"/>
        <v>2005</v>
      </c>
    </row>
    <row r="34" spans="1:35" x14ac:dyDescent="0.2">
      <c r="A34" s="35">
        <v>2006</v>
      </c>
      <c r="B34" s="50">
        <v>1417</v>
      </c>
      <c r="C34" s="36">
        <v>32</v>
      </c>
      <c r="D34" s="36">
        <v>19</v>
      </c>
      <c r="E34" s="36">
        <v>18</v>
      </c>
      <c r="F34" s="36">
        <v>25</v>
      </c>
      <c r="G34" s="36">
        <v>98</v>
      </c>
      <c r="H34" s="36">
        <v>15</v>
      </c>
      <c r="I34" s="36">
        <v>31</v>
      </c>
      <c r="J34" s="36">
        <v>45</v>
      </c>
      <c r="K34" s="36">
        <v>33</v>
      </c>
      <c r="L34" s="36">
        <v>22</v>
      </c>
      <c r="M34" s="36">
        <v>14</v>
      </c>
      <c r="N34" s="36">
        <v>21</v>
      </c>
      <c r="O34" s="83">
        <v>22</v>
      </c>
      <c r="P34" s="36">
        <v>69</v>
      </c>
      <c r="Q34" s="36">
        <v>334</v>
      </c>
      <c r="R34" s="36">
        <v>73</v>
      </c>
      <c r="S34" s="36">
        <v>41</v>
      </c>
      <c r="T34" s="36">
        <v>12</v>
      </c>
      <c r="U34" s="36">
        <v>20</v>
      </c>
      <c r="V34" s="83">
        <v>10</v>
      </c>
      <c r="W34" s="36">
        <v>42</v>
      </c>
      <c r="X34" s="36">
        <v>121</v>
      </c>
      <c r="Y34" s="36">
        <v>2</v>
      </c>
      <c r="Z34" s="36">
        <v>27</v>
      </c>
      <c r="AA34" s="36">
        <v>63</v>
      </c>
      <c r="AB34" s="36">
        <v>6</v>
      </c>
      <c r="AC34" s="36">
        <v>6</v>
      </c>
      <c r="AD34" s="36">
        <v>30</v>
      </c>
      <c r="AE34" s="36">
        <v>81</v>
      </c>
      <c r="AF34" s="36">
        <v>16</v>
      </c>
      <c r="AG34" s="36">
        <v>43</v>
      </c>
      <c r="AH34" s="36">
        <v>26</v>
      </c>
      <c r="AI34" s="77">
        <f t="shared" si="1"/>
        <v>2006</v>
      </c>
    </row>
    <row r="35" spans="1:35" x14ac:dyDescent="0.2">
      <c r="A35" s="35">
        <v>2007</v>
      </c>
      <c r="B35" s="50">
        <v>1282</v>
      </c>
      <c r="C35" s="36">
        <v>45</v>
      </c>
      <c r="D35" s="36">
        <v>24</v>
      </c>
      <c r="E35" s="36">
        <v>13</v>
      </c>
      <c r="F35" s="36">
        <v>30</v>
      </c>
      <c r="G35" s="36">
        <v>92</v>
      </c>
      <c r="H35" s="36">
        <v>11</v>
      </c>
      <c r="I35" s="36">
        <v>22</v>
      </c>
      <c r="J35" s="36">
        <v>44</v>
      </c>
      <c r="K35" s="36">
        <v>38</v>
      </c>
      <c r="L35" s="36">
        <v>19</v>
      </c>
      <c r="M35" s="36">
        <v>14</v>
      </c>
      <c r="N35" s="36">
        <v>15</v>
      </c>
      <c r="O35" s="83">
        <v>29</v>
      </c>
      <c r="P35" s="36">
        <v>74</v>
      </c>
      <c r="Q35" s="36">
        <v>268</v>
      </c>
      <c r="R35" s="36">
        <v>64</v>
      </c>
      <c r="S35" s="36">
        <v>38</v>
      </c>
      <c r="T35" s="36">
        <v>11</v>
      </c>
      <c r="U35" s="36">
        <v>17</v>
      </c>
      <c r="V35" s="83">
        <v>4</v>
      </c>
      <c r="W35" s="36">
        <v>24</v>
      </c>
      <c r="X35" s="36">
        <v>115</v>
      </c>
      <c r="Y35" s="36">
        <v>6</v>
      </c>
      <c r="Z35" s="36">
        <v>25</v>
      </c>
      <c r="AA35" s="36">
        <v>42</v>
      </c>
      <c r="AB35" s="36">
        <v>22</v>
      </c>
      <c r="AC35" s="36">
        <v>6</v>
      </c>
      <c r="AD35" s="36">
        <v>20</v>
      </c>
      <c r="AE35" s="36">
        <v>71</v>
      </c>
      <c r="AF35" s="36">
        <v>12</v>
      </c>
      <c r="AG35" s="36">
        <v>37</v>
      </c>
      <c r="AH35" s="36">
        <v>30</v>
      </c>
      <c r="AI35" s="77">
        <f t="shared" si="1"/>
        <v>2007</v>
      </c>
    </row>
    <row r="36" spans="1:35" x14ac:dyDescent="0.2">
      <c r="A36" s="35">
        <v>2008</v>
      </c>
      <c r="B36" s="50">
        <v>1316</v>
      </c>
      <c r="C36" s="36">
        <v>31</v>
      </c>
      <c r="D36" s="36">
        <v>29</v>
      </c>
      <c r="E36" s="36">
        <v>19</v>
      </c>
      <c r="F36" s="36">
        <v>20</v>
      </c>
      <c r="G36" s="36">
        <v>94</v>
      </c>
      <c r="H36" s="36">
        <v>16</v>
      </c>
      <c r="I36" s="36">
        <v>23</v>
      </c>
      <c r="J36" s="36">
        <v>64</v>
      </c>
      <c r="K36" s="36">
        <v>27</v>
      </c>
      <c r="L36" s="36">
        <v>20</v>
      </c>
      <c r="M36" s="36">
        <v>18</v>
      </c>
      <c r="N36" s="36">
        <v>13</v>
      </c>
      <c r="O36" s="83">
        <v>27</v>
      </c>
      <c r="P36" s="36">
        <v>69</v>
      </c>
      <c r="Q36" s="36">
        <v>259</v>
      </c>
      <c r="R36" s="36">
        <v>60</v>
      </c>
      <c r="S36" s="36">
        <v>41</v>
      </c>
      <c r="T36" s="36">
        <v>13</v>
      </c>
      <c r="U36" s="36">
        <v>22</v>
      </c>
      <c r="V36" s="83">
        <v>8</v>
      </c>
      <c r="W36" s="36">
        <v>37</v>
      </c>
      <c r="X36" s="36">
        <v>105</v>
      </c>
      <c r="Y36" s="36">
        <v>5</v>
      </c>
      <c r="Z36" s="36">
        <v>25</v>
      </c>
      <c r="AA36" s="36">
        <v>56</v>
      </c>
      <c r="AB36" s="36">
        <v>10</v>
      </c>
      <c r="AC36" s="36">
        <v>3</v>
      </c>
      <c r="AD36" s="36">
        <v>29</v>
      </c>
      <c r="AE36" s="36">
        <v>77</v>
      </c>
      <c r="AF36" s="36">
        <v>23</v>
      </c>
      <c r="AG36" s="36">
        <v>43</v>
      </c>
      <c r="AH36" s="36">
        <v>30</v>
      </c>
      <c r="AI36" s="77">
        <f t="shared" si="1"/>
        <v>2008</v>
      </c>
    </row>
    <row r="37" spans="1:35" x14ac:dyDescent="0.2">
      <c r="A37" s="35">
        <v>2009</v>
      </c>
      <c r="B37" s="50">
        <v>1180</v>
      </c>
      <c r="C37" s="36">
        <v>46</v>
      </c>
      <c r="D37" s="36">
        <v>26</v>
      </c>
      <c r="E37" s="36">
        <v>21</v>
      </c>
      <c r="F37" s="36">
        <v>19</v>
      </c>
      <c r="G37" s="36">
        <v>90</v>
      </c>
      <c r="H37" s="36">
        <v>10</v>
      </c>
      <c r="I37" s="36">
        <v>29</v>
      </c>
      <c r="J37" s="36">
        <v>49</v>
      </c>
      <c r="K37" s="36">
        <v>29</v>
      </c>
      <c r="L37" s="36">
        <v>20</v>
      </c>
      <c r="M37" s="36">
        <v>17</v>
      </c>
      <c r="N37" s="36">
        <v>12</v>
      </c>
      <c r="O37" s="83">
        <v>33</v>
      </c>
      <c r="P37" s="36">
        <v>75</v>
      </c>
      <c r="Q37" s="36">
        <v>189</v>
      </c>
      <c r="R37" s="36">
        <v>62</v>
      </c>
      <c r="S37" s="36">
        <v>30</v>
      </c>
      <c r="T37" s="36">
        <v>6</v>
      </c>
      <c r="U37" s="36">
        <v>22</v>
      </c>
      <c r="V37" s="83">
        <v>9</v>
      </c>
      <c r="W37" s="36">
        <v>44</v>
      </c>
      <c r="X37" s="36">
        <v>102</v>
      </c>
      <c r="Y37" s="36">
        <v>7</v>
      </c>
      <c r="Z37" s="36">
        <v>30</v>
      </c>
      <c r="AA37" s="36">
        <v>42</v>
      </c>
      <c r="AB37" s="36">
        <v>11</v>
      </c>
      <c r="AC37" s="36">
        <v>2</v>
      </c>
      <c r="AD37" s="36">
        <v>18</v>
      </c>
      <c r="AE37" s="36">
        <v>68</v>
      </c>
      <c r="AF37" s="36">
        <v>19</v>
      </c>
      <c r="AG37" s="36">
        <v>24</v>
      </c>
      <c r="AH37" s="36">
        <v>19</v>
      </c>
      <c r="AI37" s="77">
        <f t="shared" si="1"/>
        <v>2009</v>
      </c>
    </row>
    <row r="38" spans="1:35" x14ac:dyDescent="0.2">
      <c r="A38" s="40">
        <v>2010</v>
      </c>
      <c r="B38" s="51">
        <v>1183</v>
      </c>
      <c r="C38" s="77">
        <v>39</v>
      </c>
      <c r="D38" s="77">
        <v>15</v>
      </c>
      <c r="E38" s="77">
        <v>15</v>
      </c>
      <c r="F38" s="77">
        <v>30</v>
      </c>
      <c r="G38" s="77">
        <v>95</v>
      </c>
      <c r="H38" s="77">
        <v>5</v>
      </c>
      <c r="I38" s="77">
        <v>31</v>
      </c>
      <c r="J38" s="77">
        <v>44</v>
      </c>
      <c r="K38" s="77">
        <v>29</v>
      </c>
      <c r="L38" s="77">
        <v>14</v>
      </c>
      <c r="M38" s="77">
        <v>10</v>
      </c>
      <c r="N38" s="77">
        <v>8</v>
      </c>
      <c r="O38" s="72">
        <v>33</v>
      </c>
      <c r="P38" s="77">
        <v>68</v>
      </c>
      <c r="Q38" s="77">
        <v>203</v>
      </c>
      <c r="R38" s="77">
        <v>66</v>
      </c>
      <c r="S38" s="77">
        <v>33</v>
      </c>
      <c r="T38" s="77">
        <v>11</v>
      </c>
      <c r="U38" s="77">
        <v>15</v>
      </c>
      <c r="V38" s="72">
        <v>6</v>
      </c>
      <c r="W38" s="77">
        <v>31</v>
      </c>
      <c r="X38" s="77">
        <v>100</v>
      </c>
      <c r="Y38" s="77">
        <v>5</v>
      </c>
      <c r="Z38" s="77">
        <v>36</v>
      </c>
      <c r="AA38" s="77">
        <v>44</v>
      </c>
      <c r="AB38" s="77">
        <v>21</v>
      </c>
      <c r="AC38" s="77">
        <v>9</v>
      </c>
      <c r="AD38" s="77">
        <v>28</v>
      </c>
      <c r="AE38" s="77">
        <v>65</v>
      </c>
      <c r="AF38" s="77">
        <v>17</v>
      </c>
      <c r="AG38" s="77">
        <v>31</v>
      </c>
      <c r="AH38" s="77">
        <v>26</v>
      </c>
      <c r="AI38" s="77">
        <f t="shared" si="1"/>
        <v>2010</v>
      </c>
    </row>
    <row r="39" spans="1:35" ht="12.75" customHeight="1" x14ac:dyDescent="0.2">
      <c r="A39" s="41">
        <v>2011</v>
      </c>
      <c r="B39" s="51">
        <v>1135</v>
      </c>
      <c r="C39" s="77">
        <v>29</v>
      </c>
      <c r="D39" s="77">
        <v>16</v>
      </c>
      <c r="E39" s="77">
        <v>19</v>
      </c>
      <c r="F39" s="77">
        <v>15</v>
      </c>
      <c r="G39" s="77">
        <v>74</v>
      </c>
      <c r="H39" s="77">
        <v>12</v>
      </c>
      <c r="I39" s="77">
        <v>18</v>
      </c>
      <c r="J39" s="77">
        <v>45</v>
      </c>
      <c r="K39" s="77">
        <v>23</v>
      </c>
      <c r="L39" s="77">
        <v>26</v>
      </c>
      <c r="M39" s="77">
        <v>11</v>
      </c>
      <c r="N39" s="77">
        <v>8</v>
      </c>
      <c r="O39" s="72">
        <v>32</v>
      </c>
      <c r="P39" s="77">
        <v>83</v>
      </c>
      <c r="Q39" s="77">
        <v>224</v>
      </c>
      <c r="R39" s="77">
        <v>50</v>
      </c>
      <c r="S39" s="77">
        <v>30</v>
      </c>
      <c r="T39" s="77">
        <v>13</v>
      </c>
      <c r="U39" s="77">
        <v>14</v>
      </c>
      <c r="V39" s="72">
        <v>7</v>
      </c>
      <c r="W39" s="77">
        <v>27</v>
      </c>
      <c r="X39" s="77">
        <v>97</v>
      </c>
      <c r="Y39" s="77">
        <v>4</v>
      </c>
      <c r="Z39" s="77">
        <v>30</v>
      </c>
      <c r="AA39" s="77">
        <v>40</v>
      </c>
      <c r="AB39" s="77">
        <v>15</v>
      </c>
      <c r="AC39" s="77">
        <v>4</v>
      </c>
      <c r="AD39" s="77">
        <v>19</v>
      </c>
      <c r="AE39" s="77">
        <v>76</v>
      </c>
      <c r="AF39" s="77">
        <v>13</v>
      </c>
      <c r="AG39" s="77">
        <v>32</v>
      </c>
      <c r="AH39" s="77">
        <v>29</v>
      </c>
      <c r="AI39" s="77">
        <f t="shared" si="1"/>
        <v>2011</v>
      </c>
    </row>
    <row r="40" spans="1:35" ht="12.75" customHeight="1" x14ac:dyDescent="0.2">
      <c r="A40" s="41">
        <v>2012</v>
      </c>
      <c r="B40" s="51">
        <v>968</v>
      </c>
      <c r="C40" s="77">
        <v>33</v>
      </c>
      <c r="D40" s="77">
        <v>17</v>
      </c>
      <c r="E40" s="77">
        <v>15</v>
      </c>
      <c r="F40" s="77">
        <v>14</v>
      </c>
      <c r="G40" s="77">
        <v>61</v>
      </c>
      <c r="H40" s="77">
        <v>6</v>
      </c>
      <c r="I40" s="77">
        <v>11</v>
      </c>
      <c r="J40" s="77">
        <v>33</v>
      </c>
      <c r="K40" s="77">
        <v>21</v>
      </c>
      <c r="L40" s="77">
        <v>10</v>
      </c>
      <c r="M40" s="77">
        <v>10</v>
      </c>
      <c r="N40" s="77">
        <v>12</v>
      </c>
      <c r="O40" s="72">
        <v>16</v>
      </c>
      <c r="P40" s="77">
        <v>51</v>
      </c>
      <c r="Q40" s="77">
        <v>184</v>
      </c>
      <c r="R40" s="77">
        <v>47</v>
      </c>
      <c r="S40" s="77">
        <v>22</v>
      </c>
      <c r="T40" s="77">
        <v>14</v>
      </c>
      <c r="U40" s="77">
        <v>19</v>
      </c>
      <c r="V40" s="72">
        <v>8</v>
      </c>
      <c r="W40" s="77">
        <v>22</v>
      </c>
      <c r="X40" s="77">
        <v>92</v>
      </c>
      <c r="Y40" s="77">
        <v>4</v>
      </c>
      <c r="Z40" s="77">
        <v>32</v>
      </c>
      <c r="AA40" s="77">
        <v>47</v>
      </c>
      <c r="AB40" s="77">
        <v>15</v>
      </c>
      <c r="AC40" s="77" t="s">
        <v>96</v>
      </c>
      <c r="AD40" s="77">
        <v>24</v>
      </c>
      <c r="AE40" s="77">
        <v>67</v>
      </c>
      <c r="AF40" s="77">
        <v>13</v>
      </c>
      <c r="AG40" s="77">
        <v>23</v>
      </c>
      <c r="AH40" s="77">
        <v>25</v>
      </c>
      <c r="AI40" s="77">
        <f t="shared" si="1"/>
        <v>2012</v>
      </c>
    </row>
    <row r="41" spans="1:35" ht="12.75" customHeight="1" x14ac:dyDescent="0.2">
      <c r="A41" s="41">
        <v>2013</v>
      </c>
      <c r="B41" s="51">
        <v>1002</v>
      </c>
      <c r="C41" s="77">
        <v>33</v>
      </c>
      <c r="D41" s="77">
        <v>20</v>
      </c>
      <c r="E41" s="77">
        <v>18</v>
      </c>
      <c r="F41" s="77">
        <v>14</v>
      </c>
      <c r="G41" s="77">
        <v>77</v>
      </c>
      <c r="H41" s="77">
        <v>16</v>
      </c>
      <c r="I41" s="77">
        <v>19</v>
      </c>
      <c r="J41" s="77">
        <v>29</v>
      </c>
      <c r="K41" s="77">
        <v>34</v>
      </c>
      <c r="L41" s="77">
        <v>11</v>
      </c>
      <c r="M41" s="77">
        <v>13</v>
      </c>
      <c r="N41" s="77">
        <v>14</v>
      </c>
      <c r="O41" s="72">
        <v>27</v>
      </c>
      <c r="P41" s="77">
        <v>57</v>
      </c>
      <c r="Q41" s="77">
        <v>179</v>
      </c>
      <c r="R41" s="77">
        <v>55</v>
      </c>
      <c r="S41" s="77">
        <v>18</v>
      </c>
      <c r="T41" s="77">
        <v>11</v>
      </c>
      <c r="U41" s="77">
        <v>19</v>
      </c>
      <c r="V41" s="72">
        <v>8</v>
      </c>
      <c r="W41" s="77">
        <v>21</v>
      </c>
      <c r="X41" s="77">
        <v>89</v>
      </c>
      <c r="Y41" s="77">
        <v>8</v>
      </c>
      <c r="Z41" s="77">
        <v>16</v>
      </c>
      <c r="AA41" s="77">
        <v>36</v>
      </c>
      <c r="AB41" s="77">
        <v>14</v>
      </c>
      <c r="AC41" s="77">
        <v>1</v>
      </c>
      <c r="AD41" s="77">
        <v>15</v>
      </c>
      <c r="AE41" s="77">
        <v>56</v>
      </c>
      <c r="AF41" s="77">
        <v>14</v>
      </c>
      <c r="AG41" s="77">
        <v>23</v>
      </c>
      <c r="AH41" s="77">
        <v>37</v>
      </c>
      <c r="AI41" s="77">
        <f t="shared" si="1"/>
        <v>2013</v>
      </c>
    </row>
    <row r="42" spans="1:35" ht="12.75" customHeight="1" x14ac:dyDescent="0.2">
      <c r="A42" s="41">
        <v>2014</v>
      </c>
      <c r="B42" s="51">
        <v>1036</v>
      </c>
      <c r="C42" s="77">
        <v>43</v>
      </c>
      <c r="D42" s="77">
        <v>21</v>
      </c>
      <c r="E42" s="77">
        <v>18</v>
      </c>
      <c r="F42" s="77">
        <v>19</v>
      </c>
      <c r="G42" s="77">
        <v>79</v>
      </c>
      <c r="H42" s="77">
        <v>6</v>
      </c>
      <c r="I42" s="77">
        <v>12</v>
      </c>
      <c r="J42" s="77">
        <v>37</v>
      </c>
      <c r="K42" s="77">
        <v>25</v>
      </c>
      <c r="L42" s="77">
        <v>10</v>
      </c>
      <c r="M42" s="77">
        <v>21</v>
      </c>
      <c r="N42" s="77">
        <v>14</v>
      </c>
      <c r="O42" s="72">
        <v>27</v>
      </c>
      <c r="P42" s="77">
        <v>48</v>
      </c>
      <c r="Q42" s="77">
        <v>168</v>
      </c>
      <c r="R42" s="77">
        <v>37</v>
      </c>
      <c r="S42" s="77">
        <v>27</v>
      </c>
      <c r="T42" s="77">
        <v>8</v>
      </c>
      <c r="U42" s="77">
        <v>11</v>
      </c>
      <c r="V42" s="72">
        <v>17</v>
      </c>
      <c r="W42" s="77">
        <v>29</v>
      </c>
      <c r="X42" s="77">
        <v>93</v>
      </c>
      <c r="Y42" s="77">
        <v>3</v>
      </c>
      <c r="Z42" s="77">
        <v>26</v>
      </c>
      <c r="AA42" s="77">
        <v>44</v>
      </c>
      <c r="AB42" s="77">
        <v>21</v>
      </c>
      <c r="AC42" s="77">
        <v>3</v>
      </c>
      <c r="AD42" s="77">
        <v>26</v>
      </c>
      <c r="AE42" s="77">
        <v>73</v>
      </c>
      <c r="AF42" s="77">
        <v>15</v>
      </c>
      <c r="AG42" s="77">
        <v>24</v>
      </c>
      <c r="AH42" s="77">
        <v>31</v>
      </c>
      <c r="AI42" s="77">
        <f t="shared" si="1"/>
        <v>2014</v>
      </c>
    </row>
    <row r="43" spans="1:35" ht="12.75" customHeight="1" x14ac:dyDescent="0.2">
      <c r="A43" s="41">
        <v>2015</v>
      </c>
      <c r="B43" s="51">
        <v>1045</v>
      </c>
      <c r="C43" s="77">
        <v>35</v>
      </c>
      <c r="D43" s="77">
        <v>26</v>
      </c>
      <c r="E43" s="77">
        <v>19</v>
      </c>
      <c r="F43" s="77">
        <v>22</v>
      </c>
      <c r="G43" s="77">
        <v>73</v>
      </c>
      <c r="H43" s="77">
        <v>13</v>
      </c>
      <c r="I43" s="77">
        <v>27</v>
      </c>
      <c r="J43" s="77">
        <v>49</v>
      </c>
      <c r="K43" s="77">
        <v>13</v>
      </c>
      <c r="L43" s="77">
        <v>14</v>
      </c>
      <c r="M43" s="77">
        <v>13</v>
      </c>
      <c r="N43" s="77">
        <v>7</v>
      </c>
      <c r="O43" s="72">
        <v>25</v>
      </c>
      <c r="P43" s="77">
        <v>59</v>
      </c>
      <c r="Q43" s="77">
        <v>166</v>
      </c>
      <c r="R43" s="77">
        <v>49</v>
      </c>
      <c r="S43" s="77">
        <v>30</v>
      </c>
      <c r="T43" s="77">
        <v>14</v>
      </c>
      <c r="U43" s="77">
        <v>14</v>
      </c>
      <c r="V43" s="72">
        <v>11</v>
      </c>
      <c r="W43" s="77">
        <v>30</v>
      </c>
      <c r="X43" s="77">
        <v>98</v>
      </c>
      <c r="Y43" s="77">
        <v>4</v>
      </c>
      <c r="Z43" s="77">
        <v>28</v>
      </c>
      <c r="AA43" s="77">
        <v>37</v>
      </c>
      <c r="AB43" s="77">
        <v>17</v>
      </c>
      <c r="AC43" s="77">
        <v>2</v>
      </c>
      <c r="AD43" s="77">
        <v>18</v>
      </c>
      <c r="AE43" s="77">
        <v>69</v>
      </c>
      <c r="AF43" s="77">
        <v>18</v>
      </c>
      <c r="AG43" s="77">
        <v>20</v>
      </c>
      <c r="AH43" s="77">
        <v>25</v>
      </c>
      <c r="AI43" s="77">
        <f t="shared" si="1"/>
        <v>2015</v>
      </c>
    </row>
    <row r="44" spans="1:35" ht="12.75" customHeight="1" x14ac:dyDescent="0.2">
      <c r="A44" s="41">
        <v>2016</v>
      </c>
      <c r="B44" s="51">
        <v>1139</v>
      </c>
      <c r="C44" s="77">
        <v>43</v>
      </c>
      <c r="D44" s="77">
        <v>23</v>
      </c>
      <c r="E44" s="77">
        <v>22</v>
      </c>
      <c r="F44" s="77">
        <v>15</v>
      </c>
      <c r="G44" s="77">
        <v>84</v>
      </c>
      <c r="H44" s="77">
        <v>11</v>
      </c>
      <c r="I44" s="77">
        <v>25</v>
      </c>
      <c r="J44" s="77">
        <v>35</v>
      </c>
      <c r="K44" s="77">
        <v>27</v>
      </c>
      <c r="L44" s="77">
        <v>12</v>
      </c>
      <c r="M44" s="77">
        <v>13</v>
      </c>
      <c r="N44" s="77">
        <v>14</v>
      </c>
      <c r="O44" s="72">
        <v>31</v>
      </c>
      <c r="P44" s="77">
        <v>67</v>
      </c>
      <c r="Q44" s="77">
        <v>187</v>
      </c>
      <c r="R44" s="77">
        <v>64</v>
      </c>
      <c r="S44" s="77">
        <v>27</v>
      </c>
      <c r="T44" s="77">
        <v>16</v>
      </c>
      <c r="U44" s="77">
        <v>20</v>
      </c>
      <c r="V44" s="72">
        <v>8</v>
      </c>
      <c r="W44" s="77">
        <v>30</v>
      </c>
      <c r="X44" s="77">
        <v>112</v>
      </c>
      <c r="Y44" s="77">
        <v>9</v>
      </c>
      <c r="Z44" s="77">
        <v>20</v>
      </c>
      <c r="AA44" s="77">
        <v>40</v>
      </c>
      <c r="AB44" s="77">
        <v>16</v>
      </c>
      <c r="AC44" s="34">
        <v>3</v>
      </c>
      <c r="AD44" s="77">
        <v>10</v>
      </c>
      <c r="AE44" s="77">
        <v>85</v>
      </c>
      <c r="AF44" s="77">
        <v>14</v>
      </c>
      <c r="AG44" s="77">
        <v>28</v>
      </c>
      <c r="AH44" s="77">
        <v>28</v>
      </c>
      <c r="AI44" s="77">
        <f t="shared" si="1"/>
        <v>2016</v>
      </c>
    </row>
    <row r="45" spans="1:35" ht="12.75" customHeight="1" x14ac:dyDescent="0.2">
      <c r="A45" s="41">
        <v>2017</v>
      </c>
      <c r="B45" s="51">
        <v>1120</v>
      </c>
      <c r="C45" s="77">
        <v>33</v>
      </c>
      <c r="D45" s="77">
        <v>26</v>
      </c>
      <c r="E45" s="77">
        <v>18</v>
      </c>
      <c r="F45" s="77">
        <v>28</v>
      </c>
      <c r="G45" s="77">
        <v>96</v>
      </c>
      <c r="H45" s="77">
        <v>6</v>
      </c>
      <c r="I45" s="77">
        <v>15</v>
      </c>
      <c r="J45" s="77">
        <v>32</v>
      </c>
      <c r="K45" s="77">
        <v>18</v>
      </c>
      <c r="L45" s="77">
        <v>21</v>
      </c>
      <c r="M45" s="77">
        <v>16</v>
      </c>
      <c r="N45" s="77">
        <v>9</v>
      </c>
      <c r="O45" s="72">
        <v>21</v>
      </c>
      <c r="P45" s="77">
        <v>91</v>
      </c>
      <c r="Q45" s="77">
        <v>186</v>
      </c>
      <c r="R45" s="77">
        <v>58</v>
      </c>
      <c r="S45" s="77">
        <v>24</v>
      </c>
      <c r="T45" s="77">
        <v>15</v>
      </c>
      <c r="U45" s="77">
        <v>18</v>
      </c>
      <c r="V45" s="72">
        <v>8</v>
      </c>
      <c r="W45" s="77">
        <v>35</v>
      </c>
      <c r="X45" s="77">
        <v>107</v>
      </c>
      <c r="Y45" s="77">
        <v>2</v>
      </c>
      <c r="Z45" s="77">
        <v>17</v>
      </c>
      <c r="AA45" s="77">
        <v>44</v>
      </c>
      <c r="AB45" s="77">
        <v>12</v>
      </c>
      <c r="AC45" s="34">
        <v>1</v>
      </c>
      <c r="AD45" s="77">
        <v>17</v>
      </c>
      <c r="AE45" s="77">
        <v>69</v>
      </c>
      <c r="AF45" s="77">
        <v>13</v>
      </c>
      <c r="AG45" s="77">
        <v>26</v>
      </c>
      <c r="AH45" s="77">
        <v>38</v>
      </c>
      <c r="AI45" s="77">
        <f t="shared" si="1"/>
        <v>2017</v>
      </c>
    </row>
    <row r="46" spans="1:35" ht="12.75" customHeight="1" x14ac:dyDescent="0.2">
      <c r="A46" s="41">
        <v>2018</v>
      </c>
      <c r="B46" s="51">
        <v>1136</v>
      </c>
      <c r="C46" s="77">
        <v>51</v>
      </c>
      <c r="D46" s="77">
        <v>33</v>
      </c>
      <c r="E46" s="77">
        <v>22</v>
      </c>
      <c r="F46" s="77">
        <v>24</v>
      </c>
      <c r="G46" s="77">
        <v>91</v>
      </c>
      <c r="H46" s="77">
        <v>8</v>
      </c>
      <c r="I46" s="77">
        <v>25</v>
      </c>
      <c r="J46" s="77">
        <v>36</v>
      </c>
      <c r="K46" s="77">
        <v>24</v>
      </c>
      <c r="L46" s="77">
        <v>12</v>
      </c>
      <c r="M46" s="77">
        <v>16</v>
      </c>
      <c r="N46" s="77">
        <v>10</v>
      </c>
      <c r="O46" s="72">
        <v>36</v>
      </c>
      <c r="P46" s="77">
        <v>59</v>
      </c>
      <c r="Q46" s="77">
        <v>146</v>
      </c>
      <c r="R46" s="77">
        <v>54</v>
      </c>
      <c r="S46" s="77">
        <v>22</v>
      </c>
      <c r="T46" s="77">
        <v>23</v>
      </c>
      <c r="U46" s="77">
        <v>16</v>
      </c>
      <c r="V46" s="72">
        <v>13</v>
      </c>
      <c r="W46" s="77">
        <v>32</v>
      </c>
      <c r="X46" s="77">
        <v>97</v>
      </c>
      <c r="Y46" s="77">
        <v>5</v>
      </c>
      <c r="Z46" s="77">
        <v>30</v>
      </c>
      <c r="AA46" s="77">
        <v>50</v>
      </c>
      <c r="AB46" s="77">
        <v>18</v>
      </c>
      <c r="AC46" s="34">
        <v>5</v>
      </c>
      <c r="AD46" s="77">
        <v>23</v>
      </c>
      <c r="AE46" s="77">
        <v>73</v>
      </c>
      <c r="AF46" s="77">
        <v>13</v>
      </c>
      <c r="AG46" s="77">
        <v>34</v>
      </c>
      <c r="AH46" s="77">
        <v>35</v>
      </c>
      <c r="AI46" s="77">
        <f t="shared" si="1"/>
        <v>2018</v>
      </c>
    </row>
    <row r="47" spans="1:35" x14ac:dyDescent="0.2">
      <c r="B47" s="34"/>
      <c r="C47" s="34"/>
      <c r="D47" s="34"/>
      <c r="E47" s="34"/>
      <c r="F47" s="34"/>
      <c r="G47" s="34"/>
      <c r="H47" s="34"/>
      <c r="I47" s="34"/>
      <c r="J47" s="34"/>
      <c r="K47" s="34"/>
      <c r="L47" s="34"/>
      <c r="M47" s="34"/>
      <c r="N47" s="34"/>
      <c r="O47" s="68"/>
      <c r="P47" s="34"/>
      <c r="Q47" s="34"/>
      <c r="R47" s="34"/>
      <c r="S47" s="34"/>
      <c r="T47" s="34"/>
      <c r="U47" s="34"/>
      <c r="V47" s="68"/>
      <c r="W47" s="34"/>
      <c r="X47" s="34"/>
      <c r="Y47" s="34"/>
      <c r="Z47" s="34"/>
      <c r="AA47" s="34"/>
      <c r="AB47" s="34"/>
      <c r="AC47" s="34"/>
      <c r="AD47" s="34"/>
      <c r="AE47" s="34"/>
      <c r="AF47" s="34"/>
      <c r="AG47" s="34"/>
      <c r="AH47" s="34"/>
      <c r="AI47" s="77"/>
    </row>
    <row r="48" spans="1:35" x14ac:dyDescent="0.2">
      <c r="A48" s="183" t="s">
        <v>80</v>
      </c>
      <c r="B48" s="183"/>
      <c r="C48" s="34"/>
      <c r="D48" s="34"/>
      <c r="E48" s="34"/>
      <c r="F48" s="34"/>
      <c r="G48" s="34"/>
      <c r="H48" s="34"/>
      <c r="I48" s="34"/>
      <c r="J48" s="34"/>
      <c r="K48" s="34"/>
      <c r="L48" s="34"/>
      <c r="M48" s="34"/>
      <c r="N48" s="34"/>
      <c r="O48" s="68"/>
      <c r="P48" s="34"/>
      <c r="Q48" s="34"/>
      <c r="R48" s="34"/>
      <c r="S48" s="34"/>
      <c r="T48" s="34"/>
      <c r="U48" s="34"/>
      <c r="V48" s="68"/>
      <c r="W48" s="34"/>
      <c r="X48" s="34"/>
      <c r="Y48" s="34"/>
      <c r="Z48" s="34"/>
      <c r="AA48" s="34"/>
      <c r="AB48" s="34"/>
      <c r="AC48" s="34"/>
      <c r="AD48" s="34"/>
      <c r="AE48" s="34"/>
      <c r="AF48" s="34"/>
      <c r="AG48" s="34"/>
      <c r="AH48" s="34"/>
      <c r="AI48" s="97" t="str">
        <f t="shared" ref="AI48:AI83" si="2">A48</f>
        <v>5-year moving annual averages</v>
      </c>
    </row>
    <row r="49" spans="1:35" s="5" customFormat="1" ht="12.75" customHeight="1" x14ac:dyDescent="0.2">
      <c r="A49" s="11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123"/>
    </row>
    <row r="50" spans="1:35" s="5" customFormat="1" ht="12.75" customHeight="1" x14ac:dyDescent="0.2">
      <c r="A50" s="117" t="s">
        <v>152</v>
      </c>
      <c r="B50" s="81">
        <f t="shared" ref="B50:AH50" si="3">AVERAGE(B7:B11)</f>
        <v>362.4</v>
      </c>
      <c r="C50" s="78">
        <f t="shared" si="3"/>
        <v>12.8</v>
      </c>
      <c r="D50" s="78">
        <f t="shared" si="3"/>
        <v>5</v>
      </c>
      <c r="E50" s="78">
        <f t="shared" si="3"/>
        <v>5.6</v>
      </c>
      <c r="F50" s="78">
        <f t="shared" si="3"/>
        <v>5.4</v>
      </c>
      <c r="G50" s="78">
        <f t="shared" si="3"/>
        <v>41.4</v>
      </c>
      <c r="H50" s="78">
        <f t="shared" si="3"/>
        <v>1.8</v>
      </c>
      <c r="I50" s="78">
        <f t="shared" si="3"/>
        <v>4.4000000000000004</v>
      </c>
      <c r="J50" s="78">
        <f t="shared" si="3"/>
        <v>10.199999999999999</v>
      </c>
      <c r="K50" s="78">
        <f t="shared" si="3"/>
        <v>6.4</v>
      </c>
      <c r="L50" s="78">
        <f t="shared" si="3"/>
        <v>5</v>
      </c>
      <c r="M50" s="78">
        <f t="shared" si="3"/>
        <v>3.2</v>
      </c>
      <c r="N50" s="78">
        <f t="shared" si="3"/>
        <v>3.2</v>
      </c>
      <c r="O50" s="74">
        <f t="shared" si="3"/>
        <v>5.4</v>
      </c>
      <c r="P50" s="78">
        <f t="shared" si="3"/>
        <v>13.2</v>
      </c>
      <c r="Q50" s="78">
        <f t="shared" si="3"/>
        <v>116</v>
      </c>
      <c r="R50" s="78">
        <f t="shared" si="3"/>
        <v>16</v>
      </c>
      <c r="S50" s="78">
        <f t="shared" si="3"/>
        <v>10.4</v>
      </c>
      <c r="T50" s="78">
        <f t="shared" si="3"/>
        <v>3.6</v>
      </c>
      <c r="U50" s="78">
        <f t="shared" si="3"/>
        <v>4</v>
      </c>
      <c r="V50" s="74">
        <f t="shared" si="3"/>
        <v>1.8</v>
      </c>
      <c r="W50" s="78">
        <f t="shared" si="3"/>
        <v>5.6</v>
      </c>
      <c r="X50" s="78">
        <f t="shared" si="3"/>
        <v>18</v>
      </c>
      <c r="Y50" s="78">
        <f t="shared" si="3"/>
        <v>2</v>
      </c>
      <c r="Z50" s="78">
        <f t="shared" si="3"/>
        <v>5</v>
      </c>
      <c r="AA50" s="78">
        <f t="shared" si="3"/>
        <v>14.6</v>
      </c>
      <c r="AB50" s="78">
        <f t="shared" si="3"/>
        <v>2</v>
      </c>
      <c r="AC50" s="78">
        <f t="shared" si="3"/>
        <v>0.8</v>
      </c>
      <c r="AD50" s="78">
        <f t="shared" si="3"/>
        <v>4.8</v>
      </c>
      <c r="AE50" s="78">
        <f t="shared" si="3"/>
        <v>17.600000000000001</v>
      </c>
      <c r="AF50" s="78">
        <f t="shared" si="3"/>
        <v>2.4</v>
      </c>
      <c r="AG50" s="78">
        <f t="shared" si="3"/>
        <v>6.8</v>
      </c>
      <c r="AH50" s="78">
        <f t="shared" si="3"/>
        <v>5</v>
      </c>
      <c r="AI50" s="96" t="str">
        <f t="shared" ref="AI50:AI70" si="4">A50</f>
        <v>1979 to 1983</v>
      </c>
    </row>
    <row r="51" spans="1:35" s="5" customFormat="1" ht="12.75" customHeight="1" x14ac:dyDescent="0.2">
      <c r="A51" s="117" t="s">
        <v>153</v>
      </c>
      <c r="B51" s="81">
        <f t="shared" ref="B51:AH51" si="5">AVERAGE(B8:B12)</f>
        <v>358.4</v>
      </c>
      <c r="C51" s="78">
        <f t="shared" si="5"/>
        <v>11.8</v>
      </c>
      <c r="D51" s="78">
        <f t="shared" si="5"/>
        <v>5.6</v>
      </c>
      <c r="E51" s="78">
        <f t="shared" si="5"/>
        <v>4.8</v>
      </c>
      <c r="F51" s="78">
        <f t="shared" si="5"/>
        <v>5.8</v>
      </c>
      <c r="G51" s="78">
        <f t="shared" si="5"/>
        <v>42</v>
      </c>
      <c r="H51" s="78">
        <f t="shared" si="5"/>
        <v>2</v>
      </c>
      <c r="I51" s="78">
        <f t="shared" si="5"/>
        <v>5.6</v>
      </c>
      <c r="J51" s="78">
        <f t="shared" si="5"/>
        <v>10</v>
      </c>
      <c r="K51" s="78">
        <f t="shared" si="5"/>
        <v>7</v>
      </c>
      <c r="L51" s="78">
        <f t="shared" si="5"/>
        <v>5.4</v>
      </c>
      <c r="M51" s="78">
        <f t="shared" si="5"/>
        <v>3.4</v>
      </c>
      <c r="N51" s="78">
        <f t="shared" si="5"/>
        <v>3.8</v>
      </c>
      <c r="O51" s="74">
        <f t="shared" si="5"/>
        <v>5.4</v>
      </c>
      <c r="P51" s="78">
        <f t="shared" si="5"/>
        <v>13.6</v>
      </c>
      <c r="Q51" s="78">
        <f t="shared" si="5"/>
        <v>110</v>
      </c>
      <c r="R51" s="78">
        <f t="shared" si="5"/>
        <v>18</v>
      </c>
      <c r="S51" s="78">
        <f t="shared" si="5"/>
        <v>10.199999999999999</v>
      </c>
      <c r="T51" s="78">
        <f t="shared" si="5"/>
        <v>4.4000000000000004</v>
      </c>
      <c r="U51" s="78">
        <f t="shared" si="5"/>
        <v>4</v>
      </c>
      <c r="V51" s="74">
        <f t="shared" si="5"/>
        <v>2</v>
      </c>
      <c r="W51" s="78">
        <f t="shared" si="5"/>
        <v>4.8</v>
      </c>
      <c r="X51" s="78">
        <f t="shared" si="5"/>
        <v>17.2</v>
      </c>
      <c r="Y51" s="78">
        <f t="shared" si="5"/>
        <v>1.6</v>
      </c>
      <c r="Z51" s="78">
        <f t="shared" si="5"/>
        <v>4.4000000000000004</v>
      </c>
      <c r="AA51" s="78">
        <f t="shared" si="5"/>
        <v>14</v>
      </c>
      <c r="AB51" s="78">
        <f t="shared" si="5"/>
        <v>2.4</v>
      </c>
      <c r="AC51" s="78">
        <f t="shared" si="5"/>
        <v>0.8</v>
      </c>
      <c r="AD51" s="78">
        <f t="shared" si="5"/>
        <v>5.2</v>
      </c>
      <c r="AE51" s="78">
        <f t="shared" si="5"/>
        <v>16.8</v>
      </c>
      <c r="AF51" s="78">
        <f t="shared" si="5"/>
        <v>2.2000000000000002</v>
      </c>
      <c r="AG51" s="78">
        <f t="shared" si="5"/>
        <v>7</v>
      </c>
      <c r="AH51" s="78">
        <f t="shared" si="5"/>
        <v>5.2</v>
      </c>
      <c r="AI51" s="96" t="str">
        <f t="shared" si="4"/>
        <v>1980 to 1984</v>
      </c>
    </row>
    <row r="52" spans="1:35" s="5" customFormat="1" ht="12.75" customHeight="1" x14ac:dyDescent="0.2">
      <c r="A52" s="117" t="s">
        <v>154</v>
      </c>
      <c r="B52" s="81">
        <f t="shared" ref="B52:AH52" si="6">AVERAGE(B9:B13)</f>
        <v>363.6</v>
      </c>
      <c r="C52" s="78">
        <f t="shared" si="6"/>
        <v>13.2</v>
      </c>
      <c r="D52" s="78">
        <f t="shared" si="6"/>
        <v>6.6</v>
      </c>
      <c r="E52" s="78">
        <f t="shared" si="6"/>
        <v>5</v>
      </c>
      <c r="F52" s="78">
        <f t="shared" si="6"/>
        <v>5</v>
      </c>
      <c r="G52" s="78">
        <f t="shared" si="6"/>
        <v>43.2</v>
      </c>
      <c r="H52" s="78">
        <f t="shared" si="6"/>
        <v>1.2</v>
      </c>
      <c r="I52" s="78">
        <f t="shared" si="6"/>
        <v>5.8</v>
      </c>
      <c r="J52" s="78">
        <f t="shared" si="6"/>
        <v>11.4</v>
      </c>
      <c r="K52" s="78">
        <f t="shared" si="6"/>
        <v>6.6</v>
      </c>
      <c r="L52" s="78">
        <f t="shared" si="6"/>
        <v>5</v>
      </c>
      <c r="M52" s="78">
        <f t="shared" si="6"/>
        <v>3.8</v>
      </c>
      <c r="N52" s="78">
        <f t="shared" si="6"/>
        <v>4.4000000000000004</v>
      </c>
      <c r="O52" s="74">
        <f t="shared" si="6"/>
        <v>5.6</v>
      </c>
      <c r="P52" s="78">
        <f t="shared" si="6"/>
        <v>14.6</v>
      </c>
      <c r="Q52" s="78">
        <f t="shared" si="6"/>
        <v>103.4</v>
      </c>
      <c r="R52" s="78">
        <f t="shared" si="6"/>
        <v>18.399999999999999</v>
      </c>
      <c r="S52" s="78">
        <f t="shared" si="6"/>
        <v>10.6</v>
      </c>
      <c r="T52" s="78">
        <f t="shared" si="6"/>
        <v>5.2</v>
      </c>
      <c r="U52" s="78">
        <f t="shared" si="6"/>
        <v>5.2</v>
      </c>
      <c r="V52" s="74">
        <f t="shared" si="6"/>
        <v>2.6</v>
      </c>
      <c r="W52" s="78">
        <f t="shared" si="6"/>
        <v>5.6</v>
      </c>
      <c r="X52" s="78">
        <f t="shared" si="6"/>
        <v>17.600000000000001</v>
      </c>
      <c r="Y52" s="78">
        <f t="shared" si="6"/>
        <v>1.4</v>
      </c>
      <c r="Z52" s="78">
        <f t="shared" si="6"/>
        <v>5</v>
      </c>
      <c r="AA52" s="78">
        <f t="shared" si="6"/>
        <v>11.8</v>
      </c>
      <c r="AB52" s="78">
        <f t="shared" si="6"/>
        <v>2.6</v>
      </c>
      <c r="AC52" s="78">
        <f t="shared" si="6"/>
        <v>1</v>
      </c>
      <c r="AD52" s="78">
        <f t="shared" si="6"/>
        <v>5.2</v>
      </c>
      <c r="AE52" s="78">
        <f t="shared" si="6"/>
        <v>19.2</v>
      </c>
      <c r="AF52" s="78">
        <f t="shared" si="6"/>
        <v>3.2</v>
      </c>
      <c r="AG52" s="78">
        <f t="shared" si="6"/>
        <v>7.6</v>
      </c>
      <c r="AH52" s="78">
        <f t="shared" si="6"/>
        <v>5.2</v>
      </c>
      <c r="AI52" s="96" t="str">
        <f t="shared" si="4"/>
        <v>1981 to 1985</v>
      </c>
    </row>
    <row r="53" spans="1:35" s="5" customFormat="1" ht="12.75" customHeight="1" x14ac:dyDescent="0.2">
      <c r="A53" s="117" t="s">
        <v>155</v>
      </c>
      <c r="B53" s="81">
        <f t="shared" ref="B53:AH53" si="7">AVERAGE(B10:B14)</f>
        <v>370.8</v>
      </c>
      <c r="C53" s="78">
        <f t="shared" si="7"/>
        <v>13.2</v>
      </c>
      <c r="D53" s="78">
        <f t="shared" si="7"/>
        <v>7.2</v>
      </c>
      <c r="E53" s="78">
        <f t="shared" si="7"/>
        <v>4.8</v>
      </c>
      <c r="F53" s="78">
        <f t="shared" si="7"/>
        <v>5</v>
      </c>
      <c r="G53" s="78">
        <f t="shared" si="7"/>
        <v>42.2</v>
      </c>
      <c r="H53" s="78">
        <f t="shared" si="7"/>
        <v>1.6</v>
      </c>
      <c r="I53" s="78">
        <f t="shared" si="7"/>
        <v>5.8</v>
      </c>
      <c r="J53" s="78">
        <f t="shared" si="7"/>
        <v>11.6</v>
      </c>
      <c r="K53" s="78">
        <f t="shared" si="7"/>
        <v>5.2</v>
      </c>
      <c r="L53" s="78">
        <f t="shared" si="7"/>
        <v>4.4000000000000004</v>
      </c>
      <c r="M53" s="78">
        <f t="shared" si="7"/>
        <v>3.4</v>
      </c>
      <c r="N53" s="78">
        <f t="shared" si="7"/>
        <v>5.4</v>
      </c>
      <c r="O53" s="74">
        <f t="shared" si="7"/>
        <v>5.8</v>
      </c>
      <c r="P53" s="78">
        <f t="shared" si="7"/>
        <v>12.2</v>
      </c>
      <c r="Q53" s="78">
        <f t="shared" si="7"/>
        <v>110.4</v>
      </c>
      <c r="R53" s="78">
        <f t="shared" si="7"/>
        <v>19</v>
      </c>
      <c r="S53" s="78">
        <f t="shared" si="7"/>
        <v>9.4</v>
      </c>
      <c r="T53" s="78">
        <f t="shared" si="7"/>
        <v>5.4</v>
      </c>
      <c r="U53" s="78">
        <f t="shared" si="7"/>
        <v>6.2</v>
      </c>
      <c r="V53" s="74">
        <f t="shared" si="7"/>
        <v>2.6</v>
      </c>
      <c r="W53" s="78">
        <f t="shared" si="7"/>
        <v>7.6</v>
      </c>
      <c r="X53" s="78">
        <f t="shared" si="7"/>
        <v>20</v>
      </c>
      <c r="Y53" s="78">
        <f t="shared" si="7"/>
        <v>1.4</v>
      </c>
      <c r="Z53" s="78">
        <f t="shared" si="7"/>
        <v>6.6</v>
      </c>
      <c r="AA53" s="78">
        <f t="shared" si="7"/>
        <v>11.8</v>
      </c>
      <c r="AB53" s="78">
        <f t="shared" si="7"/>
        <v>2.4</v>
      </c>
      <c r="AC53" s="78">
        <f t="shared" si="7"/>
        <v>0.8</v>
      </c>
      <c r="AD53" s="78">
        <f t="shared" si="7"/>
        <v>4.4000000000000004</v>
      </c>
      <c r="AE53" s="78">
        <f t="shared" si="7"/>
        <v>17.600000000000001</v>
      </c>
      <c r="AF53" s="78">
        <f t="shared" si="7"/>
        <v>3.6</v>
      </c>
      <c r="AG53" s="78">
        <f t="shared" si="7"/>
        <v>7.6</v>
      </c>
      <c r="AH53" s="78">
        <f t="shared" si="7"/>
        <v>4.5999999999999996</v>
      </c>
      <c r="AI53" s="96" t="str">
        <f t="shared" si="4"/>
        <v>1982 to 1986</v>
      </c>
    </row>
    <row r="54" spans="1:35" s="5" customFormat="1" ht="12.75" customHeight="1" x14ac:dyDescent="0.2">
      <c r="A54" s="117" t="s">
        <v>156</v>
      </c>
      <c r="B54" s="81">
        <f t="shared" ref="B54:AH54" si="8">AVERAGE(B11:B15)</f>
        <v>376.6</v>
      </c>
      <c r="C54" s="78">
        <f t="shared" si="8"/>
        <v>11.8</v>
      </c>
      <c r="D54" s="78">
        <f t="shared" si="8"/>
        <v>6.8</v>
      </c>
      <c r="E54" s="78">
        <f t="shared" si="8"/>
        <v>6.4</v>
      </c>
      <c r="F54" s="78">
        <f t="shared" si="8"/>
        <v>5.6</v>
      </c>
      <c r="G54" s="78">
        <f t="shared" si="8"/>
        <v>41.2</v>
      </c>
      <c r="H54" s="78">
        <f t="shared" si="8"/>
        <v>1.8</v>
      </c>
      <c r="I54" s="78">
        <f t="shared" si="8"/>
        <v>6.4</v>
      </c>
      <c r="J54" s="78">
        <f t="shared" si="8"/>
        <v>12.6</v>
      </c>
      <c r="K54" s="78">
        <f t="shared" si="8"/>
        <v>5.4</v>
      </c>
      <c r="L54" s="78">
        <f t="shared" si="8"/>
        <v>3.6</v>
      </c>
      <c r="M54" s="78">
        <f t="shared" si="8"/>
        <v>3.8</v>
      </c>
      <c r="N54" s="78">
        <f t="shared" si="8"/>
        <v>5.2</v>
      </c>
      <c r="O54" s="74">
        <f t="shared" si="8"/>
        <v>5.2</v>
      </c>
      <c r="P54" s="78">
        <f t="shared" si="8"/>
        <v>13.2</v>
      </c>
      <c r="Q54" s="78">
        <f t="shared" si="8"/>
        <v>110.8</v>
      </c>
      <c r="R54" s="78">
        <f t="shared" si="8"/>
        <v>18.2</v>
      </c>
      <c r="S54" s="78">
        <f t="shared" si="8"/>
        <v>8.8000000000000007</v>
      </c>
      <c r="T54" s="78">
        <f t="shared" si="8"/>
        <v>4.8</v>
      </c>
      <c r="U54" s="78">
        <f t="shared" si="8"/>
        <v>7</v>
      </c>
      <c r="V54" s="74">
        <f t="shared" si="8"/>
        <v>2.4</v>
      </c>
      <c r="W54" s="78">
        <f t="shared" si="8"/>
        <v>8</v>
      </c>
      <c r="X54" s="78">
        <f t="shared" si="8"/>
        <v>20.399999999999999</v>
      </c>
      <c r="Y54" s="78">
        <f t="shared" si="8"/>
        <v>1.6</v>
      </c>
      <c r="Z54" s="78">
        <f t="shared" si="8"/>
        <v>7.4</v>
      </c>
      <c r="AA54" s="78">
        <f t="shared" si="8"/>
        <v>12.6</v>
      </c>
      <c r="AB54" s="78">
        <f t="shared" si="8"/>
        <v>2.6</v>
      </c>
      <c r="AC54" s="78">
        <f t="shared" si="8"/>
        <v>0.8</v>
      </c>
      <c r="AD54" s="78">
        <f t="shared" si="8"/>
        <v>5.2</v>
      </c>
      <c r="AE54" s="78">
        <f t="shared" si="8"/>
        <v>17</v>
      </c>
      <c r="AF54" s="78">
        <f t="shared" si="8"/>
        <v>5</v>
      </c>
      <c r="AG54" s="78">
        <f t="shared" si="8"/>
        <v>8.1999999999999993</v>
      </c>
      <c r="AH54" s="78">
        <f t="shared" si="8"/>
        <v>5.4</v>
      </c>
      <c r="AI54" s="96" t="str">
        <f t="shared" si="4"/>
        <v>1983 to 1987</v>
      </c>
    </row>
    <row r="55" spans="1:35" s="5" customFormat="1" ht="12.75" customHeight="1" x14ac:dyDescent="0.2">
      <c r="A55" s="117" t="s">
        <v>157</v>
      </c>
      <c r="B55" s="81">
        <f t="shared" ref="B55:AH55" si="9">AVERAGE(B12:B16)</f>
        <v>391.8</v>
      </c>
      <c r="C55" s="78">
        <f t="shared" si="9"/>
        <v>13.2</v>
      </c>
      <c r="D55" s="78">
        <f t="shared" si="9"/>
        <v>6.6</v>
      </c>
      <c r="E55" s="78">
        <f t="shared" si="9"/>
        <v>5.6</v>
      </c>
      <c r="F55" s="78">
        <f t="shared" si="9"/>
        <v>5.2</v>
      </c>
      <c r="G55" s="78">
        <f t="shared" si="9"/>
        <v>43.4</v>
      </c>
      <c r="H55" s="78">
        <f t="shared" si="9"/>
        <v>2</v>
      </c>
      <c r="I55" s="78">
        <f t="shared" si="9"/>
        <v>7</v>
      </c>
      <c r="J55" s="78">
        <f t="shared" si="9"/>
        <v>12.2</v>
      </c>
      <c r="K55" s="78">
        <f t="shared" si="9"/>
        <v>4.8</v>
      </c>
      <c r="L55" s="78">
        <f t="shared" si="9"/>
        <v>4.5999999999999996</v>
      </c>
      <c r="M55" s="78">
        <f t="shared" si="9"/>
        <v>3.2</v>
      </c>
      <c r="N55" s="78">
        <f t="shared" si="9"/>
        <v>4.5999999999999996</v>
      </c>
      <c r="O55" s="74">
        <f t="shared" si="9"/>
        <v>5.4</v>
      </c>
      <c r="P55" s="78">
        <f t="shared" si="9"/>
        <v>13.2</v>
      </c>
      <c r="Q55" s="78">
        <f t="shared" si="9"/>
        <v>112.2</v>
      </c>
      <c r="R55" s="78">
        <f t="shared" si="9"/>
        <v>18.8</v>
      </c>
      <c r="S55" s="78">
        <f t="shared" si="9"/>
        <v>8.8000000000000007</v>
      </c>
      <c r="T55" s="78">
        <f t="shared" si="9"/>
        <v>4.8</v>
      </c>
      <c r="U55" s="78">
        <f t="shared" si="9"/>
        <v>6.8</v>
      </c>
      <c r="V55" s="74">
        <f t="shared" si="9"/>
        <v>2.8</v>
      </c>
      <c r="W55" s="78">
        <f t="shared" si="9"/>
        <v>9.8000000000000007</v>
      </c>
      <c r="X55" s="78">
        <f t="shared" si="9"/>
        <v>23.2</v>
      </c>
      <c r="Y55" s="78">
        <f t="shared" si="9"/>
        <v>1.2</v>
      </c>
      <c r="Z55" s="78">
        <f t="shared" si="9"/>
        <v>8.1999999999999993</v>
      </c>
      <c r="AA55" s="78">
        <f t="shared" si="9"/>
        <v>12.8</v>
      </c>
      <c r="AB55" s="78">
        <f t="shared" si="9"/>
        <v>2.8</v>
      </c>
      <c r="AC55" s="78">
        <f t="shared" si="9"/>
        <v>1.2</v>
      </c>
      <c r="AD55" s="78">
        <f t="shared" si="9"/>
        <v>6</v>
      </c>
      <c r="AE55" s="78">
        <f t="shared" si="9"/>
        <v>18.2</v>
      </c>
      <c r="AF55" s="78">
        <f t="shared" si="9"/>
        <v>5.4</v>
      </c>
      <c r="AG55" s="78">
        <f t="shared" si="9"/>
        <v>9</v>
      </c>
      <c r="AH55" s="78">
        <f t="shared" si="9"/>
        <v>6.8</v>
      </c>
      <c r="AI55" s="96" t="str">
        <f t="shared" si="4"/>
        <v>1984 to 1988</v>
      </c>
    </row>
    <row r="56" spans="1:35" s="5" customFormat="1" ht="12.75" customHeight="1" x14ac:dyDescent="0.2">
      <c r="A56" s="117" t="s">
        <v>158</v>
      </c>
      <c r="B56" s="81">
        <f t="shared" ref="B56:AH56" si="10">AVERAGE(B13:B17)</f>
        <v>407.8</v>
      </c>
      <c r="C56" s="78">
        <f t="shared" si="10"/>
        <v>12</v>
      </c>
      <c r="D56" s="78">
        <f t="shared" si="10"/>
        <v>7</v>
      </c>
      <c r="E56" s="78">
        <f t="shared" si="10"/>
        <v>6.6</v>
      </c>
      <c r="F56" s="78">
        <f t="shared" si="10"/>
        <v>4.8</v>
      </c>
      <c r="G56" s="78">
        <f t="shared" si="10"/>
        <v>46.6</v>
      </c>
      <c r="H56" s="78">
        <f t="shared" si="10"/>
        <v>2.2000000000000002</v>
      </c>
      <c r="I56" s="78">
        <f t="shared" si="10"/>
        <v>6.8</v>
      </c>
      <c r="J56" s="78">
        <f t="shared" si="10"/>
        <v>12.4</v>
      </c>
      <c r="K56" s="78">
        <f t="shared" si="10"/>
        <v>4.2</v>
      </c>
      <c r="L56" s="78">
        <f t="shared" si="10"/>
        <v>5.4</v>
      </c>
      <c r="M56" s="78">
        <f t="shared" si="10"/>
        <v>4.2</v>
      </c>
      <c r="N56" s="78">
        <f t="shared" si="10"/>
        <v>4.2</v>
      </c>
      <c r="O56" s="74">
        <f t="shared" si="10"/>
        <v>5.6</v>
      </c>
      <c r="P56" s="78">
        <f t="shared" si="10"/>
        <v>13.2</v>
      </c>
      <c r="Q56" s="78">
        <f t="shared" si="10"/>
        <v>118</v>
      </c>
      <c r="R56" s="78">
        <f t="shared" si="10"/>
        <v>18.600000000000001</v>
      </c>
      <c r="S56" s="78">
        <f t="shared" si="10"/>
        <v>7.8</v>
      </c>
      <c r="T56" s="78">
        <f t="shared" si="10"/>
        <v>5</v>
      </c>
      <c r="U56" s="78">
        <f t="shared" si="10"/>
        <v>6.8</v>
      </c>
      <c r="V56" s="74">
        <f t="shared" si="10"/>
        <v>3.2</v>
      </c>
      <c r="W56" s="78">
        <f t="shared" si="10"/>
        <v>11.4</v>
      </c>
      <c r="X56" s="78">
        <f t="shared" si="10"/>
        <v>22.4</v>
      </c>
      <c r="Y56" s="78">
        <f t="shared" si="10"/>
        <v>1.4</v>
      </c>
      <c r="Z56" s="78">
        <f t="shared" si="10"/>
        <v>9.4</v>
      </c>
      <c r="AA56" s="78">
        <f t="shared" si="10"/>
        <v>13</v>
      </c>
      <c r="AB56" s="78">
        <f t="shared" si="10"/>
        <v>3</v>
      </c>
      <c r="AC56" s="78">
        <f t="shared" si="10"/>
        <v>1.6</v>
      </c>
      <c r="AD56" s="78">
        <f t="shared" si="10"/>
        <v>6.6</v>
      </c>
      <c r="AE56" s="78">
        <f t="shared" si="10"/>
        <v>18.399999999999999</v>
      </c>
      <c r="AF56" s="78">
        <f t="shared" si="10"/>
        <v>5.4</v>
      </c>
      <c r="AG56" s="78">
        <f t="shared" si="10"/>
        <v>11</v>
      </c>
      <c r="AH56" s="78">
        <f t="shared" si="10"/>
        <v>7.6</v>
      </c>
      <c r="AI56" s="96" t="str">
        <f t="shared" si="4"/>
        <v>1985 to 1989</v>
      </c>
    </row>
    <row r="57" spans="1:35" s="5" customFormat="1" ht="12.75" customHeight="1" x14ac:dyDescent="0.2">
      <c r="A57" s="117" t="s">
        <v>159</v>
      </c>
      <c r="B57" s="81">
        <f t="shared" ref="B57:AH57" si="11">AVERAGE(B14:B18)</f>
        <v>416</v>
      </c>
      <c r="C57" s="78">
        <f t="shared" si="11"/>
        <v>12.6</v>
      </c>
      <c r="D57" s="78">
        <f t="shared" si="11"/>
        <v>7.8</v>
      </c>
      <c r="E57" s="78">
        <f t="shared" si="11"/>
        <v>6.8</v>
      </c>
      <c r="F57" s="78">
        <f t="shared" si="11"/>
        <v>5.2</v>
      </c>
      <c r="G57" s="78">
        <f t="shared" si="11"/>
        <v>47.8</v>
      </c>
      <c r="H57" s="78">
        <f t="shared" si="11"/>
        <v>3.2</v>
      </c>
      <c r="I57" s="78">
        <f t="shared" si="11"/>
        <v>6.2</v>
      </c>
      <c r="J57" s="78">
        <f t="shared" si="11"/>
        <v>12.6</v>
      </c>
      <c r="K57" s="78">
        <f t="shared" si="11"/>
        <v>5.8</v>
      </c>
      <c r="L57" s="78">
        <f t="shared" si="11"/>
        <v>5.8</v>
      </c>
      <c r="M57" s="78">
        <f t="shared" si="11"/>
        <v>3.2</v>
      </c>
      <c r="N57" s="78">
        <f t="shared" si="11"/>
        <v>4.4000000000000004</v>
      </c>
      <c r="O57" s="74">
        <f t="shared" si="11"/>
        <v>6.4</v>
      </c>
      <c r="P57" s="78">
        <f t="shared" si="11"/>
        <v>14.2</v>
      </c>
      <c r="Q57" s="78">
        <f t="shared" si="11"/>
        <v>119.4</v>
      </c>
      <c r="R57" s="78">
        <f t="shared" si="11"/>
        <v>16.600000000000001</v>
      </c>
      <c r="S57" s="78">
        <f t="shared" si="11"/>
        <v>9.8000000000000007</v>
      </c>
      <c r="T57" s="78">
        <f t="shared" si="11"/>
        <v>4.4000000000000004</v>
      </c>
      <c r="U57" s="78">
        <f t="shared" si="11"/>
        <v>6.6</v>
      </c>
      <c r="V57" s="74">
        <f t="shared" si="11"/>
        <v>2.4</v>
      </c>
      <c r="W57" s="78">
        <f t="shared" si="11"/>
        <v>11.8</v>
      </c>
      <c r="X57" s="78">
        <f t="shared" si="11"/>
        <v>22.2</v>
      </c>
      <c r="Y57" s="78">
        <f t="shared" si="11"/>
        <v>1.4</v>
      </c>
      <c r="Z57" s="78">
        <f t="shared" si="11"/>
        <v>9.8000000000000007</v>
      </c>
      <c r="AA57" s="78">
        <f t="shared" si="11"/>
        <v>13.4</v>
      </c>
      <c r="AB57" s="78">
        <f t="shared" si="11"/>
        <v>3.8</v>
      </c>
      <c r="AC57" s="78">
        <f t="shared" si="11"/>
        <v>2</v>
      </c>
      <c r="AD57" s="78">
        <f t="shared" si="11"/>
        <v>7.6</v>
      </c>
      <c r="AE57" s="78">
        <f t="shared" si="11"/>
        <v>17</v>
      </c>
      <c r="AF57" s="78">
        <f t="shared" si="11"/>
        <v>5.4</v>
      </c>
      <c r="AG57" s="78">
        <f t="shared" si="11"/>
        <v>10.199999999999999</v>
      </c>
      <c r="AH57" s="78">
        <f t="shared" si="11"/>
        <v>8</v>
      </c>
      <c r="AI57" s="96" t="str">
        <f t="shared" si="4"/>
        <v>1986 to 1990</v>
      </c>
    </row>
    <row r="58" spans="1:35" s="5" customFormat="1" ht="12.75" customHeight="1" x14ac:dyDescent="0.2">
      <c r="A58" s="117" t="s">
        <v>160</v>
      </c>
      <c r="B58" s="81">
        <f t="shared" ref="B58:AH58" si="12">AVERAGE(B15:B19)</f>
        <v>425.4</v>
      </c>
      <c r="C58" s="78">
        <f t="shared" si="12"/>
        <v>13.2</v>
      </c>
      <c r="D58" s="78">
        <f t="shared" si="12"/>
        <v>7.8</v>
      </c>
      <c r="E58" s="78">
        <f t="shared" si="12"/>
        <v>8</v>
      </c>
      <c r="F58" s="78">
        <f t="shared" si="12"/>
        <v>6</v>
      </c>
      <c r="G58" s="78">
        <f t="shared" si="12"/>
        <v>49.6</v>
      </c>
      <c r="H58" s="78">
        <f t="shared" si="12"/>
        <v>3.2</v>
      </c>
      <c r="I58" s="78">
        <f t="shared" si="12"/>
        <v>7.2</v>
      </c>
      <c r="J58" s="78">
        <f t="shared" si="12"/>
        <v>14</v>
      </c>
      <c r="K58" s="78">
        <f t="shared" si="12"/>
        <v>6.2</v>
      </c>
      <c r="L58" s="78">
        <f t="shared" si="12"/>
        <v>5.6</v>
      </c>
      <c r="M58" s="78">
        <f t="shared" si="12"/>
        <v>4.5999999999999996</v>
      </c>
      <c r="N58" s="78">
        <f t="shared" si="12"/>
        <v>3.6</v>
      </c>
      <c r="O58" s="74">
        <f t="shared" si="12"/>
        <v>6.4</v>
      </c>
      <c r="P58" s="78">
        <f t="shared" si="12"/>
        <v>16.600000000000001</v>
      </c>
      <c r="Q58" s="78">
        <f t="shared" si="12"/>
        <v>106.2</v>
      </c>
      <c r="R58" s="78">
        <f t="shared" si="12"/>
        <v>18.600000000000001</v>
      </c>
      <c r="S58" s="78">
        <f t="shared" si="12"/>
        <v>11.2</v>
      </c>
      <c r="T58" s="78">
        <f t="shared" si="12"/>
        <v>4.2</v>
      </c>
      <c r="U58" s="78">
        <f t="shared" si="12"/>
        <v>6.8</v>
      </c>
      <c r="V58" s="74">
        <f t="shared" si="12"/>
        <v>2</v>
      </c>
      <c r="W58" s="78">
        <f t="shared" si="12"/>
        <v>10.8</v>
      </c>
      <c r="X58" s="78">
        <f t="shared" si="12"/>
        <v>21.8</v>
      </c>
      <c r="Y58" s="78">
        <f t="shared" si="12"/>
        <v>1.2</v>
      </c>
      <c r="Z58" s="78">
        <f t="shared" si="12"/>
        <v>10.4</v>
      </c>
      <c r="AA58" s="78">
        <f t="shared" si="12"/>
        <v>13.8</v>
      </c>
      <c r="AB58" s="78">
        <f t="shared" si="12"/>
        <v>4.8</v>
      </c>
      <c r="AC58" s="78">
        <f t="shared" si="12"/>
        <v>3.2</v>
      </c>
      <c r="AD58" s="78">
        <f t="shared" si="12"/>
        <v>9.6</v>
      </c>
      <c r="AE58" s="78">
        <f t="shared" si="12"/>
        <v>19.399999999999999</v>
      </c>
      <c r="AF58" s="78">
        <f t="shared" si="12"/>
        <v>6</v>
      </c>
      <c r="AG58" s="78">
        <f t="shared" si="12"/>
        <v>12.2</v>
      </c>
      <c r="AH58" s="78">
        <f t="shared" si="12"/>
        <v>9.8000000000000007</v>
      </c>
      <c r="AI58" s="96" t="str">
        <f t="shared" si="4"/>
        <v>1987 to 1991</v>
      </c>
    </row>
    <row r="59" spans="1:35" s="5" customFormat="1" ht="12.75" customHeight="1" x14ac:dyDescent="0.2">
      <c r="A59" s="117" t="s">
        <v>162</v>
      </c>
      <c r="B59" s="81">
        <f t="shared" ref="B59:AH59" si="13">AVERAGE(B16:B20)</f>
        <v>430.6</v>
      </c>
      <c r="C59" s="78">
        <f t="shared" si="13"/>
        <v>16.600000000000001</v>
      </c>
      <c r="D59" s="78">
        <f t="shared" si="13"/>
        <v>8.4</v>
      </c>
      <c r="E59" s="78">
        <f t="shared" si="13"/>
        <v>8.6</v>
      </c>
      <c r="F59" s="78">
        <f t="shared" si="13"/>
        <v>6</v>
      </c>
      <c r="G59" s="78">
        <f t="shared" si="13"/>
        <v>50.2</v>
      </c>
      <c r="H59" s="78">
        <f t="shared" si="13"/>
        <v>4.2</v>
      </c>
      <c r="I59" s="78">
        <f t="shared" si="13"/>
        <v>7</v>
      </c>
      <c r="J59" s="78">
        <f t="shared" si="13"/>
        <v>14.6</v>
      </c>
      <c r="K59" s="78">
        <f t="shared" si="13"/>
        <v>6.2</v>
      </c>
      <c r="L59" s="78">
        <f t="shared" si="13"/>
        <v>6.2</v>
      </c>
      <c r="M59" s="78">
        <f t="shared" si="13"/>
        <v>4.5999999999999996</v>
      </c>
      <c r="N59" s="78">
        <f t="shared" si="13"/>
        <v>3.6</v>
      </c>
      <c r="O59" s="74">
        <f t="shared" si="13"/>
        <v>7.6</v>
      </c>
      <c r="P59" s="78">
        <f t="shared" si="13"/>
        <v>17.2</v>
      </c>
      <c r="Q59" s="78">
        <f t="shared" si="13"/>
        <v>97</v>
      </c>
      <c r="R59" s="78">
        <f t="shared" si="13"/>
        <v>18.8</v>
      </c>
      <c r="S59" s="78">
        <f t="shared" si="13"/>
        <v>11.4</v>
      </c>
      <c r="T59" s="78">
        <f t="shared" si="13"/>
        <v>5.2</v>
      </c>
      <c r="U59" s="78">
        <f t="shared" si="13"/>
        <v>6.6</v>
      </c>
      <c r="V59" s="74">
        <f t="shared" si="13"/>
        <v>2</v>
      </c>
      <c r="W59" s="78">
        <f t="shared" si="13"/>
        <v>11</v>
      </c>
      <c r="X59" s="78">
        <f t="shared" si="13"/>
        <v>25</v>
      </c>
      <c r="Y59" s="78">
        <f t="shared" si="13"/>
        <v>1.2</v>
      </c>
      <c r="Z59" s="78">
        <f t="shared" si="13"/>
        <v>10</v>
      </c>
      <c r="AA59" s="78">
        <f t="shared" si="13"/>
        <v>14.8</v>
      </c>
      <c r="AB59" s="78">
        <f t="shared" si="13"/>
        <v>5.4</v>
      </c>
      <c r="AC59" s="78">
        <f t="shared" si="13"/>
        <v>4.2</v>
      </c>
      <c r="AD59" s="78">
        <f t="shared" si="13"/>
        <v>10</v>
      </c>
      <c r="AE59" s="78">
        <f t="shared" si="13"/>
        <v>20</v>
      </c>
      <c r="AF59" s="78">
        <f t="shared" si="13"/>
        <v>4.8</v>
      </c>
      <c r="AG59" s="78">
        <f t="shared" si="13"/>
        <v>11.6</v>
      </c>
      <c r="AH59" s="78">
        <f t="shared" si="13"/>
        <v>9.4</v>
      </c>
      <c r="AI59" s="96" t="str">
        <f t="shared" si="4"/>
        <v>1988 to 1992</v>
      </c>
    </row>
    <row r="60" spans="1:35" s="5" customFormat="1" ht="12.75" customHeight="1" x14ac:dyDescent="0.2">
      <c r="A60" s="117" t="s">
        <v>161</v>
      </c>
      <c r="B60" s="81">
        <f t="shared" ref="B60:AH60" si="14">AVERAGE(B17:B21)</f>
        <v>435.4</v>
      </c>
      <c r="C60" s="78">
        <f t="shared" si="14"/>
        <v>18.2</v>
      </c>
      <c r="D60" s="78">
        <f t="shared" si="14"/>
        <v>8.6</v>
      </c>
      <c r="E60" s="78">
        <f t="shared" si="14"/>
        <v>9.6</v>
      </c>
      <c r="F60" s="78">
        <f t="shared" si="14"/>
        <v>6.4</v>
      </c>
      <c r="G60" s="78">
        <f t="shared" si="14"/>
        <v>48.8</v>
      </c>
      <c r="H60" s="78">
        <f t="shared" si="14"/>
        <v>4.2</v>
      </c>
      <c r="I60" s="78">
        <f t="shared" si="14"/>
        <v>7.2</v>
      </c>
      <c r="J60" s="78">
        <f t="shared" si="14"/>
        <v>16.2</v>
      </c>
      <c r="K60" s="78">
        <f t="shared" si="14"/>
        <v>6</v>
      </c>
      <c r="L60" s="78">
        <f t="shared" si="14"/>
        <v>6.2</v>
      </c>
      <c r="M60" s="78">
        <f t="shared" si="14"/>
        <v>4.8</v>
      </c>
      <c r="N60" s="78">
        <f t="shared" si="14"/>
        <v>4.4000000000000004</v>
      </c>
      <c r="O60" s="74">
        <f t="shared" si="14"/>
        <v>9.6</v>
      </c>
      <c r="P60" s="78">
        <f t="shared" si="14"/>
        <v>20.399999999999999</v>
      </c>
      <c r="Q60" s="78">
        <f t="shared" si="14"/>
        <v>93.4</v>
      </c>
      <c r="R60" s="78">
        <f t="shared" si="14"/>
        <v>18</v>
      </c>
      <c r="S60" s="78">
        <f t="shared" si="14"/>
        <v>11</v>
      </c>
      <c r="T60" s="78">
        <f t="shared" si="14"/>
        <v>5</v>
      </c>
      <c r="U60" s="78">
        <f t="shared" si="14"/>
        <v>6.6</v>
      </c>
      <c r="V60" s="74">
        <f t="shared" si="14"/>
        <v>2.2000000000000002</v>
      </c>
      <c r="W60" s="78">
        <f t="shared" si="14"/>
        <v>11</v>
      </c>
      <c r="X60" s="78">
        <f t="shared" si="14"/>
        <v>23</v>
      </c>
      <c r="Y60" s="78">
        <f t="shared" si="14"/>
        <v>1.4</v>
      </c>
      <c r="Z60" s="78">
        <f t="shared" si="14"/>
        <v>9.4</v>
      </c>
      <c r="AA60" s="78">
        <f t="shared" si="14"/>
        <v>16.8</v>
      </c>
      <c r="AB60" s="78">
        <f t="shared" si="14"/>
        <v>5.2</v>
      </c>
      <c r="AC60" s="78">
        <f t="shared" si="14"/>
        <v>4</v>
      </c>
      <c r="AD60" s="78">
        <f t="shared" si="14"/>
        <v>11.2</v>
      </c>
      <c r="AE60" s="78">
        <f t="shared" si="14"/>
        <v>20</v>
      </c>
      <c r="AF60" s="78">
        <f t="shared" si="14"/>
        <v>5.6</v>
      </c>
      <c r="AG60" s="78">
        <f t="shared" si="14"/>
        <v>11.2</v>
      </c>
      <c r="AH60" s="78">
        <f t="shared" si="14"/>
        <v>9.1999999999999993</v>
      </c>
      <c r="AI60" s="96" t="str">
        <f t="shared" si="4"/>
        <v>1989 to 1993</v>
      </c>
    </row>
    <row r="61" spans="1:35" s="5" customFormat="1" ht="12.75" customHeight="1" x14ac:dyDescent="0.2">
      <c r="A61" s="117" t="s">
        <v>163</v>
      </c>
      <c r="B61" s="81">
        <f t="shared" ref="B61:AH61" si="15">AVERAGE(B18:B22)</f>
        <v>455.6</v>
      </c>
      <c r="C61" s="78">
        <f t="shared" si="15"/>
        <v>20.399999999999999</v>
      </c>
      <c r="D61" s="78">
        <f t="shared" si="15"/>
        <v>9.4</v>
      </c>
      <c r="E61" s="78">
        <f t="shared" si="15"/>
        <v>9.6</v>
      </c>
      <c r="F61" s="78">
        <f t="shared" si="15"/>
        <v>6.4</v>
      </c>
      <c r="G61" s="78">
        <f t="shared" si="15"/>
        <v>46.6</v>
      </c>
      <c r="H61" s="78">
        <f t="shared" si="15"/>
        <v>4.2</v>
      </c>
      <c r="I61" s="78">
        <f t="shared" si="15"/>
        <v>7.2</v>
      </c>
      <c r="J61" s="78">
        <f t="shared" si="15"/>
        <v>17.600000000000001</v>
      </c>
      <c r="K61" s="78">
        <f t="shared" si="15"/>
        <v>8.1999999999999993</v>
      </c>
      <c r="L61" s="78">
        <f t="shared" si="15"/>
        <v>6</v>
      </c>
      <c r="M61" s="78">
        <f t="shared" si="15"/>
        <v>4.8</v>
      </c>
      <c r="N61" s="78">
        <f t="shared" si="15"/>
        <v>4.5999999999999996</v>
      </c>
      <c r="O61" s="74">
        <f t="shared" si="15"/>
        <v>10.6</v>
      </c>
      <c r="P61" s="78">
        <f t="shared" si="15"/>
        <v>21.6</v>
      </c>
      <c r="Q61" s="78">
        <f t="shared" si="15"/>
        <v>89</v>
      </c>
      <c r="R61" s="78">
        <f t="shared" si="15"/>
        <v>21</v>
      </c>
      <c r="S61" s="78">
        <f t="shared" si="15"/>
        <v>13.8</v>
      </c>
      <c r="T61" s="78">
        <f t="shared" si="15"/>
        <v>4</v>
      </c>
      <c r="U61" s="78">
        <f t="shared" si="15"/>
        <v>6.8</v>
      </c>
      <c r="V61" s="74">
        <f t="shared" si="15"/>
        <v>1.8</v>
      </c>
      <c r="W61" s="78">
        <f t="shared" si="15"/>
        <v>10.199999999999999</v>
      </c>
      <c r="X61" s="78">
        <f t="shared" si="15"/>
        <v>27.6</v>
      </c>
      <c r="Y61" s="78">
        <f t="shared" si="15"/>
        <v>1.4</v>
      </c>
      <c r="Z61" s="78">
        <f t="shared" si="15"/>
        <v>11</v>
      </c>
      <c r="AA61" s="78">
        <f t="shared" si="15"/>
        <v>19.600000000000001</v>
      </c>
      <c r="AB61" s="78">
        <f t="shared" si="15"/>
        <v>6</v>
      </c>
      <c r="AC61" s="78">
        <f t="shared" si="15"/>
        <v>4.2</v>
      </c>
      <c r="AD61" s="78">
        <f t="shared" si="15"/>
        <v>11.6</v>
      </c>
      <c r="AE61" s="78">
        <f t="shared" si="15"/>
        <v>22.4</v>
      </c>
      <c r="AF61" s="78">
        <f t="shared" si="15"/>
        <v>7.4</v>
      </c>
      <c r="AG61" s="78">
        <f t="shared" si="15"/>
        <v>10.8</v>
      </c>
      <c r="AH61" s="78">
        <f t="shared" si="15"/>
        <v>9.6</v>
      </c>
      <c r="AI61" s="96" t="str">
        <f t="shared" si="4"/>
        <v>1990 to 1994</v>
      </c>
    </row>
    <row r="62" spans="1:35" s="5" customFormat="1" ht="12.75" customHeight="1" x14ac:dyDescent="0.2">
      <c r="A62" s="117" t="s">
        <v>164</v>
      </c>
      <c r="B62" s="81">
        <f t="shared" ref="B62:AH62" si="16">AVERAGE(B19:B23)</f>
        <v>493.8</v>
      </c>
      <c r="C62" s="78">
        <f t="shared" si="16"/>
        <v>21.2</v>
      </c>
      <c r="D62" s="78">
        <f t="shared" si="16"/>
        <v>9.1999999999999993</v>
      </c>
      <c r="E62" s="78">
        <f t="shared" si="16"/>
        <v>10</v>
      </c>
      <c r="F62" s="78">
        <f t="shared" si="16"/>
        <v>7</v>
      </c>
      <c r="G62" s="78">
        <f t="shared" si="16"/>
        <v>48.6</v>
      </c>
      <c r="H62" s="78">
        <f t="shared" si="16"/>
        <v>4.4000000000000004</v>
      </c>
      <c r="I62" s="78">
        <f t="shared" si="16"/>
        <v>8.6</v>
      </c>
      <c r="J62" s="78">
        <f t="shared" si="16"/>
        <v>18.600000000000001</v>
      </c>
      <c r="K62" s="78">
        <f t="shared" si="16"/>
        <v>8.4</v>
      </c>
      <c r="L62" s="78">
        <f t="shared" si="16"/>
        <v>7.4</v>
      </c>
      <c r="M62" s="78">
        <f t="shared" si="16"/>
        <v>5.8</v>
      </c>
      <c r="N62" s="78">
        <f t="shared" si="16"/>
        <v>4.5999999999999996</v>
      </c>
      <c r="O62" s="74">
        <f t="shared" si="16"/>
        <v>9.8000000000000007</v>
      </c>
      <c r="P62" s="78">
        <f t="shared" si="16"/>
        <v>23.8</v>
      </c>
      <c r="Q62" s="78">
        <f t="shared" si="16"/>
        <v>98.6</v>
      </c>
      <c r="R62" s="78">
        <f t="shared" si="16"/>
        <v>26.8</v>
      </c>
      <c r="S62" s="78">
        <f t="shared" si="16"/>
        <v>13.8</v>
      </c>
      <c r="T62" s="78">
        <f t="shared" si="16"/>
        <v>5.4</v>
      </c>
      <c r="U62" s="78">
        <f t="shared" si="16"/>
        <v>7.2</v>
      </c>
      <c r="V62" s="74">
        <f t="shared" si="16"/>
        <v>3.2</v>
      </c>
      <c r="W62" s="78">
        <f t="shared" si="16"/>
        <v>9.6</v>
      </c>
      <c r="X62" s="78">
        <f t="shared" si="16"/>
        <v>30.2</v>
      </c>
      <c r="Y62" s="78">
        <f t="shared" si="16"/>
        <v>1.8</v>
      </c>
      <c r="Z62" s="78">
        <f t="shared" si="16"/>
        <v>12.6</v>
      </c>
      <c r="AA62" s="78">
        <f t="shared" si="16"/>
        <v>22.2</v>
      </c>
      <c r="AB62" s="78">
        <f t="shared" si="16"/>
        <v>6.2</v>
      </c>
      <c r="AC62" s="78">
        <f t="shared" si="16"/>
        <v>3.4</v>
      </c>
      <c r="AD62" s="78">
        <f t="shared" si="16"/>
        <v>11</v>
      </c>
      <c r="AE62" s="78">
        <f t="shared" si="16"/>
        <v>24.6</v>
      </c>
      <c r="AF62" s="78">
        <f t="shared" si="16"/>
        <v>8</v>
      </c>
      <c r="AG62" s="78">
        <f t="shared" si="16"/>
        <v>11.8</v>
      </c>
      <c r="AH62" s="78">
        <f t="shared" si="16"/>
        <v>10</v>
      </c>
      <c r="AI62" s="96" t="str">
        <f t="shared" si="4"/>
        <v>1991 to 1995</v>
      </c>
    </row>
    <row r="63" spans="1:35" s="5" customFormat="1" ht="12.75" customHeight="1" x14ac:dyDescent="0.2">
      <c r="A63" s="117" t="s">
        <v>165</v>
      </c>
      <c r="B63" s="81">
        <f t="shared" ref="B63:AH63" si="17">AVERAGE(B20:B24)</f>
        <v>562.6</v>
      </c>
      <c r="C63" s="78">
        <f t="shared" si="17"/>
        <v>23.2</v>
      </c>
      <c r="D63" s="78">
        <f t="shared" si="17"/>
        <v>10.199999999999999</v>
      </c>
      <c r="E63" s="78">
        <f t="shared" si="17"/>
        <v>11</v>
      </c>
      <c r="F63" s="78">
        <f t="shared" si="17"/>
        <v>6.2</v>
      </c>
      <c r="G63" s="78">
        <f t="shared" si="17"/>
        <v>51.8</v>
      </c>
      <c r="H63" s="78">
        <f t="shared" si="17"/>
        <v>5.2</v>
      </c>
      <c r="I63" s="78">
        <f t="shared" si="17"/>
        <v>8.8000000000000007</v>
      </c>
      <c r="J63" s="78">
        <f t="shared" si="17"/>
        <v>20.399999999999999</v>
      </c>
      <c r="K63" s="78">
        <f t="shared" si="17"/>
        <v>10.6</v>
      </c>
      <c r="L63" s="78">
        <f t="shared" si="17"/>
        <v>10.4</v>
      </c>
      <c r="M63" s="78">
        <f t="shared" si="17"/>
        <v>5.2</v>
      </c>
      <c r="N63" s="78">
        <f t="shared" si="17"/>
        <v>5.8</v>
      </c>
      <c r="O63" s="74">
        <f t="shared" si="17"/>
        <v>10</v>
      </c>
      <c r="P63" s="78">
        <f t="shared" si="17"/>
        <v>26.6</v>
      </c>
      <c r="Q63" s="78">
        <f t="shared" si="17"/>
        <v>123.2</v>
      </c>
      <c r="R63" s="78">
        <f t="shared" si="17"/>
        <v>27.6</v>
      </c>
      <c r="S63" s="78">
        <f t="shared" si="17"/>
        <v>17.399999999999999</v>
      </c>
      <c r="T63" s="78">
        <f t="shared" si="17"/>
        <v>6.4</v>
      </c>
      <c r="U63" s="78">
        <f t="shared" si="17"/>
        <v>8.4</v>
      </c>
      <c r="V63" s="74">
        <f t="shared" si="17"/>
        <v>4.4000000000000004</v>
      </c>
      <c r="W63" s="78">
        <f t="shared" si="17"/>
        <v>13.4</v>
      </c>
      <c r="X63" s="78">
        <f t="shared" si="17"/>
        <v>32.6</v>
      </c>
      <c r="Y63" s="78">
        <f t="shared" si="17"/>
        <v>2.4</v>
      </c>
      <c r="Z63" s="78">
        <f t="shared" si="17"/>
        <v>13.2</v>
      </c>
      <c r="AA63" s="78">
        <f t="shared" si="17"/>
        <v>28.2</v>
      </c>
      <c r="AB63" s="78">
        <f t="shared" si="17"/>
        <v>6</v>
      </c>
      <c r="AC63" s="78">
        <f t="shared" si="17"/>
        <v>2.6</v>
      </c>
      <c r="AD63" s="78">
        <f t="shared" si="17"/>
        <v>11</v>
      </c>
      <c r="AE63" s="78">
        <f t="shared" si="17"/>
        <v>27.8</v>
      </c>
      <c r="AF63" s="78">
        <f t="shared" si="17"/>
        <v>8.4</v>
      </c>
      <c r="AG63" s="78">
        <f t="shared" si="17"/>
        <v>12.4</v>
      </c>
      <c r="AH63" s="78">
        <f t="shared" si="17"/>
        <v>11.8</v>
      </c>
      <c r="AI63" s="96" t="str">
        <f t="shared" si="4"/>
        <v>1992 to 1996</v>
      </c>
    </row>
    <row r="64" spans="1:35" s="5" customFormat="1" ht="12.75" customHeight="1" x14ac:dyDescent="0.2">
      <c r="A64" s="117" t="s">
        <v>166</v>
      </c>
      <c r="B64" s="81">
        <f t="shared" ref="B64:AH64" si="18">AVERAGE(B21:B25)</f>
        <v>652.79999999999995</v>
      </c>
      <c r="C64" s="78">
        <f t="shared" si="18"/>
        <v>22.4</v>
      </c>
      <c r="D64" s="78">
        <f t="shared" si="18"/>
        <v>10.8</v>
      </c>
      <c r="E64" s="78">
        <f t="shared" si="18"/>
        <v>10.6</v>
      </c>
      <c r="F64" s="78">
        <f t="shared" si="18"/>
        <v>7</v>
      </c>
      <c r="G64" s="78">
        <f t="shared" si="18"/>
        <v>57.4</v>
      </c>
      <c r="H64" s="78">
        <f t="shared" si="18"/>
        <v>4.5999999999999996</v>
      </c>
      <c r="I64" s="78">
        <f t="shared" si="18"/>
        <v>10.4</v>
      </c>
      <c r="J64" s="78">
        <f t="shared" si="18"/>
        <v>21.8</v>
      </c>
      <c r="K64" s="78">
        <f t="shared" si="18"/>
        <v>12.4</v>
      </c>
      <c r="L64" s="78">
        <f t="shared" si="18"/>
        <v>11.2</v>
      </c>
      <c r="M64" s="78">
        <f t="shared" si="18"/>
        <v>5.6</v>
      </c>
      <c r="N64" s="78">
        <f t="shared" si="18"/>
        <v>7.2</v>
      </c>
      <c r="O64" s="74">
        <f t="shared" si="18"/>
        <v>10.4</v>
      </c>
      <c r="P64" s="78">
        <f t="shared" si="18"/>
        <v>27.6</v>
      </c>
      <c r="Q64" s="78">
        <f t="shared" si="18"/>
        <v>150.19999999999999</v>
      </c>
      <c r="R64" s="78">
        <f t="shared" si="18"/>
        <v>31.8</v>
      </c>
      <c r="S64" s="78">
        <f t="shared" si="18"/>
        <v>20.8</v>
      </c>
      <c r="T64" s="78">
        <f t="shared" si="18"/>
        <v>7.2</v>
      </c>
      <c r="U64" s="78">
        <f t="shared" si="18"/>
        <v>11</v>
      </c>
      <c r="V64" s="74">
        <f t="shared" si="18"/>
        <v>4.5999999999999996</v>
      </c>
      <c r="W64" s="78">
        <f t="shared" si="18"/>
        <v>20.399999999999999</v>
      </c>
      <c r="X64" s="78">
        <f t="shared" si="18"/>
        <v>36.4</v>
      </c>
      <c r="Y64" s="78">
        <f t="shared" si="18"/>
        <v>2.6</v>
      </c>
      <c r="Z64" s="78">
        <f t="shared" si="18"/>
        <v>15</v>
      </c>
      <c r="AA64" s="78">
        <f t="shared" si="18"/>
        <v>35.799999999999997</v>
      </c>
      <c r="AB64" s="78">
        <f t="shared" si="18"/>
        <v>6.2</v>
      </c>
      <c r="AC64" s="78">
        <f t="shared" si="18"/>
        <v>2.2000000000000002</v>
      </c>
      <c r="AD64" s="78">
        <f t="shared" si="18"/>
        <v>14.6</v>
      </c>
      <c r="AE64" s="78">
        <f t="shared" si="18"/>
        <v>31.2</v>
      </c>
      <c r="AF64" s="78">
        <f t="shared" si="18"/>
        <v>11.6</v>
      </c>
      <c r="AG64" s="78">
        <f t="shared" si="18"/>
        <v>15.6</v>
      </c>
      <c r="AH64" s="78">
        <f t="shared" si="18"/>
        <v>16.2</v>
      </c>
      <c r="AI64" s="96" t="str">
        <f t="shared" si="4"/>
        <v>1993 to 1997</v>
      </c>
    </row>
    <row r="65" spans="1:35" s="5" customFormat="1" ht="12.75" customHeight="1" x14ac:dyDescent="0.2">
      <c r="A65" s="117" t="s">
        <v>167</v>
      </c>
      <c r="B65" s="81">
        <f t="shared" ref="B65:AH65" si="19">AVERAGE(B22:B26)</f>
        <v>745.6</v>
      </c>
      <c r="C65" s="78">
        <f t="shared" si="19"/>
        <v>23.8</v>
      </c>
      <c r="D65" s="78">
        <f t="shared" si="19"/>
        <v>12.4</v>
      </c>
      <c r="E65" s="78">
        <f t="shared" si="19"/>
        <v>10.6</v>
      </c>
      <c r="F65" s="78">
        <f t="shared" si="19"/>
        <v>8</v>
      </c>
      <c r="G65" s="78">
        <f t="shared" si="19"/>
        <v>60.8</v>
      </c>
      <c r="H65" s="78">
        <f t="shared" si="19"/>
        <v>5.2</v>
      </c>
      <c r="I65" s="78">
        <f t="shared" si="19"/>
        <v>12.6</v>
      </c>
      <c r="J65" s="78">
        <f t="shared" si="19"/>
        <v>23</v>
      </c>
      <c r="K65" s="78">
        <f t="shared" si="19"/>
        <v>14</v>
      </c>
      <c r="L65" s="78">
        <f t="shared" si="19"/>
        <v>13</v>
      </c>
      <c r="M65" s="78">
        <f t="shared" si="19"/>
        <v>7</v>
      </c>
      <c r="N65" s="78">
        <f t="shared" si="19"/>
        <v>8.8000000000000007</v>
      </c>
      <c r="O65" s="74">
        <f t="shared" si="19"/>
        <v>9.8000000000000007</v>
      </c>
      <c r="P65" s="78">
        <f t="shared" si="19"/>
        <v>29.2</v>
      </c>
      <c r="Q65" s="78">
        <f t="shared" si="19"/>
        <v>178.4</v>
      </c>
      <c r="R65" s="78">
        <f t="shared" si="19"/>
        <v>34</v>
      </c>
      <c r="S65" s="78">
        <f t="shared" si="19"/>
        <v>26.4</v>
      </c>
      <c r="T65" s="78">
        <f t="shared" si="19"/>
        <v>8.6</v>
      </c>
      <c r="U65" s="78">
        <f t="shared" si="19"/>
        <v>12.2</v>
      </c>
      <c r="V65" s="74">
        <f t="shared" si="19"/>
        <v>5</v>
      </c>
      <c r="W65" s="78">
        <f t="shared" si="19"/>
        <v>21</v>
      </c>
      <c r="X65" s="78">
        <f t="shared" si="19"/>
        <v>44.4</v>
      </c>
      <c r="Y65" s="78">
        <f t="shared" si="19"/>
        <v>2.6</v>
      </c>
      <c r="Z65" s="78">
        <f t="shared" si="19"/>
        <v>18.600000000000001</v>
      </c>
      <c r="AA65" s="78">
        <f t="shared" si="19"/>
        <v>41.8</v>
      </c>
      <c r="AB65" s="78">
        <f t="shared" si="19"/>
        <v>7.2</v>
      </c>
      <c r="AC65" s="78">
        <f t="shared" si="19"/>
        <v>2.6</v>
      </c>
      <c r="AD65" s="78">
        <f t="shared" si="19"/>
        <v>16.399999999999999</v>
      </c>
      <c r="AE65" s="78">
        <f t="shared" si="19"/>
        <v>38.6</v>
      </c>
      <c r="AF65" s="78">
        <f t="shared" si="19"/>
        <v>11.8</v>
      </c>
      <c r="AG65" s="78">
        <f t="shared" si="19"/>
        <v>17.399999999999999</v>
      </c>
      <c r="AH65" s="78">
        <f t="shared" si="19"/>
        <v>20.399999999999999</v>
      </c>
      <c r="AI65" s="96" t="str">
        <f t="shared" si="4"/>
        <v>1994 to 1998</v>
      </c>
    </row>
    <row r="66" spans="1:35" s="5" customFormat="1" ht="12.75" customHeight="1" x14ac:dyDescent="0.2">
      <c r="A66" s="117" t="s">
        <v>168</v>
      </c>
      <c r="B66" s="81">
        <f t="shared" ref="B66:AH66" si="20">AVERAGE(B23:B27)</f>
        <v>839.8</v>
      </c>
      <c r="C66" s="78">
        <f t="shared" si="20"/>
        <v>26.2</v>
      </c>
      <c r="D66" s="78">
        <f t="shared" si="20"/>
        <v>15</v>
      </c>
      <c r="E66" s="78">
        <f t="shared" si="20"/>
        <v>11.6</v>
      </c>
      <c r="F66" s="78">
        <f t="shared" si="20"/>
        <v>10.199999999999999</v>
      </c>
      <c r="G66" s="78">
        <f t="shared" si="20"/>
        <v>67.400000000000006</v>
      </c>
      <c r="H66" s="78">
        <f t="shared" si="20"/>
        <v>7.2</v>
      </c>
      <c r="I66" s="78">
        <f t="shared" si="20"/>
        <v>12.8</v>
      </c>
      <c r="J66" s="78">
        <f t="shared" si="20"/>
        <v>26.8</v>
      </c>
      <c r="K66" s="78">
        <f t="shared" si="20"/>
        <v>15.4</v>
      </c>
      <c r="L66" s="78">
        <f t="shared" si="20"/>
        <v>13.4</v>
      </c>
      <c r="M66" s="78">
        <f t="shared" si="20"/>
        <v>7.6</v>
      </c>
      <c r="N66" s="78">
        <f t="shared" si="20"/>
        <v>9</v>
      </c>
      <c r="O66" s="74">
        <f t="shared" si="20"/>
        <v>11</v>
      </c>
      <c r="P66" s="78">
        <f t="shared" si="20"/>
        <v>34.200000000000003</v>
      </c>
      <c r="Q66" s="78">
        <f t="shared" si="20"/>
        <v>206.6</v>
      </c>
      <c r="R66" s="78">
        <f t="shared" si="20"/>
        <v>35.4</v>
      </c>
      <c r="S66" s="78">
        <f t="shared" si="20"/>
        <v>29.8</v>
      </c>
      <c r="T66" s="78">
        <f t="shared" si="20"/>
        <v>10.8</v>
      </c>
      <c r="U66" s="78">
        <f t="shared" si="20"/>
        <v>13.4</v>
      </c>
      <c r="V66" s="74">
        <f t="shared" si="20"/>
        <v>6</v>
      </c>
      <c r="W66" s="78">
        <f t="shared" si="20"/>
        <v>23.8</v>
      </c>
      <c r="X66" s="78">
        <f t="shared" si="20"/>
        <v>52.2</v>
      </c>
      <c r="Y66" s="78">
        <f t="shared" si="20"/>
        <v>2.6</v>
      </c>
      <c r="Z66" s="78">
        <f t="shared" si="20"/>
        <v>19.2</v>
      </c>
      <c r="AA66" s="78">
        <f t="shared" si="20"/>
        <v>44.6</v>
      </c>
      <c r="AB66" s="78">
        <f t="shared" si="20"/>
        <v>7.4</v>
      </c>
      <c r="AC66" s="78">
        <f t="shared" si="20"/>
        <v>2.2000000000000002</v>
      </c>
      <c r="AD66" s="78">
        <f t="shared" si="20"/>
        <v>18</v>
      </c>
      <c r="AE66" s="78">
        <f t="shared" si="20"/>
        <v>45.6</v>
      </c>
      <c r="AF66" s="78">
        <f t="shared" si="20"/>
        <v>11.8</v>
      </c>
      <c r="AG66" s="78">
        <f t="shared" si="20"/>
        <v>18.8</v>
      </c>
      <c r="AH66" s="78">
        <f t="shared" si="20"/>
        <v>23.8</v>
      </c>
      <c r="AI66" s="96" t="str">
        <f t="shared" si="4"/>
        <v>1995 to 1999</v>
      </c>
    </row>
    <row r="67" spans="1:35" s="5" customFormat="1" ht="12.75" customHeight="1" x14ac:dyDescent="0.2">
      <c r="A67" s="117" t="s">
        <v>169</v>
      </c>
      <c r="B67" s="81">
        <f t="shared" ref="B67:AH67" si="21">AVERAGE(B24:B28)</f>
        <v>943.2</v>
      </c>
      <c r="C67" s="78">
        <f t="shared" si="21"/>
        <v>30.8</v>
      </c>
      <c r="D67" s="78">
        <f t="shared" si="21"/>
        <v>16.8</v>
      </c>
      <c r="E67" s="78">
        <f t="shared" si="21"/>
        <v>13</v>
      </c>
      <c r="F67" s="78">
        <f t="shared" si="21"/>
        <v>10.4</v>
      </c>
      <c r="G67" s="78">
        <f t="shared" si="21"/>
        <v>77.8</v>
      </c>
      <c r="H67" s="78">
        <f t="shared" si="21"/>
        <v>7.8</v>
      </c>
      <c r="I67" s="78">
        <f t="shared" si="21"/>
        <v>14</v>
      </c>
      <c r="J67" s="78">
        <f t="shared" si="21"/>
        <v>28.8</v>
      </c>
      <c r="K67" s="78">
        <f t="shared" si="21"/>
        <v>19.8</v>
      </c>
      <c r="L67" s="78">
        <f t="shared" si="21"/>
        <v>13</v>
      </c>
      <c r="M67" s="78">
        <f t="shared" si="21"/>
        <v>9.1999999999999993</v>
      </c>
      <c r="N67" s="78">
        <f t="shared" si="21"/>
        <v>11.6</v>
      </c>
      <c r="O67" s="74">
        <f t="shared" si="21"/>
        <v>15.6</v>
      </c>
      <c r="P67" s="78">
        <f t="shared" si="21"/>
        <v>41</v>
      </c>
      <c r="Q67" s="78">
        <f t="shared" si="21"/>
        <v>226</v>
      </c>
      <c r="R67" s="78">
        <f t="shared" si="21"/>
        <v>39.6</v>
      </c>
      <c r="S67" s="78">
        <f t="shared" si="21"/>
        <v>31.4</v>
      </c>
      <c r="T67" s="78">
        <f t="shared" si="21"/>
        <v>11.8</v>
      </c>
      <c r="U67" s="78">
        <f t="shared" si="21"/>
        <v>14.4</v>
      </c>
      <c r="V67" s="74">
        <f t="shared" si="21"/>
        <v>5</v>
      </c>
      <c r="W67" s="78">
        <f t="shared" si="21"/>
        <v>27.4</v>
      </c>
      <c r="X67" s="78">
        <f t="shared" si="21"/>
        <v>61.6</v>
      </c>
      <c r="Y67" s="78">
        <f t="shared" si="21"/>
        <v>3</v>
      </c>
      <c r="Z67" s="78">
        <f t="shared" si="21"/>
        <v>18.600000000000001</v>
      </c>
      <c r="AA67" s="78">
        <f t="shared" si="21"/>
        <v>54.6</v>
      </c>
      <c r="AB67" s="78">
        <f t="shared" si="21"/>
        <v>7.6</v>
      </c>
      <c r="AC67" s="78">
        <f t="shared" si="21"/>
        <v>2.2000000000000002</v>
      </c>
      <c r="AD67" s="78">
        <f t="shared" si="21"/>
        <v>19.399999999999999</v>
      </c>
      <c r="AE67" s="78">
        <f t="shared" si="21"/>
        <v>51.2</v>
      </c>
      <c r="AF67" s="78">
        <f t="shared" si="21"/>
        <v>13</v>
      </c>
      <c r="AG67" s="78">
        <f t="shared" si="21"/>
        <v>20.8</v>
      </c>
      <c r="AH67" s="78">
        <f t="shared" si="21"/>
        <v>26</v>
      </c>
      <c r="AI67" s="96" t="str">
        <f t="shared" si="4"/>
        <v>1996 to 2000</v>
      </c>
    </row>
    <row r="68" spans="1:35" s="5" customFormat="1" ht="12.75" customHeight="1" x14ac:dyDescent="0.2">
      <c r="A68" s="117" t="s">
        <v>170</v>
      </c>
      <c r="B68" s="81">
        <f t="shared" ref="B68:AH68" si="22">AVERAGE(B25:B29)</f>
        <v>1033.8</v>
      </c>
      <c r="C68" s="78">
        <f t="shared" si="22"/>
        <v>34.799999999999997</v>
      </c>
      <c r="D68" s="78">
        <f t="shared" si="22"/>
        <v>18.399999999999999</v>
      </c>
      <c r="E68" s="78">
        <f t="shared" si="22"/>
        <v>13.6</v>
      </c>
      <c r="F68" s="78">
        <f t="shared" si="22"/>
        <v>13.2</v>
      </c>
      <c r="G68" s="78">
        <f t="shared" si="22"/>
        <v>88.2</v>
      </c>
      <c r="H68" s="78">
        <f t="shared" si="22"/>
        <v>8.1999999999999993</v>
      </c>
      <c r="I68" s="78">
        <f t="shared" si="22"/>
        <v>16.2</v>
      </c>
      <c r="J68" s="78">
        <f t="shared" si="22"/>
        <v>32.6</v>
      </c>
      <c r="K68" s="78">
        <f t="shared" si="22"/>
        <v>21.6</v>
      </c>
      <c r="L68" s="78">
        <f t="shared" si="22"/>
        <v>12.8</v>
      </c>
      <c r="M68" s="78">
        <f t="shared" si="22"/>
        <v>10.4</v>
      </c>
      <c r="N68" s="78">
        <f t="shared" si="22"/>
        <v>12.8</v>
      </c>
      <c r="O68" s="74">
        <f t="shared" si="22"/>
        <v>19.399999999999999</v>
      </c>
      <c r="P68" s="78">
        <f t="shared" si="22"/>
        <v>44.2</v>
      </c>
      <c r="Q68" s="78">
        <f t="shared" si="22"/>
        <v>246.2</v>
      </c>
      <c r="R68" s="78">
        <f t="shared" si="22"/>
        <v>42.2</v>
      </c>
      <c r="S68" s="78">
        <f t="shared" si="22"/>
        <v>35.799999999999997</v>
      </c>
      <c r="T68" s="78">
        <f t="shared" si="22"/>
        <v>12.2</v>
      </c>
      <c r="U68" s="78">
        <f t="shared" si="22"/>
        <v>15.2</v>
      </c>
      <c r="V68" s="74">
        <f t="shared" si="22"/>
        <v>4.4000000000000004</v>
      </c>
      <c r="W68" s="78">
        <f t="shared" si="22"/>
        <v>28</v>
      </c>
      <c r="X68" s="78">
        <f t="shared" si="22"/>
        <v>70</v>
      </c>
      <c r="Y68" s="78">
        <f t="shared" si="22"/>
        <v>4</v>
      </c>
      <c r="Z68" s="78">
        <f t="shared" si="22"/>
        <v>19.8</v>
      </c>
      <c r="AA68" s="78">
        <f t="shared" si="22"/>
        <v>57.2</v>
      </c>
      <c r="AB68" s="78">
        <f t="shared" si="22"/>
        <v>9</v>
      </c>
      <c r="AC68" s="78">
        <f t="shared" si="22"/>
        <v>2.8</v>
      </c>
      <c r="AD68" s="78">
        <f t="shared" si="22"/>
        <v>21.6</v>
      </c>
      <c r="AE68" s="78">
        <f t="shared" si="22"/>
        <v>54.6</v>
      </c>
      <c r="AF68" s="78">
        <f t="shared" si="22"/>
        <v>14.2</v>
      </c>
      <c r="AG68" s="78">
        <f t="shared" si="22"/>
        <v>22.4</v>
      </c>
      <c r="AH68" s="78">
        <f t="shared" si="22"/>
        <v>27.8</v>
      </c>
      <c r="AI68" s="96" t="str">
        <f t="shared" si="4"/>
        <v>1997 to 2001</v>
      </c>
    </row>
    <row r="69" spans="1:35" s="5" customFormat="1" ht="12.75" customHeight="1" x14ac:dyDescent="0.2">
      <c r="A69" s="117" t="s">
        <v>171</v>
      </c>
      <c r="B69" s="81">
        <f t="shared" ref="B69:AH69" si="23">AVERAGE(B26:B30)</f>
        <v>1128.4000000000001</v>
      </c>
      <c r="C69" s="78">
        <f t="shared" si="23"/>
        <v>38.6</v>
      </c>
      <c r="D69" s="78">
        <f t="shared" si="23"/>
        <v>20.2</v>
      </c>
      <c r="E69" s="78">
        <f t="shared" si="23"/>
        <v>16</v>
      </c>
      <c r="F69" s="78">
        <f t="shared" si="23"/>
        <v>15.4</v>
      </c>
      <c r="G69" s="78">
        <f t="shared" si="23"/>
        <v>95.8</v>
      </c>
      <c r="H69" s="78">
        <f t="shared" si="23"/>
        <v>9.4</v>
      </c>
      <c r="I69" s="78">
        <f t="shared" si="23"/>
        <v>18</v>
      </c>
      <c r="J69" s="78">
        <f t="shared" si="23"/>
        <v>36.799999999999997</v>
      </c>
      <c r="K69" s="78">
        <f t="shared" si="23"/>
        <v>23.2</v>
      </c>
      <c r="L69" s="78">
        <f t="shared" si="23"/>
        <v>14.4</v>
      </c>
      <c r="M69" s="78">
        <f t="shared" si="23"/>
        <v>13</v>
      </c>
      <c r="N69" s="78">
        <f t="shared" si="23"/>
        <v>13.8</v>
      </c>
      <c r="O69" s="74">
        <f t="shared" si="23"/>
        <v>22.2</v>
      </c>
      <c r="P69" s="78">
        <f t="shared" si="23"/>
        <v>53.6</v>
      </c>
      <c r="Q69" s="78">
        <f t="shared" si="23"/>
        <v>266.39999999999998</v>
      </c>
      <c r="R69" s="78">
        <f t="shared" si="23"/>
        <v>45.8</v>
      </c>
      <c r="S69" s="78">
        <f t="shared" si="23"/>
        <v>40.200000000000003</v>
      </c>
      <c r="T69" s="78">
        <f t="shared" si="23"/>
        <v>13.6</v>
      </c>
      <c r="U69" s="78">
        <f t="shared" si="23"/>
        <v>14.4</v>
      </c>
      <c r="V69" s="74">
        <f t="shared" si="23"/>
        <v>5.6</v>
      </c>
      <c r="W69" s="78">
        <f t="shared" si="23"/>
        <v>27</v>
      </c>
      <c r="X69" s="78">
        <f t="shared" si="23"/>
        <v>78.599999999999994</v>
      </c>
      <c r="Y69" s="78">
        <f t="shared" si="23"/>
        <v>4.2</v>
      </c>
      <c r="Z69" s="78">
        <f t="shared" si="23"/>
        <v>20.8</v>
      </c>
      <c r="AA69" s="78">
        <f t="shared" si="23"/>
        <v>57</v>
      </c>
      <c r="AB69" s="78">
        <f t="shared" si="23"/>
        <v>10.8</v>
      </c>
      <c r="AC69" s="78">
        <f t="shared" si="23"/>
        <v>2.2000000000000002</v>
      </c>
      <c r="AD69" s="78">
        <f t="shared" si="23"/>
        <v>21</v>
      </c>
      <c r="AE69" s="78">
        <f t="shared" si="23"/>
        <v>62.4</v>
      </c>
      <c r="AF69" s="78">
        <f t="shared" si="23"/>
        <v>13.6</v>
      </c>
      <c r="AG69" s="78">
        <f t="shared" si="23"/>
        <v>26.6</v>
      </c>
      <c r="AH69" s="78">
        <f t="shared" si="23"/>
        <v>27.8</v>
      </c>
      <c r="AI69" s="96" t="str">
        <f t="shared" si="4"/>
        <v>1998 to 2002</v>
      </c>
    </row>
    <row r="70" spans="1:35" s="5" customFormat="1" ht="12.75" customHeight="1" x14ac:dyDescent="0.2">
      <c r="A70" s="117" t="s">
        <v>172</v>
      </c>
      <c r="B70" s="81">
        <f t="shared" ref="B70:AH70" si="24">AVERAGE(B27:B31)</f>
        <v>1216.2</v>
      </c>
      <c r="C70" s="78">
        <f t="shared" si="24"/>
        <v>38.200000000000003</v>
      </c>
      <c r="D70" s="78">
        <f t="shared" si="24"/>
        <v>22.6</v>
      </c>
      <c r="E70" s="78">
        <f t="shared" si="24"/>
        <v>18.8</v>
      </c>
      <c r="F70" s="78">
        <f t="shared" si="24"/>
        <v>17.600000000000001</v>
      </c>
      <c r="G70" s="78">
        <f t="shared" si="24"/>
        <v>103</v>
      </c>
      <c r="H70" s="78">
        <f t="shared" si="24"/>
        <v>9.1999999999999993</v>
      </c>
      <c r="I70" s="78">
        <f t="shared" si="24"/>
        <v>19.2</v>
      </c>
      <c r="J70" s="78">
        <f t="shared" si="24"/>
        <v>44</v>
      </c>
      <c r="K70" s="78">
        <f t="shared" si="24"/>
        <v>26.2</v>
      </c>
      <c r="L70" s="78">
        <f t="shared" si="24"/>
        <v>14.6</v>
      </c>
      <c r="M70" s="78">
        <f t="shared" si="24"/>
        <v>15.6</v>
      </c>
      <c r="N70" s="78">
        <f t="shared" si="24"/>
        <v>15.4</v>
      </c>
      <c r="O70" s="74">
        <f t="shared" si="24"/>
        <v>25.2</v>
      </c>
      <c r="P70" s="78">
        <f t="shared" si="24"/>
        <v>57</v>
      </c>
      <c r="Q70" s="78">
        <f t="shared" si="24"/>
        <v>283.2</v>
      </c>
      <c r="R70" s="78">
        <f t="shared" si="24"/>
        <v>49</v>
      </c>
      <c r="S70" s="78">
        <f t="shared" si="24"/>
        <v>41</v>
      </c>
      <c r="T70" s="78">
        <f t="shared" si="24"/>
        <v>14.2</v>
      </c>
      <c r="U70" s="78">
        <f t="shared" si="24"/>
        <v>16.600000000000001</v>
      </c>
      <c r="V70" s="74">
        <f t="shared" si="24"/>
        <v>7.2</v>
      </c>
      <c r="W70" s="78">
        <f t="shared" si="24"/>
        <v>30.2</v>
      </c>
      <c r="X70" s="78">
        <f t="shared" si="24"/>
        <v>85.6</v>
      </c>
      <c r="Y70" s="78">
        <f t="shared" si="24"/>
        <v>5.2</v>
      </c>
      <c r="Z70" s="78">
        <f t="shared" si="24"/>
        <v>21.2</v>
      </c>
      <c r="AA70" s="78">
        <f t="shared" si="24"/>
        <v>58.4</v>
      </c>
      <c r="AB70" s="78">
        <f t="shared" si="24"/>
        <v>11.4</v>
      </c>
      <c r="AC70" s="78">
        <f t="shared" si="24"/>
        <v>2</v>
      </c>
      <c r="AD70" s="78">
        <f t="shared" si="24"/>
        <v>23</v>
      </c>
      <c r="AE70" s="78">
        <f t="shared" si="24"/>
        <v>65.2</v>
      </c>
      <c r="AF70" s="78">
        <f t="shared" si="24"/>
        <v>15.4</v>
      </c>
      <c r="AG70" s="78">
        <f t="shared" si="24"/>
        <v>30.8</v>
      </c>
      <c r="AH70" s="78">
        <f t="shared" si="24"/>
        <v>30</v>
      </c>
      <c r="AI70" s="96" t="str">
        <f t="shared" si="4"/>
        <v>1999 to 2003</v>
      </c>
    </row>
    <row r="71" spans="1:35" x14ac:dyDescent="0.2">
      <c r="A71" s="61" t="s">
        <v>81</v>
      </c>
      <c r="B71" s="81">
        <f t="shared" ref="B71:AH71" si="25">AVERAGE(B28:B32)</f>
        <v>1278.2</v>
      </c>
      <c r="C71" s="78">
        <f t="shared" si="25"/>
        <v>39</v>
      </c>
      <c r="D71" s="78">
        <f t="shared" si="25"/>
        <v>22.4</v>
      </c>
      <c r="E71" s="78">
        <f t="shared" si="25"/>
        <v>21.4</v>
      </c>
      <c r="F71" s="78">
        <f t="shared" si="25"/>
        <v>17.8</v>
      </c>
      <c r="G71" s="78">
        <f t="shared" si="25"/>
        <v>108.4</v>
      </c>
      <c r="H71" s="78">
        <f t="shared" si="25"/>
        <v>9.4</v>
      </c>
      <c r="I71" s="78">
        <f t="shared" si="25"/>
        <v>21.8</v>
      </c>
      <c r="J71" s="78">
        <f t="shared" si="25"/>
        <v>49</v>
      </c>
      <c r="K71" s="78">
        <f t="shared" si="25"/>
        <v>25.4</v>
      </c>
      <c r="L71" s="78">
        <f t="shared" si="25"/>
        <v>16.399999999999999</v>
      </c>
      <c r="M71" s="78">
        <f t="shared" si="25"/>
        <v>16</v>
      </c>
      <c r="N71" s="78">
        <f t="shared" si="25"/>
        <v>17.2</v>
      </c>
      <c r="O71" s="74">
        <f t="shared" si="25"/>
        <v>27.2</v>
      </c>
      <c r="P71" s="78">
        <f t="shared" si="25"/>
        <v>58.8</v>
      </c>
      <c r="Q71" s="78">
        <f t="shared" si="25"/>
        <v>289</v>
      </c>
      <c r="R71" s="78">
        <f t="shared" si="25"/>
        <v>52.8</v>
      </c>
      <c r="S71" s="78">
        <f t="shared" si="25"/>
        <v>40</v>
      </c>
      <c r="T71" s="78">
        <f t="shared" si="25"/>
        <v>15.6</v>
      </c>
      <c r="U71" s="78">
        <f t="shared" si="25"/>
        <v>18.2</v>
      </c>
      <c r="V71" s="74">
        <f t="shared" si="25"/>
        <v>7.6</v>
      </c>
      <c r="W71" s="78">
        <f t="shared" si="25"/>
        <v>33.6</v>
      </c>
      <c r="X71" s="78">
        <f t="shared" si="25"/>
        <v>87.4</v>
      </c>
      <c r="Y71" s="78">
        <f t="shared" si="25"/>
        <v>6.2</v>
      </c>
      <c r="Z71" s="78">
        <f t="shared" si="25"/>
        <v>23.2</v>
      </c>
      <c r="AA71" s="78">
        <f t="shared" si="25"/>
        <v>61.6</v>
      </c>
      <c r="AB71" s="78">
        <f t="shared" si="25"/>
        <v>13</v>
      </c>
      <c r="AC71" s="78">
        <f t="shared" si="25"/>
        <v>3</v>
      </c>
      <c r="AD71" s="78">
        <f t="shared" si="25"/>
        <v>24.8</v>
      </c>
      <c r="AE71" s="78">
        <f t="shared" si="25"/>
        <v>71.599999999999994</v>
      </c>
      <c r="AF71" s="78">
        <f t="shared" si="25"/>
        <v>15.8</v>
      </c>
      <c r="AG71" s="78">
        <f t="shared" si="25"/>
        <v>33.799999999999997</v>
      </c>
      <c r="AH71" s="78">
        <f t="shared" si="25"/>
        <v>30.8</v>
      </c>
      <c r="AI71" s="96" t="str">
        <f t="shared" si="2"/>
        <v>2000 to 2004</v>
      </c>
    </row>
    <row r="72" spans="1:35" x14ac:dyDescent="0.2">
      <c r="A72" s="61" t="s">
        <v>82</v>
      </c>
      <c r="B72" s="81">
        <f t="shared" ref="B72:AH72" si="26">AVERAGE(B29:B33)</f>
        <v>1320.2</v>
      </c>
      <c r="C72" s="78">
        <f t="shared" si="26"/>
        <v>38</v>
      </c>
      <c r="D72" s="78">
        <f t="shared" si="26"/>
        <v>23.4</v>
      </c>
      <c r="E72" s="78">
        <f t="shared" si="26"/>
        <v>23.2</v>
      </c>
      <c r="F72" s="78">
        <f t="shared" si="26"/>
        <v>20</v>
      </c>
      <c r="G72" s="78">
        <f t="shared" si="26"/>
        <v>112</v>
      </c>
      <c r="H72" s="78">
        <f t="shared" si="26"/>
        <v>9</v>
      </c>
      <c r="I72" s="78">
        <f t="shared" si="26"/>
        <v>23.6</v>
      </c>
      <c r="J72" s="78">
        <f t="shared" si="26"/>
        <v>52.8</v>
      </c>
      <c r="K72" s="78">
        <f t="shared" si="26"/>
        <v>23.6</v>
      </c>
      <c r="L72" s="78">
        <f t="shared" si="26"/>
        <v>18.2</v>
      </c>
      <c r="M72" s="78">
        <f t="shared" si="26"/>
        <v>17</v>
      </c>
      <c r="N72" s="78">
        <f t="shared" si="26"/>
        <v>17.2</v>
      </c>
      <c r="O72" s="74">
        <f t="shared" si="26"/>
        <v>26.6</v>
      </c>
      <c r="P72" s="78">
        <f t="shared" si="26"/>
        <v>58.6</v>
      </c>
      <c r="Q72" s="78">
        <f t="shared" si="26"/>
        <v>291.8</v>
      </c>
      <c r="R72" s="78">
        <f t="shared" si="26"/>
        <v>52.4</v>
      </c>
      <c r="S72" s="78">
        <f t="shared" si="26"/>
        <v>39.799999999999997</v>
      </c>
      <c r="T72" s="78">
        <f t="shared" si="26"/>
        <v>16.600000000000001</v>
      </c>
      <c r="U72" s="78">
        <f t="shared" si="26"/>
        <v>17.8</v>
      </c>
      <c r="V72" s="74">
        <f t="shared" si="26"/>
        <v>9.4</v>
      </c>
      <c r="W72" s="78">
        <f t="shared" si="26"/>
        <v>35</v>
      </c>
      <c r="X72" s="78">
        <f t="shared" si="26"/>
        <v>92.4</v>
      </c>
      <c r="Y72" s="78">
        <f t="shared" si="26"/>
        <v>5.8</v>
      </c>
      <c r="Z72" s="78">
        <f t="shared" si="26"/>
        <v>24.2</v>
      </c>
      <c r="AA72" s="78">
        <f t="shared" si="26"/>
        <v>63.6</v>
      </c>
      <c r="AB72" s="78">
        <f t="shared" si="26"/>
        <v>13.6</v>
      </c>
      <c r="AC72" s="78">
        <f t="shared" si="26"/>
        <v>4</v>
      </c>
      <c r="AD72" s="78">
        <f t="shared" si="26"/>
        <v>25.4</v>
      </c>
      <c r="AE72" s="78">
        <f t="shared" si="26"/>
        <v>78.599999999999994</v>
      </c>
      <c r="AF72" s="78">
        <f t="shared" si="26"/>
        <v>16.2</v>
      </c>
      <c r="AG72" s="78">
        <f t="shared" si="26"/>
        <v>36.799999999999997</v>
      </c>
      <c r="AH72" s="78">
        <f t="shared" si="26"/>
        <v>33.6</v>
      </c>
      <c r="AI72" s="96" t="str">
        <f t="shared" si="2"/>
        <v>2001 to 2005</v>
      </c>
    </row>
    <row r="73" spans="1:35" x14ac:dyDescent="0.2">
      <c r="A73" s="61" t="s">
        <v>83</v>
      </c>
      <c r="B73" s="81">
        <f t="shared" ref="B73:AH73" si="27">AVERAGE(B30:B34)</f>
        <v>1358</v>
      </c>
      <c r="C73" s="78">
        <f t="shared" si="27"/>
        <v>35</v>
      </c>
      <c r="D73" s="78">
        <f t="shared" si="27"/>
        <v>22.6</v>
      </c>
      <c r="E73" s="78">
        <f t="shared" si="27"/>
        <v>23.4</v>
      </c>
      <c r="F73" s="78">
        <f t="shared" si="27"/>
        <v>21</v>
      </c>
      <c r="G73" s="78">
        <f t="shared" si="27"/>
        <v>107.2</v>
      </c>
      <c r="H73" s="78">
        <f t="shared" si="27"/>
        <v>10.4</v>
      </c>
      <c r="I73" s="78">
        <f t="shared" si="27"/>
        <v>25.6</v>
      </c>
      <c r="J73" s="78">
        <f t="shared" si="27"/>
        <v>52.8</v>
      </c>
      <c r="K73" s="78">
        <f t="shared" si="27"/>
        <v>25.2</v>
      </c>
      <c r="L73" s="78">
        <f t="shared" si="27"/>
        <v>19</v>
      </c>
      <c r="M73" s="78">
        <f t="shared" si="27"/>
        <v>17.399999999999999</v>
      </c>
      <c r="N73" s="78">
        <f t="shared" si="27"/>
        <v>18.399999999999999</v>
      </c>
      <c r="O73" s="74">
        <f t="shared" si="27"/>
        <v>25.6</v>
      </c>
      <c r="P73" s="78">
        <f t="shared" si="27"/>
        <v>62.4</v>
      </c>
      <c r="Q73" s="78">
        <f t="shared" si="27"/>
        <v>300.60000000000002</v>
      </c>
      <c r="R73" s="78">
        <f t="shared" si="27"/>
        <v>58.4</v>
      </c>
      <c r="S73" s="78">
        <f t="shared" si="27"/>
        <v>37.6</v>
      </c>
      <c r="T73" s="78">
        <f t="shared" si="27"/>
        <v>16.8</v>
      </c>
      <c r="U73" s="78">
        <f t="shared" si="27"/>
        <v>18.2</v>
      </c>
      <c r="V73" s="74">
        <f t="shared" si="27"/>
        <v>10.8</v>
      </c>
      <c r="W73" s="78">
        <f t="shared" si="27"/>
        <v>37.6</v>
      </c>
      <c r="X73" s="78">
        <f t="shared" si="27"/>
        <v>101.2</v>
      </c>
      <c r="Y73" s="78">
        <f t="shared" si="27"/>
        <v>4.5999999999999996</v>
      </c>
      <c r="Z73" s="78">
        <f t="shared" si="27"/>
        <v>25.4</v>
      </c>
      <c r="AA73" s="78">
        <f t="shared" si="27"/>
        <v>64.8</v>
      </c>
      <c r="AB73" s="78">
        <f t="shared" si="27"/>
        <v>12.2</v>
      </c>
      <c r="AC73" s="78">
        <f t="shared" si="27"/>
        <v>4.2</v>
      </c>
      <c r="AD73" s="78">
        <f t="shared" si="27"/>
        <v>26.8</v>
      </c>
      <c r="AE73" s="78">
        <f t="shared" si="27"/>
        <v>83.6</v>
      </c>
      <c r="AF73" s="78">
        <f t="shared" si="27"/>
        <v>16.2</v>
      </c>
      <c r="AG73" s="78">
        <f t="shared" si="27"/>
        <v>40</v>
      </c>
      <c r="AH73" s="78">
        <f t="shared" si="27"/>
        <v>33</v>
      </c>
      <c r="AI73" s="96" t="str">
        <f t="shared" si="2"/>
        <v>2002 to 2006</v>
      </c>
    </row>
    <row r="74" spans="1:35" x14ac:dyDescent="0.2">
      <c r="A74" s="61" t="s">
        <v>84</v>
      </c>
      <c r="B74" s="81">
        <f t="shared" ref="B74:AH74" si="28">AVERAGE(B31:B35)</f>
        <v>1347.6</v>
      </c>
      <c r="C74" s="78">
        <f t="shared" si="28"/>
        <v>36</v>
      </c>
      <c r="D74" s="78">
        <f t="shared" si="28"/>
        <v>23.4</v>
      </c>
      <c r="E74" s="78">
        <f t="shared" si="28"/>
        <v>21.4</v>
      </c>
      <c r="F74" s="78">
        <f t="shared" si="28"/>
        <v>22.8</v>
      </c>
      <c r="G74" s="78">
        <f t="shared" si="28"/>
        <v>104.6</v>
      </c>
      <c r="H74" s="78">
        <f t="shared" si="28"/>
        <v>10.6</v>
      </c>
      <c r="I74" s="78">
        <f t="shared" si="28"/>
        <v>25.4</v>
      </c>
      <c r="J74" s="78">
        <f t="shared" si="28"/>
        <v>52.6</v>
      </c>
      <c r="K74" s="78">
        <f t="shared" si="28"/>
        <v>28</v>
      </c>
      <c r="L74" s="78">
        <f t="shared" si="28"/>
        <v>19.2</v>
      </c>
      <c r="M74" s="78">
        <f t="shared" si="28"/>
        <v>16.399999999999999</v>
      </c>
      <c r="N74" s="78">
        <f t="shared" si="28"/>
        <v>18.2</v>
      </c>
      <c r="O74" s="74">
        <f t="shared" si="28"/>
        <v>26</v>
      </c>
      <c r="P74" s="78">
        <f t="shared" si="28"/>
        <v>63.4</v>
      </c>
      <c r="Q74" s="78">
        <f t="shared" si="28"/>
        <v>293.39999999999998</v>
      </c>
      <c r="R74" s="78">
        <f t="shared" si="28"/>
        <v>59.8</v>
      </c>
      <c r="S74" s="78">
        <f t="shared" si="28"/>
        <v>35.6</v>
      </c>
      <c r="T74" s="78">
        <f t="shared" si="28"/>
        <v>15.4</v>
      </c>
      <c r="U74" s="78">
        <f t="shared" si="28"/>
        <v>19</v>
      </c>
      <c r="V74" s="74">
        <f t="shared" si="28"/>
        <v>9.8000000000000007</v>
      </c>
      <c r="W74" s="78">
        <f t="shared" si="28"/>
        <v>34.799999999999997</v>
      </c>
      <c r="X74" s="78">
        <f t="shared" si="28"/>
        <v>105.2</v>
      </c>
      <c r="Y74" s="78">
        <f t="shared" si="28"/>
        <v>5</v>
      </c>
      <c r="Z74" s="78">
        <f t="shared" si="28"/>
        <v>26.2</v>
      </c>
      <c r="AA74" s="78">
        <f t="shared" si="28"/>
        <v>61.2</v>
      </c>
      <c r="AB74" s="78">
        <f t="shared" si="28"/>
        <v>13.6</v>
      </c>
      <c r="AC74" s="78">
        <f t="shared" si="28"/>
        <v>5.2</v>
      </c>
      <c r="AD74" s="78">
        <f t="shared" si="28"/>
        <v>26</v>
      </c>
      <c r="AE74" s="78">
        <f t="shared" si="28"/>
        <v>82.2</v>
      </c>
      <c r="AF74" s="78">
        <f t="shared" si="28"/>
        <v>15.4</v>
      </c>
      <c r="AG74" s="78">
        <f t="shared" si="28"/>
        <v>38.799999999999997</v>
      </c>
      <c r="AH74" s="78">
        <f t="shared" si="28"/>
        <v>33</v>
      </c>
      <c r="AI74" s="96" t="str">
        <f t="shared" si="2"/>
        <v>2003 to 2007</v>
      </c>
    </row>
    <row r="75" spans="1:35" x14ac:dyDescent="0.2">
      <c r="A75" s="61" t="s">
        <v>85</v>
      </c>
      <c r="B75" s="81">
        <f t="shared" ref="B75:B85" si="29">AVERAGE(B32:B36)</f>
        <v>1340</v>
      </c>
      <c r="C75" s="78">
        <f t="shared" ref="C75:P75" si="30">AVERAGE(C32:C36)</f>
        <v>36.6</v>
      </c>
      <c r="D75" s="78">
        <f t="shared" si="30"/>
        <v>23.8</v>
      </c>
      <c r="E75" s="78">
        <f t="shared" si="30"/>
        <v>20.399999999999999</v>
      </c>
      <c r="F75" s="78">
        <f t="shared" si="30"/>
        <v>22.4</v>
      </c>
      <c r="G75" s="78">
        <f t="shared" ref="G75:G85" si="31">AVERAGE(G32:G36)</f>
        <v>103.8</v>
      </c>
      <c r="H75" s="78">
        <f t="shared" si="30"/>
        <v>12.4</v>
      </c>
      <c r="I75" s="78">
        <f t="shared" si="30"/>
        <v>25</v>
      </c>
      <c r="J75" s="78">
        <f t="shared" si="30"/>
        <v>53.2</v>
      </c>
      <c r="K75" s="78">
        <f t="shared" si="30"/>
        <v>28.2</v>
      </c>
      <c r="L75" s="78">
        <f t="shared" si="30"/>
        <v>19.8</v>
      </c>
      <c r="M75" s="78">
        <f t="shared" si="30"/>
        <v>15.4</v>
      </c>
      <c r="N75" s="78">
        <f t="shared" si="30"/>
        <v>16.600000000000001</v>
      </c>
      <c r="O75" s="74">
        <f t="shared" si="30"/>
        <v>26</v>
      </c>
      <c r="P75" s="78">
        <f t="shared" si="30"/>
        <v>66.599999999999994</v>
      </c>
      <c r="Q75" s="78">
        <f t="shared" ref="Q75:AH75" si="32">AVERAGE(Q32:Q36)</f>
        <v>283.39999999999998</v>
      </c>
      <c r="R75" s="78">
        <f t="shared" si="32"/>
        <v>62.2</v>
      </c>
      <c r="S75" s="78">
        <f t="shared" si="32"/>
        <v>36</v>
      </c>
      <c r="T75" s="78">
        <f t="shared" si="32"/>
        <v>15</v>
      </c>
      <c r="U75" s="78">
        <f t="shared" si="32"/>
        <v>19</v>
      </c>
      <c r="V75" s="74">
        <f t="shared" si="32"/>
        <v>8.8000000000000007</v>
      </c>
      <c r="W75" s="78">
        <f t="shared" si="32"/>
        <v>35.200000000000003</v>
      </c>
      <c r="X75" s="78">
        <f t="shared" si="32"/>
        <v>105.8</v>
      </c>
      <c r="Y75" s="78">
        <f t="shared" si="32"/>
        <v>4.5999999999999996</v>
      </c>
      <c r="Z75" s="78">
        <f t="shared" si="32"/>
        <v>25.8</v>
      </c>
      <c r="AA75" s="78">
        <f t="shared" si="32"/>
        <v>60.8</v>
      </c>
      <c r="AB75" s="78">
        <f t="shared" si="32"/>
        <v>13.2</v>
      </c>
      <c r="AC75" s="78">
        <f t="shared" si="32"/>
        <v>5.4</v>
      </c>
      <c r="AD75" s="78">
        <f t="shared" si="32"/>
        <v>25.2</v>
      </c>
      <c r="AE75" s="78">
        <f t="shared" si="32"/>
        <v>82.8</v>
      </c>
      <c r="AF75" s="78">
        <f t="shared" si="32"/>
        <v>16</v>
      </c>
      <c r="AG75" s="78">
        <f t="shared" si="32"/>
        <v>39.6</v>
      </c>
      <c r="AH75" s="78">
        <f t="shared" si="32"/>
        <v>31</v>
      </c>
      <c r="AI75" s="96" t="str">
        <f t="shared" si="2"/>
        <v>2004 to 2008</v>
      </c>
    </row>
    <row r="76" spans="1:35" x14ac:dyDescent="0.2">
      <c r="A76" s="61" t="s">
        <v>86</v>
      </c>
      <c r="B76" s="81">
        <f t="shared" si="29"/>
        <v>1309.8</v>
      </c>
      <c r="C76" s="78">
        <f t="shared" ref="C76:P76" si="33">AVERAGE(C33:C37)</f>
        <v>39</v>
      </c>
      <c r="D76" s="78">
        <f t="shared" si="33"/>
        <v>24.4</v>
      </c>
      <c r="E76" s="78">
        <f t="shared" si="33"/>
        <v>19.2</v>
      </c>
      <c r="F76" s="78">
        <f t="shared" si="33"/>
        <v>22.8</v>
      </c>
      <c r="G76" s="78">
        <f t="shared" si="31"/>
        <v>99.8</v>
      </c>
      <c r="H76" s="78">
        <f t="shared" si="33"/>
        <v>11.8</v>
      </c>
      <c r="I76" s="78">
        <f t="shared" si="33"/>
        <v>26.2</v>
      </c>
      <c r="J76" s="78">
        <f t="shared" si="33"/>
        <v>50.6</v>
      </c>
      <c r="K76" s="78">
        <f t="shared" si="33"/>
        <v>30.4</v>
      </c>
      <c r="L76" s="78">
        <f t="shared" si="33"/>
        <v>20.2</v>
      </c>
      <c r="M76" s="78">
        <f t="shared" si="33"/>
        <v>16.2</v>
      </c>
      <c r="N76" s="78">
        <f t="shared" si="33"/>
        <v>16</v>
      </c>
      <c r="O76" s="74">
        <f t="shared" si="33"/>
        <v>27.2</v>
      </c>
      <c r="P76" s="78">
        <f t="shared" si="33"/>
        <v>70.400000000000006</v>
      </c>
      <c r="Q76" s="78">
        <f t="shared" ref="Q76:AH76" si="34">AVERAGE(Q33:Q37)</f>
        <v>264</v>
      </c>
      <c r="R76" s="78">
        <f t="shared" si="34"/>
        <v>63</v>
      </c>
      <c r="S76" s="78">
        <f t="shared" si="34"/>
        <v>35.6</v>
      </c>
      <c r="T76" s="78">
        <f t="shared" si="34"/>
        <v>12.2</v>
      </c>
      <c r="U76" s="78">
        <f t="shared" si="34"/>
        <v>19</v>
      </c>
      <c r="V76" s="74">
        <f t="shared" si="34"/>
        <v>8.6</v>
      </c>
      <c r="W76" s="78">
        <f t="shared" si="34"/>
        <v>36</v>
      </c>
      <c r="X76" s="78">
        <f t="shared" si="34"/>
        <v>109</v>
      </c>
      <c r="Y76" s="78">
        <f t="shared" si="34"/>
        <v>4.5999999999999996</v>
      </c>
      <c r="Z76" s="78">
        <f t="shared" si="34"/>
        <v>25.4</v>
      </c>
      <c r="AA76" s="78">
        <f t="shared" si="34"/>
        <v>58</v>
      </c>
      <c r="AB76" s="78">
        <f t="shared" si="34"/>
        <v>12</v>
      </c>
      <c r="AC76" s="78">
        <f t="shared" si="34"/>
        <v>4.5999999999999996</v>
      </c>
      <c r="AD76" s="78">
        <f t="shared" si="34"/>
        <v>23.4</v>
      </c>
      <c r="AE76" s="78">
        <f t="shared" si="34"/>
        <v>77.599999999999994</v>
      </c>
      <c r="AF76" s="78">
        <f t="shared" si="34"/>
        <v>17.2</v>
      </c>
      <c r="AG76" s="78">
        <f t="shared" si="34"/>
        <v>37</v>
      </c>
      <c r="AH76" s="78">
        <f t="shared" si="34"/>
        <v>28.4</v>
      </c>
      <c r="AI76" s="96" t="str">
        <f t="shared" si="2"/>
        <v>2005 to 2009</v>
      </c>
    </row>
    <row r="77" spans="1:35" x14ac:dyDescent="0.2">
      <c r="A77" s="61" t="s">
        <v>87</v>
      </c>
      <c r="B77" s="82">
        <f t="shared" si="29"/>
        <v>1275.5999999999999</v>
      </c>
      <c r="C77" s="79">
        <f t="shared" ref="C77:F85" si="35">AVERAGE(C34:C38)</f>
        <v>38.6</v>
      </c>
      <c r="D77" s="79">
        <f t="shared" si="35"/>
        <v>22.6</v>
      </c>
      <c r="E77" s="79">
        <f t="shared" si="35"/>
        <v>17.2</v>
      </c>
      <c r="F77" s="79">
        <f t="shared" si="35"/>
        <v>24.8</v>
      </c>
      <c r="G77" s="79">
        <f t="shared" si="31"/>
        <v>93.8</v>
      </c>
      <c r="H77" s="79">
        <f t="shared" ref="H77:P77" si="36">AVERAGE(H34:H38)</f>
        <v>11.4</v>
      </c>
      <c r="I77" s="79">
        <f t="shared" si="36"/>
        <v>27.2</v>
      </c>
      <c r="J77" s="79">
        <f t="shared" si="36"/>
        <v>49.2</v>
      </c>
      <c r="K77" s="79">
        <f t="shared" si="36"/>
        <v>31.2</v>
      </c>
      <c r="L77" s="79">
        <f t="shared" si="36"/>
        <v>19</v>
      </c>
      <c r="M77" s="79">
        <f t="shared" si="36"/>
        <v>14.6</v>
      </c>
      <c r="N77" s="79">
        <f t="shared" si="36"/>
        <v>13.8</v>
      </c>
      <c r="O77" s="75">
        <f t="shared" si="36"/>
        <v>28.8</v>
      </c>
      <c r="P77" s="79">
        <f t="shared" si="36"/>
        <v>71</v>
      </c>
      <c r="Q77" s="79">
        <f t="shared" ref="Q77:AH77" si="37">AVERAGE(Q34:Q38)</f>
        <v>250.6</v>
      </c>
      <c r="R77" s="79">
        <f t="shared" si="37"/>
        <v>65</v>
      </c>
      <c r="S77" s="79">
        <f t="shared" si="37"/>
        <v>36.6</v>
      </c>
      <c r="T77" s="79">
        <f t="shared" si="37"/>
        <v>10.6</v>
      </c>
      <c r="U77" s="79">
        <f t="shared" si="37"/>
        <v>19.2</v>
      </c>
      <c r="V77" s="75">
        <f t="shared" si="37"/>
        <v>7.4</v>
      </c>
      <c r="W77" s="79">
        <f t="shared" si="37"/>
        <v>35.6</v>
      </c>
      <c r="X77" s="79">
        <f t="shared" si="37"/>
        <v>108.6</v>
      </c>
      <c r="Y77" s="79">
        <f t="shared" si="37"/>
        <v>5</v>
      </c>
      <c r="Z77" s="79">
        <f t="shared" si="37"/>
        <v>28.6</v>
      </c>
      <c r="AA77" s="79">
        <f t="shared" si="37"/>
        <v>49.4</v>
      </c>
      <c r="AB77" s="79">
        <f t="shared" si="37"/>
        <v>14</v>
      </c>
      <c r="AC77" s="79">
        <f t="shared" si="37"/>
        <v>5.2</v>
      </c>
      <c r="AD77" s="79">
        <f t="shared" si="37"/>
        <v>25</v>
      </c>
      <c r="AE77" s="79">
        <f t="shared" si="37"/>
        <v>72.400000000000006</v>
      </c>
      <c r="AF77" s="79">
        <f t="shared" si="37"/>
        <v>17.399999999999999</v>
      </c>
      <c r="AG77" s="79">
        <f t="shared" si="37"/>
        <v>35.6</v>
      </c>
      <c r="AH77" s="79">
        <f t="shared" si="37"/>
        <v>26.2</v>
      </c>
      <c r="AI77" s="96" t="str">
        <f t="shared" si="2"/>
        <v>2006 to 2010</v>
      </c>
    </row>
    <row r="78" spans="1:35" ht="12.75" customHeight="1" x14ac:dyDescent="0.2">
      <c r="A78" s="61" t="s">
        <v>88</v>
      </c>
      <c r="B78" s="60">
        <f t="shared" si="29"/>
        <v>1219.2</v>
      </c>
      <c r="C78" s="80">
        <f t="shared" si="35"/>
        <v>38</v>
      </c>
      <c r="D78" s="80">
        <f t="shared" si="35"/>
        <v>22</v>
      </c>
      <c r="E78" s="80">
        <f t="shared" si="35"/>
        <v>17.399999999999999</v>
      </c>
      <c r="F78" s="80">
        <f t="shared" si="35"/>
        <v>22.8</v>
      </c>
      <c r="G78" s="80">
        <f t="shared" si="31"/>
        <v>89</v>
      </c>
      <c r="H78" s="80">
        <f t="shared" ref="H78:P78" si="38">AVERAGE(H35:H39)</f>
        <v>10.8</v>
      </c>
      <c r="I78" s="80">
        <f t="shared" si="38"/>
        <v>24.6</v>
      </c>
      <c r="J78" s="80">
        <f t="shared" si="38"/>
        <v>49.2</v>
      </c>
      <c r="K78" s="80">
        <f t="shared" si="38"/>
        <v>29.2</v>
      </c>
      <c r="L78" s="80">
        <f t="shared" si="38"/>
        <v>19.8</v>
      </c>
      <c r="M78" s="80">
        <f t="shared" si="38"/>
        <v>14</v>
      </c>
      <c r="N78" s="80">
        <f t="shared" si="38"/>
        <v>11.2</v>
      </c>
      <c r="O78" s="76">
        <f t="shared" si="38"/>
        <v>30.8</v>
      </c>
      <c r="P78" s="80">
        <f t="shared" si="38"/>
        <v>73.8</v>
      </c>
      <c r="Q78" s="80">
        <f t="shared" ref="Q78:AH78" si="39">AVERAGE(Q35:Q39)</f>
        <v>228.6</v>
      </c>
      <c r="R78" s="80">
        <f t="shared" si="39"/>
        <v>60.4</v>
      </c>
      <c r="S78" s="80">
        <f t="shared" si="39"/>
        <v>34.4</v>
      </c>
      <c r="T78" s="80">
        <f t="shared" si="39"/>
        <v>10.8</v>
      </c>
      <c r="U78" s="80">
        <f t="shared" si="39"/>
        <v>18</v>
      </c>
      <c r="V78" s="76">
        <f t="shared" si="39"/>
        <v>6.8</v>
      </c>
      <c r="W78" s="80">
        <f t="shared" si="39"/>
        <v>32.6</v>
      </c>
      <c r="X78" s="80">
        <f t="shared" si="39"/>
        <v>103.8</v>
      </c>
      <c r="Y78" s="80">
        <f t="shared" si="39"/>
        <v>5.4</v>
      </c>
      <c r="Z78" s="80">
        <f t="shared" si="39"/>
        <v>29.2</v>
      </c>
      <c r="AA78" s="80">
        <f t="shared" si="39"/>
        <v>44.8</v>
      </c>
      <c r="AB78" s="80">
        <f t="shared" si="39"/>
        <v>15.8</v>
      </c>
      <c r="AC78" s="80">
        <f t="shared" si="39"/>
        <v>4.8</v>
      </c>
      <c r="AD78" s="80">
        <f t="shared" si="39"/>
        <v>22.8</v>
      </c>
      <c r="AE78" s="80">
        <f t="shared" si="39"/>
        <v>71.400000000000006</v>
      </c>
      <c r="AF78" s="80">
        <f t="shared" si="39"/>
        <v>16.8</v>
      </c>
      <c r="AG78" s="80">
        <f t="shared" si="39"/>
        <v>33.4</v>
      </c>
      <c r="AH78" s="80">
        <f t="shared" si="39"/>
        <v>26.8</v>
      </c>
      <c r="AI78" s="96" t="str">
        <f t="shared" si="2"/>
        <v>2007 to 2011</v>
      </c>
    </row>
    <row r="79" spans="1:35" ht="12.75" customHeight="1" x14ac:dyDescent="0.2">
      <c r="A79" s="61" t="s">
        <v>89</v>
      </c>
      <c r="B79" s="60">
        <f t="shared" si="29"/>
        <v>1156.4000000000001</v>
      </c>
      <c r="C79" s="80">
        <f t="shared" si="35"/>
        <v>35.6</v>
      </c>
      <c r="D79" s="80">
        <f t="shared" si="35"/>
        <v>20.6</v>
      </c>
      <c r="E79" s="80">
        <f t="shared" si="35"/>
        <v>17.8</v>
      </c>
      <c r="F79" s="80">
        <f t="shared" si="35"/>
        <v>19.600000000000001</v>
      </c>
      <c r="G79" s="80">
        <f t="shared" si="31"/>
        <v>82.8</v>
      </c>
      <c r="H79" s="80">
        <f t="shared" ref="H79:P79" si="40">AVERAGE(H36:H40)</f>
        <v>9.8000000000000007</v>
      </c>
      <c r="I79" s="80">
        <f t="shared" si="40"/>
        <v>22.4</v>
      </c>
      <c r="J79" s="80">
        <f t="shared" si="40"/>
        <v>47</v>
      </c>
      <c r="K79" s="80">
        <f t="shared" si="40"/>
        <v>25.8</v>
      </c>
      <c r="L79" s="80">
        <f t="shared" si="40"/>
        <v>18</v>
      </c>
      <c r="M79" s="80">
        <f t="shared" si="40"/>
        <v>13.2</v>
      </c>
      <c r="N79" s="80">
        <f t="shared" si="40"/>
        <v>10.6</v>
      </c>
      <c r="O79" s="76">
        <f t="shared" si="40"/>
        <v>28.2</v>
      </c>
      <c r="P79" s="80">
        <f t="shared" si="40"/>
        <v>69.2</v>
      </c>
      <c r="Q79" s="80">
        <f t="shared" ref="Q79:AH79" si="41">AVERAGE(Q36:Q40)</f>
        <v>211.8</v>
      </c>
      <c r="R79" s="80">
        <f t="shared" si="41"/>
        <v>57</v>
      </c>
      <c r="S79" s="80">
        <f t="shared" si="41"/>
        <v>31.2</v>
      </c>
      <c r="T79" s="80">
        <f t="shared" si="41"/>
        <v>11.4</v>
      </c>
      <c r="U79" s="80">
        <f t="shared" si="41"/>
        <v>18.399999999999999</v>
      </c>
      <c r="V79" s="76">
        <f t="shared" si="41"/>
        <v>7.6</v>
      </c>
      <c r="W79" s="80">
        <f t="shared" si="41"/>
        <v>32.200000000000003</v>
      </c>
      <c r="X79" s="80">
        <f t="shared" si="41"/>
        <v>99.2</v>
      </c>
      <c r="Y79" s="80">
        <f t="shared" si="41"/>
        <v>5</v>
      </c>
      <c r="Z79" s="80">
        <f t="shared" si="41"/>
        <v>30.6</v>
      </c>
      <c r="AA79" s="80">
        <f t="shared" si="41"/>
        <v>45.8</v>
      </c>
      <c r="AB79" s="80">
        <f t="shared" si="41"/>
        <v>14.4</v>
      </c>
      <c r="AC79" s="80">
        <f t="shared" si="41"/>
        <v>4.5</v>
      </c>
      <c r="AD79" s="80">
        <f t="shared" si="41"/>
        <v>23.6</v>
      </c>
      <c r="AE79" s="80">
        <f t="shared" si="41"/>
        <v>70.599999999999994</v>
      </c>
      <c r="AF79" s="80">
        <f t="shared" si="41"/>
        <v>17</v>
      </c>
      <c r="AG79" s="80">
        <f t="shared" si="41"/>
        <v>30.6</v>
      </c>
      <c r="AH79" s="80">
        <f t="shared" si="41"/>
        <v>25.8</v>
      </c>
      <c r="AI79" s="96" t="str">
        <f t="shared" si="2"/>
        <v>2008 to 2012</v>
      </c>
    </row>
    <row r="80" spans="1:35" ht="12.75" customHeight="1" x14ac:dyDescent="0.2">
      <c r="A80" s="61" t="s">
        <v>90</v>
      </c>
      <c r="B80" s="60">
        <f t="shared" si="29"/>
        <v>1093.5999999999999</v>
      </c>
      <c r="C80" s="80">
        <f t="shared" si="35"/>
        <v>36</v>
      </c>
      <c r="D80" s="80">
        <f t="shared" si="35"/>
        <v>18.8</v>
      </c>
      <c r="E80" s="80">
        <f t="shared" si="35"/>
        <v>17.600000000000001</v>
      </c>
      <c r="F80" s="80">
        <f t="shared" si="35"/>
        <v>18.399999999999999</v>
      </c>
      <c r="G80" s="80">
        <f t="shared" si="31"/>
        <v>79.400000000000006</v>
      </c>
      <c r="H80" s="80">
        <f t="shared" ref="H80:P80" si="42">AVERAGE(H37:H41)</f>
        <v>9.8000000000000007</v>
      </c>
      <c r="I80" s="80">
        <f t="shared" si="42"/>
        <v>21.6</v>
      </c>
      <c r="J80" s="80">
        <f t="shared" si="42"/>
        <v>40</v>
      </c>
      <c r="K80" s="80">
        <f t="shared" si="42"/>
        <v>27.2</v>
      </c>
      <c r="L80" s="80">
        <f t="shared" si="42"/>
        <v>16.2</v>
      </c>
      <c r="M80" s="80">
        <f t="shared" si="42"/>
        <v>12.2</v>
      </c>
      <c r="N80" s="80">
        <f t="shared" si="42"/>
        <v>10.8</v>
      </c>
      <c r="O80" s="76">
        <f t="shared" si="42"/>
        <v>28.2</v>
      </c>
      <c r="P80" s="80">
        <f t="shared" si="42"/>
        <v>66.8</v>
      </c>
      <c r="Q80" s="80">
        <f t="shared" ref="Q80:AH80" si="43">AVERAGE(Q37:Q41)</f>
        <v>195.8</v>
      </c>
      <c r="R80" s="80">
        <f t="shared" si="43"/>
        <v>56</v>
      </c>
      <c r="S80" s="80">
        <f t="shared" si="43"/>
        <v>26.6</v>
      </c>
      <c r="T80" s="80">
        <f t="shared" si="43"/>
        <v>11</v>
      </c>
      <c r="U80" s="80">
        <f t="shared" si="43"/>
        <v>17.8</v>
      </c>
      <c r="V80" s="76">
        <f t="shared" si="43"/>
        <v>7.6</v>
      </c>
      <c r="W80" s="80">
        <f t="shared" si="43"/>
        <v>29</v>
      </c>
      <c r="X80" s="80">
        <f t="shared" si="43"/>
        <v>96</v>
      </c>
      <c r="Y80" s="80">
        <f t="shared" si="43"/>
        <v>5.6</v>
      </c>
      <c r="Z80" s="80">
        <f t="shared" si="43"/>
        <v>28.8</v>
      </c>
      <c r="AA80" s="80">
        <f t="shared" si="43"/>
        <v>41.8</v>
      </c>
      <c r="AB80" s="80">
        <f t="shared" si="43"/>
        <v>15.2</v>
      </c>
      <c r="AC80" s="80">
        <f t="shared" si="43"/>
        <v>4</v>
      </c>
      <c r="AD80" s="80">
        <f t="shared" si="43"/>
        <v>20.8</v>
      </c>
      <c r="AE80" s="80">
        <f t="shared" si="43"/>
        <v>66.400000000000006</v>
      </c>
      <c r="AF80" s="80">
        <f t="shared" si="43"/>
        <v>15.2</v>
      </c>
      <c r="AG80" s="80">
        <f t="shared" si="43"/>
        <v>26.6</v>
      </c>
      <c r="AH80" s="80">
        <f t="shared" si="43"/>
        <v>27.2</v>
      </c>
      <c r="AI80" s="96" t="str">
        <f t="shared" si="2"/>
        <v>2009 to 2013</v>
      </c>
    </row>
    <row r="81" spans="1:35" ht="12.75" customHeight="1" x14ac:dyDescent="0.2">
      <c r="A81" s="61" t="s">
        <v>91</v>
      </c>
      <c r="B81" s="60">
        <f t="shared" si="29"/>
        <v>1064.8</v>
      </c>
      <c r="C81" s="80">
        <f t="shared" si="35"/>
        <v>35.4</v>
      </c>
      <c r="D81" s="80">
        <f t="shared" si="35"/>
        <v>17.8</v>
      </c>
      <c r="E81" s="80">
        <f t="shared" si="35"/>
        <v>17</v>
      </c>
      <c r="F81" s="80">
        <f t="shared" si="35"/>
        <v>18.399999999999999</v>
      </c>
      <c r="G81" s="80">
        <f t="shared" si="31"/>
        <v>77.2</v>
      </c>
      <c r="H81" s="80">
        <f t="shared" ref="H81:P81" si="44">AVERAGE(H38:H42)</f>
        <v>9</v>
      </c>
      <c r="I81" s="80">
        <f t="shared" si="44"/>
        <v>18.2</v>
      </c>
      <c r="J81" s="80">
        <f t="shared" si="44"/>
        <v>37.6</v>
      </c>
      <c r="K81" s="80">
        <f t="shared" si="44"/>
        <v>26.4</v>
      </c>
      <c r="L81" s="80">
        <f t="shared" si="44"/>
        <v>14.2</v>
      </c>
      <c r="M81" s="80">
        <f t="shared" si="44"/>
        <v>13</v>
      </c>
      <c r="N81" s="80">
        <f t="shared" si="44"/>
        <v>11.2</v>
      </c>
      <c r="O81" s="76">
        <f t="shared" si="44"/>
        <v>27</v>
      </c>
      <c r="P81" s="80">
        <f t="shared" si="44"/>
        <v>61.4</v>
      </c>
      <c r="Q81" s="80">
        <f t="shared" ref="Q81:AC81" si="45">AVERAGE(Q38:Q42)</f>
        <v>191.6</v>
      </c>
      <c r="R81" s="80">
        <f t="shared" si="45"/>
        <v>51</v>
      </c>
      <c r="S81" s="80">
        <f t="shared" si="45"/>
        <v>26</v>
      </c>
      <c r="T81" s="80">
        <f t="shared" si="45"/>
        <v>11.4</v>
      </c>
      <c r="U81" s="80">
        <f t="shared" si="45"/>
        <v>15.6</v>
      </c>
      <c r="V81" s="76">
        <f t="shared" si="45"/>
        <v>9.1999999999999993</v>
      </c>
      <c r="W81" s="80">
        <f t="shared" si="45"/>
        <v>26</v>
      </c>
      <c r="X81" s="80">
        <f t="shared" si="45"/>
        <v>94.2</v>
      </c>
      <c r="Y81" s="80">
        <f t="shared" si="45"/>
        <v>4.8</v>
      </c>
      <c r="Z81" s="80">
        <f t="shared" si="45"/>
        <v>28</v>
      </c>
      <c r="AA81" s="80">
        <f t="shared" si="45"/>
        <v>42.2</v>
      </c>
      <c r="AB81" s="80">
        <f t="shared" si="45"/>
        <v>17.2</v>
      </c>
      <c r="AC81" s="80">
        <f t="shared" si="45"/>
        <v>4.25</v>
      </c>
      <c r="AD81" s="80">
        <f t="shared" ref="AD81:AH81" si="46">AVERAGE(AD38:AD42)</f>
        <v>22.4</v>
      </c>
      <c r="AE81" s="80">
        <f t="shared" si="46"/>
        <v>67.400000000000006</v>
      </c>
      <c r="AF81" s="80">
        <f t="shared" si="46"/>
        <v>14.4</v>
      </c>
      <c r="AG81" s="80">
        <f t="shared" si="46"/>
        <v>26.6</v>
      </c>
      <c r="AH81" s="80">
        <f t="shared" si="46"/>
        <v>29.6</v>
      </c>
      <c r="AI81" s="96" t="str">
        <f t="shared" si="2"/>
        <v>2010 to 2014</v>
      </c>
    </row>
    <row r="82" spans="1:35" ht="12.75" customHeight="1" x14ac:dyDescent="0.2">
      <c r="A82" s="61" t="s">
        <v>92</v>
      </c>
      <c r="B82" s="60">
        <f t="shared" si="29"/>
        <v>1037.2</v>
      </c>
      <c r="C82" s="80">
        <f t="shared" si="35"/>
        <v>34.6</v>
      </c>
      <c r="D82" s="80">
        <f t="shared" si="35"/>
        <v>20</v>
      </c>
      <c r="E82" s="80">
        <f t="shared" si="35"/>
        <v>17.8</v>
      </c>
      <c r="F82" s="80">
        <f t="shared" si="35"/>
        <v>16.8</v>
      </c>
      <c r="G82" s="80">
        <f t="shared" si="31"/>
        <v>72.8</v>
      </c>
      <c r="H82" s="80">
        <f t="shared" ref="H82:P82" si="47">AVERAGE(H39:H43)</f>
        <v>10.6</v>
      </c>
      <c r="I82" s="80">
        <f t="shared" si="47"/>
        <v>17.399999999999999</v>
      </c>
      <c r="J82" s="80">
        <f t="shared" si="47"/>
        <v>38.6</v>
      </c>
      <c r="K82" s="80">
        <f t="shared" si="47"/>
        <v>23.2</v>
      </c>
      <c r="L82" s="80">
        <f t="shared" si="47"/>
        <v>14.2</v>
      </c>
      <c r="M82" s="80">
        <f t="shared" si="47"/>
        <v>13.6</v>
      </c>
      <c r="N82" s="80">
        <f t="shared" si="47"/>
        <v>11</v>
      </c>
      <c r="O82" s="76">
        <f t="shared" si="47"/>
        <v>25.4</v>
      </c>
      <c r="P82" s="80">
        <f t="shared" si="47"/>
        <v>59.6</v>
      </c>
      <c r="Q82" s="80">
        <f t="shared" ref="Q82:AC82" si="48">AVERAGE(Q39:Q43)</f>
        <v>184.2</v>
      </c>
      <c r="R82" s="80">
        <f t="shared" si="48"/>
        <v>47.6</v>
      </c>
      <c r="S82" s="80">
        <f t="shared" si="48"/>
        <v>25.4</v>
      </c>
      <c r="T82" s="80">
        <f t="shared" si="48"/>
        <v>12</v>
      </c>
      <c r="U82" s="80">
        <f t="shared" si="48"/>
        <v>15.4</v>
      </c>
      <c r="V82" s="76">
        <f t="shared" si="48"/>
        <v>10.199999999999999</v>
      </c>
      <c r="W82" s="80">
        <f t="shared" si="48"/>
        <v>25.8</v>
      </c>
      <c r="X82" s="80">
        <f t="shared" si="48"/>
        <v>93.8</v>
      </c>
      <c r="Y82" s="80">
        <f t="shared" si="48"/>
        <v>4.5999999999999996</v>
      </c>
      <c r="Z82" s="80">
        <f t="shared" si="48"/>
        <v>26.4</v>
      </c>
      <c r="AA82" s="80">
        <f t="shared" si="48"/>
        <v>40.799999999999997</v>
      </c>
      <c r="AB82" s="80">
        <f t="shared" si="48"/>
        <v>16.399999999999999</v>
      </c>
      <c r="AC82" s="80">
        <f t="shared" si="48"/>
        <v>2.5</v>
      </c>
      <c r="AD82" s="80">
        <f t="shared" ref="AD82:AH85" si="49">AVERAGE(AD39:AD43)</f>
        <v>20.399999999999999</v>
      </c>
      <c r="AE82" s="80">
        <f t="shared" si="49"/>
        <v>68.2</v>
      </c>
      <c r="AF82" s="80">
        <f t="shared" si="49"/>
        <v>14.6</v>
      </c>
      <c r="AG82" s="80">
        <f t="shared" si="49"/>
        <v>24.4</v>
      </c>
      <c r="AH82" s="80">
        <f t="shared" si="49"/>
        <v>29.4</v>
      </c>
      <c r="AI82" s="96" t="str">
        <f t="shared" si="2"/>
        <v>2011 to 2015</v>
      </c>
    </row>
    <row r="83" spans="1:35" ht="12.75" customHeight="1" x14ac:dyDescent="0.2">
      <c r="A83" s="61" t="s">
        <v>93</v>
      </c>
      <c r="B83" s="60">
        <f t="shared" si="29"/>
        <v>1038</v>
      </c>
      <c r="C83" s="80">
        <f t="shared" si="35"/>
        <v>37.4</v>
      </c>
      <c r="D83" s="80">
        <f t="shared" si="35"/>
        <v>21.4</v>
      </c>
      <c r="E83" s="80">
        <f t="shared" si="35"/>
        <v>18.399999999999999</v>
      </c>
      <c r="F83" s="80">
        <f t="shared" si="35"/>
        <v>16.8</v>
      </c>
      <c r="G83" s="80">
        <f t="shared" si="31"/>
        <v>74.8</v>
      </c>
      <c r="H83" s="80">
        <f t="shared" ref="H83:P83" si="50">AVERAGE(H40:H44)</f>
        <v>10.4</v>
      </c>
      <c r="I83" s="80">
        <f t="shared" si="50"/>
        <v>18.8</v>
      </c>
      <c r="J83" s="80">
        <f t="shared" si="50"/>
        <v>36.6</v>
      </c>
      <c r="K83" s="80">
        <f t="shared" si="50"/>
        <v>24</v>
      </c>
      <c r="L83" s="80">
        <f t="shared" si="50"/>
        <v>11.4</v>
      </c>
      <c r="M83" s="80">
        <f t="shared" si="50"/>
        <v>14</v>
      </c>
      <c r="N83" s="80">
        <f t="shared" si="50"/>
        <v>12.2</v>
      </c>
      <c r="O83" s="76">
        <f t="shared" si="50"/>
        <v>25.2</v>
      </c>
      <c r="P83" s="80">
        <f t="shared" si="50"/>
        <v>56.4</v>
      </c>
      <c r="Q83" s="80">
        <f t="shared" ref="Q83:AC83" si="51">AVERAGE(Q40:Q44)</f>
        <v>176.8</v>
      </c>
      <c r="R83" s="80">
        <f t="shared" si="51"/>
        <v>50.4</v>
      </c>
      <c r="S83" s="80">
        <f t="shared" si="51"/>
        <v>24.8</v>
      </c>
      <c r="T83" s="80">
        <f t="shared" si="51"/>
        <v>12.6</v>
      </c>
      <c r="U83" s="80">
        <f t="shared" si="51"/>
        <v>16.600000000000001</v>
      </c>
      <c r="V83" s="76">
        <f t="shared" si="51"/>
        <v>10.4</v>
      </c>
      <c r="W83" s="80">
        <f t="shared" si="51"/>
        <v>26.4</v>
      </c>
      <c r="X83" s="80">
        <f t="shared" si="51"/>
        <v>96.8</v>
      </c>
      <c r="Y83" s="80">
        <f t="shared" si="51"/>
        <v>5.6</v>
      </c>
      <c r="Z83" s="80">
        <f t="shared" si="51"/>
        <v>24.4</v>
      </c>
      <c r="AA83" s="80">
        <f t="shared" si="51"/>
        <v>40.799999999999997</v>
      </c>
      <c r="AB83" s="80">
        <f t="shared" si="51"/>
        <v>16.600000000000001</v>
      </c>
      <c r="AC83" s="80">
        <f t="shared" si="51"/>
        <v>2.25</v>
      </c>
      <c r="AD83" s="80">
        <f t="shared" si="49"/>
        <v>18.600000000000001</v>
      </c>
      <c r="AE83" s="80">
        <f t="shared" si="49"/>
        <v>70</v>
      </c>
      <c r="AF83" s="80">
        <f t="shared" si="49"/>
        <v>14.8</v>
      </c>
      <c r="AG83" s="80">
        <f t="shared" si="49"/>
        <v>23.6</v>
      </c>
      <c r="AH83" s="80">
        <f t="shared" si="49"/>
        <v>29.2</v>
      </c>
      <c r="AI83" s="96" t="str">
        <f t="shared" si="2"/>
        <v>2012 to 2016</v>
      </c>
    </row>
    <row r="84" spans="1:35" ht="12.75" customHeight="1" x14ac:dyDescent="0.2">
      <c r="A84" s="61" t="s">
        <v>134</v>
      </c>
      <c r="B84" s="60">
        <f t="shared" si="29"/>
        <v>1068.4000000000001</v>
      </c>
      <c r="C84" s="80">
        <f t="shared" si="35"/>
        <v>37.4</v>
      </c>
      <c r="D84" s="80">
        <f t="shared" si="35"/>
        <v>23.2</v>
      </c>
      <c r="E84" s="80">
        <f t="shared" si="35"/>
        <v>19</v>
      </c>
      <c r="F84" s="80">
        <f t="shared" si="35"/>
        <v>19.600000000000001</v>
      </c>
      <c r="G84" s="80">
        <f t="shared" si="31"/>
        <v>81.8</v>
      </c>
      <c r="H84" s="80">
        <f t="shared" ref="H84:P85" si="52">AVERAGE(H41:H45)</f>
        <v>10.4</v>
      </c>
      <c r="I84" s="80">
        <f t="shared" si="52"/>
        <v>19.600000000000001</v>
      </c>
      <c r="J84" s="80">
        <f t="shared" si="52"/>
        <v>36.4</v>
      </c>
      <c r="K84" s="80">
        <f t="shared" si="52"/>
        <v>23.4</v>
      </c>
      <c r="L84" s="80">
        <f t="shared" si="52"/>
        <v>13.6</v>
      </c>
      <c r="M84" s="80">
        <f t="shared" si="52"/>
        <v>15.2</v>
      </c>
      <c r="N84" s="80">
        <f t="shared" si="52"/>
        <v>11.6</v>
      </c>
      <c r="O84" s="76">
        <f t="shared" si="52"/>
        <v>26.2</v>
      </c>
      <c r="P84" s="80">
        <f t="shared" si="52"/>
        <v>64.400000000000006</v>
      </c>
      <c r="Q84" s="80">
        <f t="shared" ref="Q84:AC85" si="53">AVERAGE(Q41:Q45)</f>
        <v>177.2</v>
      </c>
      <c r="R84" s="80">
        <f t="shared" si="53"/>
        <v>52.6</v>
      </c>
      <c r="S84" s="80">
        <f t="shared" si="53"/>
        <v>25.2</v>
      </c>
      <c r="T84" s="80">
        <f t="shared" si="53"/>
        <v>12.8</v>
      </c>
      <c r="U84" s="80">
        <f t="shared" si="53"/>
        <v>16.399999999999999</v>
      </c>
      <c r="V84" s="76">
        <f t="shared" si="53"/>
        <v>10.4</v>
      </c>
      <c r="W84" s="80">
        <f t="shared" si="53"/>
        <v>29</v>
      </c>
      <c r="X84" s="80">
        <f t="shared" si="53"/>
        <v>99.8</v>
      </c>
      <c r="Y84" s="80">
        <f t="shared" si="53"/>
        <v>5.2</v>
      </c>
      <c r="Z84" s="80">
        <f t="shared" si="53"/>
        <v>21.4</v>
      </c>
      <c r="AA84" s="80">
        <f t="shared" si="53"/>
        <v>40.200000000000003</v>
      </c>
      <c r="AB84" s="80">
        <f t="shared" si="53"/>
        <v>16</v>
      </c>
      <c r="AC84" s="80">
        <f t="shared" si="53"/>
        <v>2</v>
      </c>
      <c r="AD84" s="80">
        <f t="shared" si="49"/>
        <v>17.2</v>
      </c>
      <c r="AE84" s="80">
        <f t="shared" si="49"/>
        <v>70.400000000000006</v>
      </c>
      <c r="AF84" s="80">
        <f t="shared" si="49"/>
        <v>14.8</v>
      </c>
      <c r="AG84" s="80">
        <f t="shared" si="49"/>
        <v>24.2</v>
      </c>
      <c r="AH84" s="80">
        <f t="shared" si="49"/>
        <v>31.8</v>
      </c>
      <c r="AI84" s="96" t="str">
        <f t="shared" ref="AI84:AI85" si="54">A84</f>
        <v>2013 to 2017</v>
      </c>
    </row>
    <row r="85" spans="1:35" ht="12.75" customHeight="1" x14ac:dyDescent="0.2">
      <c r="A85" s="61" t="s">
        <v>226</v>
      </c>
      <c r="B85" s="60">
        <f t="shared" si="29"/>
        <v>1095.2</v>
      </c>
      <c r="C85" s="80">
        <f t="shared" si="35"/>
        <v>41</v>
      </c>
      <c r="D85" s="80">
        <f t="shared" si="35"/>
        <v>25.8</v>
      </c>
      <c r="E85" s="80">
        <f t="shared" si="35"/>
        <v>19.8</v>
      </c>
      <c r="F85" s="80">
        <f t="shared" si="35"/>
        <v>21.6</v>
      </c>
      <c r="G85" s="80">
        <f t="shared" si="31"/>
        <v>84.6</v>
      </c>
      <c r="H85" s="80">
        <f t="shared" si="52"/>
        <v>8.8000000000000007</v>
      </c>
      <c r="I85" s="80">
        <f t="shared" si="52"/>
        <v>20.8</v>
      </c>
      <c r="J85" s="80">
        <f t="shared" si="52"/>
        <v>37.799999999999997</v>
      </c>
      <c r="K85" s="80">
        <f t="shared" si="52"/>
        <v>21.4</v>
      </c>
      <c r="L85" s="80">
        <f t="shared" si="52"/>
        <v>13.8</v>
      </c>
      <c r="M85" s="80">
        <f t="shared" si="52"/>
        <v>15.8</v>
      </c>
      <c r="N85" s="80">
        <f t="shared" si="52"/>
        <v>10.8</v>
      </c>
      <c r="O85" s="76">
        <f t="shared" si="52"/>
        <v>28</v>
      </c>
      <c r="P85" s="80">
        <f t="shared" si="52"/>
        <v>64.8</v>
      </c>
      <c r="Q85" s="80">
        <f t="shared" si="53"/>
        <v>170.6</v>
      </c>
      <c r="R85" s="80">
        <f t="shared" si="53"/>
        <v>52.4</v>
      </c>
      <c r="S85" s="80">
        <f t="shared" si="53"/>
        <v>26</v>
      </c>
      <c r="T85" s="80">
        <f t="shared" si="53"/>
        <v>15.2</v>
      </c>
      <c r="U85" s="80">
        <f t="shared" si="53"/>
        <v>15.8</v>
      </c>
      <c r="V85" s="76">
        <f t="shared" si="53"/>
        <v>11.4</v>
      </c>
      <c r="W85" s="80">
        <f t="shared" si="53"/>
        <v>31.2</v>
      </c>
      <c r="X85" s="80">
        <f t="shared" si="53"/>
        <v>101.4</v>
      </c>
      <c r="Y85" s="80">
        <f t="shared" si="53"/>
        <v>4.5999999999999996</v>
      </c>
      <c r="Z85" s="80">
        <f t="shared" si="53"/>
        <v>24.2</v>
      </c>
      <c r="AA85" s="80">
        <f t="shared" si="53"/>
        <v>43</v>
      </c>
      <c r="AB85" s="80">
        <f t="shared" si="53"/>
        <v>16.8</v>
      </c>
      <c r="AC85" s="80">
        <f t="shared" si="53"/>
        <v>2.8</v>
      </c>
      <c r="AD85" s="80">
        <f t="shared" si="49"/>
        <v>18.8</v>
      </c>
      <c r="AE85" s="80">
        <f t="shared" si="49"/>
        <v>73.8</v>
      </c>
      <c r="AF85" s="80">
        <f t="shared" si="49"/>
        <v>14.6</v>
      </c>
      <c r="AG85" s="80">
        <f t="shared" si="49"/>
        <v>26.4</v>
      </c>
      <c r="AH85" s="80">
        <f t="shared" si="49"/>
        <v>31.4</v>
      </c>
      <c r="AI85" s="96" t="str">
        <f t="shared" si="54"/>
        <v>2014 to 2018</v>
      </c>
    </row>
    <row r="86" spans="1:35" ht="13.5" thickBot="1" x14ac:dyDescent="0.25">
      <c r="A86" s="4"/>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2"/>
    </row>
    <row r="87" spans="1:35" ht="11.25" customHeight="1" x14ac:dyDescent="0.2"/>
    <row r="88" spans="1:35" x14ac:dyDescent="0.2">
      <c r="A88" s="136" t="s">
        <v>62</v>
      </c>
      <c r="B88" s="136"/>
    </row>
    <row r="89" spans="1:35" x14ac:dyDescent="0.2">
      <c r="A89" s="191" t="s">
        <v>210</v>
      </c>
      <c r="B89" s="191"/>
      <c r="C89" s="191"/>
      <c r="D89" s="191"/>
      <c r="E89" s="191"/>
      <c r="F89" s="191"/>
      <c r="G89" s="191"/>
      <c r="H89" s="191"/>
      <c r="I89" s="191"/>
      <c r="J89" s="130"/>
      <c r="K89" s="130"/>
      <c r="L89" s="130"/>
      <c r="M89" s="130"/>
      <c r="N89" s="130"/>
      <c r="O89" s="130"/>
      <c r="P89" s="130"/>
    </row>
    <row r="91" spans="1:35" x14ac:dyDescent="0.2">
      <c r="A91" s="129" t="s">
        <v>222</v>
      </c>
      <c r="B91" s="129"/>
    </row>
    <row r="92" spans="1:35" ht="11.25" customHeight="1" x14ac:dyDescent="0.2"/>
    <row r="93" spans="1:35" ht="11.25" customHeight="1" x14ac:dyDescent="0.2"/>
    <row r="94" spans="1:35" ht="11.25" customHeight="1" x14ac:dyDescent="0.2"/>
  </sheetData>
  <mergeCells count="37">
    <mergeCell ref="A1:N1"/>
    <mergeCell ref="P1:Q1"/>
    <mergeCell ref="A48:B48"/>
    <mergeCell ref="A89:I89"/>
    <mergeCell ref="B3:B5"/>
    <mergeCell ref="C3:C5"/>
    <mergeCell ref="D3:D5"/>
    <mergeCell ref="E3:E5"/>
    <mergeCell ref="F3:F5"/>
    <mergeCell ref="G3:G5"/>
    <mergeCell ref="H3:H5"/>
    <mergeCell ref="I3:I5"/>
    <mergeCell ref="J3:J5"/>
    <mergeCell ref="K3:K5"/>
    <mergeCell ref="L3:L5"/>
    <mergeCell ref="M3:M5"/>
    <mergeCell ref="N3:N5"/>
    <mergeCell ref="O3:O5"/>
    <mergeCell ref="P3:P5"/>
    <mergeCell ref="Q3:Q5"/>
    <mergeCell ref="R3:R5"/>
    <mergeCell ref="S3:S5"/>
    <mergeCell ref="T3:T5"/>
    <mergeCell ref="U3:U5"/>
    <mergeCell ref="V3:V5"/>
    <mergeCell ref="W3:W5"/>
    <mergeCell ref="X3:X5"/>
    <mergeCell ref="Y3:Y5"/>
    <mergeCell ref="Z3:Z5"/>
    <mergeCell ref="AA3:AA5"/>
    <mergeCell ref="AB3:AB5"/>
    <mergeCell ref="AH3:AH5"/>
    <mergeCell ref="AC3:AC5"/>
    <mergeCell ref="AD3:AD5"/>
    <mergeCell ref="AE3:AE5"/>
    <mergeCell ref="AF3:AF5"/>
    <mergeCell ref="AG3:AG5"/>
  </mergeCells>
  <phoneticPr fontId="4" type="noConversion"/>
  <hyperlinks>
    <hyperlink ref="P1" location="Contents!A1" display="back to contents"/>
  </hyperlinks>
  <pageMargins left="0.70866141732283472" right="0.70866141732283472" top="0.74803149606299213" bottom="0.74803149606299213" header="0.31496062992125984" footer="0.31496062992125984"/>
  <pageSetup paperSize="9" scale="72" fitToWidth="2" fitToHeight="2" pageOrder="overThenDown" orientation="landscape" r:id="rId1"/>
  <headerFooter>
    <oddFooter>&amp;L&amp;F     &amp;A</oddFooter>
  </headerFooter>
  <ignoredErrors>
    <ignoredError sqref="H48:N48 C48:F48 W71:AH83 G71:G83 O71:U83 V71:V83 H71:N83 B71:F83 B84:AH84 B50:AI70 B85:AH8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O51"/>
  <sheetViews>
    <sheetView showGridLines="0" workbookViewId="0">
      <selection sqref="A1:L1"/>
    </sheetView>
  </sheetViews>
  <sheetFormatPr defaultRowHeight="12.75" x14ac:dyDescent="0.2"/>
  <cols>
    <col min="1" max="1" width="12.42578125" style="22" customWidth="1"/>
    <col min="2" max="2" width="13.140625" style="22" customWidth="1"/>
    <col min="3" max="3" width="11.85546875" style="22" customWidth="1"/>
    <col min="4" max="4" width="5.7109375" style="22" customWidth="1"/>
    <col min="5" max="6" width="8.7109375" style="22" customWidth="1"/>
    <col min="7" max="7" width="5.7109375" style="22" customWidth="1"/>
    <col min="8" max="9" width="8.7109375" style="22" customWidth="1"/>
    <col min="10" max="10" width="9.140625" style="22" customWidth="1"/>
    <col min="11" max="16384" width="9.140625" style="22"/>
  </cols>
  <sheetData>
    <row r="1" spans="1:15" s="145" customFormat="1" ht="18" customHeight="1" x14ac:dyDescent="0.25">
      <c r="A1" s="202" t="s">
        <v>213</v>
      </c>
      <c r="B1" s="202"/>
      <c r="C1" s="202"/>
      <c r="D1" s="202"/>
      <c r="E1" s="202"/>
      <c r="F1" s="202"/>
      <c r="G1" s="202"/>
      <c r="H1" s="202"/>
      <c r="I1" s="202"/>
      <c r="J1" s="202"/>
      <c r="K1" s="202"/>
      <c r="L1" s="202"/>
      <c r="M1" s="143"/>
      <c r="N1" s="201" t="s">
        <v>208</v>
      </c>
      <c r="O1" s="201"/>
    </row>
    <row r="2" spans="1:15" s="145" customFormat="1" ht="15" customHeight="1" x14ac:dyDescent="0.2"/>
    <row r="3" spans="1:15" ht="13.5" customHeight="1" thickBot="1" x14ac:dyDescent="0.25">
      <c r="A3" s="23"/>
      <c r="B3" s="207" t="s">
        <v>58</v>
      </c>
      <c r="C3" s="207"/>
      <c r="D3" s="24"/>
      <c r="E3" s="208" t="s">
        <v>73</v>
      </c>
      <c r="F3" s="208"/>
      <c r="G3" s="208"/>
      <c r="H3" s="208" t="s">
        <v>74</v>
      </c>
      <c r="I3" s="208"/>
    </row>
    <row r="4" spans="1:15" x14ac:dyDescent="0.2">
      <c r="A4" s="25"/>
      <c r="B4" s="203" t="s">
        <v>57</v>
      </c>
      <c r="C4" s="205" t="s">
        <v>20</v>
      </c>
      <c r="D4" s="26"/>
      <c r="E4" s="205" t="s">
        <v>59</v>
      </c>
      <c r="F4" s="205" t="s">
        <v>60</v>
      </c>
      <c r="G4" s="26"/>
      <c r="H4" s="26"/>
      <c r="I4" s="26"/>
    </row>
    <row r="5" spans="1:15" x14ac:dyDescent="0.2">
      <c r="A5" s="25"/>
      <c r="B5" s="204"/>
      <c r="C5" s="206"/>
      <c r="D5" s="26"/>
      <c r="E5" s="206"/>
      <c r="F5" s="206"/>
      <c r="G5" s="26"/>
      <c r="H5" s="26"/>
      <c r="I5" s="26"/>
    </row>
    <row r="6" spans="1:15" x14ac:dyDescent="0.2">
      <c r="A6" s="25"/>
      <c r="B6" s="204"/>
      <c r="C6" s="206"/>
      <c r="D6" s="26"/>
      <c r="E6" s="206"/>
      <c r="F6" s="206"/>
      <c r="G6" s="26"/>
      <c r="H6" s="26"/>
      <c r="I6" s="26"/>
    </row>
    <row r="7" spans="1:15" x14ac:dyDescent="0.2">
      <c r="A7" s="23">
        <v>1979</v>
      </c>
      <c r="B7" s="53">
        <f>'1 - Sex and type of cause'!B10</f>
        <v>389</v>
      </c>
      <c r="C7" s="27"/>
      <c r="D7" s="27"/>
      <c r="E7" s="27"/>
      <c r="F7" s="27"/>
      <c r="G7" s="27"/>
      <c r="H7" s="28"/>
      <c r="I7" s="28"/>
    </row>
    <row r="8" spans="1:15" x14ac:dyDescent="0.2">
      <c r="A8" s="23">
        <v>1980</v>
      </c>
      <c r="B8" s="53">
        <f>'1 - Sex and type of cause'!B11</f>
        <v>369</v>
      </c>
      <c r="C8" s="27"/>
      <c r="D8" s="27"/>
      <c r="E8" s="27"/>
      <c r="F8" s="27"/>
      <c r="G8" s="27"/>
      <c r="H8" s="28"/>
      <c r="I8" s="28"/>
    </row>
    <row r="9" spans="1:15" x14ac:dyDescent="0.2">
      <c r="A9" s="23">
        <v>1981</v>
      </c>
      <c r="B9" s="53">
        <f>'1 - Sex and type of cause'!B12</f>
        <v>348</v>
      </c>
      <c r="C9" s="54">
        <f t="shared" ref="C9:C38" si="0">AVERAGE(B7:B11)</f>
        <v>362.4</v>
      </c>
      <c r="D9" s="27"/>
      <c r="E9" s="54">
        <f t="shared" ref="E9:E36" si="1">C9-2*SQRT(C9)</f>
        <v>324.32638709026946</v>
      </c>
      <c r="F9" s="54">
        <f t="shared" ref="F9:F36" si="2">C9+2*SQRT(C9)</f>
        <v>400.47361290973049</v>
      </c>
      <c r="G9" s="27"/>
      <c r="H9" s="28" t="str">
        <f t="shared" ref="H9:H36" si="3">IF(B9&lt;E9,"LOW"," ")</f>
        <v xml:space="preserve"> </v>
      </c>
      <c r="I9" s="28" t="str">
        <f t="shared" ref="I9:I36" si="4">IF(B9&gt;F9,"HIGH"," " )</f>
        <v xml:space="preserve"> </v>
      </c>
    </row>
    <row r="10" spans="1:15" x14ac:dyDescent="0.2">
      <c r="A10" s="23">
        <v>1982</v>
      </c>
      <c r="B10" s="53">
        <f>'1 - Sex and type of cause'!B13</f>
        <v>355</v>
      </c>
      <c r="C10" s="54">
        <f t="shared" si="0"/>
        <v>358.4</v>
      </c>
      <c r="D10" s="27"/>
      <c r="E10" s="54">
        <f t="shared" si="1"/>
        <v>320.53708938816243</v>
      </c>
      <c r="F10" s="54">
        <f t="shared" si="2"/>
        <v>396.26291061183753</v>
      </c>
      <c r="G10" s="27"/>
      <c r="H10" s="28" t="str">
        <f t="shared" si="3"/>
        <v xml:space="preserve"> </v>
      </c>
      <c r="I10" s="28" t="str">
        <f t="shared" si="4"/>
        <v xml:space="preserve"> </v>
      </c>
    </row>
    <row r="11" spans="1:15" x14ac:dyDescent="0.2">
      <c r="A11" s="23">
        <v>1983</v>
      </c>
      <c r="B11" s="53">
        <f>'1 - Sex and type of cause'!B14</f>
        <v>351</v>
      </c>
      <c r="C11" s="54">
        <f t="shared" si="0"/>
        <v>363.6</v>
      </c>
      <c r="D11" s="27"/>
      <c r="E11" s="54">
        <f t="shared" si="1"/>
        <v>325.46340340303033</v>
      </c>
      <c r="F11" s="54">
        <f t="shared" si="2"/>
        <v>401.73659659696972</v>
      </c>
      <c r="G11" s="27"/>
      <c r="H11" s="28" t="str">
        <f t="shared" si="3"/>
        <v xml:space="preserve"> </v>
      </c>
      <c r="I11" s="28" t="str">
        <f t="shared" si="4"/>
        <v xml:space="preserve"> </v>
      </c>
    </row>
    <row r="12" spans="1:15" x14ac:dyDescent="0.2">
      <c r="A12" s="23">
        <v>1984</v>
      </c>
      <c r="B12" s="53">
        <f>'1 - Sex and type of cause'!B15</f>
        <v>369</v>
      </c>
      <c r="C12" s="54">
        <f t="shared" si="0"/>
        <v>370.8</v>
      </c>
      <c r="D12" s="27"/>
      <c r="E12" s="54">
        <f t="shared" si="1"/>
        <v>332.2876643138851</v>
      </c>
      <c r="F12" s="54">
        <f t="shared" si="2"/>
        <v>409.31233568611492</v>
      </c>
      <c r="G12" s="27"/>
      <c r="H12" s="28" t="str">
        <f t="shared" si="3"/>
        <v xml:space="preserve"> </v>
      </c>
      <c r="I12" s="28" t="str">
        <f t="shared" si="4"/>
        <v xml:space="preserve"> </v>
      </c>
    </row>
    <row r="13" spans="1:15" x14ac:dyDescent="0.2">
      <c r="A13" s="23">
        <v>1985</v>
      </c>
      <c r="B13" s="53">
        <f>'1 - Sex and type of cause'!B16</f>
        <v>395</v>
      </c>
      <c r="C13" s="54">
        <f t="shared" si="0"/>
        <v>376.6</v>
      </c>
      <c r="D13" s="27"/>
      <c r="E13" s="54">
        <f t="shared" si="1"/>
        <v>337.78763083757963</v>
      </c>
      <c r="F13" s="54">
        <f t="shared" si="2"/>
        <v>415.41236916242042</v>
      </c>
      <c r="G13" s="27"/>
      <c r="H13" s="28" t="str">
        <f t="shared" si="3"/>
        <v xml:space="preserve"> </v>
      </c>
      <c r="I13" s="28" t="str">
        <f t="shared" si="4"/>
        <v xml:space="preserve"> </v>
      </c>
    </row>
    <row r="14" spans="1:15" x14ac:dyDescent="0.2">
      <c r="A14" s="23">
        <v>1986</v>
      </c>
      <c r="B14" s="53">
        <f>'1 - Sex and type of cause'!B17</f>
        <v>384</v>
      </c>
      <c r="C14" s="54">
        <f t="shared" si="0"/>
        <v>391.8</v>
      </c>
      <c r="D14" s="27"/>
      <c r="E14" s="54">
        <f t="shared" si="1"/>
        <v>352.21212306778756</v>
      </c>
      <c r="F14" s="54">
        <f t="shared" si="2"/>
        <v>431.38787693221246</v>
      </c>
      <c r="G14" s="27"/>
      <c r="H14" s="28" t="str">
        <f t="shared" si="3"/>
        <v xml:space="preserve"> </v>
      </c>
      <c r="I14" s="28" t="str">
        <f t="shared" si="4"/>
        <v xml:space="preserve"> </v>
      </c>
    </row>
    <row r="15" spans="1:15" x14ac:dyDescent="0.2">
      <c r="A15" s="23">
        <v>1987</v>
      </c>
      <c r="B15" s="53">
        <f>'1 - Sex and type of cause'!B18</f>
        <v>384</v>
      </c>
      <c r="C15" s="54">
        <f t="shared" si="0"/>
        <v>407.8</v>
      </c>
      <c r="D15" s="27"/>
      <c r="E15" s="54">
        <f t="shared" si="1"/>
        <v>367.41188293569508</v>
      </c>
      <c r="F15" s="54">
        <f t="shared" si="2"/>
        <v>448.18811706430495</v>
      </c>
      <c r="G15" s="27"/>
      <c r="H15" s="28" t="str">
        <f t="shared" si="3"/>
        <v xml:space="preserve"> </v>
      </c>
      <c r="I15" s="28" t="str">
        <f t="shared" si="4"/>
        <v xml:space="preserve"> </v>
      </c>
    </row>
    <row r="16" spans="1:15" x14ac:dyDescent="0.2">
      <c r="A16" s="23">
        <v>1988</v>
      </c>
      <c r="B16" s="53">
        <f>'1 - Sex and type of cause'!B19</f>
        <v>427</v>
      </c>
      <c r="C16" s="54">
        <f t="shared" si="0"/>
        <v>416</v>
      </c>
      <c r="D16" s="27"/>
      <c r="E16" s="54">
        <f t="shared" si="1"/>
        <v>375.20784389125771</v>
      </c>
      <c r="F16" s="54">
        <f t="shared" si="2"/>
        <v>456.79215610874229</v>
      </c>
      <c r="G16" s="27"/>
      <c r="H16" s="28" t="str">
        <f t="shared" si="3"/>
        <v xml:space="preserve"> </v>
      </c>
      <c r="I16" s="28" t="str">
        <f t="shared" si="4"/>
        <v xml:space="preserve"> </v>
      </c>
    </row>
    <row r="17" spans="1:9" x14ac:dyDescent="0.2">
      <c r="A17" s="23">
        <v>1989</v>
      </c>
      <c r="B17" s="53">
        <f>'1 - Sex and type of cause'!B20</f>
        <v>449</v>
      </c>
      <c r="C17" s="54">
        <f t="shared" si="0"/>
        <v>425.4</v>
      </c>
      <c r="D17" s="27"/>
      <c r="E17" s="54">
        <f t="shared" si="1"/>
        <v>384.14954545704978</v>
      </c>
      <c r="F17" s="54">
        <f t="shared" si="2"/>
        <v>466.65045454295017</v>
      </c>
      <c r="G17" s="27"/>
      <c r="H17" s="28" t="str">
        <f t="shared" si="3"/>
        <v xml:space="preserve"> </v>
      </c>
      <c r="I17" s="28" t="str">
        <f t="shared" si="4"/>
        <v xml:space="preserve"> </v>
      </c>
    </row>
    <row r="18" spans="1:9" x14ac:dyDescent="0.2">
      <c r="A18" s="23">
        <v>1990</v>
      </c>
      <c r="B18" s="53">
        <f>'1 - Sex and type of cause'!B21</f>
        <v>436</v>
      </c>
      <c r="C18" s="54">
        <f t="shared" si="0"/>
        <v>430.6</v>
      </c>
      <c r="D18" s="27"/>
      <c r="E18" s="54">
        <f t="shared" si="1"/>
        <v>389.09819281043298</v>
      </c>
      <c r="F18" s="54">
        <f t="shared" si="2"/>
        <v>472.10180718956707</v>
      </c>
      <c r="G18" s="27"/>
      <c r="H18" s="28" t="str">
        <f t="shared" si="3"/>
        <v xml:space="preserve"> </v>
      </c>
      <c r="I18" s="28" t="str">
        <f t="shared" si="4"/>
        <v xml:space="preserve"> </v>
      </c>
    </row>
    <row r="19" spans="1:9" x14ac:dyDescent="0.2">
      <c r="A19" s="23">
        <v>1991</v>
      </c>
      <c r="B19" s="53">
        <f>'1 - Sex and type of cause'!B22</f>
        <v>431</v>
      </c>
      <c r="C19" s="54">
        <f t="shared" si="0"/>
        <v>435.4</v>
      </c>
      <c r="D19" s="27"/>
      <c r="E19" s="54">
        <f t="shared" si="1"/>
        <v>393.66751864554419</v>
      </c>
      <c r="F19" s="54">
        <f t="shared" si="2"/>
        <v>477.13248135445576</v>
      </c>
      <c r="G19" s="27"/>
      <c r="H19" s="28" t="str">
        <f t="shared" si="3"/>
        <v xml:space="preserve"> </v>
      </c>
      <c r="I19" s="28" t="str">
        <f t="shared" si="4"/>
        <v xml:space="preserve"> </v>
      </c>
    </row>
    <row r="20" spans="1:9" x14ac:dyDescent="0.2">
      <c r="A20" s="23">
        <v>1992</v>
      </c>
      <c r="B20" s="53">
        <f>'1 - Sex and type of cause'!B23</f>
        <v>410</v>
      </c>
      <c r="C20" s="54">
        <f t="shared" si="0"/>
        <v>455.6</v>
      </c>
      <c r="D20" s="27"/>
      <c r="E20" s="54">
        <f t="shared" si="1"/>
        <v>412.91042281774156</v>
      </c>
      <c r="F20" s="54">
        <f t="shared" si="2"/>
        <v>498.28957718225848</v>
      </c>
      <c r="G20" s="27"/>
      <c r="H20" s="28" t="str">
        <f t="shared" si="3"/>
        <v>LOW</v>
      </c>
      <c r="I20" s="28" t="str">
        <f t="shared" si="4"/>
        <v xml:space="preserve"> </v>
      </c>
    </row>
    <row r="21" spans="1:9" x14ac:dyDescent="0.2">
      <c r="A21" s="23">
        <v>1993</v>
      </c>
      <c r="B21" s="53">
        <f>'1 - Sex and type of cause'!B24</f>
        <v>451</v>
      </c>
      <c r="C21" s="54">
        <f t="shared" si="0"/>
        <v>493.8</v>
      </c>
      <c r="D21" s="27"/>
      <c r="E21" s="54">
        <f t="shared" si="1"/>
        <v>449.35677779458382</v>
      </c>
      <c r="F21" s="54">
        <f t="shared" si="2"/>
        <v>538.24322220541626</v>
      </c>
      <c r="G21" s="27"/>
      <c r="H21" s="28" t="str">
        <f t="shared" si="3"/>
        <v xml:space="preserve"> </v>
      </c>
      <c r="I21" s="28" t="str">
        <f t="shared" si="4"/>
        <v xml:space="preserve"> </v>
      </c>
    </row>
    <row r="22" spans="1:9" x14ac:dyDescent="0.2">
      <c r="A22" s="23">
        <v>1994</v>
      </c>
      <c r="B22" s="53">
        <f>'1 - Sex and type of cause'!B25</f>
        <v>550</v>
      </c>
      <c r="C22" s="54">
        <f t="shared" si="0"/>
        <v>562.6</v>
      </c>
      <c r="D22" s="27"/>
      <c r="E22" s="54">
        <f t="shared" si="1"/>
        <v>515.16161891463832</v>
      </c>
      <c r="F22" s="54">
        <f t="shared" si="2"/>
        <v>610.03838108536172</v>
      </c>
      <c r="G22" s="27"/>
      <c r="H22" s="28" t="str">
        <f t="shared" si="3"/>
        <v xml:space="preserve"> </v>
      </c>
      <c r="I22" s="28" t="str">
        <f t="shared" si="4"/>
        <v xml:space="preserve"> </v>
      </c>
    </row>
    <row r="23" spans="1:9" x14ac:dyDescent="0.2">
      <c r="A23" s="23">
        <v>1995</v>
      </c>
      <c r="B23" s="53">
        <f>'1 - Sex and type of cause'!B26</f>
        <v>627</v>
      </c>
      <c r="C23" s="54">
        <f t="shared" si="0"/>
        <v>652.79999999999995</v>
      </c>
      <c r="D23" s="27"/>
      <c r="E23" s="54">
        <f t="shared" si="1"/>
        <v>601.70009784745173</v>
      </c>
      <c r="F23" s="54">
        <f t="shared" si="2"/>
        <v>703.89990215254818</v>
      </c>
      <c r="G23" s="27"/>
      <c r="H23" s="28" t="str">
        <f t="shared" si="3"/>
        <v xml:space="preserve"> </v>
      </c>
      <c r="I23" s="28" t="str">
        <f t="shared" si="4"/>
        <v xml:space="preserve"> </v>
      </c>
    </row>
    <row r="24" spans="1:9" x14ac:dyDescent="0.2">
      <c r="A24" s="23">
        <v>1996</v>
      </c>
      <c r="B24" s="53">
        <f>'1 - Sex and type of cause'!B27</f>
        <v>775</v>
      </c>
      <c r="C24" s="54">
        <f t="shared" si="0"/>
        <v>745.6</v>
      </c>
      <c r="D24" s="27"/>
      <c r="E24" s="54">
        <f t="shared" si="1"/>
        <v>690.98864586919683</v>
      </c>
      <c r="F24" s="54">
        <f t="shared" si="2"/>
        <v>800.21135413080322</v>
      </c>
      <c r="G24" s="27"/>
      <c r="H24" s="28" t="str">
        <f t="shared" si="3"/>
        <v xml:space="preserve"> </v>
      </c>
      <c r="I24" s="28" t="str">
        <f t="shared" si="4"/>
        <v xml:space="preserve"> </v>
      </c>
    </row>
    <row r="25" spans="1:9" x14ac:dyDescent="0.2">
      <c r="A25" s="23">
        <v>1997</v>
      </c>
      <c r="B25" s="53">
        <f>'1 - Sex and type of cause'!B28</f>
        <v>861</v>
      </c>
      <c r="C25" s="54">
        <f t="shared" si="0"/>
        <v>839.8</v>
      </c>
      <c r="D25" s="27"/>
      <c r="E25" s="54">
        <f t="shared" si="1"/>
        <v>781.84139408163787</v>
      </c>
      <c r="F25" s="54">
        <f t="shared" si="2"/>
        <v>897.75860591836204</v>
      </c>
      <c r="G25" s="27"/>
      <c r="H25" s="28" t="str">
        <f t="shared" si="3"/>
        <v xml:space="preserve"> </v>
      </c>
      <c r="I25" s="28" t="str">
        <f t="shared" si="4"/>
        <v xml:space="preserve"> </v>
      </c>
    </row>
    <row r="26" spans="1:9" x14ac:dyDescent="0.2">
      <c r="A26" s="23">
        <v>1998</v>
      </c>
      <c r="B26" s="53">
        <f>'1 - Sex and type of cause'!B29</f>
        <v>915</v>
      </c>
      <c r="C26" s="54">
        <f t="shared" si="0"/>
        <v>943.2</v>
      </c>
      <c r="D26" s="27"/>
      <c r="E26" s="54">
        <f t="shared" si="1"/>
        <v>881.77687731806532</v>
      </c>
      <c r="F26" s="54">
        <f t="shared" si="2"/>
        <v>1004.6231226819348</v>
      </c>
      <c r="G26" s="27"/>
      <c r="H26" s="28" t="str">
        <f t="shared" si="3"/>
        <v xml:space="preserve"> </v>
      </c>
      <c r="I26" s="28" t="str">
        <f t="shared" si="4"/>
        <v xml:space="preserve"> </v>
      </c>
    </row>
    <row r="27" spans="1:9" x14ac:dyDescent="0.2">
      <c r="A27" s="23">
        <v>1999</v>
      </c>
      <c r="B27" s="53">
        <f>'1 - Sex and type of cause'!B30</f>
        <v>1021</v>
      </c>
      <c r="C27" s="54">
        <f t="shared" si="0"/>
        <v>1033.8</v>
      </c>
      <c r="D27" s="27"/>
      <c r="E27" s="54">
        <f t="shared" si="1"/>
        <v>969.49447924166998</v>
      </c>
      <c r="F27" s="54">
        <f t="shared" si="2"/>
        <v>1098.1055207583299</v>
      </c>
      <c r="G27" s="27"/>
      <c r="H27" s="28" t="str">
        <f t="shared" si="3"/>
        <v xml:space="preserve"> </v>
      </c>
      <c r="I27" s="28" t="str">
        <f t="shared" si="4"/>
        <v xml:space="preserve"> </v>
      </c>
    </row>
    <row r="28" spans="1:9" x14ac:dyDescent="0.2">
      <c r="A28" s="23">
        <v>2000</v>
      </c>
      <c r="B28" s="53">
        <f>'1 - Sex and type of cause'!B31</f>
        <v>1144</v>
      </c>
      <c r="C28" s="54">
        <f t="shared" si="0"/>
        <v>1128.4000000000001</v>
      </c>
      <c r="D28" s="27"/>
      <c r="E28" s="54">
        <f t="shared" si="1"/>
        <v>1061.2166687339784</v>
      </c>
      <c r="F28" s="54">
        <f t="shared" si="2"/>
        <v>1195.5833312660218</v>
      </c>
      <c r="G28" s="27"/>
      <c r="H28" s="28" t="str">
        <f t="shared" si="3"/>
        <v xml:space="preserve"> </v>
      </c>
      <c r="I28" s="28" t="str">
        <f t="shared" si="4"/>
        <v xml:space="preserve"> </v>
      </c>
    </row>
    <row r="29" spans="1:9" x14ac:dyDescent="0.2">
      <c r="A29" s="23">
        <v>2001</v>
      </c>
      <c r="B29" s="53">
        <f>'1 - Sex and type of cause'!B32</f>
        <v>1228</v>
      </c>
      <c r="C29" s="54">
        <f t="shared" si="0"/>
        <v>1216.2</v>
      </c>
      <c r="D29" s="27"/>
      <c r="E29" s="54">
        <f t="shared" si="1"/>
        <v>1146.4518817458134</v>
      </c>
      <c r="F29" s="54">
        <f t="shared" si="2"/>
        <v>1285.9481182541867</v>
      </c>
      <c r="G29" s="27"/>
      <c r="H29" s="28" t="str">
        <f t="shared" si="3"/>
        <v xml:space="preserve"> </v>
      </c>
      <c r="I29" s="28" t="str">
        <f t="shared" si="4"/>
        <v xml:space="preserve"> </v>
      </c>
    </row>
    <row r="30" spans="1:9" x14ac:dyDescent="0.2">
      <c r="A30" s="23">
        <v>2002</v>
      </c>
      <c r="B30" s="53">
        <f>'1 - Sex and type of cause'!B33</f>
        <v>1334</v>
      </c>
      <c r="C30" s="54">
        <f t="shared" si="0"/>
        <v>1278.2</v>
      </c>
      <c r="D30" s="27"/>
      <c r="E30" s="54">
        <f t="shared" si="1"/>
        <v>1206.6961539495951</v>
      </c>
      <c r="F30" s="54">
        <f t="shared" si="2"/>
        <v>1349.703846050405</v>
      </c>
      <c r="G30" s="27"/>
      <c r="H30" s="28" t="str">
        <f t="shared" si="3"/>
        <v xml:space="preserve"> </v>
      </c>
      <c r="I30" s="28" t="str">
        <f t="shared" si="4"/>
        <v xml:space="preserve"> </v>
      </c>
    </row>
    <row r="31" spans="1:9" x14ac:dyDescent="0.2">
      <c r="A31" s="23">
        <v>2003</v>
      </c>
      <c r="B31" s="53">
        <f>'1 - Sex and type of cause'!B34</f>
        <v>1354</v>
      </c>
      <c r="C31" s="54">
        <f t="shared" si="0"/>
        <v>1320.2</v>
      </c>
      <c r="D31" s="27"/>
      <c r="E31" s="54">
        <f t="shared" si="1"/>
        <v>1247.5308868913346</v>
      </c>
      <c r="F31" s="54">
        <f t="shared" si="2"/>
        <v>1392.8691131086655</v>
      </c>
      <c r="G31" s="27"/>
      <c r="H31" s="28" t="str">
        <f t="shared" si="3"/>
        <v xml:space="preserve"> </v>
      </c>
      <c r="I31" s="28" t="str">
        <f t="shared" si="4"/>
        <v xml:space="preserve"> </v>
      </c>
    </row>
    <row r="32" spans="1:9" x14ac:dyDescent="0.2">
      <c r="A32" s="23">
        <v>2004</v>
      </c>
      <c r="B32" s="53">
        <f>'1 - Sex and type of cause'!B35</f>
        <v>1331</v>
      </c>
      <c r="C32" s="54">
        <f t="shared" si="0"/>
        <v>1358</v>
      </c>
      <c r="D32" s="27"/>
      <c r="E32" s="54">
        <f t="shared" si="1"/>
        <v>1284.2978969092469</v>
      </c>
      <c r="F32" s="54">
        <f t="shared" si="2"/>
        <v>1431.7021030907531</v>
      </c>
      <c r="G32" s="27"/>
      <c r="H32" s="28" t="str">
        <f t="shared" si="3"/>
        <v xml:space="preserve"> </v>
      </c>
      <c r="I32" s="28" t="str">
        <f t="shared" si="4"/>
        <v xml:space="preserve"> </v>
      </c>
    </row>
    <row r="33" spans="1:9" x14ac:dyDescent="0.2">
      <c r="A33" s="23">
        <v>2005</v>
      </c>
      <c r="B33" s="53">
        <f>'1 - Sex and type of cause'!B36</f>
        <v>1354</v>
      </c>
      <c r="C33" s="54">
        <f t="shared" si="0"/>
        <v>1347.6</v>
      </c>
      <c r="D33" s="27"/>
      <c r="E33" s="54">
        <f t="shared" si="1"/>
        <v>1274.1806564998024</v>
      </c>
      <c r="F33" s="54">
        <f t="shared" si="2"/>
        <v>1421.0193435001975</v>
      </c>
      <c r="G33" s="27"/>
      <c r="H33" s="28" t="str">
        <f t="shared" si="3"/>
        <v xml:space="preserve"> </v>
      </c>
      <c r="I33" s="28" t="str">
        <f t="shared" si="4"/>
        <v xml:space="preserve"> </v>
      </c>
    </row>
    <row r="34" spans="1:9" x14ac:dyDescent="0.2">
      <c r="A34" s="23">
        <v>2006</v>
      </c>
      <c r="B34" s="53">
        <f>'1 - Sex and type of cause'!B37</f>
        <v>1417</v>
      </c>
      <c r="C34" s="54">
        <f t="shared" si="0"/>
        <v>1340</v>
      </c>
      <c r="D34" s="26"/>
      <c r="E34" s="54">
        <f t="shared" si="1"/>
        <v>1266.7879791291075</v>
      </c>
      <c r="F34" s="54">
        <f t="shared" si="2"/>
        <v>1413.2120208708925</v>
      </c>
      <c r="G34" s="26"/>
      <c r="H34" s="28" t="str">
        <f t="shared" si="3"/>
        <v xml:space="preserve"> </v>
      </c>
      <c r="I34" s="28" t="str">
        <f t="shared" si="4"/>
        <v>HIGH</v>
      </c>
    </row>
    <row r="35" spans="1:9" x14ac:dyDescent="0.2">
      <c r="A35" s="23">
        <v>2007</v>
      </c>
      <c r="B35" s="53">
        <f>'1 - Sex and type of cause'!B38</f>
        <v>1282</v>
      </c>
      <c r="C35" s="54">
        <f t="shared" si="0"/>
        <v>1309.8</v>
      </c>
      <c r="D35" s="26"/>
      <c r="E35" s="54">
        <f t="shared" si="1"/>
        <v>1237.4176817171485</v>
      </c>
      <c r="F35" s="54">
        <f t="shared" si="2"/>
        <v>1382.1823182828514</v>
      </c>
      <c r="G35" s="26"/>
      <c r="H35" s="28" t="str">
        <f t="shared" si="3"/>
        <v xml:space="preserve"> </v>
      </c>
      <c r="I35" s="28" t="str">
        <f t="shared" si="4"/>
        <v xml:space="preserve"> </v>
      </c>
    </row>
    <row r="36" spans="1:9" x14ac:dyDescent="0.2">
      <c r="A36" s="23">
        <v>2008</v>
      </c>
      <c r="B36" s="53">
        <f>'1 - Sex and type of cause'!B39</f>
        <v>1316</v>
      </c>
      <c r="C36" s="54">
        <f t="shared" si="0"/>
        <v>1275.5999999999999</v>
      </c>
      <c r="D36" s="26"/>
      <c r="E36" s="54">
        <f t="shared" si="1"/>
        <v>1204.1689143299641</v>
      </c>
      <c r="F36" s="54">
        <f t="shared" si="2"/>
        <v>1347.0310856700357</v>
      </c>
      <c r="G36" s="26"/>
      <c r="H36" s="28" t="str">
        <f t="shared" si="3"/>
        <v xml:space="preserve"> </v>
      </c>
      <c r="I36" s="28" t="str">
        <f t="shared" si="4"/>
        <v xml:space="preserve"> </v>
      </c>
    </row>
    <row r="37" spans="1:9" x14ac:dyDescent="0.2">
      <c r="A37" s="23">
        <v>2009</v>
      </c>
      <c r="B37" s="53">
        <f>'1 - Sex and type of cause'!B40</f>
        <v>1180</v>
      </c>
      <c r="C37" s="54">
        <f t="shared" si="0"/>
        <v>1219.2</v>
      </c>
      <c r="D37" s="29"/>
      <c r="E37" s="54">
        <f>C37-2*SQRT(C37)</f>
        <v>1149.3659109030555</v>
      </c>
      <c r="F37" s="54">
        <f t="shared" ref="F37:F41" si="5">C37+2*SQRT(C37)</f>
        <v>1289.0340890969446</v>
      </c>
      <c r="G37" s="29"/>
      <c r="H37" s="28" t="str">
        <f>IF(B37&lt;E37,"LOW"," ")</f>
        <v xml:space="preserve"> </v>
      </c>
      <c r="I37" s="28" t="str">
        <f>IF(B37&gt;F37,"HIGH"," " )</f>
        <v xml:space="preserve"> </v>
      </c>
    </row>
    <row r="38" spans="1:9" x14ac:dyDescent="0.2">
      <c r="A38" s="23">
        <v>2010</v>
      </c>
      <c r="B38" s="53">
        <f>'1 - Sex and type of cause'!B41</f>
        <v>1183</v>
      </c>
      <c r="C38" s="54">
        <f t="shared" si="0"/>
        <v>1156.4000000000001</v>
      </c>
      <c r="D38" s="29"/>
      <c r="E38" s="54">
        <f>C38-2*SQRT(C38)</f>
        <v>1088.3882363116497</v>
      </c>
      <c r="F38" s="54">
        <f t="shared" si="5"/>
        <v>1224.4117636883504</v>
      </c>
      <c r="G38" s="29"/>
      <c r="H38" s="28" t="str">
        <f t="shared" ref="H38:H41" si="6">IF(B38&lt;E38,"LOW"," ")</f>
        <v xml:space="preserve"> </v>
      </c>
      <c r="I38" s="28" t="str">
        <f t="shared" ref="I38:I41" si="7">IF(B38&gt;F38,"HIGH"," " )</f>
        <v xml:space="preserve"> </v>
      </c>
    </row>
    <row r="39" spans="1:9" x14ac:dyDescent="0.2">
      <c r="A39" s="30">
        <v>2011</v>
      </c>
      <c r="B39" s="53">
        <f>'1 - Sex and type of cause'!B42</f>
        <v>1135</v>
      </c>
      <c r="C39" s="54">
        <f t="shared" ref="C39:C43" si="8">AVERAGE(B37:B41)</f>
        <v>1093.5999999999999</v>
      </c>
      <c r="D39" s="29"/>
      <c r="E39" s="54">
        <f t="shared" ref="E39:E41" si="9">C39-2*SQRT(C39)</f>
        <v>1027.4607529525774</v>
      </c>
      <c r="F39" s="54">
        <f t="shared" si="5"/>
        <v>1159.7392470474224</v>
      </c>
      <c r="G39" s="29"/>
      <c r="H39" s="28" t="str">
        <f t="shared" si="6"/>
        <v xml:space="preserve"> </v>
      </c>
      <c r="I39" s="28" t="str">
        <f t="shared" si="7"/>
        <v xml:space="preserve"> </v>
      </c>
    </row>
    <row r="40" spans="1:9" x14ac:dyDescent="0.2">
      <c r="A40" s="30">
        <v>2012</v>
      </c>
      <c r="B40" s="53">
        <f>'1 - Sex and type of cause'!B43</f>
        <v>968</v>
      </c>
      <c r="C40" s="54">
        <f t="shared" si="8"/>
        <v>1064.8</v>
      </c>
      <c r="D40" s="29"/>
      <c r="E40" s="54">
        <f t="shared" si="9"/>
        <v>999.5374533135581</v>
      </c>
      <c r="F40" s="54">
        <f t="shared" si="5"/>
        <v>1130.0625466864417</v>
      </c>
      <c r="G40" s="29"/>
      <c r="H40" s="28" t="str">
        <f t="shared" si="6"/>
        <v>LOW</v>
      </c>
      <c r="I40" s="28" t="str">
        <f t="shared" si="7"/>
        <v xml:space="preserve"> </v>
      </c>
    </row>
    <row r="41" spans="1:9" x14ac:dyDescent="0.2">
      <c r="A41" s="30">
        <v>2013</v>
      </c>
      <c r="B41" s="53">
        <f>'1 - Sex and type of cause'!B44</f>
        <v>1002</v>
      </c>
      <c r="C41" s="54">
        <f t="shared" si="8"/>
        <v>1037.2</v>
      </c>
      <c r="D41" s="29"/>
      <c r="E41" s="54">
        <f t="shared" si="9"/>
        <v>972.78882084606744</v>
      </c>
      <c r="F41" s="54">
        <f t="shared" si="5"/>
        <v>1101.6111791539327</v>
      </c>
      <c r="G41" s="29"/>
      <c r="H41" s="28" t="str">
        <f t="shared" si="6"/>
        <v xml:space="preserve"> </v>
      </c>
      <c r="I41" s="28" t="str">
        <f t="shared" si="7"/>
        <v xml:space="preserve"> </v>
      </c>
    </row>
    <row r="42" spans="1:9" x14ac:dyDescent="0.2">
      <c r="A42" s="30">
        <v>2014</v>
      </c>
      <c r="B42" s="53">
        <f>'1 - Sex and type of cause'!B45</f>
        <v>1036</v>
      </c>
      <c r="C42" s="54">
        <f t="shared" si="8"/>
        <v>1038</v>
      </c>
      <c r="D42" s="29"/>
      <c r="E42" s="54">
        <f t="shared" ref="E42:E43" si="10">C42-2*SQRT(C42)</f>
        <v>973.563985225652</v>
      </c>
      <c r="F42" s="54">
        <f t="shared" ref="F42:F43" si="11">C42+2*SQRT(C42)</f>
        <v>1102.436014774348</v>
      </c>
      <c r="G42" s="29"/>
      <c r="H42" s="28" t="str">
        <f t="shared" ref="H42:H43" si="12">IF(B42&lt;E42,"LOW"," ")</f>
        <v xml:space="preserve"> </v>
      </c>
      <c r="I42" s="28" t="str">
        <f t="shared" ref="I42:I43" si="13">IF(B42&gt;F42,"HIGH"," " )</f>
        <v xml:space="preserve"> </v>
      </c>
    </row>
    <row r="43" spans="1:9" x14ac:dyDescent="0.2">
      <c r="A43" s="30">
        <v>2015</v>
      </c>
      <c r="B43" s="53">
        <f>'1 - Sex and type of cause'!B46</f>
        <v>1045</v>
      </c>
      <c r="C43" s="54">
        <f t="shared" si="8"/>
        <v>1068.4000000000001</v>
      </c>
      <c r="D43" s="29"/>
      <c r="E43" s="54">
        <f t="shared" si="10"/>
        <v>1003.0272227911344</v>
      </c>
      <c r="F43" s="54">
        <f t="shared" si="11"/>
        <v>1133.7727772088658</v>
      </c>
      <c r="G43" s="29"/>
      <c r="H43" s="28" t="str">
        <f t="shared" si="12"/>
        <v xml:space="preserve"> </v>
      </c>
      <c r="I43" s="28" t="str">
        <f t="shared" si="13"/>
        <v xml:space="preserve"> </v>
      </c>
    </row>
    <row r="44" spans="1:9" x14ac:dyDescent="0.2">
      <c r="A44" s="30">
        <v>2016</v>
      </c>
      <c r="B44" s="53">
        <f>'1 - Sex and type of cause'!B47</f>
        <v>1139</v>
      </c>
      <c r="C44" s="54">
        <f t="shared" ref="C44" si="14">AVERAGE(B42:B46)</f>
        <v>1095.2</v>
      </c>
      <c r="D44" s="29"/>
      <c r="E44" s="54">
        <f t="shared" ref="E44" si="15">C44-2*SQRT(C44)</f>
        <v>1029.0123878660063</v>
      </c>
      <c r="F44" s="54">
        <f t="shared" ref="F44" si="16">C44+2*SQRT(C44)</f>
        <v>1161.3876121339938</v>
      </c>
      <c r="G44" s="29"/>
      <c r="H44" s="28" t="str">
        <f t="shared" ref="H44" si="17">IF(B44&lt;E44,"LOW"," ")</f>
        <v xml:space="preserve"> </v>
      </c>
      <c r="I44" s="28" t="str">
        <f t="shared" ref="I44" si="18">IF(B44&gt;F44,"HIGH"," " )</f>
        <v xml:space="preserve"> </v>
      </c>
    </row>
    <row r="45" spans="1:9" x14ac:dyDescent="0.2">
      <c r="A45" s="30">
        <v>2017</v>
      </c>
      <c r="B45" s="101">
        <f>'1 - Sex and type of cause'!B48</f>
        <v>1120</v>
      </c>
      <c r="C45" s="29"/>
      <c r="D45" s="29"/>
      <c r="E45" s="29"/>
      <c r="F45" s="29"/>
      <c r="G45" s="29"/>
      <c r="H45" s="29"/>
      <c r="I45" s="29"/>
    </row>
    <row r="46" spans="1:9" x14ac:dyDescent="0.2">
      <c r="A46" s="30">
        <v>2018</v>
      </c>
      <c r="B46" s="101">
        <v>1136</v>
      </c>
      <c r="C46" s="29"/>
      <c r="D46" s="29"/>
      <c r="E46" s="29"/>
      <c r="F46" s="29"/>
      <c r="G46" s="29"/>
      <c r="H46" s="29"/>
      <c r="I46" s="29"/>
    </row>
    <row r="47" spans="1:9" ht="13.5" thickBot="1" x14ac:dyDescent="0.25">
      <c r="A47" s="31"/>
      <c r="B47" s="24"/>
      <c r="C47" s="32"/>
      <c r="D47" s="32"/>
      <c r="E47" s="32"/>
      <c r="F47" s="32"/>
      <c r="G47" s="32"/>
      <c r="H47" s="32"/>
      <c r="I47" s="32"/>
    </row>
    <row r="49" spans="1:2" x14ac:dyDescent="0.2">
      <c r="A49" s="182" t="s">
        <v>222</v>
      </c>
      <c r="B49" s="182"/>
    </row>
    <row r="50" spans="1:2" ht="12.75" customHeight="1" x14ac:dyDescent="0.2"/>
    <row r="51" spans="1:2" ht="12.75" customHeight="1" x14ac:dyDescent="0.2"/>
  </sheetData>
  <mergeCells count="10">
    <mergeCell ref="N1:O1"/>
    <mergeCell ref="A49:B49"/>
    <mergeCell ref="A1:L1"/>
    <mergeCell ref="B4:B6"/>
    <mergeCell ref="C4:C6"/>
    <mergeCell ref="E4:E6"/>
    <mergeCell ref="F4:F6"/>
    <mergeCell ref="B3:C3"/>
    <mergeCell ref="E3:G3"/>
    <mergeCell ref="H3:I3"/>
  </mergeCells>
  <hyperlinks>
    <hyperlink ref="N1" location="Contents!A1" display="back to contents"/>
  </hyperlinks>
  <pageMargins left="0.70866141732283472" right="0.70866141732283472" top="0.74803149606299213" bottom="0.74803149606299213" header="0.31496062992125984" footer="0.31496062992125984"/>
  <pageSetup paperSize="9" orientation="portrait" r:id="rId1"/>
  <headerFoot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zoomScaleNormal="100" workbookViewId="0">
      <selection sqref="A1:I2"/>
    </sheetView>
  </sheetViews>
  <sheetFormatPr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14.42578125" style="1" customWidth="1"/>
    <col min="11" max="16384" width="9.140625" style="1"/>
  </cols>
  <sheetData>
    <row r="1" spans="1:13" ht="18" customHeight="1" x14ac:dyDescent="0.2">
      <c r="A1" s="162" t="s">
        <v>223</v>
      </c>
      <c r="B1" s="162"/>
      <c r="C1" s="162"/>
      <c r="D1" s="162"/>
      <c r="E1" s="162"/>
      <c r="F1" s="162"/>
      <c r="G1" s="162"/>
      <c r="H1" s="162"/>
      <c r="I1" s="162"/>
      <c r="J1" s="144"/>
      <c r="K1" s="164" t="s">
        <v>208</v>
      </c>
      <c r="L1" s="164"/>
      <c r="M1" s="139"/>
    </row>
    <row r="2" spans="1:13" ht="15" customHeight="1" x14ac:dyDescent="0.2">
      <c r="A2" s="163"/>
      <c r="B2" s="163"/>
      <c r="C2" s="163"/>
      <c r="D2" s="163"/>
      <c r="E2" s="163"/>
      <c r="F2" s="163"/>
      <c r="G2" s="163"/>
      <c r="H2" s="163"/>
      <c r="I2" s="163"/>
    </row>
    <row r="3" spans="1:13" x14ac:dyDescent="0.2">
      <c r="A3" s="34"/>
      <c r="B3" s="34"/>
      <c r="C3" s="34"/>
      <c r="D3" s="34"/>
      <c r="E3" s="34"/>
      <c r="F3" s="34"/>
      <c r="G3" s="34"/>
      <c r="H3" s="34"/>
      <c r="I3" s="34"/>
    </row>
    <row r="4" spans="1:13" ht="13.5" thickBot="1" x14ac:dyDescent="0.25">
      <c r="A4" s="35"/>
      <c r="B4" s="160" t="s">
        <v>58</v>
      </c>
      <c r="C4" s="160"/>
      <c r="D4" s="36"/>
      <c r="E4" s="161" t="s">
        <v>0</v>
      </c>
      <c r="F4" s="161"/>
      <c r="G4" s="36"/>
      <c r="H4" s="118"/>
      <c r="I4" s="118"/>
    </row>
    <row r="5" spans="1:13" x14ac:dyDescent="0.2">
      <c r="A5" s="37"/>
      <c r="B5" s="165" t="s">
        <v>57</v>
      </c>
      <c r="C5" s="167" t="s">
        <v>132</v>
      </c>
      <c r="D5" s="36"/>
      <c r="E5" s="165" t="s">
        <v>2</v>
      </c>
      <c r="F5" s="165" t="s">
        <v>3</v>
      </c>
      <c r="G5" s="36"/>
      <c r="H5" s="38"/>
      <c r="I5" s="39"/>
    </row>
    <row r="6" spans="1:13" x14ac:dyDescent="0.2">
      <c r="A6" s="37"/>
      <c r="B6" s="166"/>
      <c r="C6" s="168"/>
      <c r="D6" s="36"/>
      <c r="E6" s="166"/>
      <c r="F6" s="166"/>
      <c r="G6" s="36"/>
      <c r="H6" s="38"/>
      <c r="I6" s="39"/>
    </row>
    <row r="7" spans="1:13" x14ac:dyDescent="0.2">
      <c r="A7" s="37"/>
      <c r="B7" s="166"/>
      <c r="C7" s="168"/>
      <c r="D7" s="36"/>
      <c r="E7" s="166"/>
      <c r="F7" s="166"/>
      <c r="G7" s="36"/>
      <c r="H7" s="38"/>
      <c r="I7" s="39"/>
    </row>
    <row r="8" spans="1:13" x14ac:dyDescent="0.2">
      <c r="A8" s="37"/>
      <c r="B8" s="166"/>
      <c r="C8" s="168"/>
      <c r="D8" s="36"/>
      <c r="E8" s="166"/>
      <c r="F8" s="166"/>
      <c r="G8" s="36"/>
      <c r="H8" s="38"/>
      <c r="I8" s="39"/>
    </row>
    <row r="9" spans="1:13" ht="15" customHeight="1" x14ac:dyDescent="0.2">
      <c r="A9" s="37" t="s">
        <v>1</v>
      </c>
      <c r="B9" s="36"/>
      <c r="C9" s="36"/>
      <c r="D9" s="36"/>
      <c r="E9" s="36"/>
      <c r="F9" s="36"/>
      <c r="G9" s="36"/>
      <c r="H9" s="38"/>
      <c r="I9" s="38"/>
    </row>
    <row r="10" spans="1:13" ht="12.75" customHeight="1" x14ac:dyDescent="0.2">
      <c r="A10" s="140">
        <v>1979</v>
      </c>
      <c r="B10" s="50">
        <v>389</v>
      </c>
      <c r="C10" s="36"/>
      <c r="D10" s="36"/>
      <c r="E10" s="36">
        <v>267</v>
      </c>
      <c r="F10" s="36">
        <v>122</v>
      </c>
      <c r="G10" s="36"/>
      <c r="H10" s="38"/>
      <c r="I10" s="38"/>
    </row>
    <row r="11" spans="1:13" ht="12.75" customHeight="1" x14ac:dyDescent="0.2">
      <c r="A11" s="140">
        <v>1980</v>
      </c>
      <c r="B11" s="50">
        <v>369</v>
      </c>
      <c r="C11" s="36"/>
      <c r="D11" s="36"/>
      <c r="E11" s="36">
        <v>244</v>
      </c>
      <c r="F11" s="36">
        <v>125</v>
      </c>
      <c r="G11" s="36"/>
      <c r="H11" s="38"/>
      <c r="I11" s="38"/>
    </row>
    <row r="12" spans="1:13" ht="12.75" customHeight="1" x14ac:dyDescent="0.2">
      <c r="A12" s="140">
        <v>1981</v>
      </c>
      <c r="B12" s="50">
        <v>348</v>
      </c>
      <c r="C12" s="52">
        <f t="shared" ref="C12:C32" si="0">AVERAGE(B10:B14)</f>
        <v>362.4</v>
      </c>
      <c r="D12" s="36"/>
      <c r="E12" s="36">
        <v>247</v>
      </c>
      <c r="F12" s="36">
        <v>101</v>
      </c>
      <c r="G12" s="36"/>
      <c r="H12" s="38"/>
      <c r="I12" s="38"/>
    </row>
    <row r="13" spans="1:13" ht="12.75" customHeight="1" x14ac:dyDescent="0.2">
      <c r="A13" s="140">
        <v>1982</v>
      </c>
      <c r="B13" s="50">
        <v>355</v>
      </c>
      <c r="C13" s="52">
        <f t="shared" si="0"/>
        <v>358.4</v>
      </c>
      <c r="D13" s="36"/>
      <c r="E13" s="36">
        <v>243</v>
      </c>
      <c r="F13" s="36">
        <v>112</v>
      </c>
      <c r="G13" s="36"/>
      <c r="H13" s="38"/>
      <c r="I13" s="38"/>
    </row>
    <row r="14" spans="1:13" ht="12.75" customHeight="1" x14ac:dyDescent="0.2">
      <c r="A14" s="140">
        <v>1983</v>
      </c>
      <c r="B14" s="50">
        <v>351</v>
      </c>
      <c r="C14" s="52">
        <f t="shared" si="0"/>
        <v>363.6</v>
      </c>
      <c r="D14" s="36"/>
      <c r="E14" s="36">
        <v>232</v>
      </c>
      <c r="F14" s="36">
        <v>119</v>
      </c>
      <c r="G14" s="36"/>
      <c r="H14" s="38"/>
      <c r="I14" s="38"/>
    </row>
    <row r="15" spans="1:13" ht="12.75" customHeight="1" x14ac:dyDescent="0.2">
      <c r="A15" s="140">
        <v>1984</v>
      </c>
      <c r="B15" s="50">
        <v>369</v>
      </c>
      <c r="C15" s="52">
        <f t="shared" si="0"/>
        <v>370.8</v>
      </c>
      <c r="D15" s="36"/>
      <c r="E15" s="36">
        <v>224</v>
      </c>
      <c r="F15" s="36">
        <v>145</v>
      </c>
      <c r="G15" s="36"/>
      <c r="H15" s="38"/>
      <c r="I15" s="38"/>
    </row>
    <row r="16" spans="1:13" ht="12.75" customHeight="1" x14ac:dyDescent="0.2">
      <c r="A16" s="140">
        <v>1985</v>
      </c>
      <c r="B16" s="50">
        <v>395</v>
      </c>
      <c r="C16" s="52">
        <f t="shared" si="0"/>
        <v>376.6</v>
      </c>
      <c r="D16" s="36"/>
      <c r="E16" s="36">
        <v>260</v>
      </c>
      <c r="F16" s="36">
        <v>135</v>
      </c>
      <c r="G16" s="36"/>
      <c r="H16" s="38"/>
      <c r="I16" s="38"/>
    </row>
    <row r="17" spans="1:9" ht="12.75" customHeight="1" x14ac:dyDescent="0.2">
      <c r="A17" s="140">
        <v>1986</v>
      </c>
      <c r="B17" s="50">
        <v>384</v>
      </c>
      <c r="C17" s="52">
        <f t="shared" si="0"/>
        <v>391.8</v>
      </c>
      <c r="D17" s="36"/>
      <c r="E17" s="36">
        <v>257</v>
      </c>
      <c r="F17" s="36">
        <v>127</v>
      </c>
      <c r="G17" s="36"/>
      <c r="H17" s="38"/>
      <c r="I17" s="38"/>
    </row>
    <row r="18" spans="1:9" ht="12.75" customHeight="1" x14ac:dyDescent="0.2">
      <c r="A18" s="140">
        <v>1987</v>
      </c>
      <c r="B18" s="50">
        <v>384</v>
      </c>
      <c r="C18" s="52">
        <f t="shared" si="0"/>
        <v>407.8</v>
      </c>
      <c r="D18" s="36"/>
      <c r="E18" s="36">
        <v>265</v>
      </c>
      <c r="F18" s="36">
        <v>119</v>
      </c>
      <c r="G18" s="36"/>
      <c r="H18" s="38"/>
      <c r="I18" s="38"/>
    </row>
    <row r="19" spans="1:9" ht="12.75" customHeight="1" x14ac:dyDescent="0.2">
      <c r="A19" s="140">
        <v>1988</v>
      </c>
      <c r="B19" s="50">
        <v>427</v>
      </c>
      <c r="C19" s="52">
        <f t="shared" si="0"/>
        <v>416</v>
      </c>
      <c r="D19" s="36"/>
      <c r="E19" s="36">
        <v>297</v>
      </c>
      <c r="F19" s="36">
        <v>130</v>
      </c>
      <c r="G19" s="36"/>
      <c r="H19" s="38"/>
      <c r="I19" s="38"/>
    </row>
    <row r="20" spans="1:9" ht="12.75" customHeight="1" x14ac:dyDescent="0.2">
      <c r="A20" s="140">
        <v>1989</v>
      </c>
      <c r="B20" s="50">
        <v>449</v>
      </c>
      <c r="C20" s="52">
        <f t="shared" si="0"/>
        <v>425.4</v>
      </c>
      <c r="D20" s="36"/>
      <c r="E20" s="36">
        <v>304</v>
      </c>
      <c r="F20" s="36">
        <v>145</v>
      </c>
      <c r="G20" s="36"/>
      <c r="H20" s="38"/>
      <c r="I20" s="38"/>
    </row>
    <row r="21" spans="1:9" ht="12.75" customHeight="1" x14ac:dyDescent="0.2">
      <c r="A21" s="140">
        <v>1990</v>
      </c>
      <c r="B21" s="50">
        <v>436</v>
      </c>
      <c r="C21" s="52">
        <f t="shared" si="0"/>
        <v>430.6</v>
      </c>
      <c r="D21" s="36"/>
      <c r="E21" s="36">
        <v>294</v>
      </c>
      <c r="F21" s="36">
        <v>142</v>
      </c>
      <c r="G21" s="36"/>
      <c r="H21" s="38"/>
      <c r="I21" s="38"/>
    </row>
    <row r="22" spans="1:9" ht="12.75" customHeight="1" x14ac:dyDescent="0.2">
      <c r="A22" s="140">
        <v>1991</v>
      </c>
      <c r="B22" s="50">
        <v>431</v>
      </c>
      <c r="C22" s="52">
        <f t="shared" si="0"/>
        <v>435.4</v>
      </c>
      <c r="D22" s="36"/>
      <c r="E22" s="36">
        <v>279</v>
      </c>
      <c r="F22" s="36">
        <v>152</v>
      </c>
      <c r="G22" s="36"/>
      <c r="H22" s="38"/>
      <c r="I22" s="38"/>
    </row>
    <row r="23" spans="1:9" ht="12.75" customHeight="1" x14ac:dyDescent="0.2">
      <c r="A23" s="140">
        <v>1992</v>
      </c>
      <c r="B23" s="50">
        <v>410</v>
      </c>
      <c r="C23" s="52">
        <f t="shared" si="0"/>
        <v>455.6</v>
      </c>
      <c r="D23" s="36"/>
      <c r="E23" s="36">
        <v>280</v>
      </c>
      <c r="F23" s="36">
        <v>130</v>
      </c>
      <c r="G23" s="36"/>
      <c r="H23" s="38"/>
      <c r="I23" s="38"/>
    </row>
    <row r="24" spans="1:9" ht="12.75" customHeight="1" x14ac:dyDescent="0.2">
      <c r="A24" s="140">
        <v>1993</v>
      </c>
      <c r="B24" s="50">
        <v>451</v>
      </c>
      <c r="C24" s="52">
        <f t="shared" si="0"/>
        <v>493.8</v>
      </c>
      <c r="D24" s="36"/>
      <c r="E24" s="36">
        <v>314</v>
      </c>
      <c r="F24" s="36">
        <v>137</v>
      </c>
      <c r="G24" s="36"/>
      <c r="H24" s="38"/>
      <c r="I24" s="38"/>
    </row>
    <row r="25" spans="1:9" ht="12.75" customHeight="1" x14ac:dyDescent="0.2">
      <c r="A25" s="140">
        <v>1994</v>
      </c>
      <c r="B25" s="50">
        <v>550</v>
      </c>
      <c r="C25" s="52">
        <f t="shared" si="0"/>
        <v>562.6</v>
      </c>
      <c r="D25" s="36"/>
      <c r="E25" s="36">
        <v>387</v>
      </c>
      <c r="F25" s="36">
        <v>163</v>
      </c>
      <c r="G25" s="36"/>
      <c r="H25" s="38"/>
      <c r="I25" s="38"/>
    </row>
    <row r="26" spans="1:9" ht="12.75" customHeight="1" x14ac:dyDescent="0.2">
      <c r="A26" s="140">
        <v>1995</v>
      </c>
      <c r="B26" s="50">
        <v>627</v>
      </c>
      <c r="C26" s="52">
        <f t="shared" si="0"/>
        <v>652.79999999999995</v>
      </c>
      <c r="D26" s="36"/>
      <c r="E26" s="36">
        <v>425</v>
      </c>
      <c r="F26" s="36">
        <v>202</v>
      </c>
      <c r="G26" s="36"/>
      <c r="H26" s="38"/>
      <c r="I26" s="38"/>
    </row>
    <row r="27" spans="1:9" ht="12.75" customHeight="1" x14ac:dyDescent="0.2">
      <c r="A27" s="140">
        <v>1996</v>
      </c>
      <c r="B27" s="50">
        <v>775</v>
      </c>
      <c r="C27" s="52">
        <f t="shared" si="0"/>
        <v>745.6</v>
      </c>
      <c r="D27" s="36"/>
      <c r="E27" s="36">
        <v>522</v>
      </c>
      <c r="F27" s="36">
        <v>253</v>
      </c>
      <c r="G27" s="36"/>
      <c r="H27" s="38"/>
      <c r="I27" s="38"/>
    </row>
    <row r="28" spans="1:9" ht="12.75" customHeight="1" x14ac:dyDescent="0.2">
      <c r="A28" s="140">
        <v>1997</v>
      </c>
      <c r="B28" s="50">
        <v>861</v>
      </c>
      <c r="C28" s="52">
        <f t="shared" si="0"/>
        <v>839.8</v>
      </c>
      <c r="D28" s="36"/>
      <c r="E28" s="36">
        <v>607</v>
      </c>
      <c r="F28" s="36">
        <v>254</v>
      </c>
      <c r="G28" s="36"/>
      <c r="H28" s="38"/>
      <c r="I28" s="38"/>
    </row>
    <row r="29" spans="1:9" ht="12.75" customHeight="1" x14ac:dyDescent="0.2">
      <c r="A29" s="140">
        <v>1998</v>
      </c>
      <c r="B29" s="50">
        <v>915</v>
      </c>
      <c r="C29" s="52">
        <f t="shared" si="0"/>
        <v>943.2</v>
      </c>
      <c r="D29" s="36"/>
      <c r="E29" s="36">
        <v>637</v>
      </c>
      <c r="F29" s="36">
        <v>278</v>
      </c>
      <c r="G29" s="36"/>
      <c r="H29" s="38"/>
      <c r="I29" s="38"/>
    </row>
    <row r="30" spans="1:9" ht="12.75" customHeight="1" x14ac:dyDescent="0.2">
      <c r="A30" s="140">
        <v>1999</v>
      </c>
      <c r="B30" s="50">
        <v>1021</v>
      </c>
      <c r="C30" s="52">
        <f t="shared" si="0"/>
        <v>1033.8</v>
      </c>
      <c r="D30" s="36"/>
      <c r="E30" s="36">
        <v>716</v>
      </c>
      <c r="F30" s="36">
        <v>305</v>
      </c>
      <c r="G30" s="36"/>
      <c r="H30" s="38"/>
      <c r="I30" s="38"/>
    </row>
    <row r="31" spans="1:9" x14ac:dyDescent="0.2">
      <c r="A31" s="35">
        <v>2000</v>
      </c>
      <c r="B31" s="50">
        <v>1144</v>
      </c>
      <c r="C31" s="52">
        <f t="shared" si="0"/>
        <v>1128.4000000000001</v>
      </c>
      <c r="D31" s="36"/>
      <c r="E31" s="36">
        <v>804</v>
      </c>
      <c r="F31" s="36">
        <v>340</v>
      </c>
      <c r="G31" s="36"/>
      <c r="H31" s="38"/>
      <c r="I31" s="38"/>
    </row>
    <row r="32" spans="1:9" x14ac:dyDescent="0.2">
      <c r="A32" s="35">
        <v>2001</v>
      </c>
      <c r="B32" s="50">
        <v>1228</v>
      </c>
      <c r="C32" s="52">
        <f t="shared" si="0"/>
        <v>1216.2</v>
      </c>
      <c r="D32" s="36"/>
      <c r="E32" s="36">
        <v>869</v>
      </c>
      <c r="F32" s="36">
        <v>359</v>
      </c>
      <c r="G32" s="36"/>
      <c r="H32" s="38"/>
      <c r="I32" s="38"/>
    </row>
    <row r="33" spans="1:9" x14ac:dyDescent="0.2">
      <c r="A33" s="35">
        <v>2002</v>
      </c>
      <c r="B33" s="50">
        <v>1334</v>
      </c>
      <c r="C33" s="52">
        <f t="shared" ref="C33:C47" si="1">AVERAGE(B31:B35)</f>
        <v>1278.2</v>
      </c>
      <c r="D33" s="36"/>
      <c r="E33" s="36">
        <v>934</v>
      </c>
      <c r="F33" s="36">
        <v>400</v>
      </c>
      <c r="G33" s="36"/>
      <c r="H33" s="38"/>
      <c r="I33" s="38"/>
    </row>
    <row r="34" spans="1:9" x14ac:dyDescent="0.2">
      <c r="A34" s="35">
        <v>2003</v>
      </c>
      <c r="B34" s="50">
        <v>1354</v>
      </c>
      <c r="C34" s="52">
        <f t="shared" si="1"/>
        <v>1320.2</v>
      </c>
      <c r="D34" s="36"/>
      <c r="E34" s="36">
        <v>957</v>
      </c>
      <c r="F34" s="36">
        <v>397</v>
      </c>
      <c r="G34" s="36"/>
      <c r="H34" s="38"/>
      <c r="I34" s="38"/>
    </row>
    <row r="35" spans="1:9" x14ac:dyDescent="0.2">
      <c r="A35" s="35">
        <v>2004</v>
      </c>
      <c r="B35" s="50">
        <v>1331</v>
      </c>
      <c r="C35" s="52">
        <f t="shared" si="1"/>
        <v>1358</v>
      </c>
      <c r="D35" s="36"/>
      <c r="E35" s="36">
        <v>945</v>
      </c>
      <c r="F35" s="36">
        <v>386</v>
      </c>
      <c r="G35" s="36"/>
      <c r="H35" s="38"/>
      <c r="I35" s="38"/>
    </row>
    <row r="36" spans="1:9" x14ac:dyDescent="0.2">
      <c r="A36" s="35">
        <v>2005</v>
      </c>
      <c r="B36" s="50">
        <v>1354</v>
      </c>
      <c r="C36" s="52">
        <f t="shared" si="1"/>
        <v>1347.6</v>
      </c>
      <c r="D36" s="36"/>
      <c r="E36" s="36">
        <v>923</v>
      </c>
      <c r="F36" s="36">
        <v>431</v>
      </c>
      <c r="G36" s="36"/>
      <c r="H36" s="38"/>
      <c r="I36" s="38"/>
    </row>
    <row r="37" spans="1:9" x14ac:dyDescent="0.2">
      <c r="A37" s="35">
        <v>2006</v>
      </c>
      <c r="B37" s="50">
        <v>1417</v>
      </c>
      <c r="C37" s="52">
        <f t="shared" si="1"/>
        <v>1340</v>
      </c>
      <c r="D37" s="36"/>
      <c r="E37" s="36">
        <v>979</v>
      </c>
      <c r="F37" s="36">
        <v>438</v>
      </c>
      <c r="G37" s="36"/>
      <c r="H37" s="38"/>
      <c r="I37" s="38"/>
    </row>
    <row r="38" spans="1:9" x14ac:dyDescent="0.2">
      <c r="A38" s="35">
        <v>2007</v>
      </c>
      <c r="B38" s="50">
        <v>1282</v>
      </c>
      <c r="C38" s="52">
        <f t="shared" si="1"/>
        <v>1309.8</v>
      </c>
      <c r="D38" s="34"/>
      <c r="E38" s="36">
        <v>904</v>
      </c>
      <c r="F38" s="36">
        <v>378</v>
      </c>
      <c r="G38" s="34"/>
      <c r="H38" s="38"/>
      <c r="I38" s="38"/>
    </row>
    <row r="39" spans="1:9" x14ac:dyDescent="0.2">
      <c r="A39" s="35">
        <v>2008</v>
      </c>
      <c r="B39" s="50">
        <v>1316</v>
      </c>
      <c r="C39" s="52">
        <f t="shared" si="1"/>
        <v>1275.5999999999999</v>
      </c>
      <c r="D39" s="34"/>
      <c r="E39" s="36">
        <v>916</v>
      </c>
      <c r="F39" s="36">
        <v>400</v>
      </c>
      <c r="G39" s="34"/>
      <c r="H39" s="38"/>
      <c r="I39" s="38"/>
    </row>
    <row r="40" spans="1:9" x14ac:dyDescent="0.2">
      <c r="A40" s="35">
        <v>2009</v>
      </c>
      <c r="B40" s="50">
        <v>1180</v>
      </c>
      <c r="C40" s="52">
        <f t="shared" si="1"/>
        <v>1219.2</v>
      </c>
      <c r="D40" s="34"/>
      <c r="E40" s="36">
        <v>786</v>
      </c>
      <c r="F40" s="36">
        <v>394</v>
      </c>
      <c r="G40" s="36"/>
      <c r="H40" s="38"/>
      <c r="I40" s="38"/>
    </row>
    <row r="41" spans="1:9" x14ac:dyDescent="0.2">
      <c r="A41" s="40">
        <v>2010</v>
      </c>
      <c r="B41" s="51">
        <v>1183</v>
      </c>
      <c r="C41" s="52">
        <f t="shared" si="1"/>
        <v>1156.4000000000001</v>
      </c>
      <c r="D41" s="34"/>
      <c r="E41" s="38">
        <v>828</v>
      </c>
      <c r="F41" s="38">
        <v>355</v>
      </c>
      <c r="G41" s="36"/>
      <c r="H41" s="38"/>
      <c r="I41" s="38"/>
    </row>
    <row r="42" spans="1:9" ht="12.75" customHeight="1" x14ac:dyDescent="0.2">
      <c r="A42" s="41">
        <v>2011</v>
      </c>
      <c r="B42" s="51">
        <v>1135</v>
      </c>
      <c r="C42" s="52">
        <f t="shared" si="1"/>
        <v>1093.5999999999999</v>
      </c>
      <c r="D42" s="42"/>
      <c r="E42" s="38">
        <v>759</v>
      </c>
      <c r="F42" s="38">
        <v>376</v>
      </c>
      <c r="G42" s="42"/>
      <c r="H42" s="38"/>
      <c r="I42" s="38"/>
    </row>
    <row r="43" spans="1:9" ht="12.75" customHeight="1" x14ac:dyDescent="0.2">
      <c r="A43" s="41">
        <v>2012</v>
      </c>
      <c r="B43" s="51">
        <v>968</v>
      </c>
      <c r="C43" s="52">
        <f t="shared" si="1"/>
        <v>1064.8</v>
      </c>
      <c r="D43" s="34"/>
      <c r="E43" s="38">
        <v>670</v>
      </c>
      <c r="F43" s="38">
        <v>298</v>
      </c>
      <c r="G43" s="34"/>
      <c r="H43" s="38"/>
      <c r="I43" s="38"/>
    </row>
    <row r="44" spans="1:9" ht="12.75" customHeight="1" x14ac:dyDescent="0.2">
      <c r="A44" s="41">
        <v>2013</v>
      </c>
      <c r="B44" s="51">
        <v>1002</v>
      </c>
      <c r="C44" s="52">
        <f t="shared" si="1"/>
        <v>1037.2</v>
      </c>
      <c r="D44" s="34"/>
      <c r="E44" s="38">
        <v>694</v>
      </c>
      <c r="F44" s="38">
        <v>308</v>
      </c>
      <c r="G44" s="34"/>
      <c r="H44" s="38"/>
      <c r="I44" s="38"/>
    </row>
    <row r="45" spans="1:9" ht="12.75" customHeight="1" x14ac:dyDescent="0.2">
      <c r="A45" s="41">
        <v>2014</v>
      </c>
      <c r="B45" s="51">
        <v>1036</v>
      </c>
      <c r="C45" s="52">
        <f t="shared" si="1"/>
        <v>1038</v>
      </c>
      <c r="D45" s="34"/>
      <c r="E45" s="38">
        <v>712</v>
      </c>
      <c r="F45" s="38">
        <v>324</v>
      </c>
      <c r="G45" s="34"/>
      <c r="H45" s="38"/>
      <c r="I45" s="38"/>
    </row>
    <row r="46" spans="1:9" ht="12.75" customHeight="1" x14ac:dyDescent="0.2">
      <c r="A46" s="41">
        <v>2015</v>
      </c>
      <c r="B46" s="51">
        <v>1045</v>
      </c>
      <c r="C46" s="52">
        <f t="shared" si="1"/>
        <v>1068.4000000000001</v>
      </c>
      <c r="D46" s="34"/>
      <c r="E46" s="38">
        <v>711</v>
      </c>
      <c r="F46" s="38">
        <v>334</v>
      </c>
      <c r="G46" s="34"/>
      <c r="H46" s="38"/>
      <c r="I46" s="38"/>
    </row>
    <row r="47" spans="1:9" ht="12.75" customHeight="1" x14ac:dyDescent="0.2">
      <c r="A47" s="41">
        <v>2016</v>
      </c>
      <c r="B47" s="51">
        <v>1139</v>
      </c>
      <c r="C47" s="52">
        <f t="shared" si="1"/>
        <v>1095.2</v>
      </c>
      <c r="D47" s="34"/>
      <c r="E47" s="38">
        <v>797</v>
      </c>
      <c r="F47" s="38">
        <v>342</v>
      </c>
      <c r="G47" s="34"/>
      <c r="H47" s="38"/>
      <c r="I47" s="38"/>
    </row>
    <row r="48" spans="1:9" ht="12.75" customHeight="1" x14ac:dyDescent="0.2">
      <c r="A48" s="41">
        <v>2017</v>
      </c>
      <c r="B48" s="51">
        <v>1120</v>
      </c>
      <c r="C48" s="43"/>
      <c r="D48" s="34"/>
      <c r="E48" s="38">
        <v>789</v>
      </c>
      <c r="F48" s="38">
        <v>331</v>
      </c>
      <c r="G48" s="34"/>
      <c r="H48" s="38"/>
      <c r="I48" s="38"/>
    </row>
    <row r="49" spans="1:9" ht="12.75" customHeight="1" x14ac:dyDescent="0.2">
      <c r="A49" s="41">
        <v>2018</v>
      </c>
      <c r="B49" s="51">
        <v>1136</v>
      </c>
      <c r="C49" s="43"/>
      <c r="D49" s="34"/>
      <c r="E49" s="38">
        <v>762</v>
      </c>
      <c r="F49" s="38">
        <v>374</v>
      </c>
      <c r="G49" s="34"/>
      <c r="H49" s="38"/>
      <c r="I49" s="38"/>
    </row>
    <row r="50" spans="1:9" ht="13.5" thickBot="1" x14ac:dyDescent="0.25">
      <c r="A50" s="44"/>
      <c r="B50" s="45"/>
      <c r="C50" s="46"/>
      <c r="D50" s="47"/>
      <c r="E50" s="45"/>
      <c r="F50" s="45"/>
      <c r="G50" s="47"/>
      <c r="H50" s="38"/>
      <c r="I50" s="38"/>
    </row>
    <row r="51" spans="1:9" ht="11.25" customHeight="1" x14ac:dyDescent="0.2">
      <c r="A51" s="48"/>
      <c r="B51" s="34"/>
      <c r="C51" s="34"/>
      <c r="D51" s="34"/>
      <c r="E51" s="34"/>
      <c r="F51" s="34"/>
      <c r="G51" s="34"/>
      <c r="H51" s="34"/>
      <c r="I51" s="34"/>
    </row>
    <row r="52" spans="1:9" ht="10.5" customHeight="1" x14ac:dyDescent="0.2">
      <c r="A52" s="126" t="s">
        <v>222</v>
      </c>
      <c r="B52" s="126"/>
      <c r="C52" s="34"/>
      <c r="D52" s="34"/>
      <c r="E52" s="34"/>
      <c r="F52" s="34"/>
      <c r="G52" s="34"/>
      <c r="H52" s="34"/>
      <c r="I52" s="34"/>
    </row>
  </sheetData>
  <mergeCells count="8">
    <mergeCell ref="B4:C4"/>
    <mergeCell ref="E4:F4"/>
    <mergeCell ref="A1:I2"/>
    <mergeCell ref="K1:L1"/>
    <mergeCell ref="B5:B8"/>
    <mergeCell ref="C5:C8"/>
    <mergeCell ref="E5:E8"/>
    <mergeCell ref="F5:F8"/>
  </mergeCells>
  <phoneticPr fontId="4" type="noConversion"/>
  <hyperlinks>
    <hyperlink ref="K1" location="Contents!A1" display="back to contents"/>
  </hyperlinks>
  <pageMargins left="0.70866141732283472" right="0.70866141732283472" top="0.74803149606299213" bottom="0.74803149606299213" header="0.31496062992125984" footer="0.31496062992125984"/>
  <pageSetup paperSize="9" orientation="portrait" r:id="rId1"/>
  <headerFooter>
    <oddFooter>&amp;L&amp;F     &amp;A</oddFooter>
  </headerFooter>
  <ignoredErrors>
    <ignoredError sqref="C33:C47 C12:C3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election sqref="A1:K3"/>
    </sheetView>
  </sheetViews>
  <sheetFormatPr defaultRowHeight="12.75" customHeight="1" x14ac:dyDescent="0.2"/>
  <cols>
    <col min="1" max="11" width="9.140625" style="20"/>
    <col min="12" max="12" width="9.140625" style="20" customWidth="1"/>
    <col min="13" max="16384" width="9.140625" style="20"/>
  </cols>
  <sheetData>
    <row r="1" spans="1:14" ht="18" customHeight="1" x14ac:dyDescent="0.2">
      <c r="A1" s="170" t="s">
        <v>224</v>
      </c>
      <c r="B1" s="170"/>
      <c r="C1" s="170"/>
      <c r="D1" s="170"/>
      <c r="E1" s="170"/>
      <c r="F1" s="170"/>
      <c r="G1" s="170"/>
      <c r="H1" s="170"/>
      <c r="I1" s="170"/>
      <c r="J1" s="170"/>
      <c r="K1" s="170"/>
      <c r="L1" s="139"/>
      <c r="M1" s="164" t="s">
        <v>208</v>
      </c>
      <c r="N1" s="164"/>
    </row>
    <row r="2" spans="1:14" ht="15" x14ac:dyDescent="0.2">
      <c r="A2" s="170"/>
      <c r="B2" s="170"/>
      <c r="C2" s="170"/>
      <c r="D2" s="170"/>
      <c r="E2" s="170"/>
      <c r="F2" s="170"/>
      <c r="G2" s="170"/>
      <c r="H2" s="170"/>
      <c r="I2" s="170"/>
      <c r="J2" s="170"/>
      <c r="K2" s="170"/>
      <c r="L2" s="21"/>
    </row>
    <row r="3" spans="1:14" ht="15" x14ac:dyDescent="0.2">
      <c r="A3" s="170"/>
      <c r="B3" s="170"/>
      <c r="C3" s="170"/>
      <c r="D3" s="170"/>
      <c r="E3" s="170"/>
      <c r="F3" s="170"/>
      <c r="G3" s="170"/>
      <c r="H3" s="170"/>
      <c r="I3" s="170"/>
      <c r="J3" s="170"/>
      <c r="K3" s="170"/>
      <c r="L3" s="21"/>
    </row>
    <row r="4" spans="1:14" ht="12.75" customHeight="1" x14ac:dyDescent="0.2">
      <c r="A4" s="99"/>
      <c r="B4" s="99"/>
      <c r="C4" s="99"/>
      <c r="D4" s="99"/>
      <c r="E4" s="99"/>
      <c r="F4" s="99"/>
      <c r="G4" s="99"/>
      <c r="H4" s="99"/>
      <c r="I4" s="99"/>
      <c r="J4" s="99"/>
      <c r="K4" s="99"/>
      <c r="L4" s="21"/>
    </row>
    <row r="5" spans="1:14" ht="12.75" customHeight="1" x14ac:dyDescent="0.2">
      <c r="A5" s="55"/>
      <c r="B5" s="55"/>
      <c r="C5" s="55"/>
      <c r="D5" s="55"/>
      <c r="E5" s="55"/>
      <c r="F5" s="55"/>
      <c r="G5" s="55"/>
      <c r="H5" s="55"/>
      <c r="I5" s="55"/>
      <c r="J5" s="55"/>
      <c r="K5" s="55"/>
    </row>
    <row r="6" spans="1:14" ht="12.75" customHeight="1" x14ac:dyDescent="0.2">
      <c r="A6" s="55"/>
      <c r="B6" s="55"/>
      <c r="C6" s="55"/>
      <c r="D6" s="55"/>
      <c r="E6" s="55"/>
      <c r="F6" s="55"/>
      <c r="G6" s="55"/>
      <c r="H6" s="55"/>
      <c r="I6" s="55"/>
      <c r="J6" s="55"/>
      <c r="K6" s="55"/>
    </row>
    <row r="7" spans="1:14" ht="12.75" customHeight="1" x14ac:dyDescent="0.2">
      <c r="A7" s="55"/>
      <c r="B7" s="55"/>
      <c r="C7" s="55"/>
      <c r="D7" s="55"/>
      <c r="E7" s="55"/>
      <c r="F7" s="55"/>
      <c r="G7" s="55"/>
      <c r="H7" s="55"/>
      <c r="I7" s="55"/>
      <c r="J7" s="55"/>
      <c r="K7" s="55"/>
    </row>
    <row r="8" spans="1:14" ht="12.75" customHeight="1" x14ac:dyDescent="0.2">
      <c r="A8" s="55"/>
      <c r="B8" s="55"/>
      <c r="C8" s="55"/>
      <c r="D8" s="55"/>
      <c r="E8" s="55"/>
      <c r="F8" s="55"/>
      <c r="G8" s="55"/>
      <c r="H8" s="55"/>
      <c r="I8" s="55"/>
      <c r="J8" s="55"/>
      <c r="K8" s="55"/>
    </row>
    <row r="9" spans="1:14" ht="12.75" customHeight="1" x14ac:dyDescent="0.2">
      <c r="A9" s="55"/>
      <c r="B9" s="55"/>
      <c r="C9" s="55"/>
      <c r="D9" s="55"/>
      <c r="E9" s="55"/>
      <c r="F9" s="55"/>
      <c r="G9" s="55"/>
      <c r="H9" s="55"/>
      <c r="I9" s="55"/>
      <c r="J9" s="55"/>
      <c r="K9" s="55"/>
    </row>
    <row r="10" spans="1:14" ht="12.75" customHeight="1" x14ac:dyDescent="0.2">
      <c r="A10" s="55"/>
      <c r="B10" s="55"/>
      <c r="C10" s="55"/>
      <c r="D10" s="55"/>
      <c r="E10" s="55"/>
      <c r="F10" s="55"/>
      <c r="G10" s="55"/>
      <c r="H10" s="55"/>
      <c r="I10" s="55"/>
      <c r="J10" s="55"/>
      <c r="K10" s="55"/>
    </row>
    <row r="11" spans="1:14" ht="12.75" customHeight="1" x14ac:dyDescent="0.2">
      <c r="A11" s="55"/>
      <c r="B11" s="55"/>
      <c r="C11" s="55"/>
      <c r="D11" s="55"/>
      <c r="E11" s="55"/>
      <c r="F11" s="55"/>
      <c r="G11" s="55"/>
      <c r="H11" s="55"/>
      <c r="I11" s="55"/>
      <c r="J11" s="55"/>
      <c r="K11" s="55"/>
    </row>
    <row r="12" spans="1:14" ht="12.75" customHeight="1" x14ac:dyDescent="0.2">
      <c r="A12" s="55"/>
      <c r="B12" s="55"/>
      <c r="C12" s="55"/>
      <c r="D12" s="55"/>
      <c r="E12" s="55"/>
      <c r="F12" s="55"/>
      <c r="G12" s="55"/>
      <c r="H12" s="55"/>
      <c r="I12" s="55"/>
      <c r="J12" s="55"/>
      <c r="K12" s="55"/>
    </row>
    <row r="13" spans="1:14" ht="12.75" customHeight="1" x14ac:dyDescent="0.2">
      <c r="A13" s="55"/>
      <c r="B13" s="55"/>
      <c r="C13" s="55"/>
      <c r="D13" s="55"/>
      <c r="E13" s="55"/>
      <c r="F13" s="55"/>
      <c r="G13" s="55"/>
      <c r="H13" s="55"/>
      <c r="I13" s="55"/>
      <c r="J13" s="55"/>
      <c r="K13" s="55"/>
    </row>
    <row r="14" spans="1:14" ht="12.75" customHeight="1" x14ac:dyDescent="0.2">
      <c r="A14" s="55"/>
      <c r="B14" s="55"/>
      <c r="C14" s="55"/>
      <c r="D14" s="55"/>
      <c r="E14" s="55"/>
      <c r="F14" s="55"/>
      <c r="G14" s="55"/>
      <c r="H14" s="55"/>
      <c r="I14" s="55"/>
      <c r="J14" s="55"/>
      <c r="K14" s="55"/>
    </row>
    <row r="15" spans="1:14" ht="12.75" customHeight="1" x14ac:dyDescent="0.2">
      <c r="A15" s="55"/>
      <c r="B15" s="55"/>
      <c r="C15" s="55"/>
      <c r="D15" s="55"/>
      <c r="E15" s="55"/>
      <c r="F15" s="55"/>
      <c r="G15" s="55"/>
      <c r="H15" s="55"/>
      <c r="I15" s="55"/>
      <c r="J15" s="55"/>
      <c r="K15" s="55"/>
    </row>
    <row r="16" spans="1:14" ht="12.75" customHeight="1" x14ac:dyDescent="0.2">
      <c r="A16" s="55"/>
      <c r="B16" s="55"/>
      <c r="C16" s="55"/>
      <c r="D16" s="55"/>
      <c r="E16" s="55"/>
      <c r="F16" s="55"/>
      <c r="G16" s="55"/>
      <c r="H16" s="55"/>
      <c r="I16" s="55"/>
      <c r="J16" s="55"/>
      <c r="K16" s="55"/>
    </row>
    <row r="17" spans="1:11" ht="12.75" customHeight="1" x14ac:dyDescent="0.2">
      <c r="A17" s="55"/>
      <c r="B17" s="55"/>
      <c r="C17" s="55"/>
      <c r="D17" s="55"/>
      <c r="E17" s="55"/>
      <c r="F17" s="55"/>
      <c r="G17" s="55"/>
      <c r="H17" s="55"/>
      <c r="I17" s="55"/>
      <c r="J17" s="55"/>
      <c r="K17" s="55"/>
    </row>
    <row r="18" spans="1:11" ht="12.75" customHeight="1" x14ac:dyDescent="0.2">
      <c r="A18" s="55"/>
      <c r="B18" s="55"/>
      <c r="C18" s="55"/>
      <c r="D18" s="55"/>
      <c r="E18" s="55"/>
      <c r="F18" s="55"/>
      <c r="G18" s="55"/>
      <c r="H18" s="55"/>
      <c r="I18" s="55"/>
      <c r="J18" s="55"/>
      <c r="K18" s="55"/>
    </row>
    <row r="19" spans="1:11" ht="12.75" customHeight="1" x14ac:dyDescent="0.2">
      <c r="A19" s="55"/>
      <c r="B19" s="55"/>
      <c r="C19" s="55"/>
      <c r="D19" s="55"/>
      <c r="E19" s="55"/>
      <c r="F19" s="55"/>
      <c r="G19" s="55"/>
      <c r="H19" s="55"/>
      <c r="I19" s="55"/>
      <c r="J19" s="55"/>
      <c r="K19" s="55"/>
    </row>
    <row r="20" spans="1:11" ht="12.75" customHeight="1" x14ac:dyDescent="0.2">
      <c r="A20" s="55"/>
      <c r="B20" s="55"/>
      <c r="C20" s="55"/>
      <c r="D20" s="55"/>
      <c r="E20" s="55"/>
      <c r="F20" s="55"/>
      <c r="G20" s="55"/>
      <c r="H20" s="55"/>
      <c r="I20" s="55"/>
      <c r="J20" s="55"/>
      <c r="K20" s="55"/>
    </row>
    <row r="21" spans="1:11" ht="12.75" customHeight="1" x14ac:dyDescent="0.2">
      <c r="A21" s="55"/>
      <c r="B21" s="55"/>
      <c r="C21" s="55"/>
      <c r="D21" s="55"/>
      <c r="E21" s="55"/>
      <c r="F21" s="55"/>
      <c r="G21" s="55"/>
      <c r="H21" s="55"/>
      <c r="I21" s="55"/>
      <c r="J21" s="55"/>
      <c r="K21" s="55"/>
    </row>
    <row r="22" spans="1:11" ht="12.75" customHeight="1" x14ac:dyDescent="0.2">
      <c r="A22" s="55"/>
      <c r="B22" s="55"/>
      <c r="C22" s="55"/>
      <c r="D22" s="55"/>
      <c r="E22" s="55"/>
      <c r="F22" s="55"/>
      <c r="G22" s="55"/>
      <c r="H22" s="55"/>
      <c r="I22" s="55"/>
      <c r="J22" s="55"/>
      <c r="K22" s="55"/>
    </row>
    <row r="23" spans="1:11" ht="12.75" customHeight="1" x14ac:dyDescent="0.2">
      <c r="A23" s="55"/>
      <c r="B23" s="55"/>
      <c r="C23" s="55"/>
      <c r="D23" s="55"/>
      <c r="E23" s="55"/>
      <c r="F23" s="55"/>
      <c r="G23" s="55"/>
      <c r="H23" s="55"/>
      <c r="I23" s="55"/>
      <c r="J23" s="55"/>
      <c r="K23" s="55"/>
    </row>
    <row r="24" spans="1:11" ht="12.75" customHeight="1" x14ac:dyDescent="0.2">
      <c r="A24" s="55"/>
      <c r="B24" s="55"/>
      <c r="C24" s="55"/>
      <c r="D24" s="55"/>
      <c r="E24" s="55"/>
      <c r="F24" s="55"/>
      <c r="G24" s="55"/>
      <c r="H24" s="55"/>
      <c r="I24" s="55"/>
      <c r="J24" s="55"/>
      <c r="K24" s="55"/>
    </row>
    <row r="25" spans="1:11" ht="12.75" customHeight="1" x14ac:dyDescent="0.2">
      <c r="A25" s="55"/>
      <c r="B25" s="55"/>
      <c r="C25" s="55"/>
      <c r="D25" s="55"/>
      <c r="E25" s="55"/>
      <c r="F25" s="55"/>
      <c r="G25" s="55"/>
      <c r="H25" s="55"/>
      <c r="I25" s="55"/>
      <c r="J25" s="55"/>
      <c r="K25" s="55"/>
    </row>
    <row r="26" spans="1:11" ht="12.75" customHeight="1" x14ac:dyDescent="0.2">
      <c r="A26" s="55"/>
      <c r="B26" s="55"/>
      <c r="C26" s="55"/>
      <c r="D26" s="55"/>
      <c r="E26" s="55"/>
      <c r="F26" s="55"/>
      <c r="G26" s="55"/>
      <c r="H26" s="55"/>
      <c r="I26" s="55"/>
      <c r="J26" s="55"/>
      <c r="K26" s="55"/>
    </row>
    <row r="27" spans="1:11" ht="12.75" customHeight="1" x14ac:dyDescent="0.2">
      <c r="A27" s="55"/>
      <c r="B27" s="55"/>
      <c r="C27" s="55"/>
      <c r="D27" s="55"/>
      <c r="E27" s="55"/>
      <c r="F27" s="55"/>
      <c r="G27" s="55"/>
      <c r="H27" s="55"/>
      <c r="I27" s="55"/>
      <c r="J27" s="55"/>
      <c r="K27" s="55"/>
    </row>
    <row r="28" spans="1:11" ht="12.75" customHeight="1" x14ac:dyDescent="0.2">
      <c r="A28" s="55"/>
      <c r="B28" s="55"/>
      <c r="C28" s="55"/>
      <c r="D28" s="55"/>
      <c r="E28" s="55"/>
      <c r="F28" s="55"/>
      <c r="G28" s="55"/>
      <c r="H28" s="55"/>
      <c r="I28" s="55"/>
      <c r="J28" s="55"/>
      <c r="K28" s="55"/>
    </row>
    <row r="29" spans="1:11" ht="12.75" customHeight="1" x14ac:dyDescent="0.2">
      <c r="A29" s="55"/>
      <c r="B29" s="55"/>
      <c r="C29" s="55"/>
      <c r="D29" s="55"/>
      <c r="E29" s="55"/>
      <c r="F29" s="55"/>
      <c r="G29" s="55"/>
      <c r="H29" s="55"/>
      <c r="I29" s="55"/>
      <c r="J29" s="55"/>
      <c r="K29" s="55"/>
    </row>
    <row r="30" spans="1:11" ht="12.75" customHeight="1" x14ac:dyDescent="0.2">
      <c r="A30" s="55"/>
      <c r="B30" s="55"/>
      <c r="C30" s="55"/>
      <c r="D30" s="55"/>
      <c r="E30" s="55"/>
      <c r="F30" s="55"/>
      <c r="G30" s="55"/>
      <c r="H30" s="55"/>
      <c r="I30" s="55"/>
      <c r="J30" s="55"/>
      <c r="K30" s="55"/>
    </row>
    <row r="31" spans="1:11" ht="12.75" customHeight="1" x14ac:dyDescent="0.2">
      <c r="A31" s="55"/>
      <c r="B31" s="55"/>
      <c r="C31" s="55"/>
      <c r="D31" s="55"/>
      <c r="E31" s="55"/>
      <c r="F31" s="55"/>
      <c r="G31" s="55"/>
      <c r="H31" s="55"/>
      <c r="I31" s="55"/>
      <c r="J31" s="55"/>
      <c r="K31" s="55"/>
    </row>
    <row r="32" spans="1:11" ht="12.75" customHeight="1" x14ac:dyDescent="0.2">
      <c r="A32" s="55"/>
      <c r="B32" s="55"/>
      <c r="C32" s="55"/>
      <c r="D32" s="55"/>
      <c r="E32" s="55"/>
      <c r="F32" s="55"/>
      <c r="G32" s="55"/>
      <c r="H32" s="55"/>
      <c r="I32" s="55"/>
      <c r="J32" s="55"/>
      <c r="K32" s="55"/>
    </row>
    <row r="33" spans="1:11" ht="12.75" customHeight="1" x14ac:dyDescent="0.2">
      <c r="A33" s="55"/>
      <c r="B33" s="55"/>
      <c r="C33" s="55"/>
      <c r="D33" s="55"/>
      <c r="E33" s="55"/>
      <c r="F33" s="55"/>
      <c r="G33" s="55"/>
      <c r="H33" s="55"/>
      <c r="I33" s="55"/>
      <c r="J33" s="55"/>
      <c r="K33" s="55"/>
    </row>
    <row r="34" spans="1:11" ht="12.75" customHeight="1" x14ac:dyDescent="0.2">
      <c r="A34" s="55"/>
      <c r="B34" s="55"/>
      <c r="C34" s="55"/>
      <c r="D34" s="55"/>
      <c r="E34" s="55"/>
      <c r="F34" s="55"/>
      <c r="G34" s="55"/>
      <c r="H34" s="55"/>
      <c r="I34" s="55"/>
      <c r="J34" s="55"/>
      <c r="K34" s="55"/>
    </row>
    <row r="35" spans="1:11" ht="12.75" customHeight="1" x14ac:dyDescent="0.2">
      <c r="A35" s="55"/>
      <c r="B35" s="55"/>
      <c r="C35" s="55"/>
      <c r="D35" s="55"/>
      <c r="E35" s="55"/>
      <c r="F35" s="55"/>
      <c r="G35" s="55"/>
      <c r="H35" s="55"/>
      <c r="I35" s="55"/>
      <c r="J35" s="55"/>
      <c r="K35" s="55"/>
    </row>
    <row r="36" spans="1:11" ht="12.75" customHeight="1" x14ac:dyDescent="0.2">
      <c r="A36" s="55"/>
      <c r="B36" s="55"/>
      <c r="C36" s="55"/>
      <c r="D36" s="55"/>
      <c r="E36" s="55"/>
      <c r="F36" s="55"/>
      <c r="G36" s="55"/>
      <c r="H36" s="55"/>
      <c r="I36" s="55"/>
      <c r="J36" s="55"/>
      <c r="K36" s="55"/>
    </row>
    <row r="37" spans="1:11" ht="12.75" customHeight="1" x14ac:dyDescent="0.2">
      <c r="A37" s="55"/>
      <c r="B37" s="55"/>
      <c r="C37" s="55"/>
      <c r="D37" s="55"/>
      <c r="E37" s="55"/>
      <c r="F37" s="55"/>
      <c r="G37" s="55"/>
      <c r="H37" s="55"/>
      <c r="I37" s="55"/>
      <c r="J37" s="55"/>
      <c r="K37" s="55"/>
    </row>
    <row r="38" spans="1:11" ht="12.75" customHeight="1" x14ac:dyDescent="0.2">
      <c r="A38" s="55"/>
      <c r="B38" s="55"/>
      <c r="C38" s="55"/>
      <c r="D38" s="55"/>
      <c r="E38" s="55"/>
      <c r="F38" s="55"/>
      <c r="G38" s="55"/>
      <c r="H38" s="55"/>
      <c r="I38" s="55"/>
      <c r="J38" s="55"/>
      <c r="K38" s="55"/>
    </row>
    <row r="39" spans="1:11" ht="12.75" customHeight="1" x14ac:dyDescent="0.2">
      <c r="A39" s="55"/>
      <c r="B39" s="55"/>
      <c r="C39" s="55"/>
      <c r="D39" s="55"/>
      <c r="E39" s="55"/>
      <c r="F39" s="55"/>
      <c r="G39" s="55"/>
      <c r="H39" s="55"/>
      <c r="I39" s="55"/>
      <c r="J39" s="55"/>
      <c r="K39" s="55"/>
    </row>
    <row r="40" spans="1:11" ht="12.75" customHeight="1" x14ac:dyDescent="0.2">
      <c r="A40" s="55"/>
      <c r="B40" s="55"/>
      <c r="C40" s="55"/>
      <c r="D40" s="55"/>
      <c r="E40" s="55"/>
      <c r="F40" s="55"/>
      <c r="G40" s="55"/>
      <c r="H40" s="55"/>
      <c r="I40" s="55"/>
      <c r="J40" s="55"/>
      <c r="K40" s="55"/>
    </row>
    <row r="41" spans="1:11" ht="12.75" customHeight="1" x14ac:dyDescent="0.2">
      <c r="A41" s="55"/>
      <c r="B41" s="55"/>
      <c r="C41" s="55"/>
      <c r="D41" s="55"/>
      <c r="E41" s="55"/>
      <c r="F41" s="55"/>
      <c r="G41" s="55"/>
      <c r="H41" s="55"/>
      <c r="I41" s="55"/>
      <c r="J41" s="55"/>
      <c r="K41" s="55"/>
    </row>
    <row r="42" spans="1:11" ht="12.75" customHeight="1" x14ac:dyDescent="0.2">
      <c r="A42" s="55"/>
      <c r="B42" s="55"/>
      <c r="C42" s="55"/>
      <c r="D42" s="55"/>
      <c r="E42" s="55"/>
      <c r="F42" s="55"/>
      <c r="G42" s="55"/>
      <c r="H42" s="55"/>
      <c r="I42" s="55"/>
      <c r="J42" s="55"/>
      <c r="K42" s="55"/>
    </row>
    <row r="43" spans="1:11" ht="12.75" customHeight="1" x14ac:dyDescent="0.2">
      <c r="A43" s="55"/>
      <c r="B43" s="55"/>
      <c r="C43" s="55"/>
      <c r="D43" s="55"/>
      <c r="E43" s="55"/>
      <c r="F43" s="55"/>
      <c r="G43" s="55"/>
      <c r="H43" s="55"/>
      <c r="I43" s="55"/>
      <c r="J43" s="55"/>
      <c r="K43" s="55"/>
    </row>
    <row r="44" spans="1:11" ht="12.75" customHeight="1" x14ac:dyDescent="0.2">
      <c r="A44" s="55"/>
      <c r="B44" s="55"/>
      <c r="C44" s="55"/>
      <c r="D44" s="55"/>
      <c r="E44" s="55"/>
      <c r="F44" s="55"/>
      <c r="G44" s="55"/>
      <c r="H44" s="55"/>
      <c r="I44" s="55"/>
      <c r="J44" s="55"/>
      <c r="K44" s="55"/>
    </row>
    <row r="45" spans="1:11" ht="12.75" customHeight="1" x14ac:dyDescent="0.2">
      <c r="A45" s="55"/>
      <c r="B45" s="55"/>
      <c r="C45" s="55"/>
      <c r="D45" s="55"/>
      <c r="E45" s="55"/>
      <c r="F45" s="55"/>
      <c r="G45" s="55"/>
      <c r="H45" s="55"/>
      <c r="I45" s="55"/>
      <c r="J45" s="55"/>
      <c r="K45" s="55"/>
    </row>
    <row r="46" spans="1:11" ht="12.75" customHeight="1" x14ac:dyDescent="0.2">
      <c r="A46" s="55"/>
      <c r="B46" s="55"/>
      <c r="C46" s="55"/>
      <c r="D46" s="55"/>
      <c r="E46" s="55"/>
      <c r="F46" s="55"/>
      <c r="G46" s="55"/>
      <c r="H46" s="55"/>
      <c r="I46" s="55"/>
      <c r="J46" s="55"/>
      <c r="K46" s="55"/>
    </row>
    <row r="47" spans="1:11" ht="12.75" customHeight="1" x14ac:dyDescent="0.2">
      <c r="A47" s="55"/>
      <c r="B47" s="55"/>
      <c r="C47" s="55"/>
      <c r="D47" s="55"/>
      <c r="E47" s="55"/>
      <c r="F47" s="55"/>
      <c r="G47" s="55"/>
      <c r="H47" s="55"/>
      <c r="I47" s="55"/>
      <c r="J47" s="55"/>
      <c r="K47" s="55"/>
    </row>
    <row r="48" spans="1:11" ht="12.75" customHeight="1" x14ac:dyDescent="0.2">
      <c r="A48" s="55"/>
      <c r="B48" s="55"/>
      <c r="C48" s="55"/>
      <c r="D48" s="55"/>
      <c r="E48" s="55"/>
      <c r="F48" s="55"/>
      <c r="G48" s="55"/>
      <c r="H48" s="55"/>
      <c r="I48" s="55"/>
      <c r="J48" s="55"/>
      <c r="K48" s="55"/>
    </row>
    <row r="49" spans="1:11" ht="12.75" customHeight="1" x14ac:dyDescent="0.2">
      <c r="A49" s="55"/>
      <c r="B49" s="55"/>
      <c r="C49" s="55"/>
      <c r="D49" s="55"/>
      <c r="E49" s="55"/>
      <c r="F49" s="55"/>
      <c r="G49" s="55"/>
      <c r="H49" s="55"/>
      <c r="I49" s="55"/>
      <c r="J49" s="55"/>
      <c r="K49" s="55"/>
    </row>
    <row r="50" spans="1:11" ht="12.75" customHeight="1" x14ac:dyDescent="0.2">
      <c r="A50" s="55"/>
      <c r="B50" s="55"/>
      <c r="C50" s="55"/>
      <c r="D50" s="55"/>
      <c r="E50" s="55"/>
      <c r="F50" s="55"/>
      <c r="G50" s="55"/>
      <c r="H50" s="55"/>
      <c r="I50" s="55"/>
      <c r="J50" s="55"/>
      <c r="K50" s="55"/>
    </row>
    <row r="51" spans="1:11" ht="12.75" customHeight="1" x14ac:dyDescent="0.2">
      <c r="A51" s="55"/>
      <c r="B51" s="55"/>
      <c r="C51" s="55"/>
      <c r="D51" s="55"/>
      <c r="E51" s="55"/>
      <c r="F51" s="55"/>
      <c r="G51" s="55"/>
      <c r="H51" s="55"/>
      <c r="I51" s="55"/>
      <c r="J51" s="55"/>
      <c r="K51" s="55"/>
    </row>
    <row r="52" spans="1:11" ht="12.75" customHeight="1" x14ac:dyDescent="0.2">
      <c r="A52" s="55"/>
      <c r="B52" s="55"/>
      <c r="C52" s="55"/>
      <c r="D52" s="55"/>
      <c r="E52" s="55"/>
      <c r="F52" s="55"/>
      <c r="G52" s="55"/>
      <c r="H52" s="55"/>
      <c r="I52" s="55"/>
      <c r="J52" s="55"/>
      <c r="K52" s="55"/>
    </row>
    <row r="53" spans="1:11" ht="12.75" customHeight="1" x14ac:dyDescent="0.2">
      <c r="A53" s="55"/>
      <c r="B53" s="55"/>
      <c r="C53" s="55"/>
      <c r="D53" s="55"/>
      <c r="E53" s="55"/>
      <c r="F53" s="55"/>
      <c r="G53" s="55"/>
      <c r="H53" s="55"/>
      <c r="I53" s="55"/>
      <c r="J53" s="55"/>
      <c r="K53" s="55"/>
    </row>
    <row r="54" spans="1:11" ht="12.75" customHeight="1" x14ac:dyDescent="0.2">
      <c r="A54" s="55"/>
      <c r="B54" s="55"/>
      <c r="C54" s="55"/>
      <c r="D54" s="55"/>
      <c r="E54" s="55"/>
      <c r="F54" s="55"/>
      <c r="G54" s="55"/>
      <c r="H54" s="55"/>
      <c r="I54" s="55"/>
      <c r="J54" s="55"/>
      <c r="K54" s="55"/>
    </row>
    <row r="55" spans="1:11" ht="12.75" customHeight="1" x14ac:dyDescent="0.2">
      <c r="A55" s="55"/>
      <c r="B55" s="55"/>
      <c r="C55" s="55"/>
      <c r="D55" s="55"/>
      <c r="E55" s="55"/>
      <c r="F55" s="55"/>
      <c r="G55" s="55"/>
      <c r="H55" s="55"/>
      <c r="I55" s="55"/>
      <c r="J55" s="55"/>
      <c r="K55" s="55"/>
    </row>
    <row r="56" spans="1:11" ht="12.75" customHeight="1" x14ac:dyDescent="0.2">
      <c r="A56" s="55"/>
      <c r="B56" s="55"/>
      <c r="C56" s="55"/>
      <c r="D56" s="55"/>
      <c r="E56" s="55"/>
      <c r="F56" s="55"/>
      <c r="G56" s="55"/>
      <c r="H56" s="55"/>
      <c r="I56" s="55"/>
      <c r="J56" s="55"/>
      <c r="K56" s="55"/>
    </row>
    <row r="57" spans="1:11" ht="12.75" customHeight="1" x14ac:dyDescent="0.2">
      <c r="A57" s="55"/>
      <c r="B57" s="55"/>
      <c r="C57" s="55"/>
      <c r="D57" s="55"/>
      <c r="E57" s="55"/>
      <c r="F57" s="55"/>
      <c r="G57" s="55"/>
      <c r="H57" s="55"/>
      <c r="I57" s="55"/>
      <c r="J57" s="55"/>
      <c r="K57" s="55"/>
    </row>
    <row r="58" spans="1:11" ht="12.75" customHeight="1" x14ac:dyDescent="0.2">
      <c r="A58" s="55"/>
      <c r="B58" s="55"/>
      <c r="C58" s="55"/>
      <c r="D58" s="55"/>
      <c r="E58" s="55"/>
      <c r="F58" s="55"/>
      <c r="G58" s="55"/>
      <c r="H58" s="55"/>
      <c r="I58" s="55"/>
      <c r="J58" s="55"/>
      <c r="K58" s="55"/>
    </row>
    <row r="59" spans="1:11" ht="12.75" customHeight="1" x14ac:dyDescent="0.2">
      <c r="A59" s="55"/>
      <c r="B59" s="55"/>
      <c r="C59" s="55"/>
      <c r="D59" s="55"/>
      <c r="E59" s="55"/>
      <c r="F59" s="55"/>
      <c r="G59" s="55"/>
      <c r="H59" s="55"/>
      <c r="I59" s="55"/>
      <c r="J59" s="55"/>
      <c r="K59" s="55"/>
    </row>
    <row r="60" spans="1:11" ht="12.75" customHeight="1" x14ac:dyDescent="0.2">
      <c r="A60" s="55"/>
      <c r="B60" s="55"/>
      <c r="C60" s="55"/>
      <c r="D60" s="55"/>
      <c r="E60" s="55"/>
      <c r="F60" s="55"/>
      <c r="G60" s="55"/>
      <c r="H60" s="55"/>
      <c r="I60" s="55"/>
      <c r="J60" s="55"/>
      <c r="K60" s="55"/>
    </row>
    <row r="61" spans="1:11" ht="10.5" customHeight="1" x14ac:dyDescent="0.2">
      <c r="A61" s="169" t="s">
        <v>222</v>
      </c>
      <c r="B61" s="169"/>
      <c r="C61" s="169"/>
      <c r="D61" s="55"/>
      <c r="E61" s="55"/>
      <c r="F61" s="55"/>
      <c r="G61" s="55"/>
      <c r="H61" s="55"/>
      <c r="I61" s="55"/>
      <c r="J61" s="55"/>
      <c r="K61" s="55"/>
    </row>
  </sheetData>
  <mergeCells count="3">
    <mergeCell ref="A61:C61"/>
    <mergeCell ref="A1:K3"/>
    <mergeCell ref="M1:N1"/>
  </mergeCells>
  <hyperlinks>
    <hyperlink ref="M1" location="Contents!A1" display="back to contents"/>
  </hyperlinks>
  <pageMargins left="0.70866141732283472" right="0.70866141732283472" top="0.74803149606299213" bottom="0.74803149606299213" header="0.31496062992125984" footer="0.31496062992125984"/>
  <pageSetup paperSize="9" scale="88" orientation="portrait" r:id="rId1"/>
  <headerFooter>
    <oddFooter>&amp;L&amp;F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GridLines="0" zoomScaleNormal="100" workbookViewId="0">
      <selection sqref="A1:M1"/>
    </sheetView>
  </sheetViews>
  <sheetFormatPr defaultRowHeight="12.75" x14ac:dyDescent="0.2"/>
  <cols>
    <col min="1" max="1" width="89.42578125" style="34" customWidth="1"/>
    <col min="2" max="20" width="5.7109375" style="34" customWidth="1"/>
    <col min="21" max="21" width="2.140625" style="34" customWidth="1"/>
    <col min="22" max="22" width="25.5703125" style="34" customWidth="1"/>
    <col min="23" max="16384" width="9.140625" style="34"/>
  </cols>
  <sheetData>
    <row r="1" spans="1:20" s="87" customFormat="1" ht="18" customHeight="1" x14ac:dyDescent="0.25">
      <c r="A1" s="173" t="s">
        <v>225</v>
      </c>
      <c r="B1" s="173"/>
      <c r="C1" s="173"/>
      <c r="D1" s="173"/>
      <c r="E1" s="173"/>
      <c r="F1" s="173"/>
      <c r="G1" s="173"/>
      <c r="H1" s="173"/>
      <c r="I1" s="173"/>
      <c r="J1" s="173"/>
      <c r="K1" s="173"/>
      <c r="L1" s="173"/>
      <c r="M1" s="173"/>
      <c r="N1" s="142"/>
      <c r="O1" s="152" t="s">
        <v>208</v>
      </c>
      <c r="P1" s="152"/>
      <c r="Q1" s="152"/>
    </row>
    <row r="2" spans="1:20" s="87" customFormat="1" ht="15" customHeight="1" x14ac:dyDescent="0.25">
      <c r="A2" s="85"/>
      <c r="B2" s="85"/>
      <c r="C2" s="85"/>
      <c r="D2" s="85"/>
      <c r="E2" s="85"/>
      <c r="F2" s="85"/>
      <c r="G2" s="85"/>
      <c r="H2" s="85"/>
      <c r="I2" s="85"/>
      <c r="J2" s="85"/>
      <c r="K2" s="85"/>
      <c r="M2" s="141"/>
      <c r="N2" s="141"/>
    </row>
    <row r="3" spans="1:20" ht="14.25" x14ac:dyDescent="0.2">
      <c r="A3" s="90" t="s">
        <v>145</v>
      </c>
      <c r="B3" s="34">
        <v>2000</v>
      </c>
      <c r="C3" s="34">
        <v>2001</v>
      </c>
      <c r="D3" s="34">
        <v>2002</v>
      </c>
      <c r="E3" s="34">
        <v>2003</v>
      </c>
      <c r="F3" s="34">
        <v>2004</v>
      </c>
      <c r="G3" s="34">
        <v>2005</v>
      </c>
      <c r="H3" s="34">
        <v>2006</v>
      </c>
      <c r="I3" s="34">
        <v>2007</v>
      </c>
      <c r="J3" s="34">
        <v>2008</v>
      </c>
      <c r="K3" s="34">
        <v>2009</v>
      </c>
      <c r="L3" s="95">
        <v>2010</v>
      </c>
      <c r="M3" s="34">
        <v>2011</v>
      </c>
      <c r="N3" s="34">
        <v>2012</v>
      </c>
      <c r="O3" s="86">
        <v>2013</v>
      </c>
      <c r="P3" s="86">
        <v>2014</v>
      </c>
      <c r="Q3" s="86">
        <v>2015</v>
      </c>
      <c r="R3" s="86">
        <v>2016</v>
      </c>
      <c r="S3" s="86">
        <v>2017</v>
      </c>
      <c r="T3" s="86">
        <v>2018</v>
      </c>
    </row>
    <row r="4" spans="1:20" x14ac:dyDescent="0.2">
      <c r="A4" s="87"/>
      <c r="B4" s="87"/>
      <c r="C4" s="87"/>
      <c r="D4" s="87"/>
      <c r="O4" s="86"/>
      <c r="P4" s="86"/>
      <c r="Q4" s="86"/>
      <c r="R4" s="86"/>
      <c r="S4" s="86"/>
      <c r="T4" s="86"/>
    </row>
    <row r="5" spans="1:20" x14ac:dyDescent="0.2">
      <c r="A5" s="91" t="s">
        <v>120</v>
      </c>
      <c r="B5" s="87">
        <v>0</v>
      </c>
      <c r="C5" s="87">
        <v>0</v>
      </c>
      <c r="D5" s="87">
        <v>0</v>
      </c>
      <c r="E5" s="91">
        <v>0</v>
      </c>
      <c r="F5" s="91">
        <v>0</v>
      </c>
      <c r="G5" s="91">
        <v>0</v>
      </c>
      <c r="H5" s="91">
        <v>0</v>
      </c>
      <c r="I5" s="91">
        <v>0</v>
      </c>
      <c r="J5" s="91">
        <v>0</v>
      </c>
      <c r="K5" s="91">
        <v>0</v>
      </c>
      <c r="L5" s="91">
        <v>0</v>
      </c>
      <c r="M5" s="91">
        <v>0</v>
      </c>
      <c r="N5" s="91">
        <v>0</v>
      </c>
      <c r="O5" s="86">
        <v>0</v>
      </c>
      <c r="P5" s="86">
        <v>0</v>
      </c>
      <c r="Q5" s="86">
        <v>0</v>
      </c>
      <c r="R5" s="86">
        <v>0</v>
      </c>
      <c r="S5" s="86">
        <v>0</v>
      </c>
      <c r="T5" s="86">
        <v>0</v>
      </c>
    </row>
    <row r="6" spans="1:20" ht="14.25" x14ac:dyDescent="0.2">
      <c r="A6" s="91" t="s">
        <v>123</v>
      </c>
      <c r="B6" s="87">
        <v>330</v>
      </c>
      <c r="C6" s="87">
        <v>341</v>
      </c>
      <c r="D6" s="87">
        <v>339</v>
      </c>
      <c r="E6" s="34">
        <v>356</v>
      </c>
      <c r="F6" s="34">
        <v>421</v>
      </c>
      <c r="G6" s="34">
        <v>343</v>
      </c>
      <c r="H6" s="34">
        <v>378</v>
      </c>
      <c r="I6" s="34">
        <v>321</v>
      </c>
      <c r="J6" s="34">
        <v>342</v>
      </c>
      <c r="K6" s="34">
        <v>312</v>
      </c>
      <c r="L6" s="42">
        <v>330</v>
      </c>
      <c r="M6" s="34">
        <v>279</v>
      </c>
      <c r="N6" s="34">
        <v>214</v>
      </c>
      <c r="O6" s="86">
        <v>200</v>
      </c>
      <c r="P6" s="86">
        <v>280</v>
      </c>
      <c r="Q6" s="86">
        <v>315</v>
      </c>
      <c r="R6" s="86">
        <v>321</v>
      </c>
      <c r="S6" s="86">
        <v>277</v>
      </c>
      <c r="T6" s="86">
        <v>320</v>
      </c>
    </row>
    <row r="7" spans="1:20" x14ac:dyDescent="0.2">
      <c r="A7" s="91" t="s">
        <v>97</v>
      </c>
      <c r="B7" s="87">
        <v>6</v>
      </c>
      <c r="C7" s="87">
        <v>3</v>
      </c>
      <c r="D7" s="87">
        <v>3</v>
      </c>
      <c r="E7" s="34">
        <v>1</v>
      </c>
      <c r="F7" s="34">
        <v>3</v>
      </c>
      <c r="G7" s="34">
        <v>1</v>
      </c>
      <c r="H7" s="34">
        <v>3</v>
      </c>
      <c r="I7" s="34">
        <v>1</v>
      </c>
      <c r="J7" s="34">
        <v>3</v>
      </c>
      <c r="K7" s="34">
        <v>2</v>
      </c>
      <c r="L7" s="34">
        <v>4</v>
      </c>
      <c r="M7" s="34">
        <v>0</v>
      </c>
      <c r="N7" s="34">
        <v>0</v>
      </c>
      <c r="O7" s="86">
        <v>0</v>
      </c>
      <c r="P7" s="86">
        <v>0</v>
      </c>
      <c r="Q7" s="86">
        <v>1</v>
      </c>
      <c r="R7" s="86">
        <v>3</v>
      </c>
      <c r="S7" s="86">
        <v>2</v>
      </c>
      <c r="T7" s="86">
        <v>2</v>
      </c>
    </row>
    <row r="8" spans="1:20" x14ac:dyDescent="0.2">
      <c r="A8" s="91" t="s">
        <v>98</v>
      </c>
      <c r="B8" s="87">
        <v>0</v>
      </c>
      <c r="C8" s="87">
        <v>1</v>
      </c>
      <c r="D8" s="87">
        <v>0</v>
      </c>
      <c r="E8" s="34">
        <v>1</v>
      </c>
      <c r="F8" s="34">
        <v>0</v>
      </c>
      <c r="G8" s="34">
        <v>1</v>
      </c>
      <c r="H8" s="34">
        <v>0</v>
      </c>
      <c r="I8" s="34">
        <v>0</v>
      </c>
      <c r="J8" s="34">
        <v>1</v>
      </c>
      <c r="K8" s="34">
        <v>0</v>
      </c>
      <c r="L8" s="34">
        <v>0</v>
      </c>
      <c r="M8" s="34">
        <v>0</v>
      </c>
      <c r="N8" s="34">
        <v>0</v>
      </c>
      <c r="O8" s="86">
        <v>3</v>
      </c>
      <c r="P8" s="86">
        <v>0</v>
      </c>
      <c r="Q8" s="86">
        <v>0</v>
      </c>
      <c r="R8" s="86">
        <v>0</v>
      </c>
      <c r="S8" s="86">
        <v>0</v>
      </c>
      <c r="T8" s="86">
        <v>0</v>
      </c>
    </row>
    <row r="9" spans="1:20" x14ac:dyDescent="0.2">
      <c r="A9" s="91" t="s">
        <v>99</v>
      </c>
      <c r="B9" s="87">
        <v>0</v>
      </c>
      <c r="C9" s="87">
        <v>0</v>
      </c>
      <c r="D9" s="87">
        <v>0</v>
      </c>
      <c r="E9" s="34">
        <v>0</v>
      </c>
      <c r="F9" s="34">
        <v>0</v>
      </c>
      <c r="G9" s="34">
        <v>0</v>
      </c>
      <c r="H9" s="34">
        <v>0</v>
      </c>
      <c r="I9" s="34">
        <v>0</v>
      </c>
      <c r="J9" s="34">
        <v>0</v>
      </c>
      <c r="K9" s="34">
        <v>0</v>
      </c>
      <c r="L9" s="34">
        <v>0</v>
      </c>
      <c r="M9" s="34">
        <v>0</v>
      </c>
      <c r="N9" s="34">
        <v>1</v>
      </c>
      <c r="O9" s="86">
        <v>0</v>
      </c>
      <c r="P9" s="86">
        <v>0</v>
      </c>
      <c r="Q9" s="86">
        <v>0</v>
      </c>
      <c r="R9" s="86">
        <v>1</v>
      </c>
      <c r="S9" s="86">
        <v>0</v>
      </c>
      <c r="T9" s="86">
        <v>0</v>
      </c>
    </row>
    <row r="10" spans="1:20" x14ac:dyDescent="0.2">
      <c r="A10" s="91" t="s">
        <v>100</v>
      </c>
      <c r="B10" s="87">
        <v>20</v>
      </c>
      <c r="C10" s="87">
        <v>12</v>
      </c>
      <c r="D10" s="87">
        <v>25</v>
      </c>
      <c r="E10" s="34">
        <v>10</v>
      </c>
      <c r="F10" s="34">
        <v>16</v>
      </c>
      <c r="G10" s="34">
        <v>13</v>
      </c>
      <c r="H10" s="34">
        <v>11</v>
      </c>
      <c r="I10" s="34">
        <v>12</v>
      </c>
      <c r="J10" s="34">
        <v>15</v>
      </c>
      <c r="K10" s="34">
        <v>11</v>
      </c>
      <c r="L10" s="34">
        <v>13</v>
      </c>
      <c r="M10" s="34">
        <v>14</v>
      </c>
      <c r="N10" s="34">
        <v>8</v>
      </c>
      <c r="O10" s="86">
        <v>6</v>
      </c>
      <c r="P10" s="86">
        <v>9</v>
      </c>
      <c r="Q10" s="86">
        <v>7</v>
      </c>
      <c r="R10" s="86">
        <v>10</v>
      </c>
      <c r="S10" s="86">
        <v>13</v>
      </c>
      <c r="T10" s="86">
        <v>18</v>
      </c>
    </row>
    <row r="11" spans="1:20" x14ac:dyDescent="0.2">
      <c r="A11" s="91" t="s">
        <v>101</v>
      </c>
      <c r="B11" s="87">
        <v>5</v>
      </c>
      <c r="C11" s="87">
        <v>2</v>
      </c>
      <c r="D11" s="87">
        <v>3</v>
      </c>
      <c r="E11" s="34">
        <v>2</v>
      </c>
      <c r="F11" s="34">
        <v>4</v>
      </c>
      <c r="G11" s="34">
        <v>2</v>
      </c>
      <c r="H11" s="34">
        <v>4</v>
      </c>
      <c r="I11" s="34">
        <v>6</v>
      </c>
      <c r="J11" s="34">
        <v>3</v>
      </c>
      <c r="K11" s="34">
        <v>8</v>
      </c>
      <c r="L11" s="34">
        <v>7</v>
      </c>
      <c r="M11" s="34">
        <v>4</v>
      </c>
      <c r="N11" s="34">
        <v>2</v>
      </c>
      <c r="O11" s="86">
        <v>3</v>
      </c>
      <c r="P11" s="86">
        <v>1</v>
      </c>
      <c r="Q11" s="86">
        <v>1</v>
      </c>
      <c r="R11" s="86">
        <v>4</v>
      </c>
      <c r="S11" s="86">
        <v>9</v>
      </c>
      <c r="T11" s="86">
        <v>4</v>
      </c>
    </row>
    <row r="12" spans="1:20" x14ac:dyDescent="0.2">
      <c r="A12" s="91" t="s">
        <v>102</v>
      </c>
      <c r="B12" s="87">
        <v>779</v>
      </c>
      <c r="C12" s="87">
        <v>866</v>
      </c>
      <c r="D12" s="87">
        <v>957</v>
      </c>
      <c r="E12" s="34">
        <v>976</v>
      </c>
      <c r="F12" s="34">
        <v>876</v>
      </c>
      <c r="G12" s="34">
        <v>976</v>
      </c>
      <c r="H12" s="34">
        <v>1003</v>
      </c>
      <c r="I12" s="34">
        <v>920</v>
      </c>
      <c r="J12" s="34">
        <v>936</v>
      </c>
      <c r="K12" s="34">
        <v>820</v>
      </c>
      <c r="L12" s="34">
        <v>814</v>
      </c>
      <c r="M12" s="34">
        <v>764</v>
      </c>
      <c r="N12" s="34">
        <v>646</v>
      </c>
      <c r="O12" s="86">
        <v>682</v>
      </c>
      <c r="P12" s="86">
        <v>658</v>
      </c>
      <c r="Q12" s="86">
        <v>650</v>
      </c>
      <c r="R12" s="86">
        <v>729</v>
      </c>
      <c r="S12" s="86">
        <v>738</v>
      </c>
      <c r="T12" s="86">
        <v>708</v>
      </c>
    </row>
    <row r="13" spans="1:20" x14ac:dyDescent="0.2">
      <c r="A13" s="91" t="s">
        <v>103</v>
      </c>
      <c r="B13" s="87">
        <v>0</v>
      </c>
      <c r="C13" s="87">
        <v>0</v>
      </c>
      <c r="D13" s="87">
        <v>0</v>
      </c>
      <c r="E13" s="34">
        <v>0</v>
      </c>
      <c r="F13" s="34">
        <v>0</v>
      </c>
      <c r="G13" s="34">
        <v>0</v>
      </c>
      <c r="H13" s="34">
        <v>7</v>
      </c>
      <c r="I13" s="34">
        <v>15</v>
      </c>
      <c r="J13" s="34">
        <v>10</v>
      </c>
      <c r="K13" s="34">
        <v>13</v>
      </c>
      <c r="L13" s="34">
        <v>9</v>
      </c>
      <c r="M13" s="34">
        <v>10</v>
      </c>
      <c r="N13" s="34">
        <v>15</v>
      </c>
      <c r="O13" s="86">
        <v>19</v>
      </c>
      <c r="P13" s="86">
        <v>21</v>
      </c>
      <c r="Q13" s="86">
        <v>14</v>
      </c>
      <c r="R13" s="86">
        <v>13</v>
      </c>
      <c r="S13" s="86">
        <v>13</v>
      </c>
      <c r="T13" s="86">
        <v>17</v>
      </c>
    </row>
    <row r="14" spans="1:20" x14ac:dyDescent="0.2">
      <c r="A14" s="91" t="s">
        <v>104</v>
      </c>
      <c r="B14" s="87">
        <v>4</v>
      </c>
      <c r="C14" s="87">
        <v>3</v>
      </c>
      <c r="D14" s="87">
        <v>6</v>
      </c>
      <c r="E14" s="34">
        <v>7</v>
      </c>
      <c r="F14" s="34">
        <v>9</v>
      </c>
      <c r="G14" s="34">
        <v>18</v>
      </c>
      <c r="H14" s="34">
        <v>10</v>
      </c>
      <c r="I14" s="34">
        <v>7</v>
      </c>
      <c r="J14" s="34">
        <v>6</v>
      </c>
      <c r="K14" s="34">
        <v>12</v>
      </c>
      <c r="L14" s="34">
        <v>5</v>
      </c>
      <c r="M14" s="34">
        <v>1</v>
      </c>
      <c r="N14" s="34">
        <v>2</v>
      </c>
      <c r="O14" s="86">
        <v>5</v>
      </c>
      <c r="P14" s="86">
        <v>4</v>
      </c>
      <c r="Q14" s="86">
        <v>5</v>
      </c>
      <c r="R14" s="86">
        <v>4</v>
      </c>
      <c r="S14" s="86">
        <v>4</v>
      </c>
      <c r="T14" s="86">
        <v>6</v>
      </c>
    </row>
    <row r="15" spans="1:20" x14ac:dyDescent="0.2">
      <c r="A15" s="91" t="s">
        <v>121</v>
      </c>
      <c r="B15" s="87">
        <v>0</v>
      </c>
      <c r="C15" s="87">
        <v>0</v>
      </c>
      <c r="D15" s="87">
        <v>0</v>
      </c>
      <c r="E15" s="91">
        <v>0</v>
      </c>
      <c r="F15" s="91">
        <v>0</v>
      </c>
      <c r="G15" s="91">
        <v>0</v>
      </c>
      <c r="H15" s="91">
        <v>0</v>
      </c>
      <c r="I15" s="91">
        <v>0</v>
      </c>
      <c r="J15" s="91">
        <v>0</v>
      </c>
      <c r="K15" s="91">
        <v>0</v>
      </c>
      <c r="L15" s="91">
        <v>0</v>
      </c>
      <c r="M15" s="91">
        <v>0</v>
      </c>
      <c r="N15" s="91">
        <v>0</v>
      </c>
      <c r="O15" s="86">
        <v>0</v>
      </c>
      <c r="P15" s="86">
        <v>0</v>
      </c>
      <c r="Q15" s="86">
        <v>0</v>
      </c>
      <c r="R15" s="86">
        <v>0</v>
      </c>
      <c r="S15" s="86">
        <v>0</v>
      </c>
      <c r="T15" s="86">
        <v>0</v>
      </c>
    </row>
    <row r="16" spans="1:20" x14ac:dyDescent="0.2">
      <c r="A16" s="91" t="s">
        <v>122</v>
      </c>
      <c r="B16" s="87">
        <v>0</v>
      </c>
      <c r="C16" s="87">
        <v>0</v>
      </c>
      <c r="D16" s="87">
        <v>0</v>
      </c>
      <c r="E16" s="91">
        <v>0</v>
      </c>
      <c r="F16" s="91">
        <v>0</v>
      </c>
      <c r="G16" s="91">
        <v>0</v>
      </c>
      <c r="H16" s="91">
        <v>0</v>
      </c>
      <c r="I16" s="91">
        <v>0</v>
      </c>
      <c r="J16" s="91">
        <v>0</v>
      </c>
      <c r="K16" s="91">
        <v>0</v>
      </c>
      <c r="L16" s="91">
        <v>0</v>
      </c>
      <c r="M16" s="91">
        <v>0</v>
      </c>
      <c r="N16" s="91">
        <v>0</v>
      </c>
      <c r="O16" s="86">
        <v>0</v>
      </c>
      <c r="P16" s="86">
        <v>0</v>
      </c>
      <c r="Q16" s="86">
        <v>0</v>
      </c>
      <c r="R16" s="86">
        <v>0</v>
      </c>
      <c r="S16" s="86">
        <v>0</v>
      </c>
      <c r="T16" s="86">
        <v>0</v>
      </c>
    </row>
    <row r="17" spans="1:20" ht="14.25" x14ac:dyDescent="0.2">
      <c r="A17" s="91" t="s">
        <v>124</v>
      </c>
      <c r="B17" s="87">
        <v>0</v>
      </c>
      <c r="C17" s="87">
        <v>0</v>
      </c>
      <c r="D17" s="87">
        <v>0</v>
      </c>
      <c r="E17" s="34">
        <v>0</v>
      </c>
      <c r="F17" s="34">
        <v>0</v>
      </c>
      <c r="G17" s="34">
        <v>0</v>
      </c>
      <c r="H17" s="34">
        <v>0</v>
      </c>
      <c r="I17" s="34">
        <v>0</v>
      </c>
      <c r="J17" s="34">
        <v>0</v>
      </c>
      <c r="K17" s="34">
        <v>0</v>
      </c>
      <c r="L17" s="42">
        <v>1</v>
      </c>
      <c r="M17" s="34">
        <v>61</v>
      </c>
      <c r="N17" s="34">
        <v>80</v>
      </c>
      <c r="O17" s="86">
        <v>84</v>
      </c>
      <c r="P17" s="86">
        <v>61</v>
      </c>
      <c r="Q17" s="86">
        <v>51</v>
      </c>
      <c r="R17" s="86">
        <v>54</v>
      </c>
      <c r="S17" s="86">
        <v>64</v>
      </c>
      <c r="T17" s="86">
        <v>59</v>
      </c>
    </row>
    <row r="18" spans="1:20" ht="14.25" x14ac:dyDescent="0.2">
      <c r="A18" s="91" t="s">
        <v>125</v>
      </c>
      <c r="B18" s="87">
        <v>0</v>
      </c>
      <c r="C18" s="87">
        <v>0</v>
      </c>
      <c r="D18" s="87">
        <v>1</v>
      </c>
      <c r="E18" s="34">
        <v>1</v>
      </c>
      <c r="F18" s="34">
        <v>2</v>
      </c>
      <c r="G18" s="34">
        <v>0</v>
      </c>
      <c r="H18" s="34">
        <v>1</v>
      </c>
      <c r="I18" s="34">
        <v>0</v>
      </c>
      <c r="J18" s="34">
        <v>0</v>
      </c>
      <c r="K18" s="34">
        <v>2</v>
      </c>
      <c r="L18" s="42">
        <v>0</v>
      </c>
      <c r="M18" s="34">
        <v>2</v>
      </c>
      <c r="N18" s="34">
        <v>0</v>
      </c>
      <c r="O18" s="86">
        <v>0</v>
      </c>
      <c r="P18" s="86">
        <v>2</v>
      </c>
      <c r="Q18" s="86">
        <v>1</v>
      </c>
      <c r="R18" s="86">
        <v>0</v>
      </c>
      <c r="S18" s="86">
        <v>0</v>
      </c>
      <c r="T18" s="86">
        <v>1</v>
      </c>
    </row>
    <row r="19" spans="1:20" ht="14.25" x14ac:dyDescent="0.2">
      <c r="A19" s="91" t="s">
        <v>126</v>
      </c>
      <c r="B19" s="87">
        <v>0</v>
      </c>
      <c r="C19" s="87">
        <v>0</v>
      </c>
      <c r="D19" s="87">
        <v>0</v>
      </c>
      <c r="E19" s="91">
        <v>0</v>
      </c>
      <c r="F19" s="91">
        <v>0</v>
      </c>
      <c r="G19" s="91">
        <v>0</v>
      </c>
      <c r="H19" s="91">
        <v>0</v>
      </c>
      <c r="I19" s="91">
        <v>0</v>
      </c>
      <c r="J19" s="91">
        <v>0</v>
      </c>
      <c r="K19" s="91">
        <v>0</v>
      </c>
      <c r="L19" s="121">
        <v>0</v>
      </c>
      <c r="M19" s="91">
        <v>0</v>
      </c>
      <c r="N19" s="91">
        <v>0</v>
      </c>
      <c r="O19" s="86">
        <v>0</v>
      </c>
      <c r="P19" s="86">
        <v>0</v>
      </c>
      <c r="Q19" s="86">
        <v>0</v>
      </c>
      <c r="R19" s="86">
        <v>0</v>
      </c>
      <c r="S19" s="86">
        <v>0</v>
      </c>
      <c r="T19" s="86">
        <v>1</v>
      </c>
    </row>
    <row r="20" spans="1:20" x14ac:dyDescent="0.2">
      <c r="A20" s="91" t="s">
        <v>137</v>
      </c>
      <c r="B20" s="93">
        <f t="shared" ref="B20:R20" si="0">SUM(B5:B19)</f>
        <v>1144</v>
      </c>
      <c r="C20" s="93">
        <f t="shared" si="0"/>
        <v>1228</v>
      </c>
      <c r="D20" s="93">
        <f t="shared" si="0"/>
        <v>1334</v>
      </c>
      <c r="E20" s="93">
        <f t="shared" si="0"/>
        <v>1354</v>
      </c>
      <c r="F20" s="93">
        <f t="shared" si="0"/>
        <v>1331</v>
      </c>
      <c r="G20" s="93">
        <f t="shared" si="0"/>
        <v>1354</v>
      </c>
      <c r="H20" s="93">
        <f t="shared" si="0"/>
        <v>1417</v>
      </c>
      <c r="I20" s="93">
        <f t="shared" si="0"/>
        <v>1282</v>
      </c>
      <c r="J20" s="93">
        <f t="shared" si="0"/>
        <v>1316</v>
      </c>
      <c r="K20" s="93">
        <f t="shared" si="0"/>
        <v>1180</v>
      </c>
      <c r="L20" s="93">
        <f t="shared" si="0"/>
        <v>1183</v>
      </c>
      <c r="M20" s="93">
        <f t="shared" si="0"/>
        <v>1135</v>
      </c>
      <c r="N20" s="93">
        <f t="shared" si="0"/>
        <v>968</v>
      </c>
      <c r="O20" s="93">
        <f t="shared" si="0"/>
        <v>1002</v>
      </c>
      <c r="P20" s="93">
        <f t="shared" si="0"/>
        <v>1036</v>
      </c>
      <c r="Q20" s="93">
        <f t="shared" si="0"/>
        <v>1045</v>
      </c>
      <c r="R20" s="93">
        <f t="shared" si="0"/>
        <v>1139</v>
      </c>
      <c r="S20" s="93">
        <f>SUM(S5:S19)</f>
        <v>1120</v>
      </c>
      <c r="T20" s="93">
        <v>1136</v>
      </c>
    </row>
    <row r="21" spans="1:20" x14ac:dyDescent="0.2">
      <c r="A21" s="87"/>
      <c r="B21" s="87"/>
      <c r="C21" s="87"/>
      <c r="D21" s="87"/>
      <c r="O21" s="86"/>
      <c r="P21" s="86"/>
      <c r="Q21" s="86"/>
      <c r="R21" s="86"/>
      <c r="S21" s="86"/>
      <c r="T21" s="86"/>
    </row>
    <row r="22" spans="1:20" x14ac:dyDescent="0.2">
      <c r="A22" s="92" t="s">
        <v>130</v>
      </c>
      <c r="B22" s="87"/>
      <c r="C22" s="87"/>
      <c r="D22" s="87"/>
      <c r="O22" s="86"/>
      <c r="P22" s="86"/>
      <c r="Q22" s="86"/>
      <c r="R22" s="86"/>
      <c r="S22" s="86"/>
      <c r="T22" s="86"/>
    </row>
    <row r="23" spans="1:20" ht="14.25" x14ac:dyDescent="0.2">
      <c r="A23" s="91" t="s">
        <v>127</v>
      </c>
      <c r="B23" s="87">
        <v>73</v>
      </c>
      <c r="C23" s="87">
        <v>54</v>
      </c>
      <c r="D23" s="87">
        <v>79</v>
      </c>
      <c r="E23" s="34">
        <v>77</v>
      </c>
      <c r="F23" s="34">
        <v>67</v>
      </c>
      <c r="G23" s="34">
        <v>54</v>
      </c>
      <c r="H23" s="34">
        <v>91</v>
      </c>
      <c r="I23" s="34">
        <v>67</v>
      </c>
      <c r="J23" s="34">
        <v>71</v>
      </c>
      <c r="K23" s="34">
        <v>63</v>
      </c>
      <c r="L23" s="42">
        <v>67</v>
      </c>
      <c r="M23" s="34">
        <v>0</v>
      </c>
      <c r="N23" s="34">
        <v>0</v>
      </c>
      <c r="O23" s="86">
        <v>0</v>
      </c>
      <c r="P23" s="86">
        <v>0</v>
      </c>
      <c r="Q23" s="86">
        <v>0</v>
      </c>
      <c r="R23" s="86">
        <v>0</v>
      </c>
      <c r="S23" s="86">
        <v>0</v>
      </c>
      <c r="T23" s="86">
        <v>0</v>
      </c>
    </row>
    <row r="24" spans="1:20" x14ac:dyDescent="0.2">
      <c r="A24" s="91" t="s">
        <v>105</v>
      </c>
      <c r="B24" s="87">
        <v>0</v>
      </c>
      <c r="C24" s="87">
        <v>1</v>
      </c>
      <c r="D24" s="87">
        <v>0</v>
      </c>
      <c r="E24" s="34">
        <v>0</v>
      </c>
      <c r="F24" s="34">
        <v>0</v>
      </c>
      <c r="G24" s="34">
        <v>0</v>
      </c>
      <c r="H24" s="34">
        <v>0</v>
      </c>
      <c r="I24" s="34">
        <v>0</v>
      </c>
      <c r="J24" s="34">
        <v>0</v>
      </c>
      <c r="K24" s="34">
        <v>0</v>
      </c>
      <c r="L24" s="34">
        <v>0</v>
      </c>
      <c r="M24" s="34">
        <v>0</v>
      </c>
      <c r="N24" s="34">
        <v>0</v>
      </c>
      <c r="O24" s="86">
        <v>0</v>
      </c>
      <c r="P24" s="86">
        <v>0</v>
      </c>
      <c r="Q24" s="86">
        <v>1</v>
      </c>
      <c r="R24" s="86">
        <v>0</v>
      </c>
      <c r="S24" s="86">
        <v>0</v>
      </c>
      <c r="T24" s="86">
        <v>2</v>
      </c>
    </row>
    <row r="25" spans="1:20" x14ac:dyDescent="0.2">
      <c r="A25" s="91" t="s">
        <v>106</v>
      </c>
      <c r="B25" s="87">
        <v>223</v>
      </c>
      <c r="C25" s="87">
        <v>229</v>
      </c>
      <c r="D25" s="87">
        <v>223</v>
      </c>
      <c r="E25" s="34">
        <v>246</v>
      </c>
      <c r="F25" s="34">
        <v>300</v>
      </c>
      <c r="G25" s="34">
        <v>252</v>
      </c>
      <c r="H25" s="34">
        <v>244</v>
      </c>
      <c r="I25" s="34">
        <v>232</v>
      </c>
      <c r="J25" s="34">
        <v>236</v>
      </c>
      <c r="K25" s="34">
        <v>213</v>
      </c>
      <c r="L25" s="34">
        <v>226</v>
      </c>
      <c r="M25" s="34">
        <v>238</v>
      </c>
      <c r="N25" s="34">
        <v>182</v>
      </c>
      <c r="O25" s="86">
        <v>137</v>
      </c>
      <c r="P25" s="86">
        <v>201</v>
      </c>
      <c r="Q25" s="86">
        <v>232</v>
      </c>
      <c r="R25" s="86">
        <v>247</v>
      </c>
      <c r="S25" s="86">
        <v>184</v>
      </c>
      <c r="T25" s="86">
        <v>228</v>
      </c>
    </row>
    <row r="26" spans="1:20" x14ac:dyDescent="0.2">
      <c r="A26" s="91" t="s">
        <v>107</v>
      </c>
      <c r="B26" s="87">
        <v>6</v>
      </c>
      <c r="C26" s="87">
        <v>3</v>
      </c>
      <c r="D26" s="87">
        <v>3</v>
      </c>
      <c r="E26" s="34">
        <v>2</v>
      </c>
      <c r="F26" s="34">
        <v>4</v>
      </c>
      <c r="G26" s="34">
        <v>6</v>
      </c>
      <c r="H26" s="34">
        <v>4</v>
      </c>
      <c r="I26" s="34">
        <v>3</v>
      </c>
      <c r="J26" s="34">
        <v>8</v>
      </c>
      <c r="K26" s="34">
        <v>2</v>
      </c>
      <c r="L26" s="34">
        <v>4</v>
      </c>
      <c r="M26" s="34">
        <v>8</v>
      </c>
      <c r="N26" s="34">
        <v>3</v>
      </c>
      <c r="O26" s="86">
        <v>5</v>
      </c>
      <c r="P26" s="86">
        <v>5</v>
      </c>
      <c r="Q26" s="86">
        <v>5</v>
      </c>
      <c r="R26" s="86">
        <v>7</v>
      </c>
      <c r="S26" s="86">
        <v>5</v>
      </c>
      <c r="T26" s="86">
        <v>2</v>
      </c>
    </row>
    <row r="27" spans="1:20" x14ac:dyDescent="0.2">
      <c r="A27" s="91" t="s">
        <v>108</v>
      </c>
      <c r="B27" s="87">
        <v>1</v>
      </c>
      <c r="C27" s="87">
        <v>0</v>
      </c>
      <c r="D27" s="87">
        <v>0</v>
      </c>
      <c r="E27" s="34">
        <v>0</v>
      </c>
      <c r="F27" s="34">
        <v>1</v>
      </c>
      <c r="G27" s="34">
        <v>0</v>
      </c>
      <c r="H27" s="34">
        <v>2</v>
      </c>
      <c r="I27" s="34">
        <v>0</v>
      </c>
      <c r="J27" s="34">
        <v>1</v>
      </c>
      <c r="K27" s="34">
        <v>0</v>
      </c>
      <c r="L27" s="34">
        <v>0</v>
      </c>
      <c r="M27" s="34">
        <v>0</v>
      </c>
      <c r="N27" s="34">
        <v>0</v>
      </c>
      <c r="O27" s="86">
        <v>2</v>
      </c>
      <c r="P27" s="86">
        <v>1</v>
      </c>
      <c r="Q27" s="86">
        <v>0</v>
      </c>
      <c r="R27" s="86">
        <v>0</v>
      </c>
      <c r="S27" s="86">
        <v>0</v>
      </c>
      <c r="T27" s="86">
        <v>0</v>
      </c>
    </row>
    <row r="28" spans="1:20" x14ac:dyDescent="0.2">
      <c r="A28" s="91" t="s">
        <v>109</v>
      </c>
      <c r="B28" s="87">
        <v>0</v>
      </c>
      <c r="C28" s="87">
        <v>0</v>
      </c>
      <c r="D28" s="87">
        <v>0</v>
      </c>
      <c r="E28" s="34">
        <v>0</v>
      </c>
      <c r="F28" s="34">
        <v>0</v>
      </c>
      <c r="G28" s="34">
        <v>1</v>
      </c>
      <c r="H28" s="34">
        <v>0</v>
      </c>
      <c r="I28" s="34">
        <v>0</v>
      </c>
      <c r="J28" s="34">
        <v>0</v>
      </c>
      <c r="K28" s="34">
        <v>0</v>
      </c>
      <c r="L28" s="34">
        <v>0</v>
      </c>
      <c r="M28" s="34">
        <v>0</v>
      </c>
      <c r="N28" s="34">
        <v>0</v>
      </c>
      <c r="O28" s="86">
        <v>0</v>
      </c>
      <c r="P28" s="86">
        <v>0</v>
      </c>
      <c r="Q28" s="86">
        <v>0</v>
      </c>
      <c r="R28" s="86">
        <v>0</v>
      </c>
      <c r="S28" s="86">
        <v>0</v>
      </c>
      <c r="T28" s="86">
        <v>0</v>
      </c>
    </row>
    <row r="29" spans="1:20" x14ac:dyDescent="0.2">
      <c r="A29" s="91" t="s">
        <v>110</v>
      </c>
      <c r="B29" s="87">
        <v>6</v>
      </c>
      <c r="C29" s="87">
        <v>7</v>
      </c>
      <c r="D29" s="87">
        <v>7</v>
      </c>
      <c r="E29" s="34">
        <v>7</v>
      </c>
      <c r="F29" s="34">
        <v>7</v>
      </c>
      <c r="G29" s="34">
        <v>8</v>
      </c>
      <c r="H29" s="34">
        <v>5</v>
      </c>
      <c r="I29" s="34">
        <v>2</v>
      </c>
      <c r="J29" s="34">
        <v>7</v>
      </c>
      <c r="K29" s="34">
        <v>3</v>
      </c>
      <c r="L29" s="34">
        <v>10</v>
      </c>
      <c r="M29" s="34">
        <v>11</v>
      </c>
      <c r="N29" s="34">
        <v>7</v>
      </c>
      <c r="O29" s="86">
        <v>12</v>
      </c>
      <c r="P29" s="86">
        <v>6</v>
      </c>
      <c r="Q29" s="86">
        <v>11</v>
      </c>
      <c r="R29" s="86">
        <v>19</v>
      </c>
      <c r="S29" s="86">
        <v>15</v>
      </c>
      <c r="T29" s="86">
        <v>13</v>
      </c>
    </row>
    <row r="30" spans="1:20" x14ac:dyDescent="0.2">
      <c r="A30" s="91" t="s">
        <v>111</v>
      </c>
      <c r="B30" s="87">
        <v>7</v>
      </c>
      <c r="C30" s="87">
        <v>2</v>
      </c>
      <c r="D30" s="87">
        <v>5</v>
      </c>
      <c r="E30" s="34">
        <v>3</v>
      </c>
      <c r="F30" s="34">
        <v>6</v>
      </c>
      <c r="G30" s="34">
        <v>7</v>
      </c>
      <c r="H30" s="34">
        <v>0</v>
      </c>
      <c r="I30" s="34">
        <v>1</v>
      </c>
      <c r="J30" s="34">
        <v>7</v>
      </c>
      <c r="K30" s="34">
        <v>10</v>
      </c>
      <c r="L30" s="34">
        <v>8</v>
      </c>
      <c r="M30" s="34">
        <v>9</v>
      </c>
      <c r="N30" s="34">
        <v>9</v>
      </c>
      <c r="O30" s="86">
        <v>12</v>
      </c>
      <c r="P30" s="86">
        <v>18</v>
      </c>
      <c r="Q30" s="86">
        <v>23</v>
      </c>
      <c r="R30" s="86">
        <v>17</v>
      </c>
      <c r="S30" s="86">
        <v>21</v>
      </c>
      <c r="T30" s="86">
        <v>25</v>
      </c>
    </row>
    <row r="31" spans="1:20" x14ac:dyDescent="0.2">
      <c r="A31" s="91" t="s">
        <v>112</v>
      </c>
      <c r="B31" s="87">
        <v>0</v>
      </c>
      <c r="C31" s="87">
        <v>0</v>
      </c>
      <c r="D31" s="87">
        <v>0</v>
      </c>
      <c r="E31" s="34">
        <v>0</v>
      </c>
      <c r="F31" s="34">
        <v>1</v>
      </c>
      <c r="G31" s="34">
        <v>0</v>
      </c>
      <c r="H31" s="34">
        <v>0</v>
      </c>
      <c r="I31" s="34">
        <v>0</v>
      </c>
      <c r="J31" s="34">
        <v>0</v>
      </c>
      <c r="K31" s="34">
        <v>0</v>
      </c>
      <c r="L31" s="34">
        <v>0</v>
      </c>
      <c r="M31" s="34">
        <v>0</v>
      </c>
      <c r="N31" s="34">
        <v>0</v>
      </c>
      <c r="O31" s="86">
        <v>0</v>
      </c>
      <c r="P31" s="86">
        <v>0</v>
      </c>
      <c r="Q31" s="86">
        <v>0</v>
      </c>
      <c r="R31" s="86">
        <v>0</v>
      </c>
      <c r="S31" s="86">
        <v>0</v>
      </c>
      <c r="T31" s="86">
        <v>0</v>
      </c>
    </row>
    <row r="32" spans="1:20" x14ac:dyDescent="0.2">
      <c r="A32" s="91" t="s">
        <v>113</v>
      </c>
      <c r="B32" s="87">
        <v>14</v>
      </c>
      <c r="C32" s="87">
        <v>45</v>
      </c>
      <c r="D32" s="87">
        <v>22</v>
      </c>
      <c r="E32" s="34">
        <v>21</v>
      </c>
      <c r="F32" s="34">
        <v>35</v>
      </c>
      <c r="G32" s="34">
        <v>15</v>
      </c>
      <c r="H32" s="34">
        <v>32</v>
      </c>
      <c r="I32" s="34">
        <v>16</v>
      </c>
      <c r="J32" s="34">
        <v>12</v>
      </c>
      <c r="K32" s="34">
        <v>21</v>
      </c>
      <c r="L32" s="34">
        <v>15</v>
      </c>
      <c r="M32" s="34">
        <v>13</v>
      </c>
      <c r="N32" s="34">
        <v>13</v>
      </c>
      <c r="O32" s="86">
        <v>32</v>
      </c>
      <c r="P32" s="86">
        <v>49</v>
      </c>
      <c r="Q32" s="86">
        <v>43</v>
      </c>
      <c r="R32" s="86">
        <v>31</v>
      </c>
      <c r="S32" s="86">
        <v>52</v>
      </c>
      <c r="T32" s="86">
        <v>50</v>
      </c>
    </row>
    <row r="33" spans="1:21" x14ac:dyDescent="0.2">
      <c r="A33" s="91" t="s">
        <v>135</v>
      </c>
      <c r="B33" s="87">
        <f>SUM(B23:B32)</f>
        <v>330</v>
      </c>
      <c r="C33" s="87">
        <f t="shared" ref="C33:S33" si="1">SUM(C23:C32)</f>
        <v>341</v>
      </c>
      <c r="D33" s="87">
        <f t="shared" si="1"/>
        <v>339</v>
      </c>
      <c r="E33" s="87">
        <f t="shared" si="1"/>
        <v>356</v>
      </c>
      <c r="F33" s="87">
        <f t="shared" si="1"/>
        <v>421</v>
      </c>
      <c r="G33" s="87">
        <f t="shared" si="1"/>
        <v>343</v>
      </c>
      <c r="H33" s="87">
        <f t="shared" si="1"/>
        <v>378</v>
      </c>
      <c r="I33" s="87">
        <f t="shared" si="1"/>
        <v>321</v>
      </c>
      <c r="J33" s="87">
        <f t="shared" si="1"/>
        <v>342</v>
      </c>
      <c r="K33" s="87">
        <f t="shared" si="1"/>
        <v>312</v>
      </c>
      <c r="L33" s="87">
        <f t="shared" si="1"/>
        <v>330</v>
      </c>
      <c r="M33" s="87">
        <f t="shared" si="1"/>
        <v>279</v>
      </c>
      <c r="N33" s="87">
        <f t="shared" si="1"/>
        <v>214</v>
      </c>
      <c r="O33" s="87">
        <f t="shared" si="1"/>
        <v>200</v>
      </c>
      <c r="P33" s="87">
        <f t="shared" si="1"/>
        <v>280</v>
      </c>
      <c r="Q33" s="87">
        <f t="shared" si="1"/>
        <v>315</v>
      </c>
      <c r="R33" s="87">
        <f t="shared" si="1"/>
        <v>321</v>
      </c>
      <c r="S33" s="87">
        <f t="shared" si="1"/>
        <v>277</v>
      </c>
      <c r="T33" s="95">
        <v>320</v>
      </c>
    </row>
    <row r="34" spans="1:21" x14ac:dyDescent="0.2">
      <c r="A34" s="87"/>
      <c r="B34" s="87"/>
      <c r="C34" s="87"/>
      <c r="D34" s="87"/>
      <c r="O34" s="86"/>
      <c r="P34" s="86"/>
      <c r="Q34" s="86"/>
      <c r="R34" s="86"/>
      <c r="S34" s="86"/>
      <c r="T34" s="86"/>
    </row>
    <row r="35" spans="1:21" x14ac:dyDescent="0.2">
      <c r="A35" s="92" t="s">
        <v>131</v>
      </c>
      <c r="B35" s="87"/>
      <c r="C35" s="87"/>
      <c r="D35" s="87"/>
      <c r="O35" s="86"/>
      <c r="P35" s="86"/>
      <c r="Q35" s="86"/>
      <c r="R35" s="86"/>
      <c r="S35" s="86"/>
      <c r="T35" s="86"/>
    </row>
    <row r="36" spans="1:21" x14ac:dyDescent="0.2">
      <c r="A36" s="91" t="s">
        <v>114</v>
      </c>
      <c r="B36" s="87">
        <v>55</v>
      </c>
      <c r="C36" s="87">
        <v>66</v>
      </c>
      <c r="D36" s="87">
        <v>86</v>
      </c>
      <c r="E36" s="34">
        <v>110</v>
      </c>
      <c r="F36" s="34">
        <v>87</v>
      </c>
      <c r="G36" s="34">
        <v>129</v>
      </c>
      <c r="H36" s="34">
        <v>153</v>
      </c>
      <c r="I36" s="34">
        <v>126</v>
      </c>
      <c r="J36" s="34">
        <v>112</v>
      </c>
      <c r="K36" s="34">
        <v>97</v>
      </c>
      <c r="L36" s="34">
        <v>106</v>
      </c>
      <c r="M36" s="34">
        <v>81</v>
      </c>
      <c r="N36" s="34">
        <v>84</v>
      </c>
      <c r="O36" s="86">
        <v>69</v>
      </c>
      <c r="P36" s="86">
        <v>30</v>
      </c>
      <c r="Q36" s="86">
        <v>28</v>
      </c>
      <c r="R36" s="86">
        <v>45</v>
      </c>
      <c r="S36" s="86">
        <v>34</v>
      </c>
      <c r="T36" s="86">
        <v>31</v>
      </c>
    </row>
    <row r="37" spans="1:21" x14ac:dyDescent="0.2">
      <c r="A37" s="91" t="s">
        <v>115</v>
      </c>
      <c r="B37" s="87">
        <v>16</v>
      </c>
      <c r="C37" s="87">
        <v>30</v>
      </c>
      <c r="D37" s="87">
        <v>30</v>
      </c>
      <c r="E37" s="34">
        <v>27</v>
      </c>
      <c r="F37" s="34">
        <v>41</v>
      </c>
      <c r="G37" s="34">
        <v>33</v>
      </c>
      <c r="H37" s="34">
        <v>50</v>
      </c>
      <c r="I37" s="34">
        <v>33</v>
      </c>
      <c r="J37" s="34">
        <v>20</v>
      </c>
      <c r="K37" s="34">
        <v>43</v>
      </c>
      <c r="L37" s="34">
        <v>37</v>
      </c>
      <c r="M37" s="34">
        <v>50</v>
      </c>
      <c r="N37" s="34">
        <v>53</v>
      </c>
      <c r="O37" s="86">
        <v>61</v>
      </c>
      <c r="P37" s="86">
        <v>61</v>
      </c>
      <c r="Q37" s="86">
        <v>49</v>
      </c>
      <c r="R37" s="86">
        <v>47</v>
      </c>
      <c r="S37" s="86">
        <v>42</v>
      </c>
      <c r="T37" s="86">
        <v>60</v>
      </c>
    </row>
    <row r="38" spans="1:21" x14ac:dyDescent="0.2">
      <c r="A38" s="91" t="s">
        <v>116</v>
      </c>
      <c r="B38" s="87">
        <v>0</v>
      </c>
      <c r="C38" s="87">
        <v>0</v>
      </c>
      <c r="D38" s="87">
        <v>0</v>
      </c>
      <c r="E38" s="34">
        <v>0</v>
      </c>
      <c r="F38" s="34">
        <v>1</v>
      </c>
      <c r="G38" s="34">
        <v>0</v>
      </c>
      <c r="H38" s="34">
        <v>0</v>
      </c>
      <c r="I38" s="34">
        <v>0</v>
      </c>
      <c r="J38" s="34">
        <v>0</v>
      </c>
      <c r="K38" s="34">
        <v>0</v>
      </c>
      <c r="L38" s="34">
        <v>1</v>
      </c>
      <c r="M38" s="34">
        <v>0</v>
      </c>
      <c r="N38" s="34">
        <v>0</v>
      </c>
      <c r="O38" s="86">
        <v>0</v>
      </c>
      <c r="P38" s="86">
        <v>0</v>
      </c>
      <c r="Q38" s="86">
        <v>0</v>
      </c>
      <c r="R38" s="86">
        <v>0</v>
      </c>
      <c r="S38" s="86">
        <v>0</v>
      </c>
      <c r="T38" s="86">
        <v>1</v>
      </c>
    </row>
    <row r="39" spans="1:21" x14ac:dyDescent="0.2">
      <c r="A39" s="91" t="s">
        <v>117</v>
      </c>
      <c r="B39" s="87">
        <v>139</v>
      </c>
      <c r="C39" s="87">
        <v>117</v>
      </c>
      <c r="D39" s="87">
        <v>136</v>
      </c>
      <c r="E39" s="34">
        <v>143</v>
      </c>
      <c r="F39" s="34">
        <v>135</v>
      </c>
      <c r="G39" s="34">
        <v>148</v>
      </c>
      <c r="H39" s="34">
        <v>145</v>
      </c>
      <c r="I39" s="34">
        <v>136</v>
      </c>
      <c r="J39" s="34">
        <v>145</v>
      </c>
      <c r="K39" s="34">
        <v>130</v>
      </c>
      <c r="L39" s="34">
        <v>139</v>
      </c>
      <c r="M39" s="34">
        <v>132</v>
      </c>
      <c r="N39" s="34">
        <v>105</v>
      </c>
      <c r="O39" s="86">
        <v>153</v>
      </c>
      <c r="P39" s="86">
        <v>156</v>
      </c>
      <c r="Q39" s="86">
        <v>188</v>
      </c>
      <c r="R39" s="86">
        <v>238</v>
      </c>
      <c r="S39" s="86">
        <v>251</v>
      </c>
      <c r="T39" s="86">
        <v>259</v>
      </c>
    </row>
    <row r="40" spans="1:21" x14ac:dyDescent="0.2">
      <c r="A40" s="91" t="s">
        <v>118</v>
      </c>
      <c r="B40" s="87">
        <v>115</v>
      </c>
      <c r="C40" s="87">
        <v>139</v>
      </c>
      <c r="D40" s="87">
        <v>138</v>
      </c>
      <c r="E40" s="34">
        <v>137</v>
      </c>
      <c r="F40" s="34">
        <v>123</v>
      </c>
      <c r="G40" s="34">
        <v>124</v>
      </c>
      <c r="H40" s="34">
        <v>117</v>
      </c>
      <c r="I40" s="34">
        <v>64</v>
      </c>
      <c r="J40" s="34">
        <v>60</v>
      </c>
      <c r="K40" s="34">
        <v>54</v>
      </c>
      <c r="L40" s="34">
        <v>47</v>
      </c>
      <c r="M40" s="34">
        <v>66</v>
      </c>
      <c r="N40" s="34">
        <v>164</v>
      </c>
      <c r="O40" s="86">
        <v>142</v>
      </c>
      <c r="P40" s="86">
        <v>148</v>
      </c>
      <c r="Q40" s="86">
        <v>158</v>
      </c>
      <c r="R40" s="86">
        <v>182</v>
      </c>
      <c r="S40" s="86">
        <v>195</v>
      </c>
      <c r="T40" s="86">
        <v>157</v>
      </c>
    </row>
    <row r="41" spans="1:21" x14ac:dyDescent="0.2">
      <c r="A41" s="91" t="s">
        <v>119</v>
      </c>
      <c r="B41" s="87">
        <v>454</v>
      </c>
      <c r="C41" s="87">
        <v>514</v>
      </c>
      <c r="D41" s="87">
        <v>567</v>
      </c>
      <c r="E41" s="34">
        <v>559</v>
      </c>
      <c r="F41" s="34">
        <v>489</v>
      </c>
      <c r="G41" s="34">
        <v>542</v>
      </c>
      <c r="H41" s="34">
        <v>538</v>
      </c>
      <c r="I41" s="34">
        <v>561</v>
      </c>
      <c r="J41" s="34">
        <v>599</v>
      </c>
      <c r="K41" s="34">
        <v>496</v>
      </c>
      <c r="L41" s="34">
        <v>484</v>
      </c>
      <c r="M41" s="34">
        <v>435</v>
      </c>
      <c r="N41" s="34">
        <v>240</v>
      </c>
      <c r="O41" s="86">
        <v>257</v>
      </c>
      <c r="P41" s="86">
        <v>263</v>
      </c>
      <c r="Q41" s="86">
        <v>227</v>
      </c>
      <c r="R41" s="86">
        <v>217</v>
      </c>
      <c r="S41" s="86">
        <v>216</v>
      </c>
      <c r="T41" s="86">
        <v>200</v>
      </c>
    </row>
    <row r="42" spans="1:21" x14ac:dyDescent="0.2">
      <c r="A42" s="91" t="s">
        <v>136</v>
      </c>
      <c r="B42" s="87">
        <f>SUM(B36:B41)</f>
        <v>779</v>
      </c>
      <c r="C42" s="87">
        <f t="shared" ref="C42:S42" si="2">SUM(C36:C41)</f>
        <v>866</v>
      </c>
      <c r="D42" s="87">
        <f t="shared" si="2"/>
        <v>957</v>
      </c>
      <c r="E42" s="87">
        <f t="shared" si="2"/>
        <v>976</v>
      </c>
      <c r="F42" s="87">
        <f t="shared" si="2"/>
        <v>876</v>
      </c>
      <c r="G42" s="87">
        <f t="shared" si="2"/>
        <v>976</v>
      </c>
      <c r="H42" s="87">
        <f t="shared" si="2"/>
        <v>1003</v>
      </c>
      <c r="I42" s="87">
        <f t="shared" si="2"/>
        <v>920</v>
      </c>
      <c r="J42" s="87">
        <f t="shared" si="2"/>
        <v>936</v>
      </c>
      <c r="K42" s="87">
        <f t="shared" si="2"/>
        <v>820</v>
      </c>
      <c r="L42" s="87">
        <f t="shared" si="2"/>
        <v>814</v>
      </c>
      <c r="M42" s="87">
        <f t="shared" si="2"/>
        <v>764</v>
      </c>
      <c r="N42" s="87">
        <f t="shared" si="2"/>
        <v>646</v>
      </c>
      <c r="O42" s="87">
        <f t="shared" si="2"/>
        <v>682</v>
      </c>
      <c r="P42" s="87">
        <f t="shared" si="2"/>
        <v>658</v>
      </c>
      <c r="Q42" s="87">
        <f t="shared" si="2"/>
        <v>650</v>
      </c>
      <c r="R42" s="87">
        <f t="shared" si="2"/>
        <v>729</v>
      </c>
      <c r="S42" s="87">
        <f t="shared" si="2"/>
        <v>738</v>
      </c>
      <c r="T42" s="95">
        <v>708</v>
      </c>
      <c r="U42" s="87"/>
    </row>
    <row r="43" spans="1:21" ht="13.5" thickBot="1" x14ac:dyDescent="0.25">
      <c r="A43" s="44"/>
      <c r="B43" s="45"/>
      <c r="C43" s="45"/>
      <c r="D43" s="45"/>
      <c r="E43" s="45"/>
      <c r="F43" s="45"/>
      <c r="G43" s="45"/>
      <c r="H43" s="45"/>
      <c r="I43" s="45"/>
      <c r="J43" s="45"/>
      <c r="K43" s="45"/>
      <c r="L43" s="45"/>
      <c r="M43" s="45"/>
      <c r="N43" s="45"/>
      <c r="O43" s="45"/>
      <c r="P43" s="45"/>
      <c r="Q43" s="45"/>
      <c r="R43" s="45"/>
      <c r="S43" s="45"/>
      <c r="T43" s="38"/>
    </row>
    <row r="44" spans="1:21" x14ac:dyDescent="0.2">
      <c r="A44" s="40"/>
      <c r="B44" s="38"/>
      <c r="C44" s="38"/>
      <c r="D44" s="38"/>
      <c r="E44" s="38"/>
      <c r="F44" s="38"/>
      <c r="G44" s="38"/>
      <c r="H44" s="38"/>
      <c r="I44" s="42"/>
      <c r="J44" s="38"/>
      <c r="K44" s="38"/>
      <c r="L44" s="38"/>
      <c r="M44" s="38"/>
    </row>
    <row r="45" spans="1:21" ht="10.5" customHeight="1" x14ac:dyDescent="0.2">
      <c r="A45" s="88" t="s">
        <v>61</v>
      </c>
      <c r="B45" s="38"/>
      <c r="C45" s="38"/>
      <c r="D45" s="38"/>
      <c r="E45" s="38"/>
      <c r="F45" s="38"/>
      <c r="G45" s="38"/>
      <c r="H45" s="38"/>
      <c r="I45" s="42"/>
      <c r="J45" s="38"/>
      <c r="K45" s="38"/>
      <c r="L45" s="38"/>
      <c r="M45" s="38"/>
    </row>
    <row r="46" spans="1:21" ht="11.25" customHeight="1" x14ac:dyDescent="0.2">
      <c r="A46" s="174" t="s">
        <v>212</v>
      </c>
      <c r="B46" s="174"/>
      <c r="C46" s="174"/>
      <c r="D46" s="174"/>
      <c r="E46" s="174"/>
      <c r="F46" s="174"/>
      <c r="G46" s="174"/>
      <c r="H46" s="174"/>
      <c r="I46" s="174"/>
      <c r="J46" s="174"/>
      <c r="K46" s="174"/>
      <c r="L46" s="128"/>
      <c r="M46" s="128"/>
      <c r="N46" s="128"/>
      <c r="O46" s="128"/>
      <c r="P46" s="128"/>
    </row>
    <row r="47" spans="1:21" ht="11.25" customHeight="1" x14ac:dyDescent="0.2">
      <c r="A47" s="174" t="s">
        <v>206</v>
      </c>
      <c r="B47" s="174"/>
      <c r="C47" s="174"/>
      <c r="D47" s="174"/>
      <c r="E47" s="174"/>
      <c r="F47" s="174"/>
      <c r="G47" s="174"/>
      <c r="H47" s="174"/>
      <c r="I47" s="174"/>
      <c r="J47" s="174"/>
      <c r="K47" s="174"/>
      <c r="L47" s="128"/>
      <c r="M47" s="128"/>
      <c r="N47" s="128"/>
      <c r="O47" s="128"/>
      <c r="P47" s="128"/>
    </row>
    <row r="48" spans="1:21" ht="11.25" customHeight="1" x14ac:dyDescent="0.2">
      <c r="A48" s="128"/>
      <c r="B48" s="128"/>
      <c r="C48" s="128"/>
      <c r="D48" s="128"/>
      <c r="E48" s="128"/>
      <c r="F48" s="128"/>
      <c r="G48" s="128"/>
      <c r="H48" s="128"/>
      <c r="I48" s="128"/>
      <c r="J48" s="128"/>
      <c r="K48" s="128"/>
      <c r="L48" s="128"/>
      <c r="M48" s="128"/>
      <c r="N48" s="128"/>
      <c r="O48" s="128"/>
      <c r="P48" s="128"/>
    </row>
    <row r="49" spans="1:16" ht="11.25" customHeight="1" x14ac:dyDescent="0.2">
      <c r="A49" s="137" t="s">
        <v>207</v>
      </c>
      <c r="B49" s="128"/>
      <c r="C49" s="128"/>
      <c r="D49" s="128"/>
      <c r="E49" s="128"/>
      <c r="F49" s="128"/>
      <c r="G49" s="128"/>
      <c r="H49" s="128"/>
      <c r="I49" s="128"/>
      <c r="J49" s="128"/>
      <c r="K49" s="128"/>
      <c r="L49" s="128"/>
      <c r="M49" s="128"/>
      <c r="N49" s="128"/>
      <c r="O49" s="128"/>
      <c r="P49" s="128"/>
    </row>
    <row r="50" spans="1:16" ht="11.25" customHeight="1" x14ac:dyDescent="0.2">
      <c r="A50" s="175" t="s">
        <v>128</v>
      </c>
      <c r="B50" s="175"/>
      <c r="C50" s="175"/>
      <c r="D50" s="175"/>
      <c r="E50" s="175"/>
      <c r="F50" s="175"/>
      <c r="G50" s="175"/>
      <c r="H50" s="175"/>
      <c r="I50" s="175"/>
      <c r="J50" s="175"/>
      <c r="K50" s="175"/>
      <c r="L50" s="94"/>
      <c r="M50" s="94"/>
      <c r="N50" s="94"/>
      <c r="O50" s="94"/>
      <c r="P50" s="94"/>
    </row>
    <row r="51" spans="1:16" ht="11.25" customHeight="1" x14ac:dyDescent="0.2">
      <c r="A51" s="171" t="s">
        <v>129</v>
      </c>
      <c r="B51" s="171"/>
      <c r="C51" s="171"/>
      <c r="D51" s="171"/>
      <c r="E51" s="171"/>
      <c r="F51" s="171"/>
      <c r="G51" s="171"/>
      <c r="H51" s="171"/>
      <c r="I51" s="171"/>
      <c r="J51" s="171"/>
      <c r="K51" s="171"/>
      <c r="L51" s="138"/>
      <c r="M51" s="138"/>
      <c r="N51" s="138"/>
    </row>
    <row r="52" spans="1:16" ht="11.25" customHeight="1" x14ac:dyDescent="0.2">
      <c r="A52" s="171"/>
      <c r="B52" s="171"/>
      <c r="C52" s="171"/>
      <c r="D52" s="171"/>
      <c r="E52" s="171"/>
      <c r="F52" s="171"/>
      <c r="G52" s="171"/>
      <c r="H52" s="171"/>
      <c r="I52" s="171"/>
      <c r="J52" s="171"/>
      <c r="K52" s="171"/>
      <c r="L52" s="138"/>
      <c r="M52" s="138"/>
      <c r="N52" s="138"/>
    </row>
    <row r="53" spans="1:16" ht="11.25" customHeight="1" x14ac:dyDescent="0.2">
      <c r="A53" s="172" t="s">
        <v>133</v>
      </c>
      <c r="B53" s="172"/>
      <c r="C53" s="172"/>
      <c r="D53" s="172"/>
      <c r="E53" s="172"/>
      <c r="F53" s="172"/>
      <c r="G53" s="172"/>
      <c r="H53" s="172"/>
      <c r="I53" s="172"/>
      <c r="J53" s="172"/>
      <c r="K53" s="172"/>
    </row>
    <row r="54" spans="1:16" ht="11.25" customHeight="1" x14ac:dyDescent="0.2">
      <c r="A54" s="49"/>
      <c r="B54" s="89"/>
    </row>
    <row r="55" spans="1:16" ht="10.5" customHeight="1" x14ac:dyDescent="0.2">
      <c r="A55" s="127" t="s">
        <v>222</v>
      </c>
    </row>
    <row r="57" spans="1:16" ht="12.75" customHeight="1" x14ac:dyDescent="0.2"/>
  </sheetData>
  <mergeCells count="7">
    <mergeCell ref="A51:K52"/>
    <mergeCell ref="A53:K53"/>
    <mergeCell ref="A1:M1"/>
    <mergeCell ref="O1:Q1"/>
    <mergeCell ref="A46:K46"/>
    <mergeCell ref="A47:K47"/>
    <mergeCell ref="A50:K50"/>
  </mergeCells>
  <phoneticPr fontId="4" type="noConversion"/>
  <hyperlinks>
    <hyperlink ref="L2:M2" location="Contents!A1" display="Back to Contents"/>
    <hyperlink ref="O1" location="Contents!A1" display="back to contents"/>
  </hyperlinks>
  <pageMargins left="0.70866141732283472" right="0.70866141732283472" top="0.74803149606299213" bottom="0.74803149606299213" header="0.31496062992125984" footer="0.31496062992125984"/>
  <pageSetup paperSize="9" scale="66" orientation="landscape"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workbookViewId="0">
      <selection sqref="A1:R1"/>
    </sheetView>
  </sheetViews>
  <sheetFormatPr defaultRowHeight="12.75" x14ac:dyDescent="0.2"/>
  <cols>
    <col min="1" max="1" width="57.28515625" customWidth="1"/>
    <col min="2" max="17" width="5.7109375" customWidth="1"/>
    <col min="18" max="18" width="6.28515625" customWidth="1"/>
    <col min="19" max="22" width="5.7109375" customWidth="1"/>
    <col min="23" max="23" width="3.28515625" customWidth="1"/>
    <col min="24" max="24" width="45.7109375" customWidth="1"/>
  </cols>
  <sheetData>
    <row r="1" spans="1:22" s="151" customFormat="1" ht="18" customHeight="1" x14ac:dyDescent="0.25">
      <c r="A1" s="173" t="s">
        <v>147</v>
      </c>
      <c r="B1" s="173"/>
      <c r="C1" s="173"/>
      <c r="D1" s="173"/>
      <c r="E1" s="173"/>
      <c r="F1" s="173"/>
      <c r="G1" s="173"/>
      <c r="H1" s="173"/>
      <c r="I1" s="173"/>
      <c r="J1" s="173"/>
      <c r="K1" s="173"/>
      <c r="L1" s="173"/>
      <c r="M1" s="173"/>
      <c r="N1" s="173"/>
      <c r="O1" s="173"/>
      <c r="P1" s="173"/>
      <c r="Q1" s="173"/>
      <c r="R1" s="173"/>
      <c r="S1" s="87"/>
      <c r="T1" s="152" t="s">
        <v>208</v>
      </c>
      <c r="U1" s="152"/>
      <c r="V1" s="152"/>
    </row>
    <row r="2" spans="1:22" s="151" customFormat="1" ht="15" customHeight="1" x14ac:dyDescent="0.25">
      <c r="A2" s="85"/>
      <c r="B2" s="85"/>
      <c r="C2" s="85"/>
      <c r="D2" s="85"/>
      <c r="E2" s="85"/>
      <c r="F2" s="85"/>
      <c r="G2" s="85"/>
      <c r="H2" s="85"/>
      <c r="I2" s="85"/>
      <c r="J2" s="85"/>
      <c r="K2" s="85"/>
      <c r="L2" s="87"/>
      <c r="M2" s="141"/>
      <c r="N2" s="141"/>
      <c r="O2" s="87"/>
      <c r="Q2" s="87"/>
      <c r="R2" s="87"/>
      <c r="S2" s="87"/>
    </row>
    <row r="3" spans="1:22" ht="14.25" x14ac:dyDescent="0.2">
      <c r="A3" s="90" t="s">
        <v>148</v>
      </c>
      <c r="B3" s="34">
        <v>1979</v>
      </c>
      <c r="C3" s="34">
        <v>1980</v>
      </c>
      <c r="D3" s="34">
        <v>1981</v>
      </c>
      <c r="E3" s="34">
        <v>1982</v>
      </c>
      <c r="F3" s="34">
        <v>1983</v>
      </c>
      <c r="G3" s="34">
        <v>1984</v>
      </c>
      <c r="H3" s="34">
        <v>1985</v>
      </c>
      <c r="I3" s="34">
        <v>1986</v>
      </c>
      <c r="J3" s="34">
        <v>1987</v>
      </c>
      <c r="K3" s="34">
        <v>1988</v>
      </c>
      <c r="L3" s="34">
        <v>1989</v>
      </c>
      <c r="M3" s="34">
        <v>1990</v>
      </c>
      <c r="N3" s="34">
        <v>1991</v>
      </c>
      <c r="O3" s="34">
        <v>1992</v>
      </c>
      <c r="P3" s="34">
        <v>1993</v>
      </c>
      <c r="Q3" s="34">
        <v>1994</v>
      </c>
      <c r="R3" s="34">
        <v>1995</v>
      </c>
      <c r="S3" s="34">
        <v>1996</v>
      </c>
      <c r="T3" s="34">
        <v>1997</v>
      </c>
      <c r="U3" s="34">
        <v>1998</v>
      </c>
      <c r="V3" s="34">
        <v>1999</v>
      </c>
    </row>
    <row r="4" spans="1:22" x14ac:dyDescent="0.2">
      <c r="A4" s="87"/>
      <c r="B4" s="87"/>
      <c r="C4" s="87"/>
      <c r="D4" s="87"/>
      <c r="E4" s="34"/>
      <c r="F4" s="34"/>
      <c r="G4" s="34"/>
      <c r="H4" s="34"/>
      <c r="I4" s="34"/>
      <c r="J4" s="34"/>
      <c r="K4" s="34"/>
      <c r="L4" s="34"/>
      <c r="M4" s="34"/>
      <c r="N4" s="34"/>
      <c r="O4" s="86"/>
      <c r="P4" s="86"/>
      <c r="Q4" s="86"/>
      <c r="R4" s="86"/>
      <c r="S4" s="86"/>
    </row>
    <row r="5" spans="1:22" x14ac:dyDescent="0.2">
      <c r="A5" s="91" t="s">
        <v>176</v>
      </c>
      <c r="B5" s="87">
        <v>4</v>
      </c>
      <c r="C5" s="87">
        <v>7</v>
      </c>
      <c r="D5" s="87">
        <v>2</v>
      </c>
      <c r="E5" s="91">
        <v>1</v>
      </c>
      <c r="F5" s="91">
        <v>6</v>
      </c>
      <c r="G5" s="91">
        <v>2</v>
      </c>
      <c r="H5" s="91">
        <v>2</v>
      </c>
      <c r="I5" s="91">
        <v>5</v>
      </c>
      <c r="J5" s="91">
        <v>6</v>
      </c>
      <c r="K5" s="91">
        <v>0</v>
      </c>
      <c r="L5" s="121">
        <v>2</v>
      </c>
      <c r="M5" s="121">
        <v>2</v>
      </c>
      <c r="N5" s="91">
        <v>2</v>
      </c>
      <c r="O5" s="86">
        <v>4</v>
      </c>
      <c r="P5" s="86">
        <v>7</v>
      </c>
      <c r="Q5" s="86">
        <v>5</v>
      </c>
      <c r="R5" s="86">
        <v>9</v>
      </c>
      <c r="S5" s="86">
        <v>7</v>
      </c>
      <c r="T5">
        <v>5</v>
      </c>
      <c r="U5">
        <v>9</v>
      </c>
      <c r="V5">
        <v>9</v>
      </c>
    </row>
    <row r="6" spans="1:22" x14ac:dyDescent="0.2">
      <c r="A6" s="91" t="s">
        <v>177</v>
      </c>
      <c r="B6" s="87">
        <v>174</v>
      </c>
      <c r="C6" s="87">
        <v>136</v>
      </c>
      <c r="D6" s="87">
        <v>130</v>
      </c>
      <c r="E6" s="34">
        <v>123</v>
      </c>
      <c r="F6" s="34">
        <v>112</v>
      </c>
      <c r="G6" s="34">
        <v>106</v>
      </c>
      <c r="H6" s="34">
        <v>124</v>
      </c>
      <c r="I6" s="34">
        <v>109</v>
      </c>
      <c r="J6" s="34">
        <v>107</v>
      </c>
      <c r="K6" s="34">
        <v>116</v>
      </c>
      <c r="L6" s="42">
        <v>113</v>
      </c>
      <c r="M6" s="42">
        <v>104</v>
      </c>
      <c r="N6" s="34">
        <v>102</v>
      </c>
      <c r="O6" s="86">
        <v>97</v>
      </c>
      <c r="P6" s="86">
        <v>96</v>
      </c>
      <c r="Q6" s="86">
        <v>105</v>
      </c>
      <c r="R6" s="86">
        <v>133</v>
      </c>
      <c r="S6" s="86">
        <v>157</v>
      </c>
      <c r="T6">
        <v>200</v>
      </c>
      <c r="U6">
        <v>239</v>
      </c>
      <c r="V6">
        <v>264</v>
      </c>
    </row>
    <row r="7" spans="1:22" x14ac:dyDescent="0.2">
      <c r="A7" s="91" t="s">
        <v>178</v>
      </c>
      <c r="B7" s="87">
        <v>33</v>
      </c>
      <c r="C7" s="87">
        <v>37</v>
      </c>
      <c r="D7" s="87">
        <v>23</v>
      </c>
      <c r="E7" s="34">
        <v>44</v>
      </c>
      <c r="F7" s="34">
        <v>35</v>
      </c>
      <c r="G7" s="34">
        <v>40</v>
      </c>
      <c r="H7" s="34">
        <v>44</v>
      </c>
      <c r="I7" s="34">
        <v>67</v>
      </c>
      <c r="J7" s="34">
        <v>65</v>
      </c>
      <c r="K7" s="34">
        <v>85</v>
      </c>
      <c r="L7" s="42">
        <v>84</v>
      </c>
      <c r="M7" s="42">
        <v>70</v>
      </c>
      <c r="N7" s="34">
        <v>57</v>
      </c>
      <c r="O7" s="86">
        <v>46</v>
      </c>
      <c r="P7" s="86">
        <v>52</v>
      </c>
      <c r="Q7" s="86">
        <v>86</v>
      </c>
      <c r="R7" s="86">
        <v>86</v>
      </c>
      <c r="S7" s="86">
        <v>107</v>
      </c>
      <c r="T7">
        <v>87</v>
      </c>
      <c r="U7">
        <v>81</v>
      </c>
      <c r="V7">
        <v>85</v>
      </c>
    </row>
    <row r="8" spans="1:22" x14ac:dyDescent="0.2">
      <c r="A8" s="91" t="s">
        <v>179</v>
      </c>
      <c r="B8" s="87">
        <v>0</v>
      </c>
      <c r="C8" s="87">
        <v>0</v>
      </c>
      <c r="D8" s="87">
        <v>2</v>
      </c>
      <c r="E8" s="34">
        <v>1</v>
      </c>
      <c r="F8" s="34">
        <v>0</v>
      </c>
      <c r="G8" s="34">
        <v>0</v>
      </c>
      <c r="H8" s="34">
        <v>0</v>
      </c>
      <c r="I8" s="34">
        <v>0</v>
      </c>
      <c r="J8" s="34">
        <v>0</v>
      </c>
      <c r="K8" s="34">
        <v>0</v>
      </c>
      <c r="L8" s="42">
        <v>1</v>
      </c>
      <c r="M8" s="42">
        <v>1</v>
      </c>
      <c r="N8" s="34">
        <v>1</v>
      </c>
      <c r="O8" s="86">
        <v>0</v>
      </c>
      <c r="P8" s="86">
        <v>0</v>
      </c>
      <c r="Q8" s="86">
        <v>0</v>
      </c>
      <c r="R8" s="86">
        <v>1</v>
      </c>
      <c r="S8" s="86">
        <v>0</v>
      </c>
      <c r="T8">
        <v>0</v>
      </c>
      <c r="U8">
        <v>0</v>
      </c>
      <c r="V8">
        <v>0</v>
      </c>
    </row>
    <row r="9" spans="1:22" x14ac:dyDescent="0.2">
      <c r="A9" s="91" t="s">
        <v>180</v>
      </c>
      <c r="B9" s="87">
        <v>8</v>
      </c>
      <c r="C9" s="87">
        <v>8</v>
      </c>
      <c r="D9" s="87">
        <v>8</v>
      </c>
      <c r="E9" s="34">
        <v>9</v>
      </c>
      <c r="F9" s="34">
        <v>9</v>
      </c>
      <c r="G9" s="34">
        <v>11</v>
      </c>
      <c r="H9" s="34">
        <v>14</v>
      </c>
      <c r="I9" s="34">
        <v>10</v>
      </c>
      <c r="J9" s="34">
        <v>10</v>
      </c>
      <c r="K9" s="34">
        <v>9</v>
      </c>
      <c r="L9" s="42">
        <v>8</v>
      </c>
      <c r="M9" s="42">
        <v>6</v>
      </c>
      <c r="N9" s="34">
        <v>11</v>
      </c>
      <c r="O9" s="86">
        <v>8</v>
      </c>
      <c r="P9" s="86">
        <v>7</v>
      </c>
      <c r="Q9" s="86">
        <v>10</v>
      </c>
      <c r="R9" s="86">
        <v>19</v>
      </c>
      <c r="S9" s="86">
        <v>24</v>
      </c>
      <c r="T9">
        <v>32</v>
      </c>
      <c r="U9">
        <v>18</v>
      </c>
      <c r="V9">
        <v>17</v>
      </c>
    </row>
    <row r="10" spans="1:22" x14ac:dyDescent="0.2">
      <c r="A10" s="91" t="s">
        <v>181</v>
      </c>
      <c r="B10" s="87">
        <v>1</v>
      </c>
      <c r="C10" s="87">
        <v>2</v>
      </c>
      <c r="D10" s="87">
        <v>0</v>
      </c>
      <c r="E10" s="34">
        <v>0</v>
      </c>
      <c r="F10" s="34">
        <v>1</v>
      </c>
      <c r="G10" s="34">
        <v>0</v>
      </c>
      <c r="H10" s="34">
        <v>0</v>
      </c>
      <c r="I10" s="34">
        <v>3</v>
      </c>
      <c r="J10" s="34">
        <v>3</v>
      </c>
      <c r="K10" s="34">
        <v>2</v>
      </c>
      <c r="L10" s="42">
        <v>0</v>
      </c>
      <c r="M10" s="42">
        <v>0</v>
      </c>
      <c r="N10" s="34">
        <v>1</v>
      </c>
      <c r="O10" s="86">
        <v>3</v>
      </c>
      <c r="P10" s="86">
        <v>4</v>
      </c>
      <c r="Q10" s="86">
        <v>6</v>
      </c>
      <c r="R10" s="86">
        <v>1</v>
      </c>
      <c r="S10" s="86">
        <v>2</v>
      </c>
      <c r="T10">
        <v>9</v>
      </c>
      <c r="U10">
        <v>3</v>
      </c>
      <c r="V10">
        <v>8</v>
      </c>
    </row>
    <row r="11" spans="1:22" x14ac:dyDescent="0.2">
      <c r="A11" s="91" t="s">
        <v>182</v>
      </c>
      <c r="B11" s="87">
        <v>5</v>
      </c>
      <c r="C11" s="87">
        <v>4</v>
      </c>
      <c r="D11" s="87">
        <v>8</v>
      </c>
      <c r="E11" s="34">
        <v>8</v>
      </c>
      <c r="F11" s="34">
        <v>11</v>
      </c>
      <c r="G11" s="34">
        <v>18</v>
      </c>
      <c r="H11" s="34">
        <v>11</v>
      </c>
      <c r="I11" s="34">
        <v>13</v>
      </c>
      <c r="J11" s="34">
        <v>18</v>
      </c>
      <c r="K11" s="34">
        <v>21</v>
      </c>
      <c r="L11" s="42">
        <v>30</v>
      </c>
      <c r="M11" s="42">
        <v>31</v>
      </c>
      <c r="N11" s="34">
        <v>17</v>
      </c>
      <c r="O11" s="86">
        <v>14</v>
      </c>
      <c r="P11" s="86">
        <v>14</v>
      </c>
      <c r="Q11" s="86">
        <v>19</v>
      </c>
      <c r="R11" s="86">
        <v>17</v>
      </c>
      <c r="S11" s="86">
        <v>51</v>
      </c>
      <c r="T11">
        <v>40</v>
      </c>
      <c r="U11">
        <v>30</v>
      </c>
      <c r="V11">
        <v>28</v>
      </c>
    </row>
    <row r="12" spans="1:22" x14ac:dyDescent="0.2">
      <c r="A12" s="91" t="s">
        <v>183</v>
      </c>
      <c r="B12" s="87">
        <v>14</v>
      </c>
      <c r="C12" s="87">
        <v>13</v>
      </c>
      <c r="D12" s="87">
        <v>8</v>
      </c>
      <c r="E12" s="34">
        <v>3</v>
      </c>
      <c r="F12" s="34">
        <v>14</v>
      </c>
      <c r="G12" s="34">
        <v>11</v>
      </c>
      <c r="H12" s="34">
        <v>8</v>
      </c>
      <c r="I12" s="34">
        <v>10</v>
      </c>
      <c r="J12" s="34">
        <v>2</v>
      </c>
      <c r="K12" s="34">
        <v>5</v>
      </c>
      <c r="L12" s="42">
        <v>10</v>
      </c>
      <c r="M12" s="42">
        <v>10</v>
      </c>
      <c r="N12" s="34">
        <v>11</v>
      </c>
      <c r="O12" s="86">
        <v>12</v>
      </c>
      <c r="P12" s="86">
        <v>10</v>
      </c>
      <c r="Q12" s="86">
        <v>11</v>
      </c>
      <c r="R12" s="86">
        <v>9</v>
      </c>
      <c r="S12" s="86">
        <v>13</v>
      </c>
      <c r="T12">
        <v>13</v>
      </c>
      <c r="U12">
        <v>14</v>
      </c>
      <c r="V12">
        <v>24</v>
      </c>
    </row>
    <row r="13" spans="1:22" x14ac:dyDescent="0.2">
      <c r="A13" s="91" t="s">
        <v>184</v>
      </c>
      <c r="B13" s="87">
        <v>112</v>
      </c>
      <c r="C13" s="87">
        <v>101</v>
      </c>
      <c r="D13" s="87">
        <v>106</v>
      </c>
      <c r="E13" s="34">
        <v>91</v>
      </c>
      <c r="F13" s="34">
        <v>86</v>
      </c>
      <c r="G13" s="34">
        <v>97</v>
      </c>
      <c r="H13" s="34">
        <v>103</v>
      </c>
      <c r="I13" s="34">
        <v>78</v>
      </c>
      <c r="J13" s="34">
        <v>77</v>
      </c>
      <c r="K13" s="34">
        <v>93</v>
      </c>
      <c r="L13" s="42">
        <v>86</v>
      </c>
      <c r="M13" s="42">
        <v>98</v>
      </c>
      <c r="N13" s="34">
        <v>99</v>
      </c>
      <c r="O13" s="86">
        <v>87</v>
      </c>
      <c r="P13" s="86">
        <v>108</v>
      </c>
      <c r="Q13" s="86">
        <v>87</v>
      </c>
      <c r="R13" s="86">
        <v>84</v>
      </c>
      <c r="S13" s="86">
        <v>117</v>
      </c>
      <c r="T13">
        <v>116</v>
      </c>
      <c r="U13">
        <v>111</v>
      </c>
      <c r="V13">
        <v>122</v>
      </c>
    </row>
    <row r="14" spans="1:22" x14ac:dyDescent="0.2">
      <c r="A14" s="91" t="s">
        <v>185</v>
      </c>
      <c r="B14" s="87">
        <v>27</v>
      </c>
      <c r="C14" s="87">
        <v>45</v>
      </c>
      <c r="D14" s="87">
        <v>45</v>
      </c>
      <c r="E14" s="34">
        <v>61</v>
      </c>
      <c r="F14" s="34">
        <v>66</v>
      </c>
      <c r="G14" s="34">
        <v>67</v>
      </c>
      <c r="H14" s="34">
        <v>71</v>
      </c>
      <c r="I14" s="34">
        <v>72</v>
      </c>
      <c r="J14" s="34">
        <v>88</v>
      </c>
      <c r="K14" s="34">
        <v>86</v>
      </c>
      <c r="L14" s="42">
        <v>113</v>
      </c>
      <c r="M14" s="42">
        <v>109</v>
      </c>
      <c r="N14" s="34">
        <v>127</v>
      </c>
      <c r="O14" s="86">
        <v>135</v>
      </c>
      <c r="P14" s="86">
        <v>151</v>
      </c>
      <c r="Q14" s="86">
        <v>220</v>
      </c>
      <c r="R14" s="86">
        <v>268</v>
      </c>
      <c r="S14" s="86">
        <v>297</v>
      </c>
      <c r="T14">
        <v>358</v>
      </c>
      <c r="U14">
        <v>410</v>
      </c>
      <c r="V14">
        <v>464</v>
      </c>
    </row>
    <row r="15" spans="1:22" x14ac:dyDescent="0.2">
      <c r="A15" s="91" t="s">
        <v>204</v>
      </c>
      <c r="B15" s="91">
        <v>0</v>
      </c>
      <c r="C15" s="91">
        <v>0</v>
      </c>
      <c r="D15" s="91">
        <v>0</v>
      </c>
      <c r="E15" s="91">
        <v>0</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row>
    <row r="16" spans="1:22" x14ac:dyDescent="0.2">
      <c r="A16" s="91" t="s">
        <v>186</v>
      </c>
      <c r="B16" s="87">
        <v>11</v>
      </c>
      <c r="C16" s="87">
        <v>16</v>
      </c>
      <c r="D16" s="87">
        <v>16</v>
      </c>
      <c r="E16" s="91">
        <v>14</v>
      </c>
      <c r="F16" s="91">
        <v>11</v>
      </c>
      <c r="G16" s="91">
        <v>17</v>
      </c>
      <c r="H16" s="91">
        <v>18</v>
      </c>
      <c r="I16" s="91">
        <v>17</v>
      </c>
      <c r="J16" s="91">
        <v>8</v>
      </c>
      <c r="K16" s="91">
        <v>10</v>
      </c>
      <c r="L16" s="121">
        <v>2</v>
      </c>
      <c r="M16" s="121">
        <v>5</v>
      </c>
      <c r="N16" s="91">
        <v>3</v>
      </c>
      <c r="O16" s="86">
        <v>4</v>
      </c>
      <c r="P16" s="86">
        <v>2</v>
      </c>
      <c r="Q16" s="86">
        <v>1</v>
      </c>
      <c r="R16" s="86">
        <v>0</v>
      </c>
      <c r="S16" s="86">
        <v>0</v>
      </c>
      <c r="T16">
        <v>1</v>
      </c>
      <c r="U16">
        <v>0</v>
      </c>
      <c r="V16">
        <v>0</v>
      </c>
    </row>
    <row r="17" spans="1:22" x14ac:dyDescent="0.2">
      <c r="A17" s="91" t="s">
        <v>137</v>
      </c>
      <c r="B17" s="93">
        <v>389</v>
      </c>
      <c r="C17" s="93">
        <v>369</v>
      </c>
      <c r="D17" s="93">
        <v>348</v>
      </c>
      <c r="E17" s="93">
        <v>355</v>
      </c>
      <c r="F17" s="93">
        <v>351</v>
      </c>
      <c r="G17" s="93">
        <v>369</v>
      </c>
      <c r="H17" s="93">
        <v>395</v>
      </c>
      <c r="I17" s="93">
        <v>384</v>
      </c>
      <c r="J17" s="93">
        <v>384</v>
      </c>
      <c r="K17" s="93">
        <v>427</v>
      </c>
      <c r="L17" s="115">
        <v>449</v>
      </c>
      <c r="M17" s="115">
        <v>436</v>
      </c>
      <c r="N17" s="93">
        <v>431</v>
      </c>
      <c r="O17" s="93">
        <v>410</v>
      </c>
      <c r="P17" s="93">
        <v>451</v>
      </c>
      <c r="Q17" s="93">
        <v>550</v>
      </c>
      <c r="R17" s="93">
        <v>627</v>
      </c>
      <c r="S17" s="93">
        <v>775</v>
      </c>
      <c r="T17">
        <v>861</v>
      </c>
      <c r="U17">
        <v>915</v>
      </c>
      <c r="V17">
        <v>1021</v>
      </c>
    </row>
    <row r="18" spans="1:22" x14ac:dyDescent="0.2">
      <c r="A18" s="87"/>
      <c r="B18" s="87"/>
      <c r="C18" s="87"/>
      <c r="D18" s="87"/>
      <c r="E18" s="34"/>
      <c r="F18" s="34"/>
      <c r="G18" s="34"/>
      <c r="H18" s="34"/>
      <c r="I18" s="34"/>
      <c r="J18" s="34"/>
      <c r="K18" s="34"/>
      <c r="L18" s="42"/>
      <c r="M18" s="42"/>
      <c r="N18" s="34"/>
      <c r="O18" s="86"/>
      <c r="P18" s="86"/>
      <c r="Q18" s="86"/>
      <c r="R18" s="86"/>
      <c r="S18" s="86"/>
    </row>
    <row r="19" spans="1:22" x14ac:dyDescent="0.2">
      <c r="A19" s="92" t="s">
        <v>149</v>
      </c>
      <c r="B19" s="87"/>
      <c r="C19" s="87"/>
      <c r="D19" s="87"/>
      <c r="E19" s="34"/>
      <c r="F19" s="34"/>
      <c r="G19" s="34"/>
      <c r="H19" s="34"/>
      <c r="I19" s="34"/>
      <c r="J19" s="34"/>
      <c r="K19" s="34"/>
      <c r="L19" s="42"/>
      <c r="M19" s="42"/>
      <c r="N19" s="34"/>
      <c r="O19" s="86"/>
      <c r="P19" s="86"/>
      <c r="Q19" s="86"/>
      <c r="R19" s="86"/>
      <c r="S19" s="86"/>
    </row>
    <row r="20" spans="1:22" x14ac:dyDescent="0.2">
      <c r="A20" s="91" t="s">
        <v>188</v>
      </c>
      <c r="B20" s="87">
        <v>4</v>
      </c>
      <c r="C20" s="87">
        <v>4</v>
      </c>
      <c r="D20" s="87">
        <v>1</v>
      </c>
      <c r="E20" s="34">
        <v>0</v>
      </c>
      <c r="F20" s="34">
        <v>2</v>
      </c>
      <c r="G20" s="34">
        <v>2</v>
      </c>
      <c r="H20" s="34">
        <v>1</v>
      </c>
      <c r="I20" s="34">
        <v>2</v>
      </c>
      <c r="J20" s="34">
        <v>2</v>
      </c>
      <c r="K20" s="34">
        <v>0</v>
      </c>
      <c r="L20" s="42">
        <v>0</v>
      </c>
      <c r="M20" s="42">
        <v>0</v>
      </c>
      <c r="N20" s="34">
        <v>1</v>
      </c>
      <c r="O20" s="86">
        <v>0</v>
      </c>
      <c r="P20" s="86">
        <v>0</v>
      </c>
      <c r="Q20" s="86">
        <v>0</v>
      </c>
      <c r="R20" s="86">
        <v>2</v>
      </c>
      <c r="S20" s="86">
        <v>1</v>
      </c>
      <c r="T20">
        <v>0</v>
      </c>
      <c r="U20">
        <v>0</v>
      </c>
      <c r="V20">
        <v>2</v>
      </c>
    </row>
    <row r="21" spans="1:22" x14ac:dyDescent="0.2">
      <c r="A21" s="91" t="s">
        <v>189</v>
      </c>
      <c r="B21" s="87">
        <v>0</v>
      </c>
      <c r="C21" s="87">
        <v>1</v>
      </c>
      <c r="D21" s="87">
        <v>0</v>
      </c>
      <c r="E21" s="34">
        <v>1</v>
      </c>
      <c r="F21" s="34">
        <v>0</v>
      </c>
      <c r="G21" s="34">
        <v>0</v>
      </c>
      <c r="H21" s="34">
        <v>0</v>
      </c>
      <c r="I21" s="34">
        <v>0</v>
      </c>
      <c r="J21" s="34">
        <v>0</v>
      </c>
      <c r="K21" s="34">
        <v>0</v>
      </c>
      <c r="L21" s="42">
        <v>1</v>
      </c>
      <c r="M21" s="42">
        <v>0</v>
      </c>
      <c r="N21" s="34">
        <v>0</v>
      </c>
      <c r="O21" s="86">
        <v>0</v>
      </c>
      <c r="P21" s="86">
        <v>0</v>
      </c>
      <c r="Q21" s="86">
        <v>1</v>
      </c>
      <c r="R21" s="86">
        <v>0</v>
      </c>
      <c r="S21" s="86">
        <v>0</v>
      </c>
      <c r="T21">
        <v>0</v>
      </c>
      <c r="U21">
        <v>1</v>
      </c>
      <c r="V21">
        <v>2</v>
      </c>
    </row>
    <row r="22" spans="1:22" x14ac:dyDescent="0.2">
      <c r="A22" s="91" t="s">
        <v>190</v>
      </c>
      <c r="B22" s="87">
        <v>0</v>
      </c>
      <c r="C22" s="87">
        <v>2</v>
      </c>
      <c r="D22" s="87">
        <v>0</v>
      </c>
      <c r="E22" s="34">
        <v>0</v>
      </c>
      <c r="F22" s="34">
        <v>3</v>
      </c>
      <c r="G22" s="34">
        <v>0</v>
      </c>
      <c r="H22" s="34">
        <v>1</v>
      </c>
      <c r="I22" s="34">
        <v>2</v>
      </c>
      <c r="J22" s="34">
        <v>1</v>
      </c>
      <c r="K22" s="34">
        <v>0</v>
      </c>
      <c r="L22" s="42">
        <v>1</v>
      </c>
      <c r="M22" s="42">
        <v>1</v>
      </c>
      <c r="N22" s="34">
        <v>0</v>
      </c>
      <c r="O22" s="86">
        <v>2</v>
      </c>
      <c r="P22" s="86">
        <v>3</v>
      </c>
      <c r="Q22" s="86">
        <v>1</v>
      </c>
      <c r="R22" s="86">
        <v>1</v>
      </c>
      <c r="S22" s="86">
        <v>4</v>
      </c>
      <c r="T22">
        <v>1</v>
      </c>
      <c r="U22">
        <v>5</v>
      </c>
      <c r="V22">
        <v>2</v>
      </c>
    </row>
    <row r="23" spans="1:22" x14ac:dyDescent="0.2">
      <c r="A23" s="91" t="s">
        <v>193</v>
      </c>
      <c r="B23" s="91">
        <v>0</v>
      </c>
      <c r="C23" s="91">
        <v>0</v>
      </c>
      <c r="D23" s="91">
        <v>0</v>
      </c>
      <c r="E23" s="91">
        <v>0</v>
      </c>
      <c r="F23" s="91">
        <v>0</v>
      </c>
      <c r="G23" s="91">
        <v>0</v>
      </c>
      <c r="H23" s="91">
        <v>0</v>
      </c>
      <c r="I23" s="91">
        <v>0</v>
      </c>
      <c r="J23" s="91">
        <v>0</v>
      </c>
      <c r="K23" s="91">
        <v>0</v>
      </c>
      <c r="L23" s="91">
        <v>0</v>
      </c>
      <c r="M23" s="91">
        <v>0</v>
      </c>
      <c r="N23" s="91">
        <v>0</v>
      </c>
      <c r="O23" s="91">
        <v>0</v>
      </c>
      <c r="P23" s="91">
        <v>0</v>
      </c>
      <c r="Q23" s="91">
        <v>0</v>
      </c>
      <c r="R23" s="91">
        <v>0</v>
      </c>
      <c r="S23" s="91">
        <v>0</v>
      </c>
      <c r="T23" s="91">
        <v>0</v>
      </c>
      <c r="U23" s="91">
        <v>0</v>
      </c>
      <c r="V23" s="91">
        <v>0</v>
      </c>
    </row>
    <row r="24" spans="1:22" x14ac:dyDescent="0.2">
      <c r="A24" s="91" t="s">
        <v>194</v>
      </c>
      <c r="B24" s="91">
        <v>0</v>
      </c>
      <c r="C24" s="91">
        <v>0</v>
      </c>
      <c r="D24" s="91">
        <v>0</v>
      </c>
      <c r="E24" s="91">
        <v>0</v>
      </c>
      <c r="F24" s="91">
        <v>0</v>
      </c>
      <c r="G24" s="91">
        <v>0</v>
      </c>
      <c r="H24" s="91">
        <v>0</v>
      </c>
      <c r="I24" s="91">
        <v>0</v>
      </c>
      <c r="J24" s="91">
        <v>0</v>
      </c>
      <c r="K24" s="91">
        <v>0</v>
      </c>
      <c r="L24" s="91">
        <v>0</v>
      </c>
      <c r="M24" s="91">
        <v>0</v>
      </c>
      <c r="N24" s="91">
        <v>0</v>
      </c>
      <c r="O24" s="91">
        <v>0</v>
      </c>
      <c r="P24" s="91">
        <v>0</v>
      </c>
      <c r="Q24" s="91">
        <v>0</v>
      </c>
      <c r="R24" s="91">
        <v>0</v>
      </c>
      <c r="S24" s="91">
        <v>0</v>
      </c>
      <c r="T24" s="91">
        <v>0</v>
      </c>
      <c r="U24" s="91">
        <v>0</v>
      </c>
      <c r="V24" s="91">
        <v>0</v>
      </c>
    </row>
    <row r="25" spans="1:22" x14ac:dyDescent="0.2">
      <c r="A25" s="91" t="s">
        <v>195</v>
      </c>
      <c r="B25" s="91">
        <v>0</v>
      </c>
      <c r="C25" s="91">
        <v>0</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row>
    <row r="26" spans="1:22" x14ac:dyDescent="0.2">
      <c r="A26" s="91" t="s">
        <v>191</v>
      </c>
      <c r="B26" s="87">
        <v>0</v>
      </c>
      <c r="C26" s="87">
        <v>0</v>
      </c>
      <c r="D26" s="87">
        <v>1</v>
      </c>
      <c r="E26" s="34">
        <v>0</v>
      </c>
      <c r="F26" s="34">
        <v>1</v>
      </c>
      <c r="G26" s="34">
        <v>0</v>
      </c>
      <c r="H26" s="34">
        <v>0</v>
      </c>
      <c r="I26" s="34">
        <v>1</v>
      </c>
      <c r="J26" s="34">
        <v>3</v>
      </c>
      <c r="K26" s="34">
        <v>0</v>
      </c>
      <c r="L26" s="42">
        <v>0</v>
      </c>
      <c r="M26" s="42">
        <v>1</v>
      </c>
      <c r="N26" s="34">
        <v>1</v>
      </c>
      <c r="O26" s="86">
        <v>2</v>
      </c>
      <c r="P26" s="86">
        <v>4</v>
      </c>
      <c r="Q26" s="86">
        <v>3</v>
      </c>
      <c r="R26" s="86">
        <v>6</v>
      </c>
      <c r="S26" s="86">
        <v>2</v>
      </c>
      <c r="T26">
        <v>3</v>
      </c>
      <c r="U26">
        <v>3</v>
      </c>
      <c r="V26">
        <v>3</v>
      </c>
    </row>
    <row r="27" spans="1:22" x14ac:dyDescent="0.2">
      <c r="A27" s="91" t="s">
        <v>192</v>
      </c>
      <c r="B27" s="87">
        <v>0</v>
      </c>
      <c r="C27" s="87">
        <v>0</v>
      </c>
      <c r="D27" s="87">
        <v>0</v>
      </c>
      <c r="E27" s="34">
        <v>0</v>
      </c>
      <c r="F27" s="34">
        <v>0</v>
      </c>
      <c r="G27" s="34">
        <v>0</v>
      </c>
      <c r="H27" s="34">
        <v>0</v>
      </c>
      <c r="I27" s="34">
        <v>0</v>
      </c>
      <c r="J27" s="34">
        <v>0</v>
      </c>
      <c r="K27" s="34">
        <v>0</v>
      </c>
      <c r="L27" s="42">
        <v>0</v>
      </c>
      <c r="M27" s="42">
        <v>0</v>
      </c>
      <c r="N27" s="34">
        <v>0</v>
      </c>
      <c r="O27" s="86">
        <v>0</v>
      </c>
      <c r="P27" s="86">
        <v>0</v>
      </c>
      <c r="Q27" s="86">
        <v>0</v>
      </c>
      <c r="R27" s="86">
        <v>0</v>
      </c>
      <c r="S27" s="86">
        <v>0</v>
      </c>
      <c r="T27">
        <v>1</v>
      </c>
      <c r="U27">
        <v>0</v>
      </c>
      <c r="V27">
        <v>0</v>
      </c>
    </row>
    <row r="28" spans="1:22" x14ac:dyDescent="0.2">
      <c r="A28" s="91" t="s">
        <v>150</v>
      </c>
      <c r="B28" s="87">
        <f t="shared" ref="B28:S28" si="0">SUM(B20:B27)</f>
        <v>4</v>
      </c>
      <c r="C28" s="87">
        <f t="shared" si="0"/>
        <v>7</v>
      </c>
      <c r="D28" s="87">
        <f t="shared" si="0"/>
        <v>2</v>
      </c>
      <c r="E28" s="87">
        <f t="shared" si="0"/>
        <v>1</v>
      </c>
      <c r="F28" s="87">
        <f t="shared" si="0"/>
        <v>6</v>
      </c>
      <c r="G28" s="87">
        <f t="shared" si="0"/>
        <v>2</v>
      </c>
      <c r="H28" s="87">
        <f t="shared" si="0"/>
        <v>2</v>
      </c>
      <c r="I28" s="87">
        <f t="shared" si="0"/>
        <v>5</v>
      </c>
      <c r="J28" s="87">
        <f t="shared" si="0"/>
        <v>6</v>
      </c>
      <c r="K28" s="87">
        <f t="shared" si="0"/>
        <v>0</v>
      </c>
      <c r="L28" s="122">
        <f t="shared" si="0"/>
        <v>2</v>
      </c>
      <c r="M28" s="122">
        <f t="shared" si="0"/>
        <v>2</v>
      </c>
      <c r="N28" s="87">
        <f t="shared" si="0"/>
        <v>2</v>
      </c>
      <c r="O28" s="87">
        <f t="shared" si="0"/>
        <v>4</v>
      </c>
      <c r="P28" s="87">
        <f t="shared" si="0"/>
        <v>7</v>
      </c>
      <c r="Q28" s="87">
        <f t="shared" si="0"/>
        <v>5</v>
      </c>
      <c r="R28" s="87">
        <f t="shared" si="0"/>
        <v>9</v>
      </c>
      <c r="S28" s="87">
        <f t="shared" si="0"/>
        <v>7</v>
      </c>
      <c r="T28" s="87">
        <f t="shared" ref="T28:V28" si="1">SUM(T20:T27)</f>
        <v>5</v>
      </c>
      <c r="U28" s="87">
        <f t="shared" si="1"/>
        <v>9</v>
      </c>
      <c r="V28" s="87">
        <f t="shared" si="1"/>
        <v>9</v>
      </c>
    </row>
    <row r="29" spans="1:22" x14ac:dyDescent="0.2">
      <c r="A29" s="91"/>
      <c r="B29" s="87"/>
      <c r="C29" s="87"/>
      <c r="D29" s="87"/>
      <c r="E29" s="87"/>
      <c r="F29" s="87"/>
      <c r="G29" s="87"/>
      <c r="H29" s="87"/>
      <c r="I29" s="87"/>
      <c r="J29" s="87"/>
      <c r="K29" s="87"/>
      <c r="L29" s="122"/>
      <c r="M29" s="122"/>
      <c r="N29" s="87"/>
      <c r="O29" s="87"/>
      <c r="P29" s="87"/>
      <c r="Q29" s="87"/>
      <c r="R29" s="87"/>
      <c r="S29" s="87"/>
    </row>
    <row r="30" spans="1:22" x14ac:dyDescent="0.2">
      <c r="A30" s="92" t="s">
        <v>151</v>
      </c>
      <c r="B30" s="87"/>
      <c r="C30" s="87"/>
      <c r="D30" s="87"/>
      <c r="E30" s="87"/>
      <c r="F30" s="87"/>
      <c r="G30" s="87"/>
      <c r="H30" s="87"/>
      <c r="I30" s="87"/>
      <c r="J30" s="87"/>
      <c r="K30" s="87"/>
      <c r="L30" s="122"/>
      <c r="M30" s="122"/>
      <c r="N30" s="87"/>
      <c r="O30" s="87"/>
      <c r="P30" s="87"/>
      <c r="Q30" s="87"/>
      <c r="R30" s="87"/>
      <c r="S30" s="87"/>
    </row>
    <row r="31" spans="1:22" x14ac:dyDescent="0.2">
      <c r="A31" s="91" t="s">
        <v>205</v>
      </c>
      <c r="B31" s="87"/>
      <c r="C31" s="87"/>
      <c r="D31" s="87"/>
      <c r="E31" s="87"/>
      <c r="F31" s="87"/>
      <c r="G31" s="87"/>
      <c r="H31" s="87"/>
      <c r="I31" s="87"/>
      <c r="J31" s="87"/>
      <c r="K31" s="87"/>
      <c r="L31" s="122"/>
      <c r="M31" s="122"/>
      <c r="N31" s="87"/>
      <c r="O31" s="87"/>
      <c r="P31" s="87"/>
      <c r="Q31" s="87"/>
      <c r="R31" s="87"/>
      <c r="S31" s="87"/>
    </row>
    <row r="32" spans="1:22" x14ac:dyDescent="0.2">
      <c r="A32" s="87"/>
      <c r="B32" s="87"/>
      <c r="C32" s="87"/>
      <c r="D32" s="87"/>
      <c r="E32" s="34"/>
      <c r="F32" s="34"/>
      <c r="G32" s="34"/>
      <c r="H32" s="34"/>
      <c r="I32" s="34"/>
      <c r="J32" s="34"/>
      <c r="K32" s="34"/>
      <c r="L32" s="42"/>
      <c r="M32" s="42"/>
      <c r="N32" s="34"/>
      <c r="O32" s="86"/>
      <c r="P32" s="86"/>
      <c r="Q32" s="86"/>
      <c r="R32" s="86"/>
      <c r="S32" s="86"/>
    </row>
    <row r="33" spans="1:22" x14ac:dyDescent="0.2">
      <c r="A33" s="92" t="s">
        <v>187</v>
      </c>
      <c r="B33" s="87"/>
      <c r="C33" s="87"/>
      <c r="D33" s="87"/>
      <c r="E33" s="34"/>
      <c r="F33" s="34"/>
      <c r="G33" s="34"/>
      <c r="H33" s="34"/>
      <c r="I33" s="34"/>
      <c r="J33" s="34"/>
      <c r="K33" s="34"/>
      <c r="L33" s="42"/>
      <c r="M33" s="42"/>
      <c r="N33" s="34"/>
      <c r="O33" s="86"/>
      <c r="P33" s="86"/>
      <c r="Q33" s="86"/>
      <c r="R33" s="86"/>
      <c r="S33" s="86"/>
    </row>
    <row r="34" spans="1:22" x14ac:dyDescent="0.2">
      <c r="A34" s="91" t="s">
        <v>196</v>
      </c>
      <c r="B34" s="87">
        <v>1</v>
      </c>
      <c r="C34" s="87">
        <v>0</v>
      </c>
      <c r="D34" s="87">
        <v>0</v>
      </c>
      <c r="E34" s="34">
        <v>0</v>
      </c>
      <c r="F34" s="34">
        <v>0</v>
      </c>
      <c r="G34" s="34">
        <v>0</v>
      </c>
      <c r="H34" s="34">
        <v>0</v>
      </c>
      <c r="I34" s="34">
        <v>0</v>
      </c>
      <c r="J34" s="34">
        <v>0</v>
      </c>
      <c r="K34" s="34">
        <v>0</v>
      </c>
      <c r="L34" s="42">
        <v>0</v>
      </c>
      <c r="M34" s="42">
        <v>0</v>
      </c>
      <c r="N34" s="34">
        <v>0</v>
      </c>
      <c r="O34" s="86">
        <v>0</v>
      </c>
      <c r="P34" s="86">
        <v>0</v>
      </c>
      <c r="Q34" s="86">
        <v>0</v>
      </c>
      <c r="R34" s="86">
        <v>0</v>
      </c>
      <c r="S34" s="86">
        <v>0</v>
      </c>
      <c r="T34">
        <v>1</v>
      </c>
      <c r="U34">
        <v>0</v>
      </c>
      <c r="V34">
        <v>0</v>
      </c>
    </row>
    <row r="35" spans="1:22" x14ac:dyDescent="0.2">
      <c r="A35" s="131" t="s">
        <v>197</v>
      </c>
      <c r="B35" s="132">
        <v>9</v>
      </c>
      <c r="C35" s="132">
        <v>11</v>
      </c>
      <c r="D35" s="132">
        <v>15</v>
      </c>
      <c r="E35" s="132">
        <v>13</v>
      </c>
      <c r="F35" s="132">
        <v>8</v>
      </c>
      <c r="G35" s="132">
        <v>7</v>
      </c>
      <c r="H35" s="132">
        <v>5</v>
      </c>
      <c r="I35" s="132">
        <v>7</v>
      </c>
      <c r="J35" s="132">
        <v>7</v>
      </c>
      <c r="K35" s="132">
        <v>8</v>
      </c>
      <c r="L35" s="133">
        <v>0</v>
      </c>
      <c r="M35" s="133">
        <v>0</v>
      </c>
      <c r="N35" s="132">
        <v>0</v>
      </c>
      <c r="O35" s="134">
        <v>2</v>
      </c>
      <c r="P35" s="134">
        <v>0</v>
      </c>
      <c r="Q35" s="134">
        <v>0</v>
      </c>
      <c r="R35" s="134">
        <v>0</v>
      </c>
      <c r="S35" s="134">
        <v>0</v>
      </c>
      <c r="T35" s="135">
        <v>0</v>
      </c>
      <c r="U35" s="135">
        <v>0</v>
      </c>
      <c r="V35" s="135">
        <v>0</v>
      </c>
    </row>
    <row r="36" spans="1:22" x14ac:dyDescent="0.2">
      <c r="A36" s="91" t="s">
        <v>198</v>
      </c>
      <c r="B36" s="87">
        <v>1</v>
      </c>
      <c r="C36" s="87">
        <v>0</v>
      </c>
      <c r="D36" s="87">
        <v>0</v>
      </c>
      <c r="E36" s="34">
        <v>0</v>
      </c>
      <c r="F36" s="34">
        <v>0</v>
      </c>
      <c r="G36" s="34">
        <v>1</v>
      </c>
      <c r="H36" s="34">
        <v>0</v>
      </c>
      <c r="I36" s="34">
        <v>0</v>
      </c>
      <c r="J36" s="34">
        <v>0</v>
      </c>
      <c r="K36" s="34">
        <v>1</v>
      </c>
      <c r="L36" s="42">
        <v>0</v>
      </c>
      <c r="M36" s="42">
        <v>0</v>
      </c>
      <c r="N36" s="34">
        <v>0</v>
      </c>
      <c r="O36" s="86">
        <v>0</v>
      </c>
      <c r="P36" s="86">
        <v>0</v>
      </c>
      <c r="Q36" s="86">
        <v>1</v>
      </c>
      <c r="R36" s="86">
        <v>0</v>
      </c>
      <c r="S36" s="86">
        <v>0</v>
      </c>
      <c r="T36">
        <v>0</v>
      </c>
      <c r="U36">
        <v>0</v>
      </c>
      <c r="V36">
        <v>0</v>
      </c>
    </row>
    <row r="37" spans="1:22" x14ac:dyDescent="0.2">
      <c r="A37" s="91" t="s">
        <v>199</v>
      </c>
      <c r="B37" s="91">
        <v>0</v>
      </c>
      <c r="C37" s="91">
        <v>0</v>
      </c>
      <c r="D37" s="91">
        <v>0</v>
      </c>
      <c r="E37" s="91">
        <v>0</v>
      </c>
      <c r="F37" s="91">
        <v>0</v>
      </c>
      <c r="G37" s="91">
        <v>0</v>
      </c>
      <c r="H37" s="91">
        <v>0</v>
      </c>
      <c r="I37" s="91">
        <v>0</v>
      </c>
      <c r="J37" s="91">
        <v>0</v>
      </c>
      <c r="K37" s="91">
        <v>0</v>
      </c>
      <c r="L37" s="91">
        <v>0</v>
      </c>
      <c r="M37" s="91">
        <v>0</v>
      </c>
      <c r="N37" s="91">
        <v>0</v>
      </c>
      <c r="O37" s="91">
        <v>0</v>
      </c>
      <c r="P37" s="91">
        <v>0</v>
      </c>
      <c r="Q37" s="91">
        <v>0</v>
      </c>
      <c r="R37" s="91">
        <v>0</v>
      </c>
      <c r="S37" s="91">
        <v>0</v>
      </c>
      <c r="T37" s="91">
        <v>0</v>
      </c>
      <c r="U37" s="91">
        <v>0</v>
      </c>
      <c r="V37" s="91">
        <v>0</v>
      </c>
    </row>
    <row r="38" spans="1:22" x14ac:dyDescent="0.2">
      <c r="A38" s="91" t="s">
        <v>200</v>
      </c>
      <c r="B38" s="91">
        <v>0</v>
      </c>
      <c r="C38" s="91">
        <v>0</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91">
        <v>0</v>
      </c>
      <c r="V38" s="91">
        <v>0</v>
      </c>
    </row>
    <row r="39" spans="1:22" x14ac:dyDescent="0.2">
      <c r="A39" s="91" t="s">
        <v>201</v>
      </c>
      <c r="B39" s="91">
        <v>0</v>
      </c>
      <c r="C39" s="91">
        <v>0</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91">
        <v>0</v>
      </c>
      <c r="V39" s="91">
        <v>0</v>
      </c>
    </row>
    <row r="40" spans="1:22" x14ac:dyDescent="0.2">
      <c r="A40" s="91" t="s">
        <v>202</v>
      </c>
      <c r="B40" s="87">
        <v>0</v>
      </c>
      <c r="C40" s="87">
        <v>5</v>
      </c>
      <c r="D40" s="87">
        <v>1</v>
      </c>
      <c r="E40" s="34">
        <v>1</v>
      </c>
      <c r="F40" s="34">
        <v>3</v>
      </c>
      <c r="G40" s="34">
        <v>9</v>
      </c>
      <c r="H40" s="34">
        <v>13</v>
      </c>
      <c r="I40" s="34">
        <v>10</v>
      </c>
      <c r="J40" s="34">
        <v>1</v>
      </c>
      <c r="K40" s="34">
        <v>1</v>
      </c>
      <c r="L40" s="34">
        <v>2</v>
      </c>
      <c r="M40" s="34">
        <v>5</v>
      </c>
      <c r="N40" s="34">
        <v>3</v>
      </c>
      <c r="O40" s="86">
        <v>2</v>
      </c>
      <c r="P40" s="86">
        <v>2</v>
      </c>
      <c r="Q40" s="86">
        <v>0</v>
      </c>
      <c r="R40" s="86">
        <v>0</v>
      </c>
      <c r="S40" s="86">
        <v>0</v>
      </c>
      <c r="T40">
        <v>0</v>
      </c>
      <c r="U40">
        <v>0</v>
      </c>
      <c r="V40">
        <v>0</v>
      </c>
    </row>
    <row r="41" spans="1:22" x14ac:dyDescent="0.2">
      <c r="A41" s="91" t="s">
        <v>203</v>
      </c>
      <c r="B41" s="87">
        <f t="shared" ref="B41:S41" si="2">SUM(B34:B40)</f>
        <v>11</v>
      </c>
      <c r="C41" s="87">
        <f t="shared" si="2"/>
        <v>16</v>
      </c>
      <c r="D41" s="87">
        <f t="shared" si="2"/>
        <v>16</v>
      </c>
      <c r="E41" s="87">
        <f t="shared" si="2"/>
        <v>14</v>
      </c>
      <c r="F41" s="87">
        <f t="shared" si="2"/>
        <v>11</v>
      </c>
      <c r="G41" s="87">
        <f t="shared" si="2"/>
        <v>17</v>
      </c>
      <c r="H41" s="87">
        <f t="shared" si="2"/>
        <v>18</v>
      </c>
      <c r="I41" s="87">
        <f t="shared" si="2"/>
        <v>17</v>
      </c>
      <c r="J41" s="87">
        <f t="shared" si="2"/>
        <v>8</v>
      </c>
      <c r="K41" s="87">
        <f t="shared" si="2"/>
        <v>10</v>
      </c>
      <c r="L41" s="87">
        <f t="shared" si="2"/>
        <v>2</v>
      </c>
      <c r="M41" s="87">
        <f t="shared" si="2"/>
        <v>5</v>
      </c>
      <c r="N41" s="87">
        <f t="shared" si="2"/>
        <v>3</v>
      </c>
      <c r="O41" s="87">
        <f t="shared" si="2"/>
        <v>4</v>
      </c>
      <c r="P41" s="87">
        <f t="shared" si="2"/>
        <v>2</v>
      </c>
      <c r="Q41" s="87">
        <f t="shared" si="2"/>
        <v>1</v>
      </c>
      <c r="R41" s="87">
        <f t="shared" si="2"/>
        <v>0</v>
      </c>
      <c r="S41" s="87">
        <f t="shared" si="2"/>
        <v>0</v>
      </c>
      <c r="T41" s="87">
        <f t="shared" ref="T41:V41" si="3">SUM(T34:T40)</f>
        <v>1</v>
      </c>
      <c r="U41" s="87">
        <f t="shared" si="3"/>
        <v>0</v>
      </c>
      <c r="V41" s="87">
        <f t="shared" si="3"/>
        <v>0</v>
      </c>
    </row>
    <row r="42" spans="1:22" ht="13.5" thickBot="1" x14ac:dyDescent="0.25">
      <c r="A42" s="44"/>
      <c r="B42" s="45"/>
      <c r="C42" s="45"/>
      <c r="D42" s="45"/>
      <c r="E42" s="45"/>
      <c r="F42" s="45"/>
      <c r="G42" s="45"/>
      <c r="H42" s="45"/>
      <c r="I42" s="45"/>
      <c r="J42" s="45"/>
      <c r="K42" s="45"/>
      <c r="L42" s="45"/>
      <c r="M42" s="45"/>
      <c r="N42" s="45"/>
      <c r="O42" s="45"/>
      <c r="P42" s="45"/>
      <c r="Q42" s="45"/>
      <c r="R42" s="45"/>
      <c r="S42" s="45"/>
      <c r="T42" s="45"/>
      <c r="U42" s="45"/>
      <c r="V42" s="45"/>
    </row>
    <row r="43" spans="1:22" x14ac:dyDescent="0.2">
      <c r="A43" s="40"/>
      <c r="B43" s="38"/>
      <c r="C43" s="38"/>
      <c r="D43" s="38"/>
      <c r="E43" s="38"/>
      <c r="F43" s="38"/>
      <c r="G43" s="38"/>
      <c r="H43" s="38"/>
      <c r="I43" s="42"/>
      <c r="J43" s="38"/>
      <c r="K43" s="38"/>
      <c r="L43" s="38"/>
      <c r="M43" s="38"/>
      <c r="N43" s="34"/>
      <c r="O43" s="34"/>
      <c r="P43" s="34"/>
      <c r="Q43" s="34"/>
      <c r="R43" s="34"/>
      <c r="S43" s="34"/>
    </row>
    <row r="44" spans="1:22" x14ac:dyDescent="0.2">
      <c r="A44" s="88" t="s">
        <v>62</v>
      </c>
      <c r="B44" s="38"/>
      <c r="C44" s="38"/>
      <c r="D44" s="38"/>
      <c r="E44" s="38"/>
      <c r="F44" s="38"/>
      <c r="G44" s="38"/>
      <c r="H44" s="38"/>
      <c r="I44" s="42"/>
      <c r="J44" s="38"/>
      <c r="K44" s="38"/>
      <c r="L44" s="38"/>
      <c r="M44" s="38"/>
      <c r="N44" s="34"/>
      <c r="O44" s="34"/>
      <c r="P44" s="34"/>
      <c r="Q44" s="34"/>
      <c r="R44" s="34"/>
      <c r="S44" s="34"/>
    </row>
    <row r="45" spans="1:22" ht="12.75" customHeight="1" x14ac:dyDescent="0.2">
      <c r="A45" s="174" t="s">
        <v>211</v>
      </c>
      <c r="B45" s="174"/>
      <c r="C45" s="174"/>
      <c r="D45" s="174"/>
      <c r="E45" s="174"/>
      <c r="F45" s="174"/>
      <c r="G45" s="128"/>
      <c r="H45" s="128"/>
      <c r="I45" s="128"/>
      <c r="J45" s="128"/>
      <c r="K45" s="128"/>
      <c r="L45" s="128"/>
      <c r="M45" s="128"/>
      <c r="N45" s="128"/>
      <c r="O45" s="128"/>
      <c r="P45" s="128"/>
      <c r="Q45" s="34"/>
      <c r="R45" s="34"/>
      <c r="S45" s="34"/>
    </row>
    <row r="46" spans="1:22" x14ac:dyDescent="0.2">
      <c r="A46" s="113"/>
      <c r="B46" s="89"/>
      <c r="C46" s="34"/>
      <c r="D46" s="34"/>
      <c r="E46" s="34"/>
      <c r="F46" s="34"/>
      <c r="G46" s="34"/>
      <c r="H46" s="34"/>
      <c r="I46" s="34"/>
      <c r="J46" s="34"/>
      <c r="K46" s="34"/>
      <c r="L46" s="34"/>
      <c r="M46" s="34"/>
      <c r="N46" s="34"/>
      <c r="O46" s="34"/>
      <c r="P46" s="34"/>
      <c r="Q46" s="34"/>
      <c r="R46" s="34"/>
      <c r="S46" s="34"/>
    </row>
    <row r="47" spans="1:22" x14ac:dyDescent="0.2">
      <c r="A47" s="113" t="s">
        <v>222</v>
      </c>
      <c r="B47" s="34"/>
      <c r="C47" s="34"/>
      <c r="D47" s="34"/>
      <c r="E47" s="34"/>
      <c r="F47" s="34"/>
      <c r="G47" s="34"/>
      <c r="H47" s="34"/>
      <c r="I47" s="34"/>
      <c r="J47" s="34"/>
      <c r="K47" s="34"/>
      <c r="L47" s="34"/>
      <c r="M47" s="34"/>
      <c r="N47" s="34"/>
      <c r="O47" s="34"/>
      <c r="P47" s="34"/>
      <c r="Q47" s="34"/>
      <c r="R47" s="34"/>
      <c r="S47" s="34"/>
    </row>
    <row r="48" spans="1:22" x14ac:dyDescent="0.2">
      <c r="A48" s="34"/>
      <c r="B48" s="34"/>
      <c r="C48" s="34"/>
      <c r="D48" s="34"/>
      <c r="E48" s="34"/>
      <c r="F48" s="34"/>
      <c r="G48" s="34"/>
      <c r="H48" s="34"/>
      <c r="I48" s="34"/>
      <c r="J48" s="34"/>
      <c r="K48" s="34"/>
      <c r="L48" s="34"/>
      <c r="M48" s="34"/>
      <c r="N48" s="34"/>
      <c r="O48" s="34"/>
      <c r="P48" s="34"/>
      <c r="Q48" s="34"/>
      <c r="R48" s="34"/>
      <c r="S48" s="34"/>
    </row>
  </sheetData>
  <mergeCells count="3">
    <mergeCell ref="T1:V1"/>
    <mergeCell ref="A1:R1"/>
    <mergeCell ref="A45:F45"/>
  </mergeCells>
  <hyperlinks>
    <hyperlink ref="L2:M2" location="Contents!A1" display="Back to Contents"/>
    <hyperlink ref="T1" location="Contents!A1" display="back to contents"/>
  </hyperlinks>
  <pageMargins left="0.25" right="0.25"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workbookViewId="0">
      <selection sqref="A1:Q2"/>
    </sheetView>
  </sheetViews>
  <sheetFormatPr defaultRowHeight="12.75" x14ac:dyDescent="0.2"/>
  <cols>
    <col min="1" max="1" width="15.140625" style="1" customWidth="1"/>
    <col min="2" max="2" width="8.140625" style="1" customWidth="1"/>
    <col min="3" max="21" width="6.42578125" style="1" customWidth="1"/>
    <col min="22" max="22" width="3.7109375" style="1" customWidth="1"/>
    <col min="23" max="23" width="9.7109375" style="1" customWidth="1"/>
    <col min="24" max="24" width="3.7109375" style="1" customWidth="1"/>
    <col min="25" max="25" width="49.42578125" style="1" customWidth="1"/>
    <col min="26" max="16384" width="9.140625" style="1"/>
  </cols>
  <sheetData>
    <row r="1" spans="1:24" s="144" customFormat="1" ht="18" customHeight="1" x14ac:dyDescent="0.25">
      <c r="A1" s="181" t="s">
        <v>227</v>
      </c>
      <c r="B1" s="181"/>
      <c r="C1" s="181"/>
      <c r="D1" s="181"/>
      <c r="E1" s="181"/>
      <c r="F1" s="181"/>
      <c r="G1" s="181"/>
      <c r="H1" s="181"/>
      <c r="I1" s="181"/>
      <c r="J1" s="181"/>
      <c r="K1" s="181"/>
      <c r="L1" s="181"/>
      <c r="M1" s="181"/>
      <c r="N1" s="181"/>
      <c r="O1" s="181"/>
      <c r="P1" s="181"/>
      <c r="Q1" s="181"/>
      <c r="R1" s="85"/>
      <c r="S1" s="152" t="s">
        <v>208</v>
      </c>
      <c r="T1" s="152"/>
      <c r="U1" s="152"/>
      <c r="V1" s="85"/>
      <c r="W1" s="85"/>
      <c r="X1" s="149"/>
    </row>
    <row r="2" spans="1:24" s="144" customFormat="1" ht="15" customHeight="1" x14ac:dyDescent="0.25">
      <c r="A2" s="181"/>
      <c r="B2" s="181"/>
      <c r="C2" s="181"/>
      <c r="D2" s="181"/>
      <c r="E2" s="181"/>
      <c r="F2" s="181"/>
      <c r="G2" s="181"/>
      <c r="H2" s="181"/>
      <c r="I2" s="181"/>
      <c r="J2" s="181"/>
      <c r="K2" s="181"/>
      <c r="L2" s="181"/>
      <c r="M2" s="181"/>
      <c r="N2" s="181"/>
      <c r="O2" s="181"/>
      <c r="P2" s="181"/>
      <c r="Q2" s="181"/>
      <c r="S2" s="141"/>
      <c r="T2" s="141"/>
      <c r="V2" s="103"/>
      <c r="W2" s="103"/>
      <c r="X2" s="149"/>
    </row>
    <row r="3" spans="1:24" x14ac:dyDescent="0.2">
      <c r="A3" s="34"/>
      <c r="B3" s="34"/>
      <c r="C3" s="34"/>
      <c r="D3" s="34"/>
      <c r="E3" s="34"/>
      <c r="F3" s="34"/>
      <c r="G3" s="34"/>
      <c r="H3" s="34"/>
      <c r="I3" s="34"/>
      <c r="J3" s="34"/>
      <c r="K3" s="34"/>
      <c r="L3" s="34"/>
      <c r="M3" s="34"/>
      <c r="N3" s="34"/>
      <c r="O3" s="34"/>
      <c r="P3" s="34"/>
      <c r="Q3" s="34"/>
      <c r="R3" s="34"/>
      <c r="S3" s="34"/>
      <c r="T3" s="34"/>
      <c r="U3" s="34"/>
      <c r="V3" s="34"/>
      <c r="W3" s="34"/>
    </row>
    <row r="4" spans="1:24" ht="15" customHeight="1" thickBot="1" x14ac:dyDescent="0.25">
      <c r="A4" s="34"/>
      <c r="B4" s="180" t="s">
        <v>19</v>
      </c>
      <c r="C4" s="180"/>
      <c r="D4" s="180"/>
      <c r="E4" s="180"/>
      <c r="F4" s="180"/>
      <c r="G4" s="180"/>
      <c r="H4" s="180"/>
      <c r="I4" s="180"/>
      <c r="J4" s="180"/>
      <c r="K4" s="180"/>
      <c r="L4" s="180"/>
      <c r="M4" s="180"/>
      <c r="N4" s="180"/>
      <c r="O4" s="180"/>
      <c r="P4" s="180"/>
      <c r="Q4" s="180"/>
      <c r="R4" s="180"/>
      <c r="S4" s="180"/>
      <c r="T4" s="180"/>
      <c r="U4" s="180"/>
      <c r="V4" s="105"/>
      <c r="W4" s="104"/>
    </row>
    <row r="5" spans="1:24" ht="15" customHeight="1" x14ac:dyDescent="0.2">
      <c r="A5" s="34"/>
      <c r="B5" s="176" t="s">
        <v>95</v>
      </c>
      <c r="C5" s="176" t="s">
        <v>94</v>
      </c>
      <c r="D5" s="184" t="s">
        <v>63</v>
      </c>
      <c r="E5" s="186" t="s">
        <v>4</v>
      </c>
      <c r="F5" s="176" t="s">
        <v>5</v>
      </c>
      <c r="G5" s="176" t="s">
        <v>6</v>
      </c>
      <c r="H5" s="176" t="s">
        <v>7</v>
      </c>
      <c r="I5" s="176" t="s">
        <v>8</v>
      </c>
      <c r="J5" s="176" t="s">
        <v>9</v>
      </c>
      <c r="K5" s="176" t="s">
        <v>10</v>
      </c>
      <c r="L5" s="176" t="s">
        <v>11</v>
      </c>
      <c r="M5" s="176" t="s">
        <v>12</v>
      </c>
      <c r="N5" s="176" t="s">
        <v>13</v>
      </c>
      <c r="O5" s="176" t="s">
        <v>14</v>
      </c>
      <c r="P5" s="176" t="s">
        <v>15</v>
      </c>
      <c r="Q5" s="176" t="s">
        <v>16</v>
      </c>
      <c r="R5" s="176" t="s">
        <v>17</v>
      </c>
      <c r="S5" s="176" t="s">
        <v>18</v>
      </c>
      <c r="T5" s="176" t="s">
        <v>77</v>
      </c>
      <c r="U5" s="176" t="s">
        <v>78</v>
      </c>
      <c r="V5" s="105"/>
      <c r="W5" s="178" t="s">
        <v>138</v>
      </c>
    </row>
    <row r="6" spans="1:24" ht="13.5" thickBot="1" x14ac:dyDescent="0.25">
      <c r="A6" s="58"/>
      <c r="B6" s="177"/>
      <c r="C6" s="177"/>
      <c r="D6" s="185"/>
      <c r="E6" s="187"/>
      <c r="F6" s="177"/>
      <c r="G6" s="177"/>
      <c r="H6" s="177"/>
      <c r="I6" s="177"/>
      <c r="J6" s="177"/>
      <c r="K6" s="177"/>
      <c r="L6" s="177"/>
      <c r="M6" s="177"/>
      <c r="N6" s="177"/>
      <c r="O6" s="177"/>
      <c r="P6" s="177"/>
      <c r="Q6" s="177"/>
      <c r="R6" s="177"/>
      <c r="S6" s="177"/>
      <c r="T6" s="177"/>
      <c r="U6" s="177"/>
      <c r="V6" s="106"/>
      <c r="W6" s="179"/>
    </row>
    <row r="7" spans="1:24" x14ac:dyDescent="0.2">
      <c r="A7" s="58" t="s">
        <v>1</v>
      </c>
      <c r="B7" s="34"/>
      <c r="C7" s="34"/>
      <c r="D7" s="34"/>
      <c r="E7" s="34"/>
      <c r="F7" s="34"/>
      <c r="G7" s="34"/>
      <c r="H7" s="34"/>
      <c r="I7" s="34"/>
      <c r="J7" s="34"/>
      <c r="K7" s="34"/>
      <c r="L7" s="34"/>
      <c r="M7" s="34"/>
      <c r="N7" s="34"/>
      <c r="O7" s="34"/>
      <c r="P7" s="34"/>
      <c r="Q7" s="34"/>
      <c r="R7" s="34"/>
      <c r="S7" s="34"/>
      <c r="T7" s="34"/>
      <c r="U7" s="34"/>
      <c r="V7" s="34"/>
      <c r="W7" s="34"/>
    </row>
    <row r="8" spans="1:24" x14ac:dyDescent="0.2">
      <c r="A8" s="35">
        <v>1979</v>
      </c>
      <c r="B8" s="50">
        <v>389</v>
      </c>
      <c r="C8" s="36">
        <v>0</v>
      </c>
      <c r="D8" s="36">
        <v>0</v>
      </c>
      <c r="E8" s="36">
        <v>0</v>
      </c>
      <c r="F8" s="36">
        <v>2</v>
      </c>
      <c r="G8" s="36">
        <v>0</v>
      </c>
      <c r="H8" s="36">
        <v>5</v>
      </c>
      <c r="I8" s="36">
        <v>7</v>
      </c>
      <c r="J8" s="36">
        <v>23</v>
      </c>
      <c r="K8" s="36">
        <v>44</v>
      </c>
      <c r="L8" s="36">
        <v>63</v>
      </c>
      <c r="M8" s="36">
        <v>63</v>
      </c>
      <c r="N8" s="36">
        <v>70</v>
      </c>
      <c r="O8" s="36">
        <v>42</v>
      </c>
      <c r="P8" s="36">
        <v>34</v>
      </c>
      <c r="Q8" s="36">
        <v>22</v>
      </c>
      <c r="R8" s="36">
        <v>9</v>
      </c>
      <c r="S8" s="36">
        <v>3</v>
      </c>
      <c r="T8" s="36">
        <v>2</v>
      </c>
      <c r="U8" s="36">
        <v>0</v>
      </c>
      <c r="V8" s="36"/>
      <c r="W8" s="108">
        <v>54.2</v>
      </c>
    </row>
    <row r="9" spans="1:24" x14ac:dyDescent="0.2">
      <c r="A9" s="35">
        <v>1980</v>
      </c>
      <c r="B9" s="50">
        <v>369</v>
      </c>
      <c r="C9" s="36">
        <v>0</v>
      </c>
      <c r="D9" s="36">
        <v>0</v>
      </c>
      <c r="E9" s="36">
        <v>0</v>
      </c>
      <c r="F9" s="36">
        <v>0</v>
      </c>
      <c r="G9" s="36">
        <v>2</v>
      </c>
      <c r="H9" s="36">
        <v>10</v>
      </c>
      <c r="I9" s="36">
        <v>15</v>
      </c>
      <c r="J9" s="36">
        <v>23</v>
      </c>
      <c r="K9" s="36">
        <v>38</v>
      </c>
      <c r="L9" s="36">
        <v>41</v>
      </c>
      <c r="M9" s="36">
        <v>58</v>
      </c>
      <c r="N9" s="36">
        <v>60</v>
      </c>
      <c r="O9" s="36">
        <v>55</v>
      </c>
      <c r="P9" s="36">
        <v>41</v>
      </c>
      <c r="Q9" s="36">
        <v>16</v>
      </c>
      <c r="R9" s="36">
        <v>9</v>
      </c>
      <c r="S9" s="36">
        <v>1</v>
      </c>
      <c r="T9" s="36">
        <v>0</v>
      </c>
      <c r="U9" s="36">
        <v>0</v>
      </c>
      <c r="V9" s="36"/>
      <c r="W9" s="108">
        <v>53.9</v>
      </c>
    </row>
    <row r="10" spans="1:24" x14ac:dyDescent="0.2">
      <c r="A10" s="35">
        <v>1981</v>
      </c>
      <c r="B10" s="50">
        <v>348</v>
      </c>
      <c r="C10" s="36">
        <v>0</v>
      </c>
      <c r="D10" s="36">
        <v>0</v>
      </c>
      <c r="E10" s="36">
        <v>0</v>
      </c>
      <c r="F10" s="36">
        <v>0</v>
      </c>
      <c r="G10" s="36">
        <v>1</v>
      </c>
      <c r="H10" s="36">
        <v>7</v>
      </c>
      <c r="I10" s="36">
        <v>10</v>
      </c>
      <c r="J10" s="36">
        <v>18</v>
      </c>
      <c r="K10" s="36">
        <v>33</v>
      </c>
      <c r="L10" s="36">
        <v>43</v>
      </c>
      <c r="M10" s="36">
        <v>54</v>
      </c>
      <c r="N10" s="36">
        <v>66</v>
      </c>
      <c r="O10" s="36">
        <v>50</v>
      </c>
      <c r="P10" s="36">
        <v>35</v>
      </c>
      <c r="Q10" s="36">
        <v>19</v>
      </c>
      <c r="R10" s="36">
        <v>10</v>
      </c>
      <c r="S10" s="36">
        <v>2</v>
      </c>
      <c r="T10" s="36">
        <v>0</v>
      </c>
      <c r="U10" s="36">
        <v>0</v>
      </c>
      <c r="V10" s="36"/>
      <c r="W10" s="108">
        <v>54.7</v>
      </c>
    </row>
    <row r="11" spans="1:24" x14ac:dyDescent="0.2">
      <c r="A11" s="35">
        <v>1982</v>
      </c>
      <c r="B11" s="50">
        <v>355</v>
      </c>
      <c r="C11" s="36">
        <v>0</v>
      </c>
      <c r="D11" s="36">
        <v>0</v>
      </c>
      <c r="E11" s="36">
        <v>0</v>
      </c>
      <c r="F11" s="36">
        <v>0</v>
      </c>
      <c r="G11" s="36">
        <v>1</v>
      </c>
      <c r="H11" s="36">
        <v>2</v>
      </c>
      <c r="I11" s="36">
        <v>11</v>
      </c>
      <c r="J11" s="36">
        <v>12</v>
      </c>
      <c r="K11" s="36">
        <v>42</v>
      </c>
      <c r="L11" s="36">
        <v>40</v>
      </c>
      <c r="M11" s="36">
        <v>48</v>
      </c>
      <c r="N11" s="36">
        <v>68</v>
      </c>
      <c r="O11" s="36">
        <v>55</v>
      </c>
      <c r="P11" s="36">
        <v>43</v>
      </c>
      <c r="Q11" s="36">
        <v>24</v>
      </c>
      <c r="R11" s="36">
        <v>7</v>
      </c>
      <c r="S11" s="36">
        <v>1</v>
      </c>
      <c r="T11" s="36">
        <v>1</v>
      </c>
      <c r="U11" s="36">
        <v>0</v>
      </c>
      <c r="V11" s="36"/>
      <c r="W11" s="108">
        <v>55.7</v>
      </c>
    </row>
    <row r="12" spans="1:24" x14ac:dyDescent="0.2">
      <c r="A12" s="35">
        <v>1983</v>
      </c>
      <c r="B12" s="50">
        <v>351</v>
      </c>
      <c r="C12" s="36">
        <v>0</v>
      </c>
      <c r="D12" s="36">
        <v>0</v>
      </c>
      <c r="E12" s="36">
        <v>0</v>
      </c>
      <c r="F12" s="36">
        <v>1</v>
      </c>
      <c r="G12" s="36">
        <v>2</v>
      </c>
      <c r="H12" s="36">
        <v>5</v>
      </c>
      <c r="I12" s="36">
        <v>11</v>
      </c>
      <c r="J12" s="36">
        <v>18</v>
      </c>
      <c r="K12" s="36">
        <v>29</v>
      </c>
      <c r="L12" s="36">
        <v>39</v>
      </c>
      <c r="M12" s="36">
        <v>62</v>
      </c>
      <c r="N12" s="36">
        <v>53</v>
      </c>
      <c r="O12" s="36">
        <v>61</v>
      </c>
      <c r="P12" s="36">
        <v>37</v>
      </c>
      <c r="Q12" s="36">
        <v>22</v>
      </c>
      <c r="R12" s="36">
        <v>7</v>
      </c>
      <c r="S12" s="36">
        <v>4</v>
      </c>
      <c r="T12" s="36">
        <v>0</v>
      </c>
      <c r="U12" s="36">
        <v>0</v>
      </c>
      <c r="V12" s="36"/>
      <c r="W12" s="108">
        <v>55.2</v>
      </c>
    </row>
    <row r="13" spans="1:24" x14ac:dyDescent="0.2">
      <c r="A13" s="35">
        <v>1984</v>
      </c>
      <c r="B13" s="50">
        <v>369</v>
      </c>
      <c r="C13" s="36">
        <v>0</v>
      </c>
      <c r="D13" s="36">
        <v>0</v>
      </c>
      <c r="E13" s="36">
        <v>0</v>
      </c>
      <c r="F13" s="36">
        <v>0</v>
      </c>
      <c r="G13" s="36">
        <v>1</v>
      </c>
      <c r="H13" s="36">
        <v>10</v>
      </c>
      <c r="I13" s="36">
        <v>18</v>
      </c>
      <c r="J13" s="36">
        <v>19</v>
      </c>
      <c r="K13" s="36">
        <v>29</v>
      </c>
      <c r="L13" s="36">
        <v>50</v>
      </c>
      <c r="M13" s="36">
        <v>47</v>
      </c>
      <c r="N13" s="36">
        <v>60</v>
      </c>
      <c r="O13" s="36">
        <v>63</v>
      </c>
      <c r="P13" s="36">
        <v>38</v>
      </c>
      <c r="Q13" s="36">
        <v>21</v>
      </c>
      <c r="R13" s="36">
        <v>11</v>
      </c>
      <c r="S13" s="36">
        <v>2</v>
      </c>
      <c r="T13" s="36">
        <v>0</v>
      </c>
      <c r="U13" s="36">
        <v>0</v>
      </c>
      <c r="V13" s="36"/>
      <c r="W13" s="108">
        <v>54.7</v>
      </c>
    </row>
    <row r="14" spans="1:24" x14ac:dyDescent="0.2">
      <c r="A14" s="35">
        <v>1985</v>
      </c>
      <c r="B14" s="50">
        <v>395</v>
      </c>
      <c r="C14" s="36">
        <v>0</v>
      </c>
      <c r="D14" s="36">
        <v>0</v>
      </c>
      <c r="E14" s="36">
        <v>0</v>
      </c>
      <c r="F14" s="36">
        <v>0</v>
      </c>
      <c r="G14" s="36">
        <v>3</v>
      </c>
      <c r="H14" s="36">
        <v>5</v>
      </c>
      <c r="I14" s="36">
        <v>9</v>
      </c>
      <c r="J14" s="36">
        <v>23</v>
      </c>
      <c r="K14" s="36">
        <v>27</v>
      </c>
      <c r="L14" s="36">
        <v>49</v>
      </c>
      <c r="M14" s="36">
        <v>58</v>
      </c>
      <c r="N14" s="36">
        <v>77</v>
      </c>
      <c r="O14" s="36">
        <v>60</v>
      </c>
      <c r="P14" s="36">
        <v>54</v>
      </c>
      <c r="Q14" s="36">
        <v>20</v>
      </c>
      <c r="R14" s="36">
        <v>5</v>
      </c>
      <c r="S14" s="36">
        <v>5</v>
      </c>
      <c r="T14" s="36">
        <v>0</v>
      </c>
      <c r="U14" s="36">
        <v>0</v>
      </c>
      <c r="V14" s="36"/>
      <c r="W14" s="108">
        <v>55.5</v>
      </c>
    </row>
    <row r="15" spans="1:24" x14ac:dyDescent="0.2">
      <c r="A15" s="35">
        <v>1986</v>
      </c>
      <c r="B15" s="50">
        <v>384</v>
      </c>
      <c r="C15" s="36">
        <v>0</v>
      </c>
      <c r="D15" s="36">
        <v>0</v>
      </c>
      <c r="E15" s="36">
        <v>0</v>
      </c>
      <c r="F15" s="36">
        <v>0</v>
      </c>
      <c r="G15" s="36">
        <v>6</v>
      </c>
      <c r="H15" s="36">
        <v>7</v>
      </c>
      <c r="I15" s="36">
        <v>10</v>
      </c>
      <c r="J15" s="36">
        <v>34</v>
      </c>
      <c r="K15" s="36">
        <v>30</v>
      </c>
      <c r="L15" s="36">
        <v>37</v>
      </c>
      <c r="M15" s="36">
        <v>55</v>
      </c>
      <c r="N15" s="36">
        <v>69</v>
      </c>
      <c r="O15" s="36">
        <v>57</v>
      </c>
      <c r="P15" s="36">
        <v>45</v>
      </c>
      <c r="Q15" s="36">
        <v>19</v>
      </c>
      <c r="R15" s="36">
        <v>8</v>
      </c>
      <c r="S15" s="36">
        <v>7</v>
      </c>
      <c r="T15" s="36">
        <v>0</v>
      </c>
      <c r="U15" s="36">
        <v>0</v>
      </c>
      <c r="V15" s="36"/>
      <c r="W15" s="108">
        <v>54.7</v>
      </c>
    </row>
    <row r="16" spans="1:24" x14ac:dyDescent="0.2">
      <c r="A16" s="35">
        <v>1987</v>
      </c>
      <c r="B16" s="50">
        <v>384</v>
      </c>
      <c r="C16" s="36">
        <v>0</v>
      </c>
      <c r="D16" s="36">
        <v>0</v>
      </c>
      <c r="E16" s="36">
        <v>0</v>
      </c>
      <c r="F16" s="36">
        <v>1</v>
      </c>
      <c r="G16" s="36">
        <v>1</v>
      </c>
      <c r="H16" s="36">
        <v>9</v>
      </c>
      <c r="I16" s="36">
        <v>9</v>
      </c>
      <c r="J16" s="36">
        <v>19</v>
      </c>
      <c r="K16" s="36">
        <v>27</v>
      </c>
      <c r="L16" s="36">
        <v>46</v>
      </c>
      <c r="M16" s="36">
        <v>67</v>
      </c>
      <c r="N16" s="36">
        <v>54</v>
      </c>
      <c r="O16" s="36">
        <v>59</v>
      </c>
      <c r="P16" s="36">
        <v>53</v>
      </c>
      <c r="Q16" s="36">
        <v>20</v>
      </c>
      <c r="R16" s="36">
        <v>14</v>
      </c>
      <c r="S16" s="36">
        <v>4</v>
      </c>
      <c r="T16" s="36">
        <v>0</v>
      </c>
      <c r="U16" s="36">
        <v>1</v>
      </c>
      <c r="V16" s="36"/>
      <c r="W16" s="108">
        <v>55.9</v>
      </c>
    </row>
    <row r="17" spans="1:23" x14ac:dyDescent="0.2">
      <c r="A17" s="35">
        <v>1988</v>
      </c>
      <c r="B17" s="50">
        <v>427</v>
      </c>
      <c r="C17" s="36">
        <v>0</v>
      </c>
      <c r="D17" s="36">
        <v>0</v>
      </c>
      <c r="E17" s="36">
        <v>0</v>
      </c>
      <c r="F17" s="36">
        <v>0</v>
      </c>
      <c r="G17" s="36">
        <v>4</v>
      </c>
      <c r="H17" s="36">
        <v>8</v>
      </c>
      <c r="I17" s="36">
        <v>19</v>
      </c>
      <c r="J17" s="36">
        <v>26</v>
      </c>
      <c r="K17" s="36">
        <v>34</v>
      </c>
      <c r="L17" s="36">
        <v>50</v>
      </c>
      <c r="M17" s="36">
        <v>52</v>
      </c>
      <c r="N17" s="36">
        <v>63</v>
      </c>
      <c r="O17" s="36">
        <v>74</v>
      </c>
      <c r="P17" s="36">
        <v>69</v>
      </c>
      <c r="Q17" s="36">
        <v>15</v>
      </c>
      <c r="R17" s="36">
        <v>10</v>
      </c>
      <c r="S17" s="36">
        <v>2</v>
      </c>
      <c r="T17" s="36">
        <v>1</v>
      </c>
      <c r="U17" s="36">
        <v>0</v>
      </c>
      <c r="V17" s="36"/>
      <c r="W17" s="108">
        <v>54.8</v>
      </c>
    </row>
    <row r="18" spans="1:23" x14ac:dyDescent="0.2">
      <c r="A18" s="35">
        <v>1989</v>
      </c>
      <c r="B18" s="50">
        <v>449</v>
      </c>
      <c r="C18" s="36">
        <v>0</v>
      </c>
      <c r="D18" s="36">
        <v>0</v>
      </c>
      <c r="E18" s="36">
        <v>0</v>
      </c>
      <c r="F18" s="36">
        <v>1</v>
      </c>
      <c r="G18" s="36">
        <v>2</v>
      </c>
      <c r="H18" s="36">
        <v>4</v>
      </c>
      <c r="I18" s="36">
        <v>9</v>
      </c>
      <c r="J18" s="36">
        <v>20</v>
      </c>
      <c r="K18" s="36">
        <v>45</v>
      </c>
      <c r="L18" s="36">
        <v>52</v>
      </c>
      <c r="M18" s="36">
        <v>64</v>
      </c>
      <c r="N18" s="36">
        <v>84</v>
      </c>
      <c r="O18" s="36">
        <v>69</v>
      </c>
      <c r="P18" s="36">
        <v>54</v>
      </c>
      <c r="Q18" s="36">
        <v>34</v>
      </c>
      <c r="R18" s="36">
        <v>8</v>
      </c>
      <c r="S18" s="36">
        <v>2</v>
      </c>
      <c r="T18" s="36">
        <v>1</v>
      </c>
      <c r="U18" s="36">
        <v>0</v>
      </c>
      <c r="V18" s="36"/>
      <c r="W18" s="108">
        <v>55.8</v>
      </c>
    </row>
    <row r="19" spans="1:23" x14ac:dyDescent="0.2">
      <c r="A19" s="35">
        <v>1990</v>
      </c>
      <c r="B19" s="50">
        <v>436</v>
      </c>
      <c r="C19" s="36">
        <v>0</v>
      </c>
      <c r="D19" s="36">
        <v>0</v>
      </c>
      <c r="E19" s="36">
        <v>0</v>
      </c>
      <c r="F19" s="36">
        <v>0</v>
      </c>
      <c r="G19" s="36">
        <v>4</v>
      </c>
      <c r="H19" s="36">
        <v>6</v>
      </c>
      <c r="I19" s="36">
        <v>8</v>
      </c>
      <c r="J19" s="36">
        <v>37</v>
      </c>
      <c r="K19" s="36">
        <v>48</v>
      </c>
      <c r="L19" s="36">
        <v>61</v>
      </c>
      <c r="M19" s="36">
        <v>60</v>
      </c>
      <c r="N19" s="36">
        <v>64</v>
      </c>
      <c r="O19" s="36">
        <v>63</v>
      </c>
      <c r="P19" s="36">
        <v>46</v>
      </c>
      <c r="Q19" s="36">
        <v>23</v>
      </c>
      <c r="R19" s="36">
        <v>8</v>
      </c>
      <c r="S19" s="36">
        <v>4</v>
      </c>
      <c r="T19" s="36">
        <v>1</v>
      </c>
      <c r="U19" s="36">
        <v>3</v>
      </c>
      <c r="V19" s="36"/>
      <c r="W19" s="108">
        <v>54.4</v>
      </c>
    </row>
    <row r="20" spans="1:23" x14ac:dyDescent="0.2">
      <c r="A20" s="35">
        <v>1991</v>
      </c>
      <c r="B20" s="50">
        <v>431</v>
      </c>
      <c r="C20" s="36">
        <v>0</v>
      </c>
      <c r="D20" s="36">
        <v>0</v>
      </c>
      <c r="E20" s="36">
        <v>0</v>
      </c>
      <c r="F20" s="36">
        <v>0</v>
      </c>
      <c r="G20" s="36">
        <v>1</v>
      </c>
      <c r="H20" s="36">
        <v>2</v>
      </c>
      <c r="I20" s="36">
        <v>13</v>
      </c>
      <c r="J20" s="36">
        <v>42</v>
      </c>
      <c r="K20" s="36">
        <v>44</v>
      </c>
      <c r="L20" s="36">
        <v>63</v>
      </c>
      <c r="M20" s="36">
        <v>50</v>
      </c>
      <c r="N20" s="36">
        <v>62</v>
      </c>
      <c r="O20" s="36">
        <v>53</v>
      </c>
      <c r="P20" s="36">
        <v>40</v>
      </c>
      <c r="Q20" s="36">
        <v>32</v>
      </c>
      <c r="R20" s="36">
        <v>18</v>
      </c>
      <c r="S20" s="36">
        <v>9</v>
      </c>
      <c r="T20" s="36">
        <v>2</v>
      </c>
      <c r="U20" s="36">
        <v>0</v>
      </c>
      <c r="V20" s="36"/>
      <c r="W20" s="108">
        <v>55.2</v>
      </c>
    </row>
    <row r="21" spans="1:23" x14ac:dyDescent="0.2">
      <c r="A21" s="35">
        <v>1992</v>
      </c>
      <c r="B21" s="50">
        <v>410</v>
      </c>
      <c r="C21" s="36">
        <v>0</v>
      </c>
      <c r="D21" s="36">
        <v>0</v>
      </c>
      <c r="E21" s="36">
        <v>0</v>
      </c>
      <c r="F21" s="36">
        <v>0</v>
      </c>
      <c r="G21" s="36">
        <v>3</v>
      </c>
      <c r="H21" s="36">
        <v>2</v>
      </c>
      <c r="I21" s="36">
        <v>10</v>
      </c>
      <c r="J21" s="36">
        <v>31</v>
      </c>
      <c r="K21" s="36">
        <v>39</v>
      </c>
      <c r="L21" s="36">
        <v>60</v>
      </c>
      <c r="M21" s="36">
        <v>47</v>
      </c>
      <c r="N21" s="36">
        <v>63</v>
      </c>
      <c r="O21" s="36">
        <v>65</v>
      </c>
      <c r="P21" s="36">
        <v>44</v>
      </c>
      <c r="Q21" s="36">
        <v>24</v>
      </c>
      <c r="R21" s="36">
        <v>13</v>
      </c>
      <c r="S21" s="36">
        <v>9</v>
      </c>
      <c r="T21" s="36">
        <v>0</v>
      </c>
      <c r="U21" s="36">
        <v>0</v>
      </c>
      <c r="V21" s="36"/>
      <c r="W21" s="108">
        <v>55.4</v>
      </c>
    </row>
    <row r="22" spans="1:23" x14ac:dyDescent="0.2">
      <c r="A22" s="35">
        <v>1993</v>
      </c>
      <c r="B22" s="50">
        <v>451</v>
      </c>
      <c r="C22" s="36">
        <v>0</v>
      </c>
      <c r="D22" s="36">
        <v>0</v>
      </c>
      <c r="E22" s="36">
        <v>0</v>
      </c>
      <c r="F22" s="36">
        <v>1</v>
      </c>
      <c r="G22" s="36">
        <v>2</v>
      </c>
      <c r="H22" s="36">
        <v>5</v>
      </c>
      <c r="I22" s="36">
        <v>12</v>
      </c>
      <c r="J22" s="36">
        <v>27</v>
      </c>
      <c r="K22" s="36">
        <v>45</v>
      </c>
      <c r="L22" s="36">
        <v>59</v>
      </c>
      <c r="M22" s="36">
        <v>74</v>
      </c>
      <c r="N22" s="36">
        <v>59</v>
      </c>
      <c r="O22" s="36">
        <v>58</v>
      </c>
      <c r="P22" s="36">
        <v>54</v>
      </c>
      <c r="Q22" s="36">
        <v>35</v>
      </c>
      <c r="R22" s="36">
        <v>10</v>
      </c>
      <c r="S22" s="36">
        <v>6</v>
      </c>
      <c r="T22" s="36">
        <v>3</v>
      </c>
      <c r="U22" s="36">
        <v>1</v>
      </c>
      <c r="V22" s="36"/>
      <c r="W22" s="108">
        <v>55.5</v>
      </c>
    </row>
    <row r="23" spans="1:23" x14ac:dyDescent="0.2">
      <c r="A23" s="35">
        <v>1994</v>
      </c>
      <c r="B23" s="50">
        <v>550</v>
      </c>
      <c r="C23" s="36">
        <v>0</v>
      </c>
      <c r="D23" s="36">
        <v>0</v>
      </c>
      <c r="E23" s="36">
        <v>0</v>
      </c>
      <c r="F23" s="36">
        <v>1</v>
      </c>
      <c r="G23" s="36">
        <v>2</v>
      </c>
      <c r="H23" s="36">
        <v>7</v>
      </c>
      <c r="I23" s="36">
        <v>19</v>
      </c>
      <c r="J23" s="36">
        <v>33</v>
      </c>
      <c r="K23" s="36">
        <v>60</v>
      </c>
      <c r="L23" s="36">
        <v>74</v>
      </c>
      <c r="M23" s="36">
        <v>67</v>
      </c>
      <c r="N23" s="36">
        <v>86</v>
      </c>
      <c r="O23" s="36">
        <v>84</v>
      </c>
      <c r="P23" s="36">
        <v>67</v>
      </c>
      <c r="Q23" s="36">
        <v>33</v>
      </c>
      <c r="R23" s="36">
        <v>11</v>
      </c>
      <c r="S23" s="36">
        <v>4</v>
      </c>
      <c r="T23" s="36">
        <v>1</v>
      </c>
      <c r="U23" s="36">
        <v>1</v>
      </c>
      <c r="V23" s="36"/>
      <c r="W23" s="108">
        <v>54.9</v>
      </c>
    </row>
    <row r="24" spans="1:23" x14ac:dyDescent="0.2">
      <c r="A24" s="35">
        <v>1995</v>
      </c>
      <c r="B24" s="50">
        <v>627</v>
      </c>
      <c r="C24" s="36">
        <v>0</v>
      </c>
      <c r="D24" s="36">
        <v>0</v>
      </c>
      <c r="E24" s="36">
        <v>0</v>
      </c>
      <c r="F24" s="36">
        <v>1</v>
      </c>
      <c r="G24" s="36">
        <v>3</v>
      </c>
      <c r="H24" s="36">
        <v>3</v>
      </c>
      <c r="I24" s="36">
        <v>22</v>
      </c>
      <c r="J24" s="36">
        <v>26</v>
      </c>
      <c r="K24" s="36">
        <v>56</v>
      </c>
      <c r="L24" s="36">
        <v>88</v>
      </c>
      <c r="M24" s="36">
        <v>98</v>
      </c>
      <c r="N24" s="36">
        <v>97</v>
      </c>
      <c r="O24" s="36">
        <v>102</v>
      </c>
      <c r="P24" s="36">
        <v>63</v>
      </c>
      <c r="Q24" s="36">
        <v>42</v>
      </c>
      <c r="R24" s="36">
        <v>18</v>
      </c>
      <c r="S24" s="36">
        <v>4</v>
      </c>
      <c r="T24" s="36">
        <v>4</v>
      </c>
      <c r="U24" s="36">
        <v>0</v>
      </c>
      <c r="V24" s="36"/>
      <c r="W24" s="108">
        <v>55.6</v>
      </c>
    </row>
    <row r="25" spans="1:23" x14ac:dyDescent="0.2">
      <c r="A25" s="35">
        <v>1996</v>
      </c>
      <c r="B25" s="50">
        <v>775</v>
      </c>
      <c r="C25" s="36">
        <v>0</v>
      </c>
      <c r="D25" s="36">
        <v>0</v>
      </c>
      <c r="E25" s="36">
        <v>0</v>
      </c>
      <c r="F25" s="36">
        <v>0</v>
      </c>
      <c r="G25" s="36">
        <v>3</v>
      </c>
      <c r="H25" s="36">
        <v>1</v>
      </c>
      <c r="I25" s="36">
        <v>16</v>
      </c>
      <c r="J25" s="36">
        <v>47</v>
      </c>
      <c r="K25" s="36">
        <v>79</v>
      </c>
      <c r="L25" s="36">
        <v>104</v>
      </c>
      <c r="M25" s="36">
        <v>124</v>
      </c>
      <c r="N25" s="36">
        <v>129</v>
      </c>
      <c r="O25" s="36">
        <v>108</v>
      </c>
      <c r="P25" s="36">
        <v>82</v>
      </c>
      <c r="Q25" s="36">
        <v>50</v>
      </c>
      <c r="R25" s="36">
        <v>24</v>
      </c>
      <c r="S25" s="36">
        <v>8</v>
      </c>
      <c r="T25" s="36">
        <v>0</v>
      </c>
      <c r="U25" s="36">
        <v>0</v>
      </c>
      <c r="V25" s="36"/>
      <c r="W25" s="108">
        <v>55.5</v>
      </c>
    </row>
    <row r="26" spans="1:23" x14ac:dyDescent="0.2">
      <c r="A26" s="35">
        <v>1997</v>
      </c>
      <c r="B26" s="50">
        <v>861</v>
      </c>
      <c r="C26" s="36">
        <v>0</v>
      </c>
      <c r="D26" s="36">
        <v>0</v>
      </c>
      <c r="E26" s="36">
        <v>1</v>
      </c>
      <c r="F26" s="36">
        <v>1</v>
      </c>
      <c r="G26" s="36">
        <v>4</v>
      </c>
      <c r="H26" s="36">
        <v>6</v>
      </c>
      <c r="I26" s="36">
        <v>22</v>
      </c>
      <c r="J26" s="36">
        <v>51</v>
      </c>
      <c r="K26" s="36">
        <v>104</v>
      </c>
      <c r="L26" s="36">
        <v>126</v>
      </c>
      <c r="M26" s="36">
        <v>135</v>
      </c>
      <c r="N26" s="36">
        <v>117</v>
      </c>
      <c r="O26" s="36">
        <v>105</v>
      </c>
      <c r="P26" s="36">
        <v>100</v>
      </c>
      <c r="Q26" s="36">
        <v>53</v>
      </c>
      <c r="R26" s="36">
        <v>25</v>
      </c>
      <c r="S26" s="36">
        <v>6</v>
      </c>
      <c r="T26" s="36">
        <v>5</v>
      </c>
      <c r="U26" s="36">
        <v>0</v>
      </c>
      <c r="V26" s="36"/>
      <c r="W26" s="108">
        <v>54.8</v>
      </c>
    </row>
    <row r="27" spans="1:23" x14ac:dyDescent="0.2">
      <c r="A27" s="35">
        <v>1998</v>
      </c>
      <c r="B27" s="50">
        <v>915</v>
      </c>
      <c r="C27" s="36">
        <v>0</v>
      </c>
      <c r="D27" s="36">
        <v>0</v>
      </c>
      <c r="E27" s="36">
        <v>0</v>
      </c>
      <c r="F27" s="36">
        <v>1</v>
      </c>
      <c r="G27" s="36">
        <v>2</v>
      </c>
      <c r="H27" s="36">
        <v>8</v>
      </c>
      <c r="I27" s="36">
        <v>18</v>
      </c>
      <c r="J27" s="36">
        <v>48</v>
      </c>
      <c r="K27" s="36">
        <v>104</v>
      </c>
      <c r="L27" s="36">
        <v>123</v>
      </c>
      <c r="M27" s="36">
        <v>175</v>
      </c>
      <c r="N27" s="36">
        <v>149</v>
      </c>
      <c r="O27" s="36">
        <v>112</v>
      </c>
      <c r="P27" s="36">
        <v>84</v>
      </c>
      <c r="Q27" s="36">
        <v>52</v>
      </c>
      <c r="R27" s="36">
        <v>25</v>
      </c>
      <c r="S27" s="36">
        <v>7</v>
      </c>
      <c r="T27" s="36">
        <v>5</v>
      </c>
      <c r="U27" s="36">
        <v>2</v>
      </c>
      <c r="V27" s="36"/>
      <c r="W27" s="108">
        <v>54.9</v>
      </c>
    </row>
    <row r="28" spans="1:23" x14ac:dyDescent="0.2">
      <c r="A28" s="35">
        <v>1999</v>
      </c>
      <c r="B28" s="50">
        <v>1021</v>
      </c>
      <c r="C28" s="36">
        <v>0</v>
      </c>
      <c r="D28" s="36">
        <v>0</v>
      </c>
      <c r="E28" s="36">
        <v>0</v>
      </c>
      <c r="F28" s="36">
        <v>3</v>
      </c>
      <c r="G28" s="36">
        <v>5</v>
      </c>
      <c r="H28" s="36">
        <v>11</v>
      </c>
      <c r="I28" s="36">
        <v>37</v>
      </c>
      <c r="J28" s="36">
        <v>67</v>
      </c>
      <c r="K28" s="36">
        <v>94</v>
      </c>
      <c r="L28" s="36">
        <v>143</v>
      </c>
      <c r="M28" s="36">
        <v>174</v>
      </c>
      <c r="N28" s="36">
        <v>153</v>
      </c>
      <c r="O28" s="36">
        <v>136</v>
      </c>
      <c r="P28" s="36">
        <v>92</v>
      </c>
      <c r="Q28" s="36">
        <v>63</v>
      </c>
      <c r="R28" s="36">
        <v>32</v>
      </c>
      <c r="S28" s="36">
        <v>7</v>
      </c>
      <c r="T28" s="36">
        <v>3</v>
      </c>
      <c r="U28" s="36">
        <v>1</v>
      </c>
      <c r="V28" s="36"/>
      <c r="W28" s="108">
        <v>54.4</v>
      </c>
    </row>
    <row r="29" spans="1:23" x14ac:dyDescent="0.2">
      <c r="A29" s="35">
        <v>2000</v>
      </c>
      <c r="B29" s="50">
        <v>1144</v>
      </c>
      <c r="C29" s="36">
        <v>0</v>
      </c>
      <c r="D29" s="36">
        <v>0</v>
      </c>
      <c r="E29" s="36">
        <v>0</v>
      </c>
      <c r="F29" s="36">
        <v>1</v>
      </c>
      <c r="G29" s="36">
        <v>2</v>
      </c>
      <c r="H29" s="36">
        <v>15</v>
      </c>
      <c r="I29" s="36">
        <v>34</v>
      </c>
      <c r="J29" s="36">
        <v>62</v>
      </c>
      <c r="K29" s="36">
        <v>108</v>
      </c>
      <c r="L29" s="36">
        <v>149</v>
      </c>
      <c r="M29" s="36">
        <v>193</v>
      </c>
      <c r="N29" s="36">
        <v>193</v>
      </c>
      <c r="O29" s="36">
        <v>165</v>
      </c>
      <c r="P29" s="36">
        <v>105</v>
      </c>
      <c r="Q29" s="36">
        <v>68</v>
      </c>
      <c r="R29" s="36">
        <v>37</v>
      </c>
      <c r="S29" s="36">
        <v>8</v>
      </c>
      <c r="T29" s="36">
        <v>4</v>
      </c>
      <c r="U29" s="36">
        <v>0</v>
      </c>
      <c r="V29" s="36"/>
      <c r="W29" s="108">
        <v>55.1</v>
      </c>
    </row>
    <row r="30" spans="1:23" x14ac:dyDescent="0.2">
      <c r="A30" s="35">
        <v>2001</v>
      </c>
      <c r="B30" s="50">
        <v>1228</v>
      </c>
      <c r="C30" s="36">
        <v>0</v>
      </c>
      <c r="D30" s="36">
        <v>0</v>
      </c>
      <c r="E30" s="36">
        <v>1</v>
      </c>
      <c r="F30" s="36">
        <v>1</v>
      </c>
      <c r="G30" s="36">
        <v>0</v>
      </c>
      <c r="H30" s="36">
        <v>11</v>
      </c>
      <c r="I30" s="36">
        <v>34</v>
      </c>
      <c r="J30" s="36">
        <v>76</v>
      </c>
      <c r="K30" s="36">
        <v>102</v>
      </c>
      <c r="L30" s="36">
        <v>174</v>
      </c>
      <c r="M30" s="36">
        <v>201</v>
      </c>
      <c r="N30" s="36">
        <v>178</v>
      </c>
      <c r="O30" s="36">
        <v>177</v>
      </c>
      <c r="P30" s="36">
        <v>151</v>
      </c>
      <c r="Q30" s="36">
        <v>76</v>
      </c>
      <c r="R30" s="36">
        <v>32</v>
      </c>
      <c r="S30" s="36">
        <v>11</v>
      </c>
      <c r="T30" s="36">
        <v>3</v>
      </c>
      <c r="U30" s="36">
        <v>0</v>
      </c>
      <c r="V30" s="36"/>
      <c r="W30" s="108">
        <v>55.5</v>
      </c>
    </row>
    <row r="31" spans="1:23" x14ac:dyDescent="0.2">
      <c r="A31" s="35">
        <v>2002</v>
      </c>
      <c r="B31" s="50">
        <v>1334</v>
      </c>
      <c r="C31" s="36">
        <v>0</v>
      </c>
      <c r="D31" s="36">
        <v>0</v>
      </c>
      <c r="E31" s="36">
        <v>0</v>
      </c>
      <c r="F31" s="36">
        <v>2</v>
      </c>
      <c r="G31" s="36">
        <v>1</v>
      </c>
      <c r="H31" s="36">
        <v>13</v>
      </c>
      <c r="I31" s="36">
        <v>35</v>
      </c>
      <c r="J31" s="36">
        <v>61</v>
      </c>
      <c r="K31" s="36">
        <v>121</v>
      </c>
      <c r="L31" s="36">
        <v>188</v>
      </c>
      <c r="M31" s="36">
        <v>226</v>
      </c>
      <c r="N31" s="36">
        <v>217</v>
      </c>
      <c r="O31" s="36">
        <v>199</v>
      </c>
      <c r="P31" s="36">
        <v>137</v>
      </c>
      <c r="Q31" s="36">
        <v>82</v>
      </c>
      <c r="R31" s="36">
        <v>33</v>
      </c>
      <c r="S31" s="36">
        <v>11</v>
      </c>
      <c r="T31" s="36">
        <v>8</v>
      </c>
      <c r="U31" s="36">
        <v>0</v>
      </c>
      <c r="V31" s="36"/>
      <c r="W31" s="108">
        <v>55.6</v>
      </c>
    </row>
    <row r="32" spans="1:23" x14ac:dyDescent="0.2">
      <c r="A32" s="35">
        <v>2003</v>
      </c>
      <c r="B32" s="50">
        <v>1354</v>
      </c>
      <c r="C32" s="36">
        <v>0</v>
      </c>
      <c r="D32" s="36">
        <v>0</v>
      </c>
      <c r="E32" s="36">
        <v>0</v>
      </c>
      <c r="F32" s="36">
        <v>0</v>
      </c>
      <c r="G32" s="36">
        <v>1</v>
      </c>
      <c r="H32" s="36">
        <v>10</v>
      </c>
      <c r="I32" s="36">
        <v>20</v>
      </c>
      <c r="J32" s="36">
        <v>71</v>
      </c>
      <c r="K32" s="36">
        <v>128</v>
      </c>
      <c r="L32" s="36">
        <v>173</v>
      </c>
      <c r="M32" s="36">
        <v>222</v>
      </c>
      <c r="N32" s="36">
        <v>221</v>
      </c>
      <c r="O32" s="36">
        <v>214</v>
      </c>
      <c r="P32" s="36">
        <v>129</v>
      </c>
      <c r="Q32" s="36">
        <v>94</v>
      </c>
      <c r="R32" s="36">
        <v>50</v>
      </c>
      <c r="S32" s="36">
        <v>17</v>
      </c>
      <c r="T32" s="36">
        <v>3</v>
      </c>
      <c r="U32" s="36">
        <v>1</v>
      </c>
      <c r="V32" s="36"/>
      <c r="W32" s="108">
        <v>56.3</v>
      </c>
    </row>
    <row r="33" spans="1:23" x14ac:dyDescent="0.2">
      <c r="A33" s="35">
        <v>2004</v>
      </c>
      <c r="B33" s="50">
        <v>1331</v>
      </c>
      <c r="C33" s="36">
        <v>0</v>
      </c>
      <c r="D33" s="36">
        <v>0</v>
      </c>
      <c r="E33" s="36">
        <v>0</v>
      </c>
      <c r="F33" s="36">
        <v>3</v>
      </c>
      <c r="G33" s="36">
        <v>2</v>
      </c>
      <c r="H33" s="36">
        <v>14</v>
      </c>
      <c r="I33" s="36">
        <v>31</v>
      </c>
      <c r="J33" s="36">
        <v>80</v>
      </c>
      <c r="K33" s="36">
        <v>121</v>
      </c>
      <c r="L33" s="36">
        <v>186</v>
      </c>
      <c r="M33" s="36">
        <v>195</v>
      </c>
      <c r="N33" s="36">
        <v>230</v>
      </c>
      <c r="O33" s="36">
        <v>195</v>
      </c>
      <c r="P33" s="36">
        <v>150</v>
      </c>
      <c r="Q33" s="36">
        <v>59</v>
      </c>
      <c r="R33" s="36">
        <v>46</v>
      </c>
      <c r="S33" s="36">
        <v>17</v>
      </c>
      <c r="T33" s="36">
        <v>2</v>
      </c>
      <c r="U33" s="36">
        <v>0</v>
      </c>
      <c r="V33" s="36"/>
      <c r="W33" s="108">
        <v>55.3</v>
      </c>
    </row>
    <row r="34" spans="1:23" x14ac:dyDescent="0.2">
      <c r="A34" s="35">
        <v>2005</v>
      </c>
      <c r="B34" s="50">
        <v>1354</v>
      </c>
      <c r="C34" s="36">
        <v>0</v>
      </c>
      <c r="D34" s="36">
        <v>0</v>
      </c>
      <c r="E34" s="36">
        <v>0</v>
      </c>
      <c r="F34" s="36">
        <v>1</v>
      </c>
      <c r="G34" s="36">
        <v>3</v>
      </c>
      <c r="H34" s="36">
        <v>8</v>
      </c>
      <c r="I34" s="36">
        <v>37</v>
      </c>
      <c r="J34" s="36">
        <v>74</v>
      </c>
      <c r="K34" s="36">
        <v>114</v>
      </c>
      <c r="L34" s="36">
        <v>205</v>
      </c>
      <c r="M34" s="36">
        <v>208</v>
      </c>
      <c r="N34" s="36">
        <v>220</v>
      </c>
      <c r="O34" s="36">
        <v>195</v>
      </c>
      <c r="P34" s="36">
        <v>141</v>
      </c>
      <c r="Q34" s="36">
        <v>87</v>
      </c>
      <c r="R34" s="36">
        <v>33</v>
      </c>
      <c r="S34" s="36">
        <v>22</v>
      </c>
      <c r="T34" s="36">
        <v>5</v>
      </c>
      <c r="U34" s="36">
        <v>1</v>
      </c>
      <c r="V34" s="36"/>
      <c r="W34" s="108">
        <v>55.6</v>
      </c>
    </row>
    <row r="35" spans="1:23" x14ac:dyDescent="0.2">
      <c r="A35" s="35">
        <v>2006</v>
      </c>
      <c r="B35" s="50">
        <v>1417</v>
      </c>
      <c r="C35" s="36">
        <v>0</v>
      </c>
      <c r="D35" s="36">
        <v>0</v>
      </c>
      <c r="E35" s="36">
        <v>1</v>
      </c>
      <c r="F35" s="36">
        <v>1</v>
      </c>
      <c r="G35" s="36">
        <v>3</v>
      </c>
      <c r="H35" s="36">
        <v>9</v>
      </c>
      <c r="I35" s="36">
        <v>33</v>
      </c>
      <c r="J35" s="36">
        <v>90</v>
      </c>
      <c r="K35" s="36">
        <v>137</v>
      </c>
      <c r="L35" s="36">
        <v>198</v>
      </c>
      <c r="M35" s="36">
        <v>218</v>
      </c>
      <c r="N35" s="36">
        <v>231</v>
      </c>
      <c r="O35" s="36">
        <v>223</v>
      </c>
      <c r="P35" s="36">
        <v>150</v>
      </c>
      <c r="Q35" s="36">
        <v>85</v>
      </c>
      <c r="R35" s="36">
        <v>26</v>
      </c>
      <c r="S35" s="36">
        <v>7</v>
      </c>
      <c r="T35" s="36">
        <v>5</v>
      </c>
      <c r="U35" s="36">
        <v>0</v>
      </c>
      <c r="V35" s="36"/>
      <c r="W35" s="108">
        <v>55.1</v>
      </c>
    </row>
    <row r="36" spans="1:23" x14ac:dyDescent="0.2">
      <c r="A36" s="35">
        <v>2007</v>
      </c>
      <c r="B36" s="50">
        <v>1282</v>
      </c>
      <c r="C36" s="36">
        <v>0</v>
      </c>
      <c r="D36" s="36">
        <v>0</v>
      </c>
      <c r="E36" s="36">
        <v>0</v>
      </c>
      <c r="F36" s="36">
        <v>0</v>
      </c>
      <c r="G36" s="36">
        <v>3</v>
      </c>
      <c r="H36" s="36">
        <v>9</v>
      </c>
      <c r="I36" s="36">
        <v>37</v>
      </c>
      <c r="J36" s="36">
        <v>72</v>
      </c>
      <c r="K36" s="36">
        <v>116</v>
      </c>
      <c r="L36" s="36">
        <v>160</v>
      </c>
      <c r="M36" s="36">
        <v>228</v>
      </c>
      <c r="N36" s="36">
        <v>224</v>
      </c>
      <c r="O36" s="36">
        <v>187</v>
      </c>
      <c r="P36" s="36">
        <v>130</v>
      </c>
      <c r="Q36" s="36">
        <v>73</v>
      </c>
      <c r="R36" s="36">
        <v>30</v>
      </c>
      <c r="S36" s="36">
        <v>11</v>
      </c>
      <c r="T36" s="36">
        <v>2</v>
      </c>
      <c r="U36" s="36">
        <v>0</v>
      </c>
      <c r="V36" s="36"/>
      <c r="W36" s="108">
        <v>55.1</v>
      </c>
    </row>
    <row r="37" spans="1:23" x14ac:dyDescent="0.2">
      <c r="A37" s="35">
        <v>2008</v>
      </c>
      <c r="B37" s="50">
        <v>1316</v>
      </c>
      <c r="C37" s="36">
        <v>0</v>
      </c>
      <c r="D37" s="36">
        <v>0</v>
      </c>
      <c r="E37" s="36">
        <v>0</v>
      </c>
      <c r="F37" s="36">
        <v>2</v>
      </c>
      <c r="G37" s="36">
        <v>2</v>
      </c>
      <c r="H37" s="36">
        <v>9</v>
      </c>
      <c r="I37" s="36">
        <v>31</v>
      </c>
      <c r="J37" s="36">
        <v>81</v>
      </c>
      <c r="K37" s="36">
        <v>117</v>
      </c>
      <c r="L37" s="36">
        <v>166</v>
      </c>
      <c r="M37" s="36">
        <v>216</v>
      </c>
      <c r="N37" s="36">
        <v>215</v>
      </c>
      <c r="O37" s="36">
        <v>195</v>
      </c>
      <c r="P37" s="36">
        <v>159</v>
      </c>
      <c r="Q37" s="36">
        <v>68</v>
      </c>
      <c r="R37" s="36">
        <v>33</v>
      </c>
      <c r="S37" s="36">
        <v>22</v>
      </c>
      <c r="T37" s="36">
        <v>0</v>
      </c>
      <c r="U37" s="36">
        <v>0</v>
      </c>
      <c r="V37" s="36"/>
      <c r="W37" s="108">
        <v>55.7</v>
      </c>
    </row>
    <row r="38" spans="1:23" x14ac:dyDescent="0.2">
      <c r="A38" s="35">
        <v>2009</v>
      </c>
      <c r="B38" s="50">
        <v>1180</v>
      </c>
      <c r="C38" s="36">
        <v>0</v>
      </c>
      <c r="D38" s="36">
        <v>0</v>
      </c>
      <c r="E38" s="36">
        <v>0</v>
      </c>
      <c r="F38" s="36">
        <v>0</v>
      </c>
      <c r="G38" s="36">
        <v>5</v>
      </c>
      <c r="H38" s="36">
        <v>10</v>
      </c>
      <c r="I38" s="36">
        <v>32</v>
      </c>
      <c r="J38" s="36">
        <v>60</v>
      </c>
      <c r="K38" s="36">
        <v>117</v>
      </c>
      <c r="L38" s="36">
        <v>146</v>
      </c>
      <c r="M38" s="36">
        <v>192</v>
      </c>
      <c r="N38" s="36">
        <v>177</v>
      </c>
      <c r="O38" s="36">
        <v>190</v>
      </c>
      <c r="P38" s="36">
        <v>124</v>
      </c>
      <c r="Q38" s="36">
        <v>76</v>
      </c>
      <c r="R38" s="36">
        <v>29</v>
      </c>
      <c r="S38" s="36">
        <v>14</v>
      </c>
      <c r="T38" s="36">
        <v>7</v>
      </c>
      <c r="U38" s="36">
        <v>1</v>
      </c>
      <c r="V38" s="36"/>
      <c r="W38" s="108">
        <v>55.7</v>
      </c>
    </row>
    <row r="39" spans="1:23" x14ac:dyDescent="0.2">
      <c r="A39" s="40">
        <v>2010</v>
      </c>
      <c r="B39" s="51">
        <v>1183</v>
      </c>
      <c r="C39" s="38">
        <v>0</v>
      </c>
      <c r="D39" s="38">
        <v>0</v>
      </c>
      <c r="E39" s="59">
        <v>0</v>
      </c>
      <c r="F39" s="59">
        <v>1</v>
      </c>
      <c r="G39" s="59">
        <v>3</v>
      </c>
      <c r="H39" s="59">
        <v>15</v>
      </c>
      <c r="I39" s="59">
        <v>24</v>
      </c>
      <c r="J39" s="59">
        <v>60</v>
      </c>
      <c r="K39" s="59">
        <v>102</v>
      </c>
      <c r="L39" s="59">
        <v>150</v>
      </c>
      <c r="M39" s="59">
        <v>196</v>
      </c>
      <c r="N39" s="59">
        <v>186</v>
      </c>
      <c r="O39" s="59">
        <v>190</v>
      </c>
      <c r="P39" s="59">
        <v>140</v>
      </c>
      <c r="Q39" s="59">
        <v>65</v>
      </c>
      <c r="R39" s="59">
        <v>30</v>
      </c>
      <c r="S39" s="59">
        <v>17</v>
      </c>
      <c r="T39" s="59">
        <v>3</v>
      </c>
      <c r="U39" s="59">
        <v>1</v>
      </c>
      <c r="V39" s="59"/>
      <c r="W39" s="108">
        <v>55.9</v>
      </c>
    </row>
    <row r="40" spans="1:23" x14ac:dyDescent="0.2">
      <c r="A40" s="41">
        <v>2011</v>
      </c>
      <c r="B40" s="60">
        <v>1135</v>
      </c>
      <c r="C40" s="59">
        <v>0</v>
      </c>
      <c r="D40" s="59">
        <v>0</v>
      </c>
      <c r="E40" s="59">
        <v>0</v>
      </c>
      <c r="F40" s="59">
        <v>0</v>
      </c>
      <c r="G40" s="59">
        <v>2</v>
      </c>
      <c r="H40" s="59">
        <v>10</v>
      </c>
      <c r="I40" s="59">
        <v>22</v>
      </c>
      <c r="J40" s="59">
        <v>69</v>
      </c>
      <c r="K40" s="59">
        <v>103</v>
      </c>
      <c r="L40" s="59">
        <v>127</v>
      </c>
      <c r="M40" s="59">
        <v>167</v>
      </c>
      <c r="N40" s="59">
        <v>178</v>
      </c>
      <c r="O40" s="59">
        <v>176</v>
      </c>
      <c r="P40" s="59">
        <v>134</v>
      </c>
      <c r="Q40" s="59">
        <v>89</v>
      </c>
      <c r="R40" s="59">
        <v>32</v>
      </c>
      <c r="S40" s="59">
        <v>17</v>
      </c>
      <c r="T40" s="59">
        <v>6</v>
      </c>
      <c r="U40" s="59">
        <v>3</v>
      </c>
      <c r="V40" s="59"/>
      <c r="W40" s="108">
        <v>56.6</v>
      </c>
    </row>
    <row r="41" spans="1:23" x14ac:dyDescent="0.2">
      <c r="A41" s="41">
        <v>2012</v>
      </c>
      <c r="B41" s="60">
        <v>968</v>
      </c>
      <c r="C41" s="59">
        <v>0</v>
      </c>
      <c r="D41" s="59">
        <v>0</v>
      </c>
      <c r="E41" s="59">
        <v>0</v>
      </c>
      <c r="F41" s="59">
        <v>0</v>
      </c>
      <c r="G41" s="59">
        <v>1</v>
      </c>
      <c r="H41" s="59">
        <v>13</v>
      </c>
      <c r="I41" s="59">
        <v>28</v>
      </c>
      <c r="J41" s="59">
        <v>44</v>
      </c>
      <c r="K41" s="59">
        <v>73</v>
      </c>
      <c r="L41" s="59">
        <v>125</v>
      </c>
      <c r="M41" s="59">
        <v>131</v>
      </c>
      <c r="N41" s="59">
        <v>148</v>
      </c>
      <c r="O41" s="59">
        <v>163</v>
      </c>
      <c r="P41" s="59">
        <v>127</v>
      </c>
      <c r="Q41" s="59">
        <v>58</v>
      </c>
      <c r="R41" s="59">
        <v>32</v>
      </c>
      <c r="S41" s="59">
        <v>15</v>
      </c>
      <c r="T41" s="59">
        <v>8</v>
      </c>
      <c r="U41" s="59">
        <v>2</v>
      </c>
      <c r="V41" s="59"/>
      <c r="W41" s="108">
        <v>56.7</v>
      </c>
    </row>
    <row r="42" spans="1:23" x14ac:dyDescent="0.2">
      <c r="A42" s="41">
        <v>2013</v>
      </c>
      <c r="B42" s="60">
        <v>1002</v>
      </c>
      <c r="C42" s="59">
        <v>0</v>
      </c>
      <c r="D42" s="59">
        <v>0</v>
      </c>
      <c r="E42" s="59">
        <v>0</v>
      </c>
      <c r="F42" s="59">
        <v>0</v>
      </c>
      <c r="G42" s="59">
        <v>3</v>
      </c>
      <c r="H42" s="59">
        <v>8</v>
      </c>
      <c r="I42" s="59">
        <v>29</v>
      </c>
      <c r="J42" s="59">
        <v>44</v>
      </c>
      <c r="K42" s="59">
        <v>88</v>
      </c>
      <c r="L42" s="59">
        <v>124</v>
      </c>
      <c r="M42" s="59">
        <v>168</v>
      </c>
      <c r="N42" s="59">
        <v>160</v>
      </c>
      <c r="O42" s="59">
        <v>143</v>
      </c>
      <c r="P42" s="59">
        <v>110</v>
      </c>
      <c r="Q42" s="59">
        <v>64</v>
      </c>
      <c r="R42" s="59">
        <v>39</v>
      </c>
      <c r="S42" s="59">
        <v>14</v>
      </c>
      <c r="T42" s="59">
        <v>5</v>
      </c>
      <c r="U42" s="59">
        <v>3</v>
      </c>
      <c r="V42" s="59"/>
      <c r="W42" s="108">
        <v>56.3</v>
      </c>
    </row>
    <row r="43" spans="1:23" x14ac:dyDescent="0.2">
      <c r="A43" s="41">
        <v>2014</v>
      </c>
      <c r="B43" s="60">
        <v>1036</v>
      </c>
      <c r="C43" s="59">
        <v>0</v>
      </c>
      <c r="D43" s="59">
        <v>0</v>
      </c>
      <c r="E43" s="59">
        <v>0</v>
      </c>
      <c r="F43" s="59">
        <v>0</v>
      </c>
      <c r="G43" s="59">
        <v>1</v>
      </c>
      <c r="H43" s="59">
        <v>10</v>
      </c>
      <c r="I43" s="59">
        <v>16</v>
      </c>
      <c r="J43" s="59">
        <v>49</v>
      </c>
      <c r="K43" s="59">
        <v>77</v>
      </c>
      <c r="L43" s="59">
        <v>137</v>
      </c>
      <c r="M43" s="59">
        <v>154</v>
      </c>
      <c r="N43" s="59">
        <v>167</v>
      </c>
      <c r="O43" s="59">
        <v>142</v>
      </c>
      <c r="P43" s="59">
        <v>129</v>
      </c>
      <c r="Q43" s="59">
        <v>79</v>
      </c>
      <c r="R43" s="59">
        <v>51</v>
      </c>
      <c r="S43" s="59">
        <v>20</v>
      </c>
      <c r="T43" s="59">
        <v>2</v>
      </c>
      <c r="U43" s="59">
        <v>2</v>
      </c>
      <c r="V43" s="59"/>
      <c r="W43" s="108">
        <v>57.3</v>
      </c>
    </row>
    <row r="44" spans="1:23" x14ac:dyDescent="0.2">
      <c r="A44" s="41">
        <v>2015</v>
      </c>
      <c r="B44" s="60">
        <v>1045</v>
      </c>
      <c r="C44" s="59">
        <v>0</v>
      </c>
      <c r="D44" s="59">
        <v>0</v>
      </c>
      <c r="E44" s="59">
        <v>0</v>
      </c>
      <c r="F44" s="59">
        <v>0</v>
      </c>
      <c r="G44" s="59">
        <v>0</v>
      </c>
      <c r="H44" s="59">
        <v>9</v>
      </c>
      <c r="I44" s="59">
        <v>21</v>
      </c>
      <c r="J44" s="59">
        <v>33</v>
      </c>
      <c r="K44" s="59">
        <v>69</v>
      </c>
      <c r="L44" s="59">
        <v>139</v>
      </c>
      <c r="M44" s="59">
        <v>150</v>
      </c>
      <c r="N44" s="59">
        <v>173</v>
      </c>
      <c r="O44" s="59">
        <v>151</v>
      </c>
      <c r="P44" s="59">
        <v>143</v>
      </c>
      <c r="Q44" s="59">
        <v>84</v>
      </c>
      <c r="R44" s="59">
        <v>47</v>
      </c>
      <c r="S44" s="59">
        <v>20</v>
      </c>
      <c r="T44" s="59">
        <v>6</v>
      </c>
      <c r="U44" s="59">
        <v>0</v>
      </c>
      <c r="V44" s="59"/>
      <c r="W44" s="108">
        <v>57.9</v>
      </c>
    </row>
    <row r="45" spans="1:23" x14ac:dyDescent="0.2">
      <c r="A45" s="41">
        <v>2016</v>
      </c>
      <c r="B45" s="60">
        <v>1139</v>
      </c>
      <c r="C45" s="59">
        <v>0</v>
      </c>
      <c r="D45" s="34">
        <v>0</v>
      </c>
      <c r="E45" s="59">
        <v>0</v>
      </c>
      <c r="F45" s="59">
        <v>0</v>
      </c>
      <c r="G45" s="59">
        <v>1</v>
      </c>
      <c r="H45" s="59">
        <v>9</v>
      </c>
      <c r="I45" s="59">
        <v>21</v>
      </c>
      <c r="J45" s="59">
        <v>29</v>
      </c>
      <c r="K45" s="59">
        <v>81</v>
      </c>
      <c r="L45" s="59">
        <v>119</v>
      </c>
      <c r="M45" s="59">
        <v>175</v>
      </c>
      <c r="N45" s="59">
        <v>181</v>
      </c>
      <c r="O45" s="59">
        <v>175</v>
      </c>
      <c r="P45" s="59">
        <v>160</v>
      </c>
      <c r="Q45" s="59">
        <v>88</v>
      </c>
      <c r="R45" s="59">
        <v>61</v>
      </c>
      <c r="S45" s="59">
        <v>30</v>
      </c>
      <c r="T45" s="59">
        <v>9</v>
      </c>
      <c r="U45" s="59">
        <v>0</v>
      </c>
      <c r="V45" s="59"/>
      <c r="W45" s="108">
        <v>58.7</v>
      </c>
    </row>
    <row r="46" spans="1:23" x14ac:dyDescent="0.2">
      <c r="A46" s="41">
        <v>2017</v>
      </c>
      <c r="B46" s="60">
        <v>1120</v>
      </c>
      <c r="C46" s="59">
        <v>0</v>
      </c>
      <c r="D46" s="102">
        <v>0</v>
      </c>
      <c r="E46" s="59">
        <v>0</v>
      </c>
      <c r="F46" s="59">
        <v>0</v>
      </c>
      <c r="G46" s="59">
        <v>0</v>
      </c>
      <c r="H46" s="59">
        <v>10</v>
      </c>
      <c r="I46" s="59">
        <v>25</v>
      </c>
      <c r="J46" s="59">
        <v>37</v>
      </c>
      <c r="K46" s="59">
        <v>53</v>
      </c>
      <c r="L46" s="59">
        <v>123</v>
      </c>
      <c r="M46" s="59">
        <v>159</v>
      </c>
      <c r="N46" s="59">
        <v>186</v>
      </c>
      <c r="O46" s="59">
        <v>161</v>
      </c>
      <c r="P46" s="59">
        <v>184</v>
      </c>
      <c r="Q46" s="59">
        <v>97</v>
      </c>
      <c r="R46" s="59">
        <v>56</v>
      </c>
      <c r="S46" s="59">
        <v>24</v>
      </c>
      <c r="T46" s="59">
        <v>4</v>
      </c>
      <c r="U46" s="59">
        <v>1</v>
      </c>
      <c r="V46" s="59"/>
      <c r="W46" s="108">
        <v>58.9</v>
      </c>
    </row>
    <row r="47" spans="1:23" x14ac:dyDescent="0.2">
      <c r="A47" s="41">
        <v>2018</v>
      </c>
      <c r="B47" s="60">
        <v>1136</v>
      </c>
      <c r="C47" s="59">
        <v>0</v>
      </c>
      <c r="D47" s="102">
        <v>0</v>
      </c>
      <c r="E47" s="59">
        <v>0</v>
      </c>
      <c r="F47" s="59">
        <v>1</v>
      </c>
      <c r="G47" s="59">
        <v>3</v>
      </c>
      <c r="H47" s="59">
        <v>4</v>
      </c>
      <c r="I47" s="59">
        <v>15</v>
      </c>
      <c r="J47" s="59">
        <v>46</v>
      </c>
      <c r="K47" s="59">
        <v>71</v>
      </c>
      <c r="L47" s="59">
        <v>112</v>
      </c>
      <c r="M47" s="59">
        <v>146</v>
      </c>
      <c r="N47" s="59">
        <v>207</v>
      </c>
      <c r="O47" s="59">
        <v>157</v>
      </c>
      <c r="P47" s="59">
        <v>155</v>
      </c>
      <c r="Q47" s="59">
        <v>121</v>
      </c>
      <c r="R47" s="59">
        <v>57</v>
      </c>
      <c r="S47" s="59">
        <v>26</v>
      </c>
      <c r="T47" s="59">
        <v>11</v>
      </c>
      <c r="U47" s="59">
        <v>4</v>
      </c>
      <c r="V47" s="59"/>
      <c r="W47" s="108">
        <v>59.3</v>
      </c>
    </row>
    <row r="48" spans="1:23" x14ac:dyDescent="0.2">
      <c r="A48" s="41"/>
      <c r="B48" s="59"/>
      <c r="C48" s="59"/>
      <c r="D48" s="34"/>
      <c r="E48" s="59"/>
      <c r="F48" s="59"/>
      <c r="G48" s="59"/>
      <c r="H48" s="59"/>
      <c r="I48" s="59"/>
      <c r="J48" s="59"/>
      <c r="K48" s="59"/>
      <c r="L48" s="59"/>
      <c r="M48" s="59"/>
      <c r="N48" s="59"/>
      <c r="O48" s="59"/>
      <c r="P48" s="59"/>
      <c r="Q48" s="59"/>
      <c r="R48" s="59"/>
      <c r="S48" s="59"/>
      <c r="T48" s="59"/>
      <c r="U48" s="59"/>
      <c r="V48" s="59"/>
      <c r="W48" s="59"/>
    </row>
    <row r="49" spans="1:23" x14ac:dyDescent="0.2">
      <c r="A49" s="183" t="s">
        <v>80</v>
      </c>
      <c r="B49" s="183"/>
      <c r="C49" s="183"/>
      <c r="D49" s="34"/>
      <c r="E49" s="59"/>
      <c r="F49" s="59"/>
      <c r="G49" s="59"/>
      <c r="H49" s="59"/>
      <c r="I49" s="59"/>
      <c r="J49" s="59"/>
      <c r="K49" s="59"/>
      <c r="L49" s="59"/>
      <c r="M49" s="59"/>
      <c r="N49" s="59"/>
      <c r="O49" s="59"/>
      <c r="P49" s="59"/>
      <c r="Q49" s="59"/>
      <c r="R49" s="59"/>
      <c r="S49" s="59"/>
      <c r="T49" s="59"/>
      <c r="U49" s="59"/>
      <c r="V49" s="59"/>
      <c r="W49" s="59"/>
    </row>
    <row r="50" spans="1:23" x14ac:dyDescent="0.2">
      <c r="A50" s="41"/>
      <c r="B50" s="59"/>
      <c r="C50" s="59"/>
      <c r="D50" s="34"/>
      <c r="E50" s="59"/>
      <c r="F50" s="59"/>
      <c r="G50" s="59"/>
      <c r="H50" s="59"/>
      <c r="I50" s="59"/>
      <c r="J50" s="59"/>
      <c r="K50" s="59"/>
      <c r="L50" s="59"/>
      <c r="M50" s="59"/>
      <c r="N50" s="59"/>
      <c r="O50" s="59"/>
      <c r="P50" s="59"/>
      <c r="Q50" s="59"/>
      <c r="R50" s="59"/>
      <c r="S50" s="59"/>
      <c r="T50" s="59"/>
      <c r="U50" s="59"/>
      <c r="V50" s="59"/>
      <c r="W50" s="59"/>
    </row>
    <row r="51" spans="1:23" x14ac:dyDescent="0.2">
      <c r="A51" s="61" t="s">
        <v>152</v>
      </c>
      <c r="B51" s="60">
        <f t="shared" ref="B51:U51" si="0">AVERAGE(B8:B12)</f>
        <v>362.4</v>
      </c>
      <c r="C51" s="60">
        <f t="shared" si="0"/>
        <v>0</v>
      </c>
      <c r="D51" s="60">
        <f t="shared" si="0"/>
        <v>0</v>
      </c>
      <c r="E51" s="60">
        <f t="shared" si="0"/>
        <v>0</v>
      </c>
      <c r="F51" s="60">
        <f t="shared" si="0"/>
        <v>0.6</v>
      </c>
      <c r="G51" s="60">
        <f t="shared" si="0"/>
        <v>1.2</v>
      </c>
      <c r="H51" s="60">
        <f t="shared" si="0"/>
        <v>5.8</v>
      </c>
      <c r="I51" s="60">
        <f t="shared" si="0"/>
        <v>10.8</v>
      </c>
      <c r="J51" s="60">
        <f t="shared" si="0"/>
        <v>18.8</v>
      </c>
      <c r="K51" s="60">
        <f t="shared" si="0"/>
        <v>37.200000000000003</v>
      </c>
      <c r="L51" s="60">
        <f t="shared" si="0"/>
        <v>45.2</v>
      </c>
      <c r="M51" s="60">
        <f t="shared" si="0"/>
        <v>57</v>
      </c>
      <c r="N51" s="60">
        <f t="shared" si="0"/>
        <v>63.4</v>
      </c>
      <c r="O51" s="60">
        <f t="shared" si="0"/>
        <v>52.6</v>
      </c>
      <c r="P51" s="60">
        <f t="shared" si="0"/>
        <v>38</v>
      </c>
      <c r="Q51" s="60">
        <f t="shared" si="0"/>
        <v>20.6</v>
      </c>
      <c r="R51" s="60">
        <f t="shared" si="0"/>
        <v>8.4</v>
      </c>
      <c r="S51" s="60">
        <f t="shared" si="0"/>
        <v>2.2000000000000002</v>
      </c>
      <c r="T51" s="60">
        <f t="shared" si="0"/>
        <v>0.6</v>
      </c>
      <c r="U51" s="60">
        <f t="shared" si="0"/>
        <v>0</v>
      </c>
      <c r="V51" s="60"/>
      <c r="W51" s="112">
        <f t="shared" ref="W51:W71" si="1">AVERAGE(W8:W12)</f>
        <v>54.739999999999995</v>
      </c>
    </row>
    <row r="52" spans="1:23" x14ac:dyDescent="0.2">
      <c r="A52" s="61" t="s">
        <v>153</v>
      </c>
      <c r="B52" s="60">
        <f t="shared" ref="B52:U52" si="2">AVERAGE(B9:B13)</f>
        <v>358.4</v>
      </c>
      <c r="C52" s="60">
        <f t="shared" si="2"/>
        <v>0</v>
      </c>
      <c r="D52" s="60">
        <f t="shared" si="2"/>
        <v>0</v>
      </c>
      <c r="E52" s="60">
        <f t="shared" si="2"/>
        <v>0</v>
      </c>
      <c r="F52" s="60">
        <f t="shared" si="2"/>
        <v>0.2</v>
      </c>
      <c r="G52" s="60">
        <f t="shared" si="2"/>
        <v>1.4</v>
      </c>
      <c r="H52" s="60">
        <f t="shared" si="2"/>
        <v>6.8</v>
      </c>
      <c r="I52" s="60">
        <f t="shared" si="2"/>
        <v>13</v>
      </c>
      <c r="J52" s="60">
        <f t="shared" si="2"/>
        <v>18</v>
      </c>
      <c r="K52" s="60">
        <f t="shared" si="2"/>
        <v>34.200000000000003</v>
      </c>
      <c r="L52" s="60">
        <f t="shared" si="2"/>
        <v>42.6</v>
      </c>
      <c r="M52" s="60">
        <f t="shared" si="2"/>
        <v>53.8</v>
      </c>
      <c r="N52" s="60">
        <f t="shared" si="2"/>
        <v>61.4</v>
      </c>
      <c r="O52" s="60">
        <f t="shared" si="2"/>
        <v>56.8</v>
      </c>
      <c r="P52" s="60">
        <f t="shared" si="2"/>
        <v>38.799999999999997</v>
      </c>
      <c r="Q52" s="60">
        <f t="shared" si="2"/>
        <v>20.399999999999999</v>
      </c>
      <c r="R52" s="60">
        <f t="shared" si="2"/>
        <v>8.8000000000000007</v>
      </c>
      <c r="S52" s="60">
        <f t="shared" si="2"/>
        <v>2</v>
      </c>
      <c r="T52" s="60">
        <f t="shared" si="2"/>
        <v>0.2</v>
      </c>
      <c r="U52" s="60">
        <f t="shared" si="2"/>
        <v>0</v>
      </c>
      <c r="V52" s="60"/>
      <c r="W52" s="112">
        <f t="shared" si="1"/>
        <v>54.839999999999996</v>
      </c>
    </row>
    <row r="53" spans="1:23" x14ac:dyDescent="0.2">
      <c r="A53" s="61" t="s">
        <v>154</v>
      </c>
      <c r="B53" s="60">
        <f t="shared" ref="B53:U53" si="3">AVERAGE(B10:B14)</f>
        <v>363.6</v>
      </c>
      <c r="C53" s="60">
        <f t="shared" si="3"/>
        <v>0</v>
      </c>
      <c r="D53" s="60">
        <f t="shared" si="3"/>
        <v>0</v>
      </c>
      <c r="E53" s="60">
        <f t="shared" si="3"/>
        <v>0</v>
      </c>
      <c r="F53" s="60">
        <f t="shared" si="3"/>
        <v>0.2</v>
      </c>
      <c r="G53" s="60">
        <f t="shared" si="3"/>
        <v>1.6</v>
      </c>
      <c r="H53" s="60">
        <f t="shared" si="3"/>
        <v>5.8</v>
      </c>
      <c r="I53" s="60">
        <f t="shared" si="3"/>
        <v>11.8</v>
      </c>
      <c r="J53" s="60">
        <f t="shared" si="3"/>
        <v>18</v>
      </c>
      <c r="K53" s="60">
        <f t="shared" si="3"/>
        <v>32</v>
      </c>
      <c r="L53" s="60">
        <f t="shared" si="3"/>
        <v>44.2</v>
      </c>
      <c r="M53" s="60">
        <f t="shared" si="3"/>
        <v>53.8</v>
      </c>
      <c r="N53" s="60">
        <f t="shared" si="3"/>
        <v>64.8</v>
      </c>
      <c r="O53" s="60">
        <f t="shared" si="3"/>
        <v>57.8</v>
      </c>
      <c r="P53" s="60">
        <f t="shared" si="3"/>
        <v>41.4</v>
      </c>
      <c r="Q53" s="60">
        <f t="shared" si="3"/>
        <v>21.2</v>
      </c>
      <c r="R53" s="60">
        <f t="shared" si="3"/>
        <v>8</v>
      </c>
      <c r="S53" s="60">
        <f t="shared" si="3"/>
        <v>2.8</v>
      </c>
      <c r="T53" s="60">
        <f t="shared" si="3"/>
        <v>0.2</v>
      </c>
      <c r="U53" s="60">
        <f t="shared" si="3"/>
        <v>0</v>
      </c>
      <c r="V53" s="60"/>
      <c r="W53" s="112">
        <f t="shared" si="1"/>
        <v>55.160000000000004</v>
      </c>
    </row>
    <row r="54" spans="1:23" x14ac:dyDescent="0.2">
      <c r="A54" s="61" t="s">
        <v>155</v>
      </c>
      <c r="B54" s="60">
        <f t="shared" ref="B54:U54" si="4">AVERAGE(B11:B15)</f>
        <v>370.8</v>
      </c>
      <c r="C54" s="60">
        <f t="shared" si="4"/>
        <v>0</v>
      </c>
      <c r="D54" s="60">
        <f t="shared" si="4"/>
        <v>0</v>
      </c>
      <c r="E54" s="60">
        <f t="shared" si="4"/>
        <v>0</v>
      </c>
      <c r="F54" s="60">
        <f t="shared" si="4"/>
        <v>0.2</v>
      </c>
      <c r="G54" s="60">
        <f t="shared" si="4"/>
        <v>2.6</v>
      </c>
      <c r="H54" s="60">
        <f t="shared" si="4"/>
        <v>5.8</v>
      </c>
      <c r="I54" s="60">
        <f t="shared" si="4"/>
        <v>11.8</v>
      </c>
      <c r="J54" s="60">
        <f t="shared" si="4"/>
        <v>21.2</v>
      </c>
      <c r="K54" s="60">
        <f t="shared" si="4"/>
        <v>31.4</v>
      </c>
      <c r="L54" s="60">
        <f t="shared" si="4"/>
        <v>43</v>
      </c>
      <c r="M54" s="60">
        <f t="shared" si="4"/>
        <v>54</v>
      </c>
      <c r="N54" s="60">
        <f t="shared" si="4"/>
        <v>65.400000000000006</v>
      </c>
      <c r="O54" s="60">
        <f t="shared" si="4"/>
        <v>59.2</v>
      </c>
      <c r="P54" s="60">
        <f t="shared" si="4"/>
        <v>43.4</v>
      </c>
      <c r="Q54" s="60">
        <f t="shared" si="4"/>
        <v>21.2</v>
      </c>
      <c r="R54" s="60">
        <f t="shared" si="4"/>
        <v>7.6</v>
      </c>
      <c r="S54" s="60">
        <f t="shared" si="4"/>
        <v>3.8</v>
      </c>
      <c r="T54" s="60">
        <f t="shared" si="4"/>
        <v>0.2</v>
      </c>
      <c r="U54" s="60">
        <f t="shared" si="4"/>
        <v>0</v>
      </c>
      <c r="V54" s="60"/>
      <c r="W54" s="112">
        <f t="shared" si="1"/>
        <v>55.160000000000004</v>
      </c>
    </row>
    <row r="55" spans="1:23" x14ac:dyDescent="0.2">
      <c r="A55" s="61" t="s">
        <v>156</v>
      </c>
      <c r="B55" s="60">
        <f t="shared" ref="B55:U55" si="5">AVERAGE(B12:B16)</f>
        <v>376.6</v>
      </c>
      <c r="C55" s="60">
        <f t="shared" si="5"/>
        <v>0</v>
      </c>
      <c r="D55" s="60">
        <f t="shared" si="5"/>
        <v>0</v>
      </c>
      <c r="E55" s="60">
        <f t="shared" si="5"/>
        <v>0</v>
      </c>
      <c r="F55" s="60">
        <f t="shared" si="5"/>
        <v>0.4</v>
      </c>
      <c r="G55" s="60">
        <f t="shared" si="5"/>
        <v>2.6</v>
      </c>
      <c r="H55" s="60">
        <f t="shared" si="5"/>
        <v>7.2</v>
      </c>
      <c r="I55" s="60">
        <f t="shared" si="5"/>
        <v>11.4</v>
      </c>
      <c r="J55" s="60">
        <f t="shared" si="5"/>
        <v>22.6</v>
      </c>
      <c r="K55" s="60">
        <f t="shared" si="5"/>
        <v>28.4</v>
      </c>
      <c r="L55" s="60">
        <f t="shared" si="5"/>
        <v>44.2</v>
      </c>
      <c r="M55" s="60">
        <f t="shared" si="5"/>
        <v>57.8</v>
      </c>
      <c r="N55" s="60">
        <f t="shared" si="5"/>
        <v>62.6</v>
      </c>
      <c r="O55" s="60">
        <f t="shared" si="5"/>
        <v>60</v>
      </c>
      <c r="P55" s="60">
        <f t="shared" si="5"/>
        <v>45.4</v>
      </c>
      <c r="Q55" s="60">
        <f t="shared" si="5"/>
        <v>20.399999999999999</v>
      </c>
      <c r="R55" s="60">
        <f t="shared" si="5"/>
        <v>9</v>
      </c>
      <c r="S55" s="60">
        <f t="shared" si="5"/>
        <v>4.4000000000000004</v>
      </c>
      <c r="T55" s="60">
        <f t="shared" si="5"/>
        <v>0</v>
      </c>
      <c r="U55" s="60">
        <f t="shared" si="5"/>
        <v>0.2</v>
      </c>
      <c r="V55" s="60"/>
      <c r="W55" s="112">
        <f t="shared" si="1"/>
        <v>55.2</v>
      </c>
    </row>
    <row r="56" spans="1:23" x14ac:dyDescent="0.2">
      <c r="A56" s="61" t="s">
        <v>157</v>
      </c>
      <c r="B56" s="60">
        <f t="shared" ref="B56:U56" si="6">AVERAGE(B13:B17)</f>
        <v>391.8</v>
      </c>
      <c r="C56" s="60">
        <f t="shared" si="6"/>
        <v>0</v>
      </c>
      <c r="D56" s="60">
        <f t="shared" si="6"/>
        <v>0</v>
      </c>
      <c r="E56" s="60">
        <f t="shared" si="6"/>
        <v>0</v>
      </c>
      <c r="F56" s="60">
        <f t="shared" si="6"/>
        <v>0.2</v>
      </c>
      <c r="G56" s="60">
        <f t="shared" si="6"/>
        <v>3</v>
      </c>
      <c r="H56" s="60">
        <f t="shared" si="6"/>
        <v>7.8</v>
      </c>
      <c r="I56" s="60">
        <f t="shared" si="6"/>
        <v>13</v>
      </c>
      <c r="J56" s="60">
        <f t="shared" si="6"/>
        <v>24.2</v>
      </c>
      <c r="K56" s="60">
        <f t="shared" si="6"/>
        <v>29.4</v>
      </c>
      <c r="L56" s="60">
        <f t="shared" si="6"/>
        <v>46.4</v>
      </c>
      <c r="M56" s="60">
        <f t="shared" si="6"/>
        <v>55.8</v>
      </c>
      <c r="N56" s="60">
        <f t="shared" si="6"/>
        <v>64.599999999999994</v>
      </c>
      <c r="O56" s="60">
        <f t="shared" si="6"/>
        <v>62.6</v>
      </c>
      <c r="P56" s="60">
        <f t="shared" si="6"/>
        <v>51.8</v>
      </c>
      <c r="Q56" s="60">
        <f t="shared" si="6"/>
        <v>19</v>
      </c>
      <c r="R56" s="60">
        <f t="shared" si="6"/>
        <v>9.6</v>
      </c>
      <c r="S56" s="60">
        <f t="shared" si="6"/>
        <v>4</v>
      </c>
      <c r="T56" s="60">
        <f t="shared" si="6"/>
        <v>0.2</v>
      </c>
      <c r="U56" s="60">
        <f t="shared" si="6"/>
        <v>0.2</v>
      </c>
      <c r="V56" s="60"/>
      <c r="W56" s="112">
        <f t="shared" si="1"/>
        <v>55.120000000000005</v>
      </c>
    </row>
    <row r="57" spans="1:23" x14ac:dyDescent="0.2">
      <c r="A57" s="61" t="s">
        <v>158</v>
      </c>
      <c r="B57" s="60">
        <f t="shared" ref="B57:U57" si="7">AVERAGE(B14:B18)</f>
        <v>407.8</v>
      </c>
      <c r="C57" s="60">
        <f t="shared" si="7"/>
        <v>0</v>
      </c>
      <c r="D57" s="60">
        <f t="shared" si="7"/>
        <v>0</v>
      </c>
      <c r="E57" s="60">
        <f t="shared" si="7"/>
        <v>0</v>
      </c>
      <c r="F57" s="60">
        <f t="shared" si="7"/>
        <v>0.4</v>
      </c>
      <c r="G57" s="60">
        <f t="shared" si="7"/>
        <v>3.2</v>
      </c>
      <c r="H57" s="60">
        <f t="shared" si="7"/>
        <v>6.6</v>
      </c>
      <c r="I57" s="60">
        <f t="shared" si="7"/>
        <v>11.2</v>
      </c>
      <c r="J57" s="60">
        <f t="shared" si="7"/>
        <v>24.4</v>
      </c>
      <c r="K57" s="60">
        <f t="shared" si="7"/>
        <v>32.6</v>
      </c>
      <c r="L57" s="60">
        <f t="shared" si="7"/>
        <v>46.8</v>
      </c>
      <c r="M57" s="60">
        <f t="shared" si="7"/>
        <v>59.2</v>
      </c>
      <c r="N57" s="60">
        <f t="shared" si="7"/>
        <v>69.400000000000006</v>
      </c>
      <c r="O57" s="60">
        <f t="shared" si="7"/>
        <v>63.8</v>
      </c>
      <c r="P57" s="60">
        <f t="shared" si="7"/>
        <v>55</v>
      </c>
      <c r="Q57" s="60">
        <f t="shared" si="7"/>
        <v>21.6</v>
      </c>
      <c r="R57" s="60">
        <f t="shared" si="7"/>
        <v>9</v>
      </c>
      <c r="S57" s="60">
        <f t="shared" si="7"/>
        <v>4</v>
      </c>
      <c r="T57" s="60">
        <f t="shared" si="7"/>
        <v>0.4</v>
      </c>
      <c r="U57" s="60">
        <f t="shared" si="7"/>
        <v>0.2</v>
      </c>
      <c r="V57" s="60"/>
      <c r="W57" s="112">
        <f t="shared" si="1"/>
        <v>55.339999999999996</v>
      </c>
    </row>
    <row r="58" spans="1:23" x14ac:dyDescent="0.2">
      <c r="A58" s="61" t="s">
        <v>159</v>
      </c>
      <c r="B58" s="60">
        <f t="shared" ref="B58:U58" si="8">AVERAGE(B15:B19)</f>
        <v>416</v>
      </c>
      <c r="C58" s="60">
        <f t="shared" si="8"/>
        <v>0</v>
      </c>
      <c r="D58" s="60">
        <f t="shared" si="8"/>
        <v>0</v>
      </c>
      <c r="E58" s="60">
        <f t="shared" si="8"/>
        <v>0</v>
      </c>
      <c r="F58" s="60">
        <f t="shared" si="8"/>
        <v>0.4</v>
      </c>
      <c r="G58" s="60">
        <f t="shared" si="8"/>
        <v>3.4</v>
      </c>
      <c r="H58" s="60">
        <f t="shared" si="8"/>
        <v>6.8</v>
      </c>
      <c r="I58" s="60">
        <f t="shared" si="8"/>
        <v>11</v>
      </c>
      <c r="J58" s="60">
        <f t="shared" si="8"/>
        <v>27.2</v>
      </c>
      <c r="K58" s="60">
        <f t="shared" si="8"/>
        <v>36.799999999999997</v>
      </c>
      <c r="L58" s="60">
        <f t="shared" si="8"/>
        <v>49.2</v>
      </c>
      <c r="M58" s="60">
        <f t="shared" si="8"/>
        <v>59.6</v>
      </c>
      <c r="N58" s="60">
        <f t="shared" si="8"/>
        <v>66.8</v>
      </c>
      <c r="O58" s="60">
        <f t="shared" si="8"/>
        <v>64.400000000000006</v>
      </c>
      <c r="P58" s="60">
        <f t="shared" si="8"/>
        <v>53.4</v>
      </c>
      <c r="Q58" s="60">
        <f t="shared" si="8"/>
        <v>22.2</v>
      </c>
      <c r="R58" s="60">
        <f t="shared" si="8"/>
        <v>9.6</v>
      </c>
      <c r="S58" s="60">
        <f t="shared" si="8"/>
        <v>3.8</v>
      </c>
      <c r="T58" s="60">
        <f t="shared" si="8"/>
        <v>0.6</v>
      </c>
      <c r="U58" s="60">
        <f t="shared" si="8"/>
        <v>0.8</v>
      </c>
      <c r="V58" s="60"/>
      <c r="W58" s="112">
        <f t="shared" si="1"/>
        <v>55.11999999999999</v>
      </c>
    </row>
    <row r="59" spans="1:23" x14ac:dyDescent="0.2">
      <c r="A59" s="61" t="s">
        <v>160</v>
      </c>
      <c r="B59" s="60">
        <f t="shared" ref="B59:U59" si="9">AVERAGE(B16:B20)</f>
        <v>425.4</v>
      </c>
      <c r="C59" s="60">
        <f t="shared" si="9"/>
        <v>0</v>
      </c>
      <c r="D59" s="60">
        <f t="shared" si="9"/>
        <v>0</v>
      </c>
      <c r="E59" s="60">
        <f t="shared" si="9"/>
        <v>0</v>
      </c>
      <c r="F59" s="60">
        <f t="shared" si="9"/>
        <v>0.4</v>
      </c>
      <c r="G59" s="60">
        <f t="shared" si="9"/>
        <v>2.4</v>
      </c>
      <c r="H59" s="60">
        <f t="shared" si="9"/>
        <v>5.8</v>
      </c>
      <c r="I59" s="60">
        <f t="shared" si="9"/>
        <v>11.6</v>
      </c>
      <c r="J59" s="60">
        <f t="shared" si="9"/>
        <v>28.8</v>
      </c>
      <c r="K59" s="60">
        <f t="shared" si="9"/>
        <v>39.6</v>
      </c>
      <c r="L59" s="60">
        <f t="shared" si="9"/>
        <v>54.4</v>
      </c>
      <c r="M59" s="60">
        <f t="shared" si="9"/>
        <v>58.6</v>
      </c>
      <c r="N59" s="60">
        <f t="shared" si="9"/>
        <v>65.400000000000006</v>
      </c>
      <c r="O59" s="60">
        <f t="shared" si="9"/>
        <v>63.6</v>
      </c>
      <c r="P59" s="60">
        <f t="shared" si="9"/>
        <v>52.4</v>
      </c>
      <c r="Q59" s="60">
        <f t="shared" si="9"/>
        <v>24.8</v>
      </c>
      <c r="R59" s="60">
        <f t="shared" si="9"/>
        <v>11.6</v>
      </c>
      <c r="S59" s="60">
        <f t="shared" si="9"/>
        <v>4.2</v>
      </c>
      <c r="T59" s="60">
        <f t="shared" si="9"/>
        <v>1</v>
      </c>
      <c r="U59" s="60">
        <f t="shared" si="9"/>
        <v>0.8</v>
      </c>
      <c r="V59" s="60"/>
      <c r="W59" s="112">
        <f t="shared" si="1"/>
        <v>55.220000000000006</v>
      </c>
    </row>
    <row r="60" spans="1:23" x14ac:dyDescent="0.2">
      <c r="A60" s="61" t="s">
        <v>162</v>
      </c>
      <c r="B60" s="60">
        <f t="shared" ref="B60:U60" si="10">AVERAGE(B17:B21)</f>
        <v>430.6</v>
      </c>
      <c r="C60" s="60">
        <f t="shared" si="10"/>
        <v>0</v>
      </c>
      <c r="D60" s="60">
        <f t="shared" si="10"/>
        <v>0</v>
      </c>
      <c r="E60" s="60">
        <f t="shared" si="10"/>
        <v>0</v>
      </c>
      <c r="F60" s="60">
        <f t="shared" si="10"/>
        <v>0.2</v>
      </c>
      <c r="G60" s="60">
        <f t="shared" si="10"/>
        <v>2.8</v>
      </c>
      <c r="H60" s="60">
        <f t="shared" si="10"/>
        <v>4.4000000000000004</v>
      </c>
      <c r="I60" s="60">
        <f t="shared" si="10"/>
        <v>11.8</v>
      </c>
      <c r="J60" s="60">
        <f t="shared" si="10"/>
        <v>31.2</v>
      </c>
      <c r="K60" s="60">
        <f t="shared" si="10"/>
        <v>42</v>
      </c>
      <c r="L60" s="60">
        <f t="shared" si="10"/>
        <v>57.2</v>
      </c>
      <c r="M60" s="60">
        <f t="shared" si="10"/>
        <v>54.6</v>
      </c>
      <c r="N60" s="60">
        <f t="shared" si="10"/>
        <v>67.2</v>
      </c>
      <c r="O60" s="60">
        <f t="shared" si="10"/>
        <v>64.8</v>
      </c>
      <c r="P60" s="60">
        <f t="shared" si="10"/>
        <v>50.6</v>
      </c>
      <c r="Q60" s="60">
        <f t="shared" si="10"/>
        <v>25.6</v>
      </c>
      <c r="R60" s="60">
        <f t="shared" si="10"/>
        <v>11.4</v>
      </c>
      <c r="S60" s="60">
        <f t="shared" si="10"/>
        <v>5.2</v>
      </c>
      <c r="T60" s="60">
        <f t="shared" si="10"/>
        <v>1</v>
      </c>
      <c r="U60" s="60">
        <f t="shared" si="10"/>
        <v>0.6</v>
      </c>
      <c r="V60" s="60"/>
      <c r="W60" s="112">
        <f t="shared" si="1"/>
        <v>55.11999999999999</v>
      </c>
    </row>
    <row r="61" spans="1:23" x14ac:dyDescent="0.2">
      <c r="A61" s="61" t="s">
        <v>161</v>
      </c>
      <c r="B61" s="60">
        <f t="shared" ref="B61:U61" si="11">AVERAGE(B18:B22)</f>
        <v>435.4</v>
      </c>
      <c r="C61" s="60">
        <f t="shared" si="11"/>
        <v>0</v>
      </c>
      <c r="D61" s="60">
        <f t="shared" si="11"/>
        <v>0</v>
      </c>
      <c r="E61" s="60">
        <f t="shared" si="11"/>
        <v>0</v>
      </c>
      <c r="F61" s="60">
        <f t="shared" si="11"/>
        <v>0.4</v>
      </c>
      <c r="G61" s="60">
        <f t="shared" si="11"/>
        <v>2.4</v>
      </c>
      <c r="H61" s="60">
        <f t="shared" si="11"/>
        <v>3.8</v>
      </c>
      <c r="I61" s="60">
        <f t="shared" si="11"/>
        <v>10.4</v>
      </c>
      <c r="J61" s="60">
        <f t="shared" si="11"/>
        <v>31.4</v>
      </c>
      <c r="K61" s="60">
        <f t="shared" si="11"/>
        <v>44.2</v>
      </c>
      <c r="L61" s="60">
        <f t="shared" si="11"/>
        <v>59</v>
      </c>
      <c r="M61" s="60">
        <f t="shared" si="11"/>
        <v>59</v>
      </c>
      <c r="N61" s="60">
        <f t="shared" si="11"/>
        <v>66.400000000000006</v>
      </c>
      <c r="O61" s="60">
        <f t="shared" si="11"/>
        <v>61.6</v>
      </c>
      <c r="P61" s="60">
        <f t="shared" si="11"/>
        <v>47.6</v>
      </c>
      <c r="Q61" s="60">
        <f t="shared" si="11"/>
        <v>29.6</v>
      </c>
      <c r="R61" s="60">
        <f t="shared" si="11"/>
        <v>11.4</v>
      </c>
      <c r="S61" s="60">
        <f t="shared" si="11"/>
        <v>6</v>
      </c>
      <c r="T61" s="60">
        <f t="shared" si="11"/>
        <v>1.4</v>
      </c>
      <c r="U61" s="60">
        <f t="shared" si="11"/>
        <v>0.8</v>
      </c>
      <c r="V61" s="60"/>
      <c r="W61" s="112">
        <f t="shared" si="1"/>
        <v>55.259999999999991</v>
      </c>
    </row>
    <row r="62" spans="1:23" x14ac:dyDescent="0.2">
      <c r="A62" s="61" t="s">
        <v>163</v>
      </c>
      <c r="B62" s="60">
        <f t="shared" ref="B62:U62" si="12">AVERAGE(B19:B23)</f>
        <v>455.6</v>
      </c>
      <c r="C62" s="60">
        <f t="shared" si="12"/>
        <v>0</v>
      </c>
      <c r="D62" s="60">
        <f t="shared" si="12"/>
        <v>0</v>
      </c>
      <c r="E62" s="60">
        <f t="shared" si="12"/>
        <v>0</v>
      </c>
      <c r="F62" s="60">
        <f t="shared" si="12"/>
        <v>0.4</v>
      </c>
      <c r="G62" s="60">
        <f t="shared" si="12"/>
        <v>2.4</v>
      </c>
      <c r="H62" s="60">
        <f t="shared" si="12"/>
        <v>4.4000000000000004</v>
      </c>
      <c r="I62" s="60">
        <f t="shared" si="12"/>
        <v>12.4</v>
      </c>
      <c r="J62" s="60">
        <f t="shared" si="12"/>
        <v>34</v>
      </c>
      <c r="K62" s="60">
        <f t="shared" si="12"/>
        <v>47.2</v>
      </c>
      <c r="L62" s="60">
        <f t="shared" si="12"/>
        <v>63.4</v>
      </c>
      <c r="M62" s="60">
        <f t="shared" si="12"/>
        <v>59.6</v>
      </c>
      <c r="N62" s="60">
        <f t="shared" si="12"/>
        <v>66.8</v>
      </c>
      <c r="O62" s="60">
        <f t="shared" si="12"/>
        <v>64.599999999999994</v>
      </c>
      <c r="P62" s="60">
        <f t="shared" si="12"/>
        <v>50.2</v>
      </c>
      <c r="Q62" s="60">
        <f t="shared" si="12"/>
        <v>29.4</v>
      </c>
      <c r="R62" s="60">
        <f t="shared" si="12"/>
        <v>12</v>
      </c>
      <c r="S62" s="60">
        <f t="shared" si="12"/>
        <v>6.4</v>
      </c>
      <c r="T62" s="60">
        <f t="shared" si="12"/>
        <v>1.4</v>
      </c>
      <c r="U62" s="60">
        <f t="shared" si="12"/>
        <v>1</v>
      </c>
      <c r="V62" s="60"/>
      <c r="W62" s="112">
        <f t="shared" si="1"/>
        <v>55.08</v>
      </c>
    </row>
    <row r="63" spans="1:23" x14ac:dyDescent="0.2">
      <c r="A63" s="61" t="s">
        <v>164</v>
      </c>
      <c r="B63" s="60">
        <f t="shared" ref="B63:U63" si="13">AVERAGE(B20:B24)</f>
        <v>493.8</v>
      </c>
      <c r="C63" s="60">
        <f t="shared" si="13"/>
        <v>0</v>
      </c>
      <c r="D63" s="60">
        <f t="shared" si="13"/>
        <v>0</v>
      </c>
      <c r="E63" s="60">
        <f t="shared" si="13"/>
        <v>0</v>
      </c>
      <c r="F63" s="60">
        <f t="shared" si="13"/>
        <v>0.6</v>
      </c>
      <c r="G63" s="60">
        <f t="shared" si="13"/>
        <v>2.2000000000000002</v>
      </c>
      <c r="H63" s="60">
        <f t="shared" si="13"/>
        <v>3.8</v>
      </c>
      <c r="I63" s="60">
        <f t="shared" si="13"/>
        <v>15.2</v>
      </c>
      <c r="J63" s="60">
        <f t="shared" si="13"/>
        <v>31.8</v>
      </c>
      <c r="K63" s="60">
        <f t="shared" si="13"/>
        <v>48.8</v>
      </c>
      <c r="L63" s="60">
        <f t="shared" si="13"/>
        <v>68.8</v>
      </c>
      <c r="M63" s="60">
        <f t="shared" si="13"/>
        <v>67.2</v>
      </c>
      <c r="N63" s="60">
        <f t="shared" si="13"/>
        <v>73.400000000000006</v>
      </c>
      <c r="O63" s="60">
        <f t="shared" si="13"/>
        <v>72.400000000000006</v>
      </c>
      <c r="P63" s="60">
        <f t="shared" si="13"/>
        <v>53.6</v>
      </c>
      <c r="Q63" s="60">
        <f t="shared" si="13"/>
        <v>33.200000000000003</v>
      </c>
      <c r="R63" s="60">
        <f t="shared" si="13"/>
        <v>14</v>
      </c>
      <c r="S63" s="60">
        <f t="shared" si="13"/>
        <v>6.4</v>
      </c>
      <c r="T63" s="60">
        <f t="shared" si="13"/>
        <v>2</v>
      </c>
      <c r="U63" s="60">
        <f t="shared" si="13"/>
        <v>0.4</v>
      </c>
      <c r="V63" s="60"/>
      <c r="W63" s="112">
        <f t="shared" si="1"/>
        <v>55.320000000000007</v>
      </c>
    </row>
    <row r="64" spans="1:23" x14ac:dyDescent="0.2">
      <c r="A64" s="61" t="s">
        <v>165</v>
      </c>
      <c r="B64" s="60">
        <f t="shared" ref="B64:U64" si="14">AVERAGE(B21:B25)</f>
        <v>562.6</v>
      </c>
      <c r="C64" s="60">
        <f t="shared" si="14"/>
        <v>0</v>
      </c>
      <c r="D64" s="60">
        <f t="shared" si="14"/>
        <v>0</v>
      </c>
      <c r="E64" s="60">
        <f t="shared" si="14"/>
        <v>0</v>
      </c>
      <c r="F64" s="60">
        <f t="shared" si="14"/>
        <v>0.6</v>
      </c>
      <c r="G64" s="60">
        <f t="shared" si="14"/>
        <v>2.6</v>
      </c>
      <c r="H64" s="60">
        <f t="shared" si="14"/>
        <v>3.6</v>
      </c>
      <c r="I64" s="60">
        <f t="shared" si="14"/>
        <v>15.8</v>
      </c>
      <c r="J64" s="60">
        <f t="shared" si="14"/>
        <v>32.799999999999997</v>
      </c>
      <c r="K64" s="60">
        <f t="shared" si="14"/>
        <v>55.8</v>
      </c>
      <c r="L64" s="60">
        <f t="shared" si="14"/>
        <v>77</v>
      </c>
      <c r="M64" s="60">
        <f t="shared" si="14"/>
        <v>82</v>
      </c>
      <c r="N64" s="60">
        <f t="shared" si="14"/>
        <v>86.8</v>
      </c>
      <c r="O64" s="60">
        <f t="shared" si="14"/>
        <v>83.4</v>
      </c>
      <c r="P64" s="60">
        <f t="shared" si="14"/>
        <v>62</v>
      </c>
      <c r="Q64" s="60">
        <f t="shared" si="14"/>
        <v>36.799999999999997</v>
      </c>
      <c r="R64" s="60">
        <f t="shared" si="14"/>
        <v>15.2</v>
      </c>
      <c r="S64" s="60">
        <f t="shared" si="14"/>
        <v>6.2</v>
      </c>
      <c r="T64" s="60">
        <f t="shared" si="14"/>
        <v>1.6</v>
      </c>
      <c r="U64" s="60">
        <f t="shared" si="14"/>
        <v>0.4</v>
      </c>
      <c r="V64" s="60"/>
      <c r="W64" s="112">
        <f t="shared" si="1"/>
        <v>55.379999999999995</v>
      </c>
    </row>
    <row r="65" spans="1:23" x14ac:dyDescent="0.2">
      <c r="A65" s="61" t="s">
        <v>166</v>
      </c>
      <c r="B65" s="60">
        <f t="shared" ref="B65:U65" si="15">AVERAGE(B22:B26)</f>
        <v>652.79999999999995</v>
      </c>
      <c r="C65" s="60">
        <f t="shared" si="15"/>
        <v>0</v>
      </c>
      <c r="D65" s="60">
        <f t="shared" si="15"/>
        <v>0</v>
      </c>
      <c r="E65" s="60">
        <f t="shared" si="15"/>
        <v>0.2</v>
      </c>
      <c r="F65" s="60">
        <f t="shared" si="15"/>
        <v>0.8</v>
      </c>
      <c r="G65" s="60">
        <f t="shared" si="15"/>
        <v>2.8</v>
      </c>
      <c r="H65" s="60">
        <f t="shared" si="15"/>
        <v>4.4000000000000004</v>
      </c>
      <c r="I65" s="60">
        <f t="shared" si="15"/>
        <v>18.2</v>
      </c>
      <c r="J65" s="60">
        <f t="shared" si="15"/>
        <v>36.799999999999997</v>
      </c>
      <c r="K65" s="60">
        <f t="shared" si="15"/>
        <v>68.8</v>
      </c>
      <c r="L65" s="60">
        <f t="shared" si="15"/>
        <v>90.2</v>
      </c>
      <c r="M65" s="60">
        <f t="shared" si="15"/>
        <v>99.6</v>
      </c>
      <c r="N65" s="60">
        <f t="shared" si="15"/>
        <v>97.6</v>
      </c>
      <c r="O65" s="60">
        <f t="shared" si="15"/>
        <v>91.4</v>
      </c>
      <c r="P65" s="60">
        <f t="shared" si="15"/>
        <v>73.2</v>
      </c>
      <c r="Q65" s="60">
        <f t="shared" si="15"/>
        <v>42.6</v>
      </c>
      <c r="R65" s="60">
        <f t="shared" si="15"/>
        <v>17.600000000000001</v>
      </c>
      <c r="S65" s="60">
        <f t="shared" si="15"/>
        <v>5.6</v>
      </c>
      <c r="T65" s="60">
        <f t="shared" si="15"/>
        <v>2.6</v>
      </c>
      <c r="U65" s="60">
        <f t="shared" si="15"/>
        <v>0.4</v>
      </c>
      <c r="V65" s="60"/>
      <c r="W65" s="112">
        <f t="shared" si="1"/>
        <v>55.260000000000005</v>
      </c>
    </row>
    <row r="66" spans="1:23" x14ac:dyDescent="0.2">
      <c r="A66" s="61" t="s">
        <v>167</v>
      </c>
      <c r="B66" s="60">
        <f t="shared" ref="B66:U66" si="16">AVERAGE(B23:B27)</f>
        <v>745.6</v>
      </c>
      <c r="C66" s="60">
        <f t="shared" si="16"/>
        <v>0</v>
      </c>
      <c r="D66" s="60">
        <f t="shared" si="16"/>
        <v>0</v>
      </c>
      <c r="E66" s="60">
        <f t="shared" si="16"/>
        <v>0.2</v>
      </c>
      <c r="F66" s="60">
        <f t="shared" si="16"/>
        <v>0.8</v>
      </c>
      <c r="G66" s="60">
        <f t="shared" si="16"/>
        <v>2.8</v>
      </c>
      <c r="H66" s="60">
        <f t="shared" si="16"/>
        <v>5</v>
      </c>
      <c r="I66" s="60">
        <f t="shared" si="16"/>
        <v>19.399999999999999</v>
      </c>
      <c r="J66" s="60">
        <f t="shared" si="16"/>
        <v>41</v>
      </c>
      <c r="K66" s="60">
        <f t="shared" si="16"/>
        <v>80.599999999999994</v>
      </c>
      <c r="L66" s="60">
        <f t="shared" si="16"/>
        <v>103</v>
      </c>
      <c r="M66" s="60">
        <f t="shared" si="16"/>
        <v>119.8</v>
      </c>
      <c r="N66" s="60">
        <f t="shared" si="16"/>
        <v>115.6</v>
      </c>
      <c r="O66" s="60">
        <f t="shared" si="16"/>
        <v>102.2</v>
      </c>
      <c r="P66" s="60">
        <f t="shared" si="16"/>
        <v>79.2</v>
      </c>
      <c r="Q66" s="60">
        <f t="shared" si="16"/>
        <v>46</v>
      </c>
      <c r="R66" s="60">
        <f t="shared" si="16"/>
        <v>20.6</v>
      </c>
      <c r="S66" s="60">
        <f t="shared" si="16"/>
        <v>5.8</v>
      </c>
      <c r="T66" s="60">
        <f t="shared" si="16"/>
        <v>3</v>
      </c>
      <c r="U66" s="60">
        <f t="shared" si="16"/>
        <v>0.6</v>
      </c>
      <c r="V66" s="60"/>
      <c r="W66" s="112">
        <f t="shared" si="1"/>
        <v>55.14</v>
      </c>
    </row>
    <row r="67" spans="1:23" x14ac:dyDescent="0.2">
      <c r="A67" s="61" t="s">
        <v>168</v>
      </c>
      <c r="B67" s="60">
        <f t="shared" ref="B67:U67" si="17">AVERAGE(B24:B28)</f>
        <v>839.8</v>
      </c>
      <c r="C67" s="60">
        <f t="shared" si="17"/>
        <v>0</v>
      </c>
      <c r="D67" s="60">
        <f t="shared" si="17"/>
        <v>0</v>
      </c>
      <c r="E67" s="60">
        <f t="shared" si="17"/>
        <v>0.2</v>
      </c>
      <c r="F67" s="60">
        <f t="shared" si="17"/>
        <v>1.2</v>
      </c>
      <c r="G67" s="60">
        <f t="shared" si="17"/>
        <v>3.4</v>
      </c>
      <c r="H67" s="60">
        <f t="shared" si="17"/>
        <v>5.8</v>
      </c>
      <c r="I67" s="60">
        <f t="shared" si="17"/>
        <v>23</v>
      </c>
      <c r="J67" s="60">
        <f t="shared" si="17"/>
        <v>47.8</v>
      </c>
      <c r="K67" s="60">
        <f t="shared" si="17"/>
        <v>87.4</v>
      </c>
      <c r="L67" s="60">
        <f t="shared" si="17"/>
        <v>116.8</v>
      </c>
      <c r="M67" s="60">
        <f t="shared" si="17"/>
        <v>141.19999999999999</v>
      </c>
      <c r="N67" s="60">
        <f t="shared" si="17"/>
        <v>129</v>
      </c>
      <c r="O67" s="60">
        <f t="shared" si="17"/>
        <v>112.6</v>
      </c>
      <c r="P67" s="60">
        <f t="shared" si="17"/>
        <v>84.2</v>
      </c>
      <c r="Q67" s="60">
        <f t="shared" si="17"/>
        <v>52</v>
      </c>
      <c r="R67" s="60">
        <f t="shared" si="17"/>
        <v>24.8</v>
      </c>
      <c r="S67" s="60">
        <f t="shared" si="17"/>
        <v>6.4</v>
      </c>
      <c r="T67" s="60">
        <f t="shared" si="17"/>
        <v>3.4</v>
      </c>
      <c r="U67" s="60">
        <f t="shared" si="17"/>
        <v>0.6</v>
      </c>
      <c r="V67" s="60"/>
      <c r="W67" s="112">
        <f t="shared" si="1"/>
        <v>55.04</v>
      </c>
    </row>
    <row r="68" spans="1:23" x14ac:dyDescent="0.2">
      <c r="A68" s="61" t="s">
        <v>169</v>
      </c>
      <c r="B68" s="60">
        <f t="shared" ref="B68:U68" si="18">AVERAGE(B25:B29)</f>
        <v>943.2</v>
      </c>
      <c r="C68" s="60">
        <f t="shared" si="18"/>
        <v>0</v>
      </c>
      <c r="D68" s="60">
        <f t="shared" si="18"/>
        <v>0</v>
      </c>
      <c r="E68" s="60">
        <f t="shared" si="18"/>
        <v>0.2</v>
      </c>
      <c r="F68" s="60">
        <f t="shared" si="18"/>
        <v>1.2</v>
      </c>
      <c r="G68" s="60">
        <f t="shared" si="18"/>
        <v>3.2</v>
      </c>
      <c r="H68" s="60">
        <f t="shared" si="18"/>
        <v>8.1999999999999993</v>
      </c>
      <c r="I68" s="60">
        <f t="shared" si="18"/>
        <v>25.4</v>
      </c>
      <c r="J68" s="60">
        <f t="shared" si="18"/>
        <v>55</v>
      </c>
      <c r="K68" s="60">
        <f t="shared" si="18"/>
        <v>97.8</v>
      </c>
      <c r="L68" s="60">
        <f t="shared" si="18"/>
        <v>129</v>
      </c>
      <c r="M68" s="60">
        <f t="shared" si="18"/>
        <v>160.19999999999999</v>
      </c>
      <c r="N68" s="60">
        <f t="shared" si="18"/>
        <v>148.19999999999999</v>
      </c>
      <c r="O68" s="60">
        <f t="shared" si="18"/>
        <v>125.2</v>
      </c>
      <c r="P68" s="60">
        <f t="shared" si="18"/>
        <v>92.6</v>
      </c>
      <c r="Q68" s="60">
        <f t="shared" si="18"/>
        <v>57.2</v>
      </c>
      <c r="R68" s="60">
        <f t="shared" si="18"/>
        <v>28.6</v>
      </c>
      <c r="S68" s="60">
        <f t="shared" si="18"/>
        <v>7.2</v>
      </c>
      <c r="T68" s="60">
        <f t="shared" si="18"/>
        <v>3.4</v>
      </c>
      <c r="U68" s="60">
        <f t="shared" si="18"/>
        <v>0.6</v>
      </c>
      <c r="V68" s="60"/>
      <c r="W68" s="112">
        <f t="shared" si="1"/>
        <v>54.94</v>
      </c>
    </row>
    <row r="69" spans="1:23" x14ac:dyDescent="0.2">
      <c r="A69" s="61" t="s">
        <v>170</v>
      </c>
      <c r="B69" s="60">
        <f t="shared" ref="B69:U69" si="19">AVERAGE(B26:B30)</f>
        <v>1033.8</v>
      </c>
      <c r="C69" s="60">
        <f t="shared" si="19"/>
        <v>0</v>
      </c>
      <c r="D69" s="60">
        <f t="shared" si="19"/>
        <v>0</v>
      </c>
      <c r="E69" s="60">
        <f t="shared" si="19"/>
        <v>0.4</v>
      </c>
      <c r="F69" s="60">
        <f t="shared" si="19"/>
        <v>1.4</v>
      </c>
      <c r="G69" s="60">
        <f t="shared" si="19"/>
        <v>2.6</v>
      </c>
      <c r="H69" s="60">
        <f t="shared" si="19"/>
        <v>10.199999999999999</v>
      </c>
      <c r="I69" s="60">
        <f t="shared" si="19"/>
        <v>29</v>
      </c>
      <c r="J69" s="60">
        <f t="shared" si="19"/>
        <v>60.8</v>
      </c>
      <c r="K69" s="60">
        <f t="shared" si="19"/>
        <v>102.4</v>
      </c>
      <c r="L69" s="60">
        <f t="shared" si="19"/>
        <v>143</v>
      </c>
      <c r="M69" s="60">
        <f t="shared" si="19"/>
        <v>175.6</v>
      </c>
      <c r="N69" s="60">
        <f t="shared" si="19"/>
        <v>158</v>
      </c>
      <c r="O69" s="60">
        <f t="shared" si="19"/>
        <v>139</v>
      </c>
      <c r="P69" s="60">
        <f t="shared" si="19"/>
        <v>106.4</v>
      </c>
      <c r="Q69" s="60">
        <f t="shared" si="19"/>
        <v>62.4</v>
      </c>
      <c r="R69" s="60">
        <f t="shared" si="19"/>
        <v>30.2</v>
      </c>
      <c r="S69" s="60">
        <f t="shared" si="19"/>
        <v>7.8</v>
      </c>
      <c r="T69" s="60">
        <f t="shared" si="19"/>
        <v>4</v>
      </c>
      <c r="U69" s="60">
        <f t="shared" si="19"/>
        <v>0.6</v>
      </c>
      <c r="V69" s="60"/>
      <c r="W69" s="112">
        <f t="shared" si="1"/>
        <v>54.94</v>
      </c>
    </row>
    <row r="70" spans="1:23" x14ac:dyDescent="0.2">
      <c r="A70" s="61" t="s">
        <v>171</v>
      </c>
      <c r="B70" s="60">
        <f t="shared" ref="B70:U70" si="20">AVERAGE(B27:B31)</f>
        <v>1128.4000000000001</v>
      </c>
      <c r="C70" s="60">
        <f t="shared" si="20"/>
        <v>0</v>
      </c>
      <c r="D70" s="60">
        <f t="shared" si="20"/>
        <v>0</v>
      </c>
      <c r="E70" s="60">
        <f t="shared" si="20"/>
        <v>0.2</v>
      </c>
      <c r="F70" s="60">
        <f t="shared" si="20"/>
        <v>1.6</v>
      </c>
      <c r="G70" s="60">
        <f t="shared" si="20"/>
        <v>2</v>
      </c>
      <c r="H70" s="60">
        <f t="shared" si="20"/>
        <v>11.6</v>
      </c>
      <c r="I70" s="60">
        <f t="shared" si="20"/>
        <v>31.6</v>
      </c>
      <c r="J70" s="60">
        <f t="shared" si="20"/>
        <v>62.8</v>
      </c>
      <c r="K70" s="60">
        <f t="shared" si="20"/>
        <v>105.8</v>
      </c>
      <c r="L70" s="60">
        <f t="shared" si="20"/>
        <v>155.4</v>
      </c>
      <c r="M70" s="60">
        <f t="shared" si="20"/>
        <v>193.8</v>
      </c>
      <c r="N70" s="60">
        <f t="shared" si="20"/>
        <v>178</v>
      </c>
      <c r="O70" s="60">
        <f t="shared" si="20"/>
        <v>157.80000000000001</v>
      </c>
      <c r="P70" s="60">
        <f t="shared" si="20"/>
        <v>113.8</v>
      </c>
      <c r="Q70" s="60">
        <f t="shared" si="20"/>
        <v>68.2</v>
      </c>
      <c r="R70" s="60">
        <f t="shared" si="20"/>
        <v>31.8</v>
      </c>
      <c r="S70" s="60">
        <f t="shared" si="20"/>
        <v>8.8000000000000007</v>
      </c>
      <c r="T70" s="60">
        <f t="shared" si="20"/>
        <v>4.5999999999999996</v>
      </c>
      <c r="U70" s="60">
        <f t="shared" si="20"/>
        <v>0.6</v>
      </c>
      <c r="V70" s="60"/>
      <c r="W70" s="112">
        <f t="shared" si="1"/>
        <v>55.1</v>
      </c>
    </row>
    <row r="71" spans="1:23" x14ac:dyDescent="0.2">
      <c r="A71" s="61" t="s">
        <v>172</v>
      </c>
      <c r="B71" s="60">
        <f t="shared" ref="B71:U71" si="21">AVERAGE(B28:B32)</f>
        <v>1216.2</v>
      </c>
      <c r="C71" s="60">
        <f t="shared" si="21"/>
        <v>0</v>
      </c>
      <c r="D71" s="60">
        <f t="shared" si="21"/>
        <v>0</v>
      </c>
      <c r="E71" s="60">
        <f t="shared" si="21"/>
        <v>0.2</v>
      </c>
      <c r="F71" s="60">
        <f t="shared" si="21"/>
        <v>1.4</v>
      </c>
      <c r="G71" s="60">
        <f t="shared" si="21"/>
        <v>1.8</v>
      </c>
      <c r="H71" s="60">
        <f t="shared" si="21"/>
        <v>12</v>
      </c>
      <c r="I71" s="60">
        <f t="shared" si="21"/>
        <v>32</v>
      </c>
      <c r="J71" s="60">
        <f t="shared" si="21"/>
        <v>67.400000000000006</v>
      </c>
      <c r="K71" s="60">
        <f t="shared" si="21"/>
        <v>110.6</v>
      </c>
      <c r="L71" s="60">
        <f t="shared" si="21"/>
        <v>165.4</v>
      </c>
      <c r="M71" s="60">
        <f t="shared" si="21"/>
        <v>203.2</v>
      </c>
      <c r="N71" s="60">
        <f t="shared" si="21"/>
        <v>192.4</v>
      </c>
      <c r="O71" s="60">
        <f t="shared" si="21"/>
        <v>178.2</v>
      </c>
      <c r="P71" s="60">
        <f t="shared" si="21"/>
        <v>122.8</v>
      </c>
      <c r="Q71" s="60">
        <f t="shared" si="21"/>
        <v>76.599999999999994</v>
      </c>
      <c r="R71" s="60">
        <f t="shared" si="21"/>
        <v>36.799999999999997</v>
      </c>
      <c r="S71" s="60">
        <f t="shared" si="21"/>
        <v>10.8</v>
      </c>
      <c r="T71" s="60">
        <f t="shared" si="21"/>
        <v>4.2</v>
      </c>
      <c r="U71" s="60">
        <f t="shared" si="21"/>
        <v>0.4</v>
      </c>
      <c r="V71" s="60"/>
      <c r="W71" s="112">
        <f t="shared" si="1"/>
        <v>55.379999999999995</v>
      </c>
    </row>
    <row r="72" spans="1:23" x14ac:dyDescent="0.2">
      <c r="A72" s="61" t="s">
        <v>81</v>
      </c>
      <c r="B72" s="60">
        <f>AVERAGE(B29:B33)</f>
        <v>1278.2</v>
      </c>
      <c r="C72" s="60">
        <f t="shared" ref="C72:U72" si="22">AVERAGE(C29:C33)</f>
        <v>0</v>
      </c>
      <c r="D72" s="60">
        <f t="shared" si="22"/>
        <v>0</v>
      </c>
      <c r="E72" s="60">
        <f t="shared" si="22"/>
        <v>0.2</v>
      </c>
      <c r="F72" s="60">
        <f t="shared" si="22"/>
        <v>1.4</v>
      </c>
      <c r="G72" s="60">
        <f t="shared" si="22"/>
        <v>1.2</v>
      </c>
      <c r="H72" s="60">
        <f t="shared" si="22"/>
        <v>12.6</v>
      </c>
      <c r="I72" s="60">
        <f t="shared" si="22"/>
        <v>30.8</v>
      </c>
      <c r="J72" s="60">
        <f t="shared" si="22"/>
        <v>70</v>
      </c>
      <c r="K72" s="60">
        <f t="shared" si="22"/>
        <v>116</v>
      </c>
      <c r="L72" s="60">
        <f t="shared" si="22"/>
        <v>174</v>
      </c>
      <c r="M72" s="60">
        <f t="shared" si="22"/>
        <v>207.4</v>
      </c>
      <c r="N72" s="60">
        <f t="shared" si="22"/>
        <v>207.8</v>
      </c>
      <c r="O72" s="60">
        <f t="shared" si="22"/>
        <v>190</v>
      </c>
      <c r="P72" s="60">
        <f t="shared" si="22"/>
        <v>134.4</v>
      </c>
      <c r="Q72" s="60">
        <f t="shared" si="22"/>
        <v>75.8</v>
      </c>
      <c r="R72" s="60">
        <f t="shared" si="22"/>
        <v>39.6</v>
      </c>
      <c r="S72" s="60">
        <f t="shared" si="22"/>
        <v>12.8</v>
      </c>
      <c r="T72" s="60">
        <f t="shared" si="22"/>
        <v>4</v>
      </c>
      <c r="U72" s="60">
        <f t="shared" si="22"/>
        <v>0.2</v>
      </c>
      <c r="V72" s="60"/>
      <c r="W72" s="112">
        <f>AVERAGE(W29:W33)</f>
        <v>55.56</v>
      </c>
    </row>
    <row r="73" spans="1:23" x14ac:dyDescent="0.2">
      <c r="A73" s="61" t="s">
        <v>82</v>
      </c>
      <c r="B73" s="60">
        <f t="shared" ref="B73:U73" si="23">AVERAGE(B30:B34)</f>
        <v>1320.2</v>
      </c>
      <c r="C73" s="60">
        <f t="shared" si="23"/>
        <v>0</v>
      </c>
      <c r="D73" s="60">
        <f t="shared" si="23"/>
        <v>0</v>
      </c>
      <c r="E73" s="60">
        <f t="shared" si="23"/>
        <v>0.2</v>
      </c>
      <c r="F73" s="60">
        <f t="shared" si="23"/>
        <v>1.4</v>
      </c>
      <c r="G73" s="60">
        <f t="shared" si="23"/>
        <v>1.4</v>
      </c>
      <c r="H73" s="60">
        <f t="shared" si="23"/>
        <v>11.2</v>
      </c>
      <c r="I73" s="60">
        <f t="shared" si="23"/>
        <v>31.4</v>
      </c>
      <c r="J73" s="60">
        <f t="shared" si="23"/>
        <v>72.400000000000006</v>
      </c>
      <c r="K73" s="60">
        <f t="shared" si="23"/>
        <v>117.2</v>
      </c>
      <c r="L73" s="60">
        <f t="shared" si="23"/>
        <v>185.2</v>
      </c>
      <c r="M73" s="60">
        <f t="shared" si="23"/>
        <v>210.4</v>
      </c>
      <c r="N73" s="60">
        <f t="shared" si="23"/>
        <v>213.2</v>
      </c>
      <c r="O73" s="60">
        <f t="shared" si="23"/>
        <v>196</v>
      </c>
      <c r="P73" s="60">
        <f t="shared" si="23"/>
        <v>141.6</v>
      </c>
      <c r="Q73" s="60">
        <f t="shared" si="23"/>
        <v>79.599999999999994</v>
      </c>
      <c r="R73" s="60">
        <f t="shared" si="23"/>
        <v>38.799999999999997</v>
      </c>
      <c r="S73" s="60">
        <f t="shared" si="23"/>
        <v>15.6</v>
      </c>
      <c r="T73" s="60">
        <f t="shared" si="23"/>
        <v>4.2</v>
      </c>
      <c r="U73" s="60">
        <f t="shared" si="23"/>
        <v>0.4</v>
      </c>
      <c r="V73" s="60"/>
      <c r="W73" s="112">
        <f t="shared" ref="W73:W86" si="24">AVERAGE(W30:W34)</f>
        <v>55.660000000000004</v>
      </c>
    </row>
    <row r="74" spans="1:23" x14ac:dyDescent="0.2">
      <c r="A74" s="61" t="s">
        <v>83</v>
      </c>
      <c r="B74" s="60">
        <f t="shared" ref="B74:U74" si="25">AVERAGE(B31:B35)</f>
        <v>1358</v>
      </c>
      <c r="C74" s="60">
        <f t="shared" si="25"/>
        <v>0</v>
      </c>
      <c r="D74" s="60">
        <f t="shared" si="25"/>
        <v>0</v>
      </c>
      <c r="E74" s="60">
        <f t="shared" si="25"/>
        <v>0.2</v>
      </c>
      <c r="F74" s="60">
        <f t="shared" si="25"/>
        <v>1.4</v>
      </c>
      <c r="G74" s="60">
        <f t="shared" si="25"/>
        <v>2</v>
      </c>
      <c r="H74" s="60">
        <f t="shared" si="25"/>
        <v>10.8</v>
      </c>
      <c r="I74" s="60">
        <f t="shared" si="25"/>
        <v>31.2</v>
      </c>
      <c r="J74" s="60">
        <f t="shared" si="25"/>
        <v>75.2</v>
      </c>
      <c r="K74" s="60">
        <f t="shared" si="25"/>
        <v>124.2</v>
      </c>
      <c r="L74" s="60">
        <f t="shared" si="25"/>
        <v>190</v>
      </c>
      <c r="M74" s="60">
        <f t="shared" si="25"/>
        <v>213.8</v>
      </c>
      <c r="N74" s="60">
        <f t="shared" si="25"/>
        <v>223.8</v>
      </c>
      <c r="O74" s="60">
        <f t="shared" si="25"/>
        <v>205.2</v>
      </c>
      <c r="P74" s="60">
        <f t="shared" si="25"/>
        <v>141.4</v>
      </c>
      <c r="Q74" s="60">
        <f t="shared" si="25"/>
        <v>81.400000000000006</v>
      </c>
      <c r="R74" s="60">
        <f t="shared" si="25"/>
        <v>37.6</v>
      </c>
      <c r="S74" s="60">
        <f t="shared" si="25"/>
        <v>14.8</v>
      </c>
      <c r="T74" s="60">
        <f t="shared" si="25"/>
        <v>4.5999999999999996</v>
      </c>
      <c r="U74" s="60">
        <f t="shared" si="25"/>
        <v>0.4</v>
      </c>
      <c r="V74" s="60"/>
      <c r="W74" s="112">
        <f t="shared" si="24"/>
        <v>55.58</v>
      </c>
    </row>
    <row r="75" spans="1:23" x14ac:dyDescent="0.2">
      <c r="A75" s="61" t="s">
        <v>84</v>
      </c>
      <c r="B75" s="60">
        <f t="shared" ref="B75:U75" si="26">AVERAGE(B32:B36)</f>
        <v>1347.6</v>
      </c>
      <c r="C75" s="60">
        <f t="shared" si="26"/>
        <v>0</v>
      </c>
      <c r="D75" s="60">
        <f t="shared" si="26"/>
        <v>0</v>
      </c>
      <c r="E75" s="60">
        <f t="shared" si="26"/>
        <v>0.2</v>
      </c>
      <c r="F75" s="60">
        <f t="shared" si="26"/>
        <v>1</v>
      </c>
      <c r="G75" s="60">
        <f t="shared" si="26"/>
        <v>2.4</v>
      </c>
      <c r="H75" s="60">
        <f t="shared" si="26"/>
        <v>10</v>
      </c>
      <c r="I75" s="60">
        <f t="shared" si="26"/>
        <v>31.6</v>
      </c>
      <c r="J75" s="60">
        <f t="shared" si="26"/>
        <v>77.400000000000006</v>
      </c>
      <c r="K75" s="60">
        <f t="shared" si="26"/>
        <v>123.2</v>
      </c>
      <c r="L75" s="60">
        <f t="shared" si="26"/>
        <v>184.4</v>
      </c>
      <c r="M75" s="60">
        <f t="shared" si="26"/>
        <v>214.2</v>
      </c>
      <c r="N75" s="60">
        <f t="shared" si="26"/>
        <v>225.2</v>
      </c>
      <c r="O75" s="60">
        <f t="shared" si="26"/>
        <v>202.8</v>
      </c>
      <c r="P75" s="60">
        <f t="shared" si="26"/>
        <v>140</v>
      </c>
      <c r="Q75" s="60">
        <f t="shared" si="26"/>
        <v>79.599999999999994</v>
      </c>
      <c r="R75" s="60">
        <f t="shared" si="26"/>
        <v>37</v>
      </c>
      <c r="S75" s="60">
        <f t="shared" si="26"/>
        <v>14.8</v>
      </c>
      <c r="T75" s="60">
        <f t="shared" si="26"/>
        <v>3.4</v>
      </c>
      <c r="U75" s="60">
        <f t="shared" si="26"/>
        <v>0.4</v>
      </c>
      <c r="V75" s="60"/>
      <c r="W75" s="112">
        <f t="shared" si="24"/>
        <v>55.48</v>
      </c>
    </row>
    <row r="76" spans="1:23" x14ac:dyDescent="0.2">
      <c r="A76" s="61" t="s">
        <v>85</v>
      </c>
      <c r="B76" s="60">
        <f t="shared" ref="B76:U76" si="27">AVERAGE(B33:B37)</f>
        <v>1340</v>
      </c>
      <c r="C76" s="60">
        <f t="shared" si="27"/>
        <v>0</v>
      </c>
      <c r="D76" s="60">
        <f t="shared" si="27"/>
        <v>0</v>
      </c>
      <c r="E76" s="60">
        <f t="shared" si="27"/>
        <v>0.2</v>
      </c>
      <c r="F76" s="60">
        <f t="shared" si="27"/>
        <v>1.4</v>
      </c>
      <c r="G76" s="60">
        <f t="shared" si="27"/>
        <v>2.6</v>
      </c>
      <c r="H76" s="60">
        <f t="shared" si="27"/>
        <v>9.8000000000000007</v>
      </c>
      <c r="I76" s="60">
        <f t="shared" si="27"/>
        <v>33.799999999999997</v>
      </c>
      <c r="J76" s="60">
        <f t="shared" si="27"/>
        <v>79.400000000000006</v>
      </c>
      <c r="K76" s="60">
        <f t="shared" si="27"/>
        <v>121</v>
      </c>
      <c r="L76" s="60">
        <f t="shared" si="27"/>
        <v>183</v>
      </c>
      <c r="M76" s="60">
        <f t="shared" si="27"/>
        <v>213</v>
      </c>
      <c r="N76" s="60">
        <f t="shared" si="27"/>
        <v>224</v>
      </c>
      <c r="O76" s="60">
        <f t="shared" si="27"/>
        <v>199</v>
      </c>
      <c r="P76" s="60">
        <f t="shared" si="27"/>
        <v>146</v>
      </c>
      <c r="Q76" s="60">
        <f t="shared" si="27"/>
        <v>74.400000000000006</v>
      </c>
      <c r="R76" s="60">
        <f t="shared" si="27"/>
        <v>33.6</v>
      </c>
      <c r="S76" s="60">
        <f t="shared" si="27"/>
        <v>15.8</v>
      </c>
      <c r="T76" s="60">
        <f t="shared" si="27"/>
        <v>2.8</v>
      </c>
      <c r="U76" s="60">
        <f t="shared" si="27"/>
        <v>0.2</v>
      </c>
      <c r="V76" s="60"/>
      <c r="W76" s="112">
        <f t="shared" si="24"/>
        <v>55.36</v>
      </c>
    </row>
    <row r="77" spans="1:23" x14ac:dyDescent="0.2">
      <c r="A77" s="61" t="s">
        <v>86</v>
      </c>
      <c r="B77" s="60">
        <f t="shared" ref="B77:U77" si="28">AVERAGE(B34:B38)</f>
        <v>1309.8</v>
      </c>
      <c r="C77" s="60">
        <f t="shared" si="28"/>
        <v>0</v>
      </c>
      <c r="D77" s="60">
        <f t="shared" si="28"/>
        <v>0</v>
      </c>
      <c r="E77" s="60">
        <f t="shared" si="28"/>
        <v>0.2</v>
      </c>
      <c r="F77" s="60">
        <f t="shared" si="28"/>
        <v>0.8</v>
      </c>
      <c r="G77" s="60">
        <f t="shared" si="28"/>
        <v>3.2</v>
      </c>
      <c r="H77" s="60">
        <f t="shared" si="28"/>
        <v>9</v>
      </c>
      <c r="I77" s="60">
        <f t="shared" si="28"/>
        <v>34</v>
      </c>
      <c r="J77" s="60">
        <f t="shared" si="28"/>
        <v>75.400000000000006</v>
      </c>
      <c r="K77" s="60">
        <f t="shared" si="28"/>
        <v>120.2</v>
      </c>
      <c r="L77" s="60">
        <f t="shared" si="28"/>
        <v>175</v>
      </c>
      <c r="M77" s="60">
        <f t="shared" si="28"/>
        <v>212.4</v>
      </c>
      <c r="N77" s="60">
        <f t="shared" si="28"/>
        <v>213.4</v>
      </c>
      <c r="O77" s="60">
        <f t="shared" si="28"/>
        <v>198</v>
      </c>
      <c r="P77" s="60">
        <f t="shared" si="28"/>
        <v>140.80000000000001</v>
      </c>
      <c r="Q77" s="60">
        <f t="shared" si="28"/>
        <v>77.8</v>
      </c>
      <c r="R77" s="60">
        <f t="shared" si="28"/>
        <v>30.2</v>
      </c>
      <c r="S77" s="60">
        <f t="shared" si="28"/>
        <v>15.2</v>
      </c>
      <c r="T77" s="60">
        <f t="shared" si="28"/>
        <v>3.8</v>
      </c>
      <c r="U77" s="60">
        <f t="shared" si="28"/>
        <v>0.4</v>
      </c>
      <c r="V77" s="60"/>
      <c r="W77" s="112">
        <f t="shared" si="24"/>
        <v>55.44</v>
      </c>
    </row>
    <row r="78" spans="1:23" x14ac:dyDescent="0.2">
      <c r="A78" s="61" t="s">
        <v>87</v>
      </c>
      <c r="B78" s="60">
        <f t="shared" ref="B78:U78" si="29">AVERAGE(B35:B39)</f>
        <v>1275.5999999999999</v>
      </c>
      <c r="C78" s="60">
        <f t="shared" si="29"/>
        <v>0</v>
      </c>
      <c r="D78" s="60">
        <f t="shared" si="29"/>
        <v>0</v>
      </c>
      <c r="E78" s="60">
        <f t="shared" si="29"/>
        <v>0.2</v>
      </c>
      <c r="F78" s="60">
        <f t="shared" si="29"/>
        <v>0.8</v>
      </c>
      <c r="G78" s="60">
        <f t="shared" si="29"/>
        <v>3.2</v>
      </c>
      <c r="H78" s="60">
        <f t="shared" si="29"/>
        <v>10.4</v>
      </c>
      <c r="I78" s="60">
        <f t="shared" si="29"/>
        <v>31.4</v>
      </c>
      <c r="J78" s="60">
        <f t="shared" si="29"/>
        <v>72.599999999999994</v>
      </c>
      <c r="K78" s="60">
        <f t="shared" si="29"/>
        <v>117.8</v>
      </c>
      <c r="L78" s="60">
        <f t="shared" si="29"/>
        <v>164</v>
      </c>
      <c r="M78" s="60">
        <f t="shared" si="29"/>
        <v>210</v>
      </c>
      <c r="N78" s="60">
        <f t="shared" si="29"/>
        <v>206.6</v>
      </c>
      <c r="O78" s="60">
        <f t="shared" si="29"/>
        <v>197</v>
      </c>
      <c r="P78" s="60">
        <f t="shared" si="29"/>
        <v>140.6</v>
      </c>
      <c r="Q78" s="60">
        <f t="shared" si="29"/>
        <v>73.400000000000006</v>
      </c>
      <c r="R78" s="60">
        <f t="shared" si="29"/>
        <v>29.6</v>
      </c>
      <c r="S78" s="60">
        <f t="shared" si="29"/>
        <v>14.2</v>
      </c>
      <c r="T78" s="60">
        <f t="shared" si="29"/>
        <v>3.4</v>
      </c>
      <c r="U78" s="60">
        <f t="shared" si="29"/>
        <v>0.4</v>
      </c>
      <c r="V78" s="60"/>
      <c r="W78" s="112">
        <f t="shared" si="24"/>
        <v>55.5</v>
      </c>
    </row>
    <row r="79" spans="1:23" x14ac:dyDescent="0.2">
      <c r="A79" s="61" t="s">
        <v>88</v>
      </c>
      <c r="B79" s="60">
        <f t="shared" ref="B79:U79" si="30">AVERAGE(B36:B40)</f>
        <v>1219.2</v>
      </c>
      <c r="C79" s="60">
        <f t="shared" si="30"/>
        <v>0</v>
      </c>
      <c r="D79" s="60">
        <f t="shared" si="30"/>
        <v>0</v>
      </c>
      <c r="E79" s="60">
        <f t="shared" si="30"/>
        <v>0</v>
      </c>
      <c r="F79" s="60">
        <f t="shared" si="30"/>
        <v>0.6</v>
      </c>
      <c r="G79" s="60">
        <f t="shared" si="30"/>
        <v>3</v>
      </c>
      <c r="H79" s="60">
        <f t="shared" si="30"/>
        <v>10.6</v>
      </c>
      <c r="I79" s="60">
        <f t="shared" si="30"/>
        <v>29.2</v>
      </c>
      <c r="J79" s="60">
        <f t="shared" si="30"/>
        <v>68.400000000000006</v>
      </c>
      <c r="K79" s="60">
        <f t="shared" si="30"/>
        <v>111</v>
      </c>
      <c r="L79" s="60">
        <f t="shared" si="30"/>
        <v>149.80000000000001</v>
      </c>
      <c r="M79" s="60">
        <f t="shared" si="30"/>
        <v>199.8</v>
      </c>
      <c r="N79" s="60">
        <f t="shared" si="30"/>
        <v>196</v>
      </c>
      <c r="O79" s="60">
        <f t="shared" si="30"/>
        <v>187.6</v>
      </c>
      <c r="P79" s="60">
        <f t="shared" si="30"/>
        <v>137.4</v>
      </c>
      <c r="Q79" s="60">
        <f t="shared" si="30"/>
        <v>74.2</v>
      </c>
      <c r="R79" s="60">
        <f t="shared" si="30"/>
        <v>30.8</v>
      </c>
      <c r="S79" s="60">
        <f t="shared" si="30"/>
        <v>16.2</v>
      </c>
      <c r="T79" s="60">
        <f t="shared" si="30"/>
        <v>3.6</v>
      </c>
      <c r="U79" s="60">
        <f t="shared" si="30"/>
        <v>1</v>
      </c>
      <c r="V79" s="60"/>
      <c r="W79" s="112">
        <f t="shared" si="24"/>
        <v>55.8</v>
      </c>
    </row>
    <row r="80" spans="1:23" x14ac:dyDescent="0.2">
      <c r="A80" s="61" t="s">
        <v>89</v>
      </c>
      <c r="B80" s="60">
        <f t="shared" ref="B80:U80" si="31">AVERAGE(B37:B41)</f>
        <v>1156.4000000000001</v>
      </c>
      <c r="C80" s="60">
        <f t="shared" si="31"/>
        <v>0</v>
      </c>
      <c r="D80" s="60">
        <f t="shared" si="31"/>
        <v>0</v>
      </c>
      <c r="E80" s="60">
        <f t="shared" si="31"/>
        <v>0</v>
      </c>
      <c r="F80" s="60">
        <f t="shared" si="31"/>
        <v>0.6</v>
      </c>
      <c r="G80" s="60">
        <f t="shared" si="31"/>
        <v>2.6</v>
      </c>
      <c r="H80" s="60">
        <f t="shared" si="31"/>
        <v>11.4</v>
      </c>
      <c r="I80" s="60">
        <f t="shared" si="31"/>
        <v>27.4</v>
      </c>
      <c r="J80" s="60">
        <f t="shared" si="31"/>
        <v>62.8</v>
      </c>
      <c r="K80" s="60">
        <f t="shared" si="31"/>
        <v>102.4</v>
      </c>
      <c r="L80" s="60">
        <f t="shared" si="31"/>
        <v>142.80000000000001</v>
      </c>
      <c r="M80" s="60">
        <f t="shared" si="31"/>
        <v>180.4</v>
      </c>
      <c r="N80" s="60">
        <f t="shared" si="31"/>
        <v>180.8</v>
      </c>
      <c r="O80" s="60">
        <f t="shared" si="31"/>
        <v>182.8</v>
      </c>
      <c r="P80" s="60">
        <f t="shared" si="31"/>
        <v>136.80000000000001</v>
      </c>
      <c r="Q80" s="60">
        <f t="shared" si="31"/>
        <v>71.2</v>
      </c>
      <c r="R80" s="60">
        <f t="shared" si="31"/>
        <v>31.2</v>
      </c>
      <c r="S80" s="60">
        <f t="shared" si="31"/>
        <v>17</v>
      </c>
      <c r="T80" s="60">
        <f t="shared" si="31"/>
        <v>4.8</v>
      </c>
      <c r="U80" s="60">
        <f t="shared" si="31"/>
        <v>1.4</v>
      </c>
      <c r="V80" s="60"/>
      <c r="W80" s="112">
        <f t="shared" si="24"/>
        <v>56.120000000000005</v>
      </c>
    </row>
    <row r="81" spans="1:24" x14ac:dyDescent="0.2">
      <c r="A81" s="61" t="s">
        <v>90</v>
      </c>
      <c r="B81" s="60">
        <f t="shared" ref="B81:U81" si="32">AVERAGE(B38:B42)</f>
        <v>1093.5999999999999</v>
      </c>
      <c r="C81" s="60">
        <f t="shared" si="32"/>
        <v>0</v>
      </c>
      <c r="D81" s="60">
        <f t="shared" si="32"/>
        <v>0</v>
      </c>
      <c r="E81" s="60">
        <f t="shared" si="32"/>
        <v>0</v>
      </c>
      <c r="F81" s="60">
        <f t="shared" si="32"/>
        <v>0.2</v>
      </c>
      <c r="G81" s="60">
        <f t="shared" si="32"/>
        <v>2.8</v>
      </c>
      <c r="H81" s="60">
        <f t="shared" si="32"/>
        <v>11.2</v>
      </c>
      <c r="I81" s="60">
        <f t="shared" si="32"/>
        <v>27</v>
      </c>
      <c r="J81" s="60">
        <f t="shared" si="32"/>
        <v>55.4</v>
      </c>
      <c r="K81" s="60">
        <f t="shared" si="32"/>
        <v>96.6</v>
      </c>
      <c r="L81" s="60">
        <f t="shared" si="32"/>
        <v>134.4</v>
      </c>
      <c r="M81" s="60">
        <f t="shared" si="32"/>
        <v>170.8</v>
      </c>
      <c r="N81" s="60">
        <f t="shared" si="32"/>
        <v>169.8</v>
      </c>
      <c r="O81" s="60">
        <f t="shared" si="32"/>
        <v>172.4</v>
      </c>
      <c r="P81" s="60">
        <f t="shared" si="32"/>
        <v>127</v>
      </c>
      <c r="Q81" s="60">
        <f t="shared" si="32"/>
        <v>70.400000000000006</v>
      </c>
      <c r="R81" s="60">
        <f t="shared" si="32"/>
        <v>32.4</v>
      </c>
      <c r="S81" s="60">
        <f t="shared" si="32"/>
        <v>15.4</v>
      </c>
      <c r="T81" s="60">
        <f t="shared" si="32"/>
        <v>5.8</v>
      </c>
      <c r="U81" s="60">
        <f t="shared" si="32"/>
        <v>2</v>
      </c>
      <c r="V81" s="60"/>
      <c r="W81" s="112">
        <f t="shared" si="24"/>
        <v>56.239999999999995</v>
      </c>
    </row>
    <row r="82" spans="1:24" x14ac:dyDescent="0.2">
      <c r="A82" s="61" t="s">
        <v>91</v>
      </c>
      <c r="B82" s="60">
        <f t="shared" ref="B82:U82" si="33">AVERAGE(B39:B43)</f>
        <v>1064.8</v>
      </c>
      <c r="C82" s="60">
        <f t="shared" si="33"/>
        <v>0</v>
      </c>
      <c r="D82" s="60">
        <f t="shared" si="33"/>
        <v>0</v>
      </c>
      <c r="E82" s="60">
        <f t="shared" si="33"/>
        <v>0</v>
      </c>
      <c r="F82" s="60">
        <f t="shared" si="33"/>
        <v>0.2</v>
      </c>
      <c r="G82" s="60">
        <f t="shared" si="33"/>
        <v>2</v>
      </c>
      <c r="H82" s="60">
        <f t="shared" si="33"/>
        <v>11.2</v>
      </c>
      <c r="I82" s="60">
        <f t="shared" si="33"/>
        <v>23.8</v>
      </c>
      <c r="J82" s="60">
        <f t="shared" si="33"/>
        <v>53.2</v>
      </c>
      <c r="K82" s="60">
        <f t="shared" si="33"/>
        <v>88.6</v>
      </c>
      <c r="L82" s="60">
        <f t="shared" si="33"/>
        <v>132.6</v>
      </c>
      <c r="M82" s="60">
        <f t="shared" si="33"/>
        <v>163.19999999999999</v>
      </c>
      <c r="N82" s="60">
        <f t="shared" si="33"/>
        <v>167.8</v>
      </c>
      <c r="O82" s="60">
        <f t="shared" si="33"/>
        <v>162.80000000000001</v>
      </c>
      <c r="P82" s="60">
        <f t="shared" si="33"/>
        <v>128</v>
      </c>
      <c r="Q82" s="60">
        <f t="shared" si="33"/>
        <v>71</v>
      </c>
      <c r="R82" s="60">
        <f t="shared" si="33"/>
        <v>36.799999999999997</v>
      </c>
      <c r="S82" s="60">
        <f t="shared" si="33"/>
        <v>16.600000000000001</v>
      </c>
      <c r="T82" s="60">
        <f t="shared" si="33"/>
        <v>4.8</v>
      </c>
      <c r="U82" s="60">
        <f t="shared" si="33"/>
        <v>2.2000000000000002</v>
      </c>
      <c r="V82" s="60"/>
      <c r="W82" s="112">
        <f t="shared" si="24"/>
        <v>56.56</v>
      </c>
    </row>
    <row r="83" spans="1:24" x14ac:dyDescent="0.2">
      <c r="A83" s="61" t="s">
        <v>92</v>
      </c>
      <c r="B83" s="60">
        <f t="shared" ref="B83:U83" si="34">AVERAGE(B40:B44)</f>
        <v>1037.2</v>
      </c>
      <c r="C83" s="60">
        <f t="shared" si="34"/>
        <v>0</v>
      </c>
      <c r="D83" s="60">
        <f t="shared" si="34"/>
        <v>0</v>
      </c>
      <c r="E83" s="60">
        <f t="shared" si="34"/>
        <v>0</v>
      </c>
      <c r="F83" s="60">
        <f t="shared" si="34"/>
        <v>0</v>
      </c>
      <c r="G83" s="60">
        <f t="shared" si="34"/>
        <v>1.4</v>
      </c>
      <c r="H83" s="60">
        <f t="shared" si="34"/>
        <v>10</v>
      </c>
      <c r="I83" s="60">
        <f t="shared" si="34"/>
        <v>23.2</v>
      </c>
      <c r="J83" s="60">
        <f t="shared" si="34"/>
        <v>47.8</v>
      </c>
      <c r="K83" s="60">
        <f t="shared" si="34"/>
        <v>82</v>
      </c>
      <c r="L83" s="60">
        <f t="shared" si="34"/>
        <v>130.4</v>
      </c>
      <c r="M83" s="60">
        <f t="shared" si="34"/>
        <v>154</v>
      </c>
      <c r="N83" s="60">
        <f t="shared" si="34"/>
        <v>165.2</v>
      </c>
      <c r="O83" s="60">
        <f t="shared" si="34"/>
        <v>155</v>
      </c>
      <c r="P83" s="60">
        <f t="shared" si="34"/>
        <v>128.6</v>
      </c>
      <c r="Q83" s="60">
        <f t="shared" si="34"/>
        <v>74.8</v>
      </c>
      <c r="R83" s="60">
        <f t="shared" si="34"/>
        <v>40.200000000000003</v>
      </c>
      <c r="S83" s="60">
        <f t="shared" si="34"/>
        <v>17.2</v>
      </c>
      <c r="T83" s="60">
        <f t="shared" si="34"/>
        <v>5.4</v>
      </c>
      <c r="U83" s="60">
        <f t="shared" si="34"/>
        <v>2</v>
      </c>
      <c r="V83" s="60"/>
      <c r="W83" s="112">
        <f t="shared" si="24"/>
        <v>56.96</v>
      </c>
    </row>
    <row r="84" spans="1:24" x14ac:dyDescent="0.2">
      <c r="A84" s="61" t="s">
        <v>93</v>
      </c>
      <c r="B84" s="60">
        <f t="shared" ref="B84:U86" si="35">AVERAGE(B41:B45)</f>
        <v>1038</v>
      </c>
      <c r="C84" s="60">
        <f t="shared" si="35"/>
        <v>0</v>
      </c>
      <c r="D84" s="60">
        <f t="shared" si="35"/>
        <v>0</v>
      </c>
      <c r="E84" s="60">
        <f t="shared" si="35"/>
        <v>0</v>
      </c>
      <c r="F84" s="60">
        <f t="shared" si="35"/>
        <v>0</v>
      </c>
      <c r="G84" s="60">
        <f t="shared" si="35"/>
        <v>1.2</v>
      </c>
      <c r="H84" s="60">
        <f t="shared" si="35"/>
        <v>9.8000000000000007</v>
      </c>
      <c r="I84" s="60">
        <f t="shared" si="35"/>
        <v>23</v>
      </c>
      <c r="J84" s="60">
        <f t="shared" si="35"/>
        <v>39.799999999999997</v>
      </c>
      <c r="K84" s="60">
        <f t="shared" si="35"/>
        <v>77.599999999999994</v>
      </c>
      <c r="L84" s="60">
        <f t="shared" si="35"/>
        <v>128.80000000000001</v>
      </c>
      <c r="M84" s="60">
        <f t="shared" si="35"/>
        <v>155.6</v>
      </c>
      <c r="N84" s="60">
        <f t="shared" si="35"/>
        <v>165.8</v>
      </c>
      <c r="O84" s="60">
        <f t="shared" si="35"/>
        <v>154.80000000000001</v>
      </c>
      <c r="P84" s="60">
        <f t="shared" si="35"/>
        <v>133.80000000000001</v>
      </c>
      <c r="Q84" s="60">
        <f t="shared" si="35"/>
        <v>74.599999999999994</v>
      </c>
      <c r="R84" s="60">
        <f t="shared" si="35"/>
        <v>46</v>
      </c>
      <c r="S84" s="60">
        <f t="shared" si="35"/>
        <v>19.8</v>
      </c>
      <c r="T84" s="60">
        <f t="shared" si="35"/>
        <v>6</v>
      </c>
      <c r="U84" s="60">
        <f t="shared" si="35"/>
        <v>1.4</v>
      </c>
      <c r="V84" s="60"/>
      <c r="W84" s="112">
        <f t="shared" si="24"/>
        <v>57.38000000000001</v>
      </c>
    </row>
    <row r="85" spans="1:24" x14ac:dyDescent="0.2">
      <c r="A85" s="61" t="s">
        <v>134</v>
      </c>
      <c r="B85" s="60">
        <f t="shared" si="35"/>
        <v>1068.4000000000001</v>
      </c>
      <c r="C85" s="60">
        <f t="shared" si="35"/>
        <v>0</v>
      </c>
      <c r="D85" s="60">
        <f t="shared" si="35"/>
        <v>0</v>
      </c>
      <c r="E85" s="60">
        <f t="shared" si="35"/>
        <v>0</v>
      </c>
      <c r="F85" s="60">
        <f t="shared" si="35"/>
        <v>0</v>
      </c>
      <c r="G85" s="60">
        <f t="shared" si="35"/>
        <v>1</v>
      </c>
      <c r="H85" s="60">
        <f t="shared" si="35"/>
        <v>9.1999999999999993</v>
      </c>
      <c r="I85" s="60">
        <f t="shared" si="35"/>
        <v>22.4</v>
      </c>
      <c r="J85" s="60">
        <f t="shared" si="35"/>
        <v>38.4</v>
      </c>
      <c r="K85" s="60">
        <f t="shared" si="35"/>
        <v>73.599999999999994</v>
      </c>
      <c r="L85" s="60">
        <f t="shared" si="35"/>
        <v>128.4</v>
      </c>
      <c r="M85" s="60">
        <f t="shared" si="35"/>
        <v>161.19999999999999</v>
      </c>
      <c r="N85" s="60">
        <f t="shared" si="35"/>
        <v>173.4</v>
      </c>
      <c r="O85" s="60">
        <f t="shared" si="35"/>
        <v>154.4</v>
      </c>
      <c r="P85" s="60">
        <f t="shared" si="35"/>
        <v>145.19999999999999</v>
      </c>
      <c r="Q85" s="60">
        <f t="shared" si="35"/>
        <v>82.4</v>
      </c>
      <c r="R85" s="60">
        <f t="shared" si="35"/>
        <v>50.8</v>
      </c>
      <c r="S85" s="60">
        <f t="shared" si="35"/>
        <v>21.6</v>
      </c>
      <c r="T85" s="60">
        <f t="shared" si="35"/>
        <v>5.2</v>
      </c>
      <c r="U85" s="60">
        <f t="shared" si="35"/>
        <v>1.2</v>
      </c>
      <c r="V85" s="60"/>
      <c r="W85" s="112">
        <f t="shared" si="24"/>
        <v>57.819999999999993</v>
      </c>
    </row>
    <row r="86" spans="1:24" x14ac:dyDescent="0.2">
      <c r="A86" s="61" t="s">
        <v>226</v>
      </c>
      <c r="B86" s="60">
        <f t="shared" si="35"/>
        <v>1095.2</v>
      </c>
      <c r="C86" s="60">
        <f t="shared" si="35"/>
        <v>0</v>
      </c>
      <c r="D86" s="60">
        <f t="shared" si="35"/>
        <v>0</v>
      </c>
      <c r="E86" s="60">
        <f t="shared" si="35"/>
        <v>0</v>
      </c>
      <c r="F86" s="60">
        <f t="shared" si="35"/>
        <v>0.2</v>
      </c>
      <c r="G86" s="60">
        <f t="shared" si="35"/>
        <v>1</v>
      </c>
      <c r="H86" s="60">
        <f t="shared" si="35"/>
        <v>8.4</v>
      </c>
      <c r="I86" s="60">
        <f t="shared" si="35"/>
        <v>19.600000000000001</v>
      </c>
      <c r="J86" s="60">
        <f t="shared" si="35"/>
        <v>38.799999999999997</v>
      </c>
      <c r="K86" s="60">
        <f t="shared" si="35"/>
        <v>70.2</v>
      </c>
      <c r="L86" s="60">
        <f t="shared" si="35"/>
        <v>126</v>
      </c>
      <c r="M86" s="60">
        <f t="shared" si="35"/>
        <v>156.80000000000001</v>
      </c>
      <c r="N86" s="60">
        <f t="shared" si="35"/>
        <v>182.8</v>
      </c>
      <c r="O86" s="60">
        <f t="shared" si="35"/>
        <v>157.19999999999999</v>
      </c>
      <c r="P86" s="60">
        <f t="shared" si="35"/>
        <v>154.19999999999999</v>
      </c>
      <c r="Q86" s="60">
        <f t="shared" si="35"/>
        <v>93.8</v>
      </c>
      <c r="R86" s="60">
        <f t="shared" si="35"/>
        <v>54.4</v>
      </c>
      <c r="S86" s="60">
        <f t="shared" si="35"/>
        <v>24</v>
      </c>
      <c r="T86" s="60">
        <f t="shared" si="35"/>
        <v>6.4</v>
      </c>
      <c r="U86" s="60">
        <f t="shared" si="35"/>
        <v>1.4</v>
      </c>
      <c r="V86" s="60"/>
      <c r="W86" s="112">
        <f t="shared" si="24"/>
        <v>58.419999999999995</v>
      </c>
    </row>
    <row r="87" spans="1:24" ht="13.5" thickBot="1" x14ac:dyDescent="0.25">
      <c r="A87" s="62"/>
      <c r="B87" s="63"/>
      <c r="C87" s="63"/>
      <c r="D87" s="63"/>
      <c r="E87" s="63"/>
      <c r="F87" s="63"/>
      <c r="G87" s="63"/>
      <c r="H87" s="63"/>
      <c r="I87" s="63"/>
      <c r="J87" s="63"/>
      <c r="K87" s="63"/>
      <c r="L87" s="63"/>
      <c r="M87" s="63"/>
      <c r="N87" s="63"/>
      <c r="O87" s="63"/>
      <c r="P87" s="63"/>
      <c r="Q87" s="63"/>
      <c r="R87" s="63"/>
      <c r="S87" s="63"/>
      <c r="T87" s="63"/>
      <c r="U87" s="63"/>
      <c r="V87" s="59"/>
      <c r="W87" s="63"/>
    </row>
    <row r="88" spans="1:24" x14ac:dyDescent="0.2">
      <c r="A88" s="65"/>
      <c r="B88" s="65"/>
      <c r="C88" s="65"/>
      <c r="D88" s="65"/>
      <c r="E88" s="65"/>
      <c r="F88" s="65"/>
      <c r="G88" s="65"/>
      <c r="H88" s="65"/>
      <c r="I88" s="65"/>
      <c r="J88" s="65"/>
      <c r="K88" s="65"/>
      <c r="L88" s="65"/>
      <c r="M88" s="65"/>
      <c r="N88" s="65"/>
      <c r="O88" s="65"/>
      <c r="P88" s="65"/>
      <c r="Q88" s="65"/>
      <c r="R88" s="65"/>
      <c r="S88" s="65"/>
      <c r="T88" s="65"/>
      <c r="U88" s="65"/>
      <c r="V88" s="65"/>
      <c r="W88" s="65"/>
      <c r="X88" s="7"/>
    </row>
    <row r="89" spans="1:24" x14ac:dyDescent="0.2">
      <c r="A89" s="182" t="s">
        <v>222</v>
      </c>
      <c r="B89" s="182"/>
      <c r="C89" s="100"/>
      <c r="D89" s="100"/>
      <c r="E89" s="34"/>
      <c r="F89" s="34"/>
      <c r="G89" s="34"/>
      <c r="H89" s="34"/>
      <c r="I89" s="34"/>
      <c r="J89" s="34"/>
      <c r="K89" s="34"/>
      <c r="L89" s="34"/>
      <c r="M89" s="34"/>
      <c r="N89" s="34"/>
      <c r="O89" s="34"/>
      <c r="P89" s="34"/>
      <c r="Q89" s="34"/>
      <c r="R89" s="34"/>
      <c r="S89" s="34"/>
      <c r="T89" s="34"/>
      <c r="U89" s="34"/>
      <c r="V89" s="34"/>
      <c r="W89" s="34"/>
    </row>
    <row r="90" spans="1:24" x14ac:dyDescent="0.2">
      <c r="A90" s="34"/>
      <c r="B90" s="34"/>
      <c r="C90" s="34"/>
      <c r="D90" s="34"/>
      <c r="E90" s="34"/>
      <c r="F90" s="34"/>
      <c r="G90" s="34"/>
      <c r="H90" s="34"/>
      <c r="I90" s="34"/>
      <c r="J90" s="34"/>
      <c r="K90" s="34"/>
      <c r="L90" s="34"/>
      <c r="M90" s="34"/>
      <c r="N90" s="34"/>
      <c r="O90" s="34"/>
      <c r="P90" s="34"/>
      <c r="Q90" s="34"/>
      <c r="R90" s="34"/>
      <c r="S90" s="34"/>
      <c r="T90" s="34"/>
      <c r="U90" s="34"/>
      <c r="V90" s="34"/>
      <c r="W90" s="34"/>
    </row>
  </sheetData>
  <mergeCells count="26">
    <mergeCell ref="B4:U4"/>
    <mergeCell ref="A1:Q2"/>
    <mergeCell ref="A89:B89"/>
    <mergeCell ref="S1:U1"/>
    <mergeCell ref="A49:C49"/>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W5:W6"/>
  </mergeCells>
  <phoneticPr fontId="4" type="noConversion"/>
  <hyperlinks>
    <hyperlink ref="R2:S2" location="Contents!A1" display="Back to Contents"/>
    <hyperlink ref="S1" location="Contents!A1" display="back to contents"/>
  </hyperlinks>
  <pageMargins left="0.70866141732283472" right="0.70866141732283472" top="0.74803149606299213" bottom="0.74803149606299213" header="0.31496062992125984" footer="0.31496062992125984"/>
  <pageSetup paperSize="9" scale="81" orientation="landscape" r:id="rId1"/>
  <headerFooter>
    <oddFooter>&amp;L&amp;F     &amp;A</oddFooter>
  </headerFooter>
  <ignoredErrors>
    <ignoredError sqref="B72:U84 B85:U85 W72:W85 B51:W71 B86:W8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showGridLines="0" zoomScaleNormal="100" workbookViewId="0">
      <selection sqref="A1:Q2"/>
    </sheetView>
  </sheetViews>
  <sheetFormatPr defaultRowHeight="12.75" x14ac:dyDescent="0.2"/>
  <cols>
    <col min="1" max="1" width="14.85546875" style="1" customWidth="1"/>
    <col min="2" max="2" width="8.85546875" style="1" customWidth="1"/>
    <col min="3" max="21" width="6.42578125" style="1" customWidth="1"/>
    <col min="22" max="22" width="3.7109375" style="1" customWidth="1"/>
    <col min="23" max="23" width="9.7109375" style="1" customWidth="1"/>
    <col min="24" max="24" width="3.7109375" style="1" customWidth="1"/>
    <col min="25" max="25" width="49.42578125" style="1" customWidth="1"/>
    <col min="26" max="16384" width="9.140625" style="1"/>
  </cols>
  <sheetData>
    <row r="1" spans="1:24" s="144" customFormat="1" ht="18" customHeight="1" x14ac:dyDescent="0.25">
      <c r="A1" s="181" t="s">
        <v>228</v>
      </c>
      <c r="B1" s="181"/>
      <c r="C1" s="181"/>
      <c r="D1" s="181"/>
      <c r="E1" s="181"/>
      <c r="F1" s="181"/>
      <c r="G1" s="181"/>
      <c r="H1" s="181"/>
      <c r="I1" s="181"/>
      <c r="J1" s="181"/>
      <c r="K1" s="181"/>
      <c r="L1" s="181"/>
      <c r="M1" s="181"/>
      <c r="N1" s="181"/>
      <c r="O1" s="181"/>
      <c r="P1" s="181"/>
      <c r="Q1" s="181"/>
      <c r="R1" s="85"/>
      <c r="S1" s="152" t="s">
        <v>208</v>
      </c>
      <c r="T1" s="152"/>
      <c r="U1" s="152"/>
      <c r="V1" s="85"/>
      <c r="W1" s="85"/>
    </row>
    <row r="2" spans="1:24" s="144" customFormat="1" ht="15" customHeight="1" x14ac:dyDescent="0.2">
      <c r="A2" s="181"/>
      <c r="B2" s="181"/>
      <c r="C2" s="181"/>
      <c r="D2" s="181"/>
      <c r="E2" s="181"/>
      <c r="F2" s="181"/>
      <c r="G2" s="181"/>
      <c r="H2" s="181"/>
      <c r="I2" s="181"/>
      <c r="J2" s="181"/>
      <c r="K2" s="181"/>
      <c r="L2" s="181"/>
      <c r="M2" s="181"/>
      <c r="N2" s="181"/>
      <c r="O2" s="181"/>
      <c r="P2" s="181"/>
      <c r="Q2" s="181"/>
      <c r="S2" s="141"/>
      <c r="T2" s="141"/>
      <c r="V2" s="103"/>
      <c r="W2" s="103"/>
    </row>
    <row r="3" spans="1:24" x14ac:dyDescent="0.2">
      <c r="A3" s="57"/>
      <c r="B3" s="57"/>
      <c r="C3" s="57"/>
      <c r="D3" s="57"/>
      <c r="E3" s="57"/>
      <c r="F3" s="57"/>
      <c r="G3" s="68"/>
      <c r="H3" s="68"/>
      <c r="I3" s="68"/>
      <c r="J3" s="68"/>
      <c r="K3" s="68"/>
      <c r="L3" s="68"/>
      <c r="M3" s="68"/>
      <c r="N3" s="68"/>
      <c r="O3" s="68"/>
      <c r="P3" s="68"/>
      <c r="Q3" s="68"/>
      <c r="R3" s="68"/>
      <c r="S3" s="68"/>
      <c r="T3" s="68"/>
      <c r="U3" s="69"/>
      <c r="V3" s="69"/>
      <c r="W3" s="69"/>
      <c r="X3" s="5"/>
    </row>
    <row r="4" spans="1:24" ht="16.5" customHeight="1" thickBot="1" x14ac:dyDescent="0.25">
      <c r="A4" s="34"/>
      <c r="B4" s="180" t="s">
        <v>19</v>
      </c>
      <c r="C4" s="180"/>
      <c r="D4" s="180"/>
      <c r="E4" s="180"/>
      <c r="F4" s="180"/>
      <c r="G4" s="180"/>
      <c r="H4" s="180"/>
      <c r="I4" s="180"/>
      <c r="J4" s="180"/>
      <c r="K4" s="180"/>
      <c r="L4" s="180"/>
      <c r="M4" s="180"/>
      <c r="N4" s="180"/>
      <c r="O4" s="180"/>
      <c r="P4" s="180"/>
      <c r="Q4" s="180"/>
      <c r="R4" s="180"/>
      <c r="S4" s="180"/>
      <c r="T4" s="180"/>
      <c r="U4" s="180"/>
      <c r="V4" s="105"/>
      <c r="W4" s="104"/>
      <c r="X4" s="5"/>
    </row>
    <row r="5" spans="1:24" ht="16.5" customHeight="1" x14ac:dyDescent="0.2">
      <c r="A5" s="34"/>
      <c r="B5" s="176" t="s">
        <v>95</v>
      </c>
      <c r="C5" s="176" t="s">
        <v>94</v>
      </c>
      <c r="D5" s="184" t="s">
        <v>63</v>
      </c>
      <c r="E5" s="186" t="s">
        <v>4</v>
      </c>
      <c r="F5" s="176" t="s">
        <v>5</v>
      </c>
      <c r="G5" s="176" t="s">
        <v>6</v>
      </c>
      <c r="H5" s="176" t="s">
        <v>7</v>
      </c>
      <c r="I5" s="176" t="s">
        <v>8</v>
      </c>
      <c r="J5" s="176" t="s">
        <v>9</v>
      </c>
      <c r="K5" s="176" t="s">
        <v>10</v>
      </c>
      <c r="L5" s="176" t="s">
        <v>11</v>
      </c>
      <c r="M5" s="176" t="s">
        <v>12</v>
      </c>
      <c r="N5" s="176" t="s">
        <v>13</v>
      </c>
      <c r="O5" s="176" t="s">
        <v>14</v>
      </c>
      <c r="P5" s="176" t="s">
        <v>15</v>
      </c>
      <c r="Q5" s="176" t="s">
        <v>16</v>
      </c>
      <c r="R5" s="176" t="s">
        <v>17</v>
      </c>
      <c r="S5" s="176" t="s">
        <v>18</v>
      </c>
      <c r="T5" s="176" t="s">
        <v>77</v>
      </c>
      <c r="U5" s="176" t="s">
        <v>78</v>
      </c>
      <c r="V5" s="105"/>
      <c r="W5" s="178" t="s">
        <v>138</v>
      </c>
      <c r="X5" s="5"/>
    </row>
    <row r="6" spans="1:24" ht="13.5" thickBot="1" x14ac:dyDescent="0.25">
      <c r="A6" s="58"/>
      <c r="B6" s="177"/>
      <c r="C6" s="177"/>
      <c r="D6" s="185"/>
      <c r="E6" s="187"/>
      <c r="F6" s="177"/>
      <c r="G6" s="177"/>
      <c r="H6" s="177"/>
      <c r="I6" s="177"/>
      <c r="J6" s="177"/>
      <c r="K6" s="177"/>
      <c r="L6" s="177"/>
      <c r="M6" s="177"/>
      <c r="N6" s="177"/>
      <c r="O6" s="177"/>
      <c r="P6" s="177"/>
      <c r="Q6" s="177"/>
      <c r="R6" s="177"/>
      <c r="S6" s="177"/>
      <c r="T6" s="177"/>
      <c r="U6" s="177"/>
      <c r="V6" s="106"/>
      <c r="W6" s="179"/>
      <c r="X6" s="5"/>
    </row>
    <row r="7" spans="1:24" x14ac:dyDescent="0.2">
      <c r="A7" s="58" t="s">
        <v>1</v>
      </c>
      <c r="B7" s="34"/>
      <c r="C7" s="34"/>
      <c r="D7" s="34"/>
      <c r="E7" s="34"/>
      <c r="F7" s="34"/>
      <c r="G7" s="34"/>
      <c r="H7" s="34"/>
      <c r="I7" s="34"/>
      <c r="J7" s="34"/>
      <c r="K7" s="34"/>
      <c r="L7" s="34"/>
      <c r="M7" s="34"/>
      <c r="N7" s="34"/>
      <c r="O7" s="34"/>
      <c r="P7" s="34"/>
      <c r="Q7" s="34"/>
      <c r="R7" s="34"/>
      <c r="S7" s="34"/>
      <c r="T7" s="34"/>
      <c r="U7" s="34"/>
      <c r="V7" s="34"/>
      <c r="W7" s="34"/>
      <c r="X7" s="5"/>
    </row>
    <row r="8" spans="1:24" x14ac:dyDescent="0.2">
      <c r="A8" s="35">
        <v>1979</v>
      </c>
      <c r="B8" s="50">
        <v>267</v>
      </c>
      <c r="C8" s="36">
        <v>0</v>
      </c>
      <c r="D8" s="36">
        <v>0</v>
      </c>
      <c r="E8" s="36">
        <v>0</v>
      </c>
      <c r="F8" s="36">
        <v>2</v>
      </c>
      <c r="G8" s="36">
        <v>0</v>
      </c>
      <c r="H8" s="36">
        <v>4</v>
      </c>
      <c r="I8" s="36">
        <v>5</v>
      </c>
      <c r="J8" s="36">
        <v>13</v>
      </c>
      <c r="K8" s="36">
        <v>24</v>
      </c>
      <c r="L8" s="36">
        <v>48</v>
      </c>
      <c r="M8" s="36">
        <v>46</v>
      </c>
      <c r="N8" s="36">
        <v>44</v>
      </c>
      <c r="O8" s="36">
        <v>27</v>
      </c>
      <c r="P8" s="36">
        <v>29</v>
      </c>
      <c r="Q8" s="36">
        <v>17</v>
      </c>
      <c r="R8" s="36">
        <v>6</v>
      </c>
      <c r="S8" s="36">
        <v>2</v>
      </c>
      <c r="T8" s="36">
        <v>0</v>
      </c>
      <c r="U8" s="36">
        <v>0</v>
      </c>
      <c r="V8" s="36"/>
      <c r="W8" s="109">
        <v>54.5</v>
      </c>
      <c r="X8" s="5"/>
    </row>
    <row r="9" spans="1:24" x14ac:dyDescent="0.2">
      <c r="A9" s="35">
        <v>1980</v>
      </c>
      <c r="B9" s="50">
        <v>244</v>
      </c>
      <c r="C9" s="36">
        <v>0</v>
      </c>
      <c r="D9" s="36">
        <v>0</v>
      </c>
      <c r="E9" s="36">
        <v>0</v>
      </c>
      <c r="F9" s="36">
        <v>0</v>
      </c>
      <c r="G9" s="36">
        <v>1</v>
      </c>
      <c r="H9" s="36">
        <v>8</v>
      </c>
      <c r="I9" s="36">
        <v>9</v>
      </c>
      <c r="J9" s="36">
        <v>12</v>
      </c>
      <c r="K9" s="36">
        <v>25</v>
      </c>
      <c r="L9" s="36">
        <v>26</v>
      </c>
      <c r="M9" s="36">
        <v>36</v>
      </c>
      <c r="N9" s="36">
        <v>44</v>
      </c>
      <c r="O9" s="36">
        <v>33</v>
      </c>
      <c r="P9" s="36">
        <v>29</v>
      </c>
      <c r="Q9" s="36">
        <v>14</v>
      </c>
      <c r="R9" s="36">
        <v>7</v>
      </c>
      <c r="S9" s="36">
        <v>0</v>
      </c>
      <c r="T9" s="36">
        <v>0</v>
      </c>
      <c r="U9" s="36">
        <v>0</v>
      </c>
      <c r="V9" s="36"/>
      <c r="W9" s="109">
        <v>54.5</v>
      </c>
      <c r="X9" s="5"/>
    </row>
    <row r="10" spans="1:24" x14ac:dyDescent="0.2">
      <c r="A10" s="35">
        <v>1981</v>
      </c>
      <c r="B10" s="50">
        <v>247</v>
      </c>
      <c r="C10" s="36">
        <v>0</v>
      </c>
      <c r="D10" s="36">
        <v>0</v>
      </c>
      <c r="E10" s="36">
        <v>0</v>
      </c>
      <c r="F10" s="36">
        <v>0</v>
      </c>
      <c r="G10" s="36">
        <v>1</v>
      </c>
      <c r="H10" s="36">
        <v>5</v>
      </c>
      <c r="I10" s="36">
        <v>7</v>
      </c>
      <c r="J10" s="36">
        <v>14</v>
      </c>
      <c r="K10" s="36">
        <v>24</v>
      </c>
      <c r="L10" s="36">
        <v>31</v>
      </c>
      <c r="M10" s="36">
        <v>40</v>
      </c>
      <c r="N10" s="36">
        <v>45</v>
      </c>
      <c r="O10" s="36">
        <v>32</v>
      </c>
      <c r="P10" s="36">
        <v>26</v>
      </c>
      <c r="Q10" s="36">
        <v>13</v>
      </c>
      <c r="R10" s="36">
        <v>8</v>
      </c>
      <c r="S10" s="36">
        <v>1</v>
      </c>
      <c r="T10" s="36">
        <v>0</v>
      </c>
      <c r="U10" s="36">
        <v>0</v>
      </c>
      <c r="V10" s="36"/>
      <c r="W10" s="109">
        <v>54.4</v>
      </c>
      <c r="X10" s="5"/>
    </row>
    <row r="11" spans="1:24" x14ac:dyDescent="0.2">
      <c r="A11" s="35">
        <v>1982</v>
      </c>
      <c r="B11" s="50">
        <v>243</v>
      </c>
      <c r="C11" s="36">
        <v>0</v>
      </c>
      <c r="D11" s="36">
        <v>0</v>
      </c>
      <c r="E11" s="36">
        <v>0</v>
      </c>
      <c r="F11" s="36">
        <v>0</v>
      </c>
      <c r="G11" s="36">
        <v>1</v>
      </c>
      <c r="H11" s="36">
        <v>1</v>
      </c>
      <c r="I11" s="36">
        <v>8</v>
      </c>
      <c r="J11" s="36">
        <v>9</v>
      </c>
      <c r="K11" s="36">
        <v>33</v>
      </c>
      <c r="L11" s="36">
        <v>22</v>
      </c>
      <c r="M11" s="36">
        <v>36</v>
      </c>
      <c r="N11" s="36">
        <v>41</v>
      </c>
      <c r="O11" s="36">
        <v>36</v>
      </c>
      <c r="P11" s="36">
        <v>31</v>
      </c>
      <c r="Q11" s="36">
        <v>17</v>
      </c>
      <c r="R11" s="36">
        <v>6</v>
      </c>
      <c r="S11" s="36">
        <v>1</v>
      </c>
      <c r="T11" s="36">
        <v>1</v>
      </c>
      <c r="U11" s="36">
        <v>0</v>
      </c>
      <c r="V11" s="36"/>
      <c r="W11" s="109">
        <v>55.8</v>
      </c>
      <c r="X11" s="5"/>
    </row>
    <row r="12" spans="1:24" x14ac:dyDescent="0.2">
      <c r="A12" s="35">
        <v>1983</v>
      </c>
      <c r="B12" s="50">
        <v>232</v>
      </c>
      <c r="C12" s="36">
        <v>0</v>
      </c>
      <c r="D12" s="36">
        <v>0</v>
      </c>
      <c r="E12" s="36">
        <v>0</v>
      </c>
      <c r="F12" s="36">
        <v>1</v>
      </c>
      <c r="G12" s="36">
        <v>2</v>
      </c>
      <c r="H12" s="36">
        <v>4</v>
      </c>
      <c r="I12" s="36">
        <v>9</v>
      </c>
      <c r="J12" s="36">
        <v>11</v>
      </c>
      <c r="K12" s="36">
        <v>18</v>
      </c>
      <c r="L12" s="36">
        <v>24</v>
      </c>
      <c r="M12" s="36">
        <v>38</v>
      </c>
      <c r="N12" s="36">
        <v>35</v>
      </c>
      <c r="O12" s="36">
        <v>45</v>
      </c>
      <c r="P12" s="36">
        <v>24</v>
      </c>
      <c r="Q12" s="36">
        <v>12</v>
      </c>
      <c r="R12" s="36">
        <v>7</v>
      </c>
      <c r="S12" s="36">
        <v>2</v>
      </c>
      <c r="T12" s="36">
        <v>0</v>
      </c>
      <c r="U12" s="36">
        <v>0</v>
      </c>
      <c r="V12" s="36"/>
      <c r="W12" s="109">
        <v>55.1</v>
      </c>
      <c r="X12" s="5"/>
    </row>
    <row r="13" spans="1:24" x14ac:dyDescent="0.2">
      <c r="A13" s="35">
        <v>1984</v>
      </c>
      <c r="B13" s="50">
        <v>224</v>
      </c>
      <c r="C13" s="36">
        <v>0</v>
      </c>
      <c r="D13" s="36">
        <v>0</v>
      </c>
      <c r="E13" s="36">
        <v>0</v>
      </c>
      <c r="F13" s="36">
        <v>0</v>
      </c>
      <c r="G13" s="36">
        <v>0</v>
      </c>
      <c r="H13" s="36">
        <v>8</v>
      </c>
      <c r="I13" s="36">
        <v>10</v>
      </c>
      <c r="J13" s="36">
        <v>13</v>
      </c>
      <c r="K13" s="36">
        <v>18</v>
      </c>
      <c r="L13" s="36">
        <v>27</v>
      </c>
      <c r="M13" s="36">
        <v>26</v>
      </c>
      <c r="N13" s="36">
        <v>39</v>
      </c>
      <c r="O13" s="36">
        <v>36</v>
      </c>
      <c r="P13" s="36">
        <v>28</v>
      </c>
      <c r="Q13" s="36">
        <v>13</v>
      </c>
      <c r="R13" s="36">
        <v>5</v>
      </c>
      <c r="S13" s="36">
        <v>1</v>
      </c>
      <c r="T13" s="36">
        <v>0</v>
      </c>
      <c r="U13" s="36">
        <v>0</v>
      </c>
      <c r="V13" s="36"/>
      <c r="W13" s="109">
        <v>54.7</v>
      </c>
      <c r="X13" s="5"/>
    </row>
    <row r="14" spans="1:24" x14ac:dyDescent="0.2">
      <c r="A14" s="35">
        <v>1985</v>
      </c>
      <c r="B14" s="50">
        <v>260</v>
      </c>
      <c r="C14" s="36">
        <v>0</v>
      </c>
      <c r="D14" s="36">
        <v>0</v>
      </c>
      <c r="E14" s="36">
        <v>0</v>
      </c>
      <c r="F14" s="36">
        <v>0</v>
      </c>
      <c r="G14" s="36">
        <v>1</v>
      </c>
      <c r="H14" s="36">
        <v>3</v>
      </c>
      <c r="I14" s="36">
        <v>6</v>
      </c>
      <c r="J14" s="36">
        <v>15</v>
      </c>
      <c r="K14" s="36">
        <v>21</v>
      </c>
      <c r="L14" s="36">
        <v>36</v>
      </c>
      <c r="M14" s="36">
        <v>35</v>
      </c>
      <c r="N14" s="36">
        <v>55</v>
      </c>
      <c r="O14" s="36">
        <v>34</v>
      </c>
      <c r="P14" s="36">
        <v>35</v>
      </c>
      <c r="Q14" s="36">
        <v>13</v>
      </c>
      <c r="R14" s="36">
        <v>3</v>
      </c>
      <c r="S14" s="36">
        <v>3</v>
      </c>
      <c r="T14" s="36">
        <v>0</v>
      </c>
      <c r="U14" s="36">
        <v>0</v>
      </c>
      <c r="V14" s="36"/>
      <c r="W14" s="109">
        <v>55.2</v>
      </c>
      <c r="X14" s="5"/>
    </row>
    <row r="15" spans="1:24" x14ac:dyDescent="0.2">
      <c r="A15" s="35">
        <v>1986</v>
      </c>
      <c r="B15" s="50">
        <v>257</v>
      </c>
      <c r="C15" s="36">
        <v>0</v>
      </c>
      <c r="D15" s="36">
        <v>0</v>
      </c>
      <c r="E15" s="36">
        <v>0</v>
      </c>
      <c r="F15" s="36">
        <v>0</v>
      </c>
      <c r="G15" s="36">
        <v>5</v>
      </c>
      <c r="H15" s="36">
        <v>6</v>
      </c>
      <c r="I15" s="36">
        <v>8</v>
      </c>
      <c r="J15" s="36">
        <v>20</v>
      </c>
      <c r="K15" s="36">
        <v>18</v>
      </c>
      <c r="L15" s="36">
        <v>27</v>
      </c>
      <c r="M15" s="36">
        <v>36</v>
      </c>
      <c r="N15" s="36">
        <v>48</v>
      </c>
      <c r="O15" s="36">
        <v>40</v>
      </c>
      <c r="P15" s="36">
        <v>30</v>
      </c>
      <c r="Q15" s="36">
        <v>8</v>
      </c>
      <c r="R15" s="36">
        <v>7</v>
      </c>
      <c r="S15" s="36">
        <v>4</v>
      </c>
      <c r="T15" s="36">
        <v>0</v>
      </c>
      <c r="U15" s="36">
        <v>0</v>
      </c>
      <c r="V15" s="36"/>
      <c r="W15" s="109">
        <v>54.4</v>
      </c>
      <c r="X15" s="5"/>
    </row>
    <row r="16" spans="1:24" x14ac:dyDescent="0.2">
      <c r="A16" s="35">
        <v>1987</v>
      </c>
      <c r="B16" s="50">
        <v>265</v>
      </c>
      <c r="C16" s="36">
        <v>0</v>
      </c>
      <c r="D16" s="36">
        <v>0</v>
      </c>
      <c r="E16" s="36">
        <v>0</v>
      </c>
      <c r="F16" s="36">
        <v>1</v>
      </c>
      <c r="G16" s="36">
        <v>1</v>
      </c>
      <c r="H16" s="36">
        <v>5</v>
      </c>
      <c r="I16" s="36">
        <v>5</v>
      </c>
      <c r="J16" s="36">
        <v>14</v>
      </c>
      <c r="K16" s="36">
        <v>20</v>
      </c>
      <c r="L16" s="36">
        <v>30</v>
      </c>
      <c r="M16" s="36">
        <v>42</v>
      </c>
      <c r="N16" s="36">
        <v>37</v>
      </c>
      <c r="O16" s="36">
        <v>47</v>
      </c>
      <c r="P16" s="36">
        <v>36</v>
      </c>
      <c r="Q16" s="36">
        <v>14</v>
      </c>
      <c r="R16" s="36">
        <v>10</v>
      </c>
      <c r="S16" s="36">
        <v>2</v>
      </c>
      <c r="T16" s="36">
        <v>0</v>
      </c>
      <c r="U16" s="36">
        <v>1</v>
      </c>
      <c r="V16" s="36"/>
      <c r="W16" s="109">
        <v>56.2</v>
      </c>
      <c r="X16" s="5"/>
    </row>
    <row r="17" spans="1:24" x14ac:dyDescent="0.2">
      <c r="A17" s="35">
        <v>1988</v>
      </c>
      <c r="B17" s="50">
        <v>297</v>
      </c>
      <c r="C17" s="36">
        <v>0</v>
      </c>
      <c r="D17" s="36">
        <v>0</v>
      </c>
      <c r="E17" s="36">
        <v>0</v>
      </c>
      <c r="F17" s="36">
        <v>0</v>
      </c>
      <c r="G17" s="36">
        <v>3</v>
      </c>
      <c r="H17" s="36">
        <v>8</v>
      </c>
      <c r="I17" s="36">
        <v>16</v>
      </c>
      <c r="J17" s="36">
        <v>15</v>
      </c>
      <c r="K17" s="36">
        <v>26</v>
      </c>
      <c r="L17" s="36">
        <v>34</v>
      </c>
      <c r="M17" s="36">
        <v>36</v>
      </c>
      <c r="N17" s="36">
        <v>40</v>
      </c>
      <c r="O17" s="36">
        <v>45</v>
      </c>
      <c r="P17" s="36">
        <v>53</v>
      </c>
      <c r="Q17" s="36">
        <v>13</v>
      </c>
      <c r="R17" s="36">
        <v>6</v>
      </c>
      <c r="S17" s="36">
        <v>1</v>
      </c>
      <c r="T17" s="36">
        <v>1</v>
      </c>
      <c r="U17" s="36">
        <v>0</v>
      </c>
      <c r="V17" s="36"/>
      <c r="W17" s="109">
        <v>54.5</v>
      </c>
      <c r="X17" s="5"/>
    </row>
    <row r="18" spans="1:24" x14ac:dyDescent="0.2">
      <c r="A18" s="35">
        <v>1989</v>
      </c>
      <c r="B18" s="50">
        <v>304</v>
      </c>
      <c r="C18" s="36">
        <v>0</v>
      </c>
      <c r="D18" s="36">
        <v>0</v>
      </c>
      <c r="E18" s="36">
        <v>0</v>
      </c>
      <c r="F18" s="36">
        <v>1</v>
      </c>
      <c r="G18" s="36">
        <v>2</v>
      </c>
      <c r="H18" s="36">
        <v>4</v>
      </c>
      <c r="I18" s="36">
        <v>7</v>
      </c>
      <c r="J18" s="36">
        <v>12</v>
      </c>
      <c r="K18" s="36">
        <v>36</v>
      </c>
      <c r="L18" s="36">
        <v>34</v>
      </c>
      <c r="M18" s="36">
        <v>45</v>
      </c>
      <c r="N18" s="36">
        <v>51</v>
      </c>
      <c r="O18" s="36">
        <v>48</v>
      </c>
      <c r="P18" s="36">
        <v>39</v>
      </c>
      <c r="Q18" s="36">
        <v>21</v>
      </c>
      <c r="R18" s="36">
        <v>4</v>
      </c>
      <c r="S18" s="36">
        <v>0</v>
      </c>
      <c r="T18" s="36">
        <v>0</v>
      </c>
      <c r="U18" s="36">
        <v>0</v>
      </c>
      <c r="V18" s="36"/>
      <c r="W18" s="109">
        <v>55.1</v>
      </c>
      <c r="X18" s="5"/>
    </row>
    <row r="19" spans="1:24" x14ac:dyDescent="0.2">
      <c r="A19" s="35">
        <v>1990</v>
      </c>
      <c r="B19" s="50">
        <v>294</v>
      </c>
      <c r="C19" s="36">
        <v>0</v>
      </c>
      <c r="D19" s="36">
        <v>0</v>
      </c>
      <c r="E19" s="36">
        <v>0</v>
      </c>
      <c r="F19" s="36">
        <v>0</v>
      </c>
      <c r="G19" s="36">
        <v>3</v>
      </c>
      <c r="H19" s="36">
        <v>5</v>
      </c>
      <c r="I19" s="36">
        <v>7</v>
      </c>
      <c r="J19" s="36">
        <v>26</v>
      </c>
      <c r="K19" s="36">
        <v>30</v>
      </c>
      <c r="L19" s="36">
        <v>40</v>
      </c>
      <c r="M19" s="36">
        <v>40</v>
      </c>
      <c r="N19" s="36">
        <v>44</v>
      </c>
      <c r="O19" s="36">
        <v>40</v>
      </c>
      <c r="P19" s="36">
        <v>31</v>
      </c>
      <c r="Q19" s="36">
        <v>17</v>
      </c>
      <c r="R19" s="36">
        <v>5</v>
      </c>
      <c r="S19" s="36">
        <v>3</v>
      </c>
      <c r="T19" s="36">
        <v>1</v>
      </c>
      <c r="U19" s="36">
        <v>2</v>
      </c>
      <c r="V19" s="36"/>
      <c r="W19" s="109">
        <v>54.3</v>
      </c>
      <c r="X19" s="5"/>
    </row>
    <row r="20" spans="1:24" x14ac:dyDescent="0.2">
      <c r="A20" s="35">
        <v>1991</v>
      </c>
      <c r="B20" s="50">
        <v>279</v>
      </c>
      <c r="C20" s="36">
        <v>0</v>
      </c>
      <c r="D20" s="36">
        <v>0</v>
      </c>
      <c r="E20" s="36">
        <v>0</v>
      </c>
      <c r="F20" s="36">
        <v>0</v>
      </c>
      <c r="G20" s="36">
        <v>1</v>
      </c>
      <c r="H20" s="36">
        <v>2</v>
      </c>
      <c r="I20" s="36">
        <v>8</v>
      </c>
      <c r="J20" s="36">
        <v>25</v>
      </c>
      <c r="K20" s="36">
        <v>25</v>
      </c>
      <c r="L20" s="36">
        <v>39</v>
      </c>
      <c r="M20" s="36">
        <v>34</v>
      </c>
      <c r="N20" s="36">
        <v>45</v>
      </c>
      <c r="O20" s="36">
        <v>31</v>
      </c>
      <c r="P20" s="36">
        <v>29</v>
      </c>
      <c r="Q20" s="36">
        <v>25</v>
      </c>
      <c r="R20" s="36">
        <v>9</v>
      </c>
      <c r="S20" s="36">
        <v>6</v>
      </c>
      <c r="T20" s="36">
        <v>0</v>
      </c>
      <c r="U20" s="36">
        <v>0</v>
      </c>
      <c r="V20" s="36"/>
      <c r="W20" s="109">
        <v>55.5</v>
      </c>
      <c r="X20" s="5"/>
    </row>
    <row r="21" spans="1:24" x14ac:dyDescent="0.2">
      <c r="A21" s="35">
        <v>1992</v>
      </c>
      <c r="B21" s="50">
        <v>280</v>
      </c>
      <c r="C21" s="36">
        <v>0</v>
      </c>
      <c r="D21" s="36">
        <v>0</v>
      </c>
      <c r="E21" s="36">
        <v>0</v>
      </c>
      <c r="F21" s="36">
        <v>0</v>
      </c>
      <c r="G21" s="36">
        <v>3</v>
      </c>
      <c r="H21" s="36">
        <v>0</v>
      </c>
      <c r="I21" s="36">
        <v>5</v>
      </c>
      <c r="J21" s="36">
        <v>24</v>
      </c>
      <c r="K21" s="36">
        <v>27</v>
      </c>
      <c r="L21" s="36">
        <v>35</v>
      </c>
      <c r="M21" s="36">
        <v>33</v>
      </c>
      <c r="N21" s="36">
        <v>45</v>
      </c>
      <c r="O21" s="36">
        <v>43</v>
      </c>
      <c r="P21" s="36">
        <v>32</v>
      </c>
      <c r="Q21" s="36">
        <v>15</v>
      </c>
      <c r="R21" s="36">
        <v>10</v>
      </c>
      <c r="S21" s="36">
        <v>8</v>
      </c>
      <c r="T21" s="36">
        <v>0</v>
      </c>
      <c r="U21" s="36">
        <v>0</v>
      </c>
      <c r="V21" s="36"/>
      <c r="W21" s="109">
        <v>55.8</v>
      </c>
      <c r="X21" s="5"/>
    </row>
    <row r="22" spans="1:24" x14ac:dyDescent="0.2">
      <c r="A22" s="35">
        <v>1993</v>
      </c>
      <c r="B22" s="50">
        <v>314</v>
      </c>
      <c r="C22" s="36">
        <v>0</v>
      </c>
      <c r="D22" s="36">
        <v>0</v>
      </c>
      <c r="E22" s="36">
        <v>0</v>
      </c>
      <c r="F22" s="36">
        <v>1</v>
      </c>
      <c r="G22" s="36">
        <v>1</v>
      </c>
      <c r="H22" s="36">
        <v>4</v>
      </c>
      <c r="I22" s="36">
        <v>7</v>
      </c>
      <c r="J22" s="36">
        <v>23</v>
      </c>
      <c r="K22" s="36">
        <v>32</v>
      </c>
      <c r="L22" s="36">
        <v>37</v>
      </c>
      <c r="M22" s="36">
        <v>51</v>
      </c>
      <c r="N22" s="36">
        <v>35</v>
      </c>
      <c r="O22" s="36">
        <v>35</v>
      </c>
      <c r="P22" s="36">
        <v>46</v>
      </c>
      <c r="Q22" s="36">
        <v>27</v>
      </c>
      <c r="R22" s="36">
        <v>7</v>
      </c>
      <c r="S22" s="36">
        <v>5</v>
      </c>
      <c r="T22" s="36">
        <v>2</v>
      </c>
      <c r="U22" s="36">
        <v>1</v>
      </c>
      <c r="V22" s="36"/>
      <c r="W22" s="109">
        <v>55.8</v>
      </c>
      <c r="X22" s="5"/>
    </row>
    <row r="23" spans="1:24" x14ac:dyDescent="0.2">
      <c r="A23" s="35">
        <v>1994</v>
      </c>
      <c r="B23" s="50">
        <v>387</v>
      </c>
      <c r="C23" s="36">
        <v>0</v>
      </c>
      <c r="D23" s="36">
        <v>0</v>
      </c>
      <c r="E23" s="36">
        <v>0</v>
      </c>
      <c r="F23" s="36">
        <v>1</v>
      </c>
      <c r="G23" s="36">
        <v>2</v>
      </c>
      <c r="H23" s="36">
        <v>7</v>
      </c>
      <c r="I23" s="36">
        <v>15</v>
      </c>
      <c r="J23" s="36">
        <v>18</v>
      </c>
      <c r="K23" s="36">
        <v>35</v>
      </c>
      <c r="L23" s="36">
        <v>56</v>
      </c>
      <c r="M23" s="36">
        <v>49</v>
      </c>
      <c r="N23" s="36">
        <v>62</v>
      </c>
      <c r="O23" s="36">
        <v>58</v>
      </c>
      <c r="P23" s="36">
        <v>49</v>
      </c>
      <c r="Q23" s="36">
        <v>24</v>
      </c>
      <c r="R23" s="36">
        <v>6</v>
      </c>
      <c r="S23" s="36">
        <v>4</v>
      </c>
      <c r="T23" s="36">
        <v>1</v>
      </c>
      <c r="U23" s="36">
        <v>0</v>
      </c>
      <c r="V23" s="36"/>
      <c r="W23" s="116">
        <v>55</v>
      </c>
      <c r="X23" s="5"/>
    </row>
    <row r="24" spans="1:24" x14ac:dyDescent="0.2">
      <c r="A24" s="35">
        <v>1995</v>
      </c>
      <c r="B24" s="50">
        <v>425</v>
      </c>
      <c r="C24" s="36">
        <v>0</v>
      </c>
      <c r="D24" s="36">
        <v>0</v>
      </c>
      <c r="E24" s="36">
        <v>0</v>
      </c>
      <c r="F24" s="36">
        <v>1</v>
      </c>
      <c r="G24" s="36">
        <v>2</v>
      </c>
      <c r="H24" s="36">
        <v>3</v>
      </c>
      <c r="I24" s="36">
        <v>13</v>
      </c>
      <c r="J24" s="36">
        <v>17</v>
      </c>
      <c r="K24" s="36">
        <v>37</v>
      </c>
      <c r="L24" s="36">
        <v>55</v>
      </c>
      <c r="M24" s="36">
        <v>69</v>
      </c>
      <c r="N24" s="36">
        <v>70</v>
      </c>
      <c r="O24" s="36">
        <v>66</v>
      </c>
      <c r="P24" s="36">
        <v>45</v>
      </c>
      <c r="Q24" s="36">
        <v>33</v>
      </c>
      <c r="R24" s="36">
        <v>9</v>
      </c>
      <c r="S24" s="36">
        <v>3</v>
      </c>
      <c r="T24" s="36">
        <v>2</v>
      </c>
      <c r="U24" s="36">
        <v>0</v>
      </c>
      <c r="V24" s="36"/>
      <c r="W24" s="109">
        <v>55.7</v>
      </c>
      <c r="X24" s="5"/>
    </row>
    <row r="25" spans="1:24" x14ac:dyDescent="0.2">
      <c r="A25" s="35">
        <v>1996</v>
      </c>
      <c r="B25" s="50">
        <v>522</v>
      </c>
      <c r="C25" s="36">
        <v>0</v>
      </c>
      <c r="D25" s="36">
        <v>0</v>
      </c>
      <c r="E25" s="36">
        <v>0</v>
      </c>
      <c r="F25" s="36">
        <v>0</v>
      </c>
      <c r="G25" s="36">
        <v>2</v>
      </c>
      <c r="H25" s="36">
        <v>1</v>
      </c>
      <c r="I25" s="36">
        <v>13</v>
      </c>
      <c r="J25" s="36">
        <v>33</v>
      </c>
      <c r="K25" s="36">
        <v>47</v>
      </c>
      <c r="L25" s="36">
        <v>69</v>
      </c>
      <c r="M25" s="36">
        <v>82</v>
      </c>
      <c r="N25" s="36">
        <v>98</v>
      </c>
      <c r="O25" s="36">
        <v>68</v>
      </c>
      <c r="P25" s="36">
        <v>51</v>
      </c>
      <c r="Q25" s="36">
        <v>37</v>
      </c>
      <c r="R25" s="36">
        <v>14</v>
      </c>
      <c r="S25" s="36">
        <v>7</v>
      </c>
      <c r="T25" s="36">
        <v>0</v>
      </c>
      <c r="U25" s="36">
        <v>0</v>
      </c>
      <c r="V25" s="36"/>
      <c r="W25" s="109">
        <v>55.6</v>
      </c>
      <c r="X25" s="5"/>
    </row>
    <row r="26" spans="1:24" x14ac:dyDescent="0.2">
      <c r="A26" s="35">
        <v>1997</v>
      </c>
      <c r="B26" s="50">
        <v>607</v>
      </c>
      <c r="C26" s="36">
        <v>0</v>
      </c>
      <c r="D26" s="36">
        <v>0</v>
      </c>
      <c r="E26" s="36">
        <v>1</v>
      </c>
      <c r="F26" s="36">
        <v>0</v>
      </c>
      <c r="G26" s="36">
        <v>2</v>
      </c>
      <c r="H26" s="36">
        <v>3</v>
      </c>
      <c r="I26" s="36">
        <v>15</v>
      </c>
      <c r="J26" s="36">
        <v>34</v>
      </c>
      <c r="K26" s="36">
        <v>75</v>
      </c>
      <c r="L26" s="36">
        <v>91</v>
      </c>
      <c r="M26" s="36">
        <v>83</v>
      </c>
      <c r="N26" s="36">
        <v>84</v>
      </c>
      <c r="O26" s="36">
        <v>80</v>
      </c>
      <c r="P26" s="36">
        <v>76</v>
      </c>
      <c r="Q26" s="36">
        <v>36</v>
      </c>
      <c r="R26" s="36">
        <v>19</v>
      </c>
      <c r="S26" s="36">
        <v>3</v>
      </c>
      <c r="T26" s="36">
        <v>5</v>
      </c>
      <c r="U26" s="36">
        <v>0</v>
      </c>
      <c r="V26" s="36"/>
      <c r="W26" s="109">
        <v>55.3</v>
      </c>
      <c r="X26" s="5"/>
    </row>
    <row r="27" spans="1:24" x14ac:dyDescent="0.2">
      <c r="A27" s="35">
        <v>1998</v>
      </c>
      <c r="B27" s="50">
        <v>637</v>
      </c>
      <c r="C27" s="36">
        <v>0</v>
      </c>
      <c r="D27" s="36">
        <v>0</v>
      </c>
      <c r="E27" s="36">
        <v>0</v>
      </c>
      <c r="F27" s="36">
        <v>1</v>
      </c>
      <c r="G27" s="36">
        <v>2</v>
      </c>
      <c r="H27" s="36">
        <v>6</v>
      </c>
      <c r="I27" s="36">
        <v>14</v>
      </c>
      <c r="J27" s="36">
        <v>28</v>
      </c>
      <c r="K27" s="36">
        <v>73</v>
      </c>
      <c r="L27" s="36">
        <v>84</v>
      </c>
      <c r="M27" s="36">
        <v>131</v>
      </c>
      <c r="N27" s="36">
        <v>102</v>
      </c>
      <c r="O27" s="36">
        <v>75</v>
      </c>
      <c r="P27" s="36">
        <v>56</v>
      </c>
      <c r="Q27" s="36">
        <v>39</v>
      </c>
      <c r="R27" s="36">
        <v>17</v>
      </c>
      <c r="S27" s="36">
        <v>4</v>
      </c>
      <c r="T27" s="36">
        <v>3</v>
      </c>
      <c r="U27" s="36">
        <v>2</v>
      </c>
      <c r="V27" s="36"/>
      <c r="W27" s="109">
        <v>54.8</v>
      </c>
      <c r="X27" s="5"/>
    </row>
    <row r="28" spans="1:24" x14ac:dyDescent="0.2">
      <c r="A28" s="35">
        <v>1999</v>
      </c>
      <c r="B28" s="50">
        <v>716</v>
      </c>
      <c r="C28" s="36">
        <v>0</v>
      </c>
      <c r="D28" s="36">
        <v>0</v>
      </c>
      <c r="E28" s="36">
        <v>0</v>
      </c>
      <c r="F28" s="36">
        <v>3</v>
      </c>
      <c r="G28" s="36">
        <v>3</v>
      </c>
      <c r="H28" s="36">
        <v>10</v>
      </c>
      <c r="I28" s="36">
        <v>27</v>
      </c>
      <c r="J28" s="36">
        <v>47</v>
      </c>
      <c r="K28" s="36">
        <v>65</v>
      </c>
      <c r="L28" s="36">
        <v>85</v>
      </c>
      <c r="M28" s="36">
        <v>127</v>
      </c>
      <c r="N28" s="36">
        <v>107</v>
      </c>
      <c r="O28" s="36">
        <v>103</v>
      </c>
      <c r="P28" s="36">
        <v>69</v>
      </c>
      <c r="Q28" s="36">
        <v>39</v>
      </c>
      <c r="R28" s="36">
        <v>24</v>
      </c>
      <c r="S28" s="36">
        <v>4</v>
      </c>
      <c r="T28" s="36">
        <v>2</v>
      </c>
      <c r="U28" s="36">
        <v>1</v>
      </c>
      <c r="V28" s="36"/>
      <c r="W28" s="109">
        <v>54.5</v>
      </c>
      <c r="X28" s="5"/>
    </row>
    <row r="29" spans="1:24" x14ac:dyDescent="0.2">
      <c r="A29" s="35">
        <v>2000</v>
      </c>
      <c r="B29" s="50">
        <v>804</v>
      </c>
      <c r="C29" s="36">
        <v>0</v>
      </c>
      <c r="D29" s="36">
        <v>0</v>
      </c>
      <c r="E29" s="36">
        <v>0</v>
      </c>
      <c r="F29" s="36">
        <v>1</v>
      </c>
      <c r="G29" s="36">
        <v>2</v>
      </c>
      <c r="H29" s="36">
        <v>8</v>
      </c>
      <c r="I29" s="36">
        <v>27</v>
      </c>
      <c r="J29" s="36">
        <v>42</v>
      </c>
      <c r="K29" s="36">
        <v>75</v>
      </c>
      <c r="L29" s="36">
        <v>101</v>
      </c>
      <c r="M29" s="36">
        <v>138</v>
      </c>
      <c r="N29" s="36">
        <v>139</v>
      </c>
      <c r="O29" s="36">
        <v>107</v>
      </c>
      <c r="P29" s="36">
        <v>77</v>
      </c>
      <c r="Q29" s="36">
        <v>52</v>
      </c>
      <c r="R29" s="36">
        <v>26</v>
      </c>
      <c r="S29" s="36">
        <v>6</v>
      </c>
      <c r="T29" s="36">
        <v>3</v>
      </c>
      <c r="U29" s="36">
        <v>0</v>
      </c>
      <c r="V29" s="36"/>
      <c r="W29" s="109">
        <v>55.2</v>
      </c>
      <c r="X29" s="5"/>
    </row>
    <row r="30" spans="1:24" x14ac:dyDescent="0.2">
      <c r="A30" s="35">
        <v>2001</v>
      </c>
      <c r="B30" s="50">
        <v>869</v>
      </c>
      <c r="C30" s="36">
        <v>0</v>
      </c>
      <c r="D30" s="36">
        <v>0</v>
      </c>
      <c r="E30" s="36">
        <v>0</v>
      </c>
      <c r="F30" s="36">
        <v>1</v>
      </c>
      <c r="G30" s="36">
        <v>0</v>
      </c>
      <c r="H30" s="36">
        <v>10</v>
      </c>
      <c r="I30" s="36">
        <v>22</v>
      </c>
      <c r="J30" s="36">
        <v>52</v>
      </c>
      <c r="K30" s="36">
        <v>69</v>
      </c>
      <c r="L30" s="36">
        <v>115</v>
      </c>
      <c r="M30" s="36">
        <v>142</v>
      </c>
      <c r="N30" s="36">
        <v>125</v>
      </c>
      <c r="O30" s="36">
        <v>136</v>
      </c>
      <c r="P30" s="36">
        <v>113</v>
      </c>
      <c r="Q30" s="36">
        <v>52</v>
      </c>
      <c r="R30" s="36">
        <v>23</v>
      </c>
      <c r="S30" s="36">
        <v>7</v>
      </c>
      <c r="T30" s="36">
        <v>2</v>
      </c>
      <c r="U30" s="36">
        <v>0</v>
      </c>
      <c r="V30" s="36"/>
      <c r="W30" s="109">
        <v>55.8</v>
      </c>
      <c r="X30" s="5"/>
    </row>
    <row r="31" spans="1:24" x14ac:dyDescent="0.2">
      <c r="A31" s="35">
        <v>2002</v>
      </c>
      <c r="B31" s="50">
        <v>934</v>
      </c>
      <c r="C31" s="36">
        <v>0</v>
      </c>
      <c r="D31" s="36">
        <v>0</v>
      </c>
      <c r="E31" s="36">
        <v>0</v>
      </c>
      <c r="F31" s="36">
        <v>2</v>
      </c>
      <c r="G31" s="36">
        <v>1</v>
      </c>
      <c r="H31" s="36">
        <v>10</v>
      </c>
      <c r="I31" s="36">
        <v>27</v>
      </c>
      <c r="J31" s="36">
        <v>37</v>
      </c>
      <c r="K31" s="36">
        <v>85</v>
      </c>
      <c r="L31" s="36">
        <v>124</v>
      </c>
      <c r="M31" s="36">
        <v>162</v>
      </c>
      <c r="N31" s="36">
        <v>151</v>
      </c>
      <c r="O31" s="36">
        <v>146</v>
      </c>
      <c r="P31" s="36">
        <v>94</v>
      </c>
      <c r="Q31" s="36">
        <v>59</v>
      </c>
      <c r="R31" s="36">
        <v>24</v>
      </c>
      <c r="S31" s="36">
        <v>7</v>
      </c>
      <c r="T31" s="36">
        <v>5</v>
      </c>
      <c r="U31" s="36">
        <v>0</v>
      </c>
      <c r="V31" s="36"/>
      <c r="W31" s="109">
        <v>55.6</v>
      </c>
      <c r="X31" s="5"/>
    </row>
    <row r="32" spans="1:24" x14ac:dyDescent="0.2">
      <c r="A32" s="35">
        <v>2003</v>
      </c>
      <c r="B32" s="50">
        <v>957</v>
      </c>
      <c r="C32" s="36">
        <v>0</v>
      </c>
      <c r="D32" s="36">
        <v>0</v>
      </c>
      <c r="E32" s="36">
        <v>0</v>
      </c>
      <c r="F32" s="36">
        <v>0</v>
      </c>
      <c r="G32" s="36">
        <v>1</v>
      </c>
      <c r="H32" s="36">
        <v>7</v>
      </c>
      <c r="I32" s="36">
        <v>13</v>
      </c>
      <c r="J32" s="36">
        <v>51</v>
      </c>
      <c r="K32" s="36">
        <v>89</v>
      </c>
      <c r="L32" s="36">
        <v>120</v>
      </c>
      <c r="M32" s="36">
        <v>152</v>
      </c>
      <c r="N32" s="36">
        <v>149</v>
      </c>
      <c r="O32" s="36">
        <v>157</v>
      </c>
      <c r="P32" s="36">
        <v>89</v>
      </c>
      <c r="Q32" s="36">
        <v>74</v>
      </c>
      <c r="R32" s="36">
        <v>39</v>
      </c>
      <c r="S32" s="36">
        <v>12</v>
      </c>
      <c r="T32" s="36">
        <v>3</v>
      </c>
      <c r="U32" s="36">
        <v>1</v>
      </c>
      <c r="V32" s="36"/>
      <c r="W32" s="109">
        <v>56.7</v>
      </c>
      <c r="X32" s="5"/>
    </row>
    <row r="33" spans="1:24" x14ac:dyDescent="0.2">
      <c r="A33" s="35">
        <v>2004</v>
      </c>
      <c r="B33" s="50">
        <v>945</v>
      </c>
      <c r="C33" s="36">
        <v>0</v>
      </c>
      <c r="D33" s="36">
        <v>0</v>
      </c>
      <c r="E33" s="36">
        <v>0</v>
      </c>
      <c r="F33" s="36">
        <v>2</v>
      </c>
      <c r="G33" s="36">
        <v>1</v>
      </c>
      <c r="H33" s="36">
        <v>10</v>
      </c>
      <c r="I33" s="36">
        <v>24</v>
      </c>
      <c r="J33" s="36">
        <v>51</v>
      </c>
      <c r="K33" s="36">
        <v>86</v>
      </c>
      <c r="L33" s="36">
        <v>125</v>
      </c>
      <c r="M33" s="36">
        <v>131</v>
      </c>
      <c r="N33" s="36">
        <v>165</v>
      </c>
      <c r="O33" s="36">
        <v>141</v>
      </c>
      <c r="P33" s="36">
        <v>116</v>
      </c>
      <c r="Q33" s="36">
        <v>45</v>
      </c>
      <c r="R33" s="36">
        <v>33</v>
      </c>
      <c r="S33" s="36">
        <v>14</v>
      </c>
      <c r="T33" s="36">
        <v>1</v>
      </c>
      <c r="U33" s="36">
        <v>0</v>
      </c>
      <c r="V33" s="36"/>
      <c r="W33" s="109">
        <v>55.7</v>
      </c>
      <c r="X33" s="5"/>
    </row>
    <row r="34" spans="1:24" x14ac:dyDescent="0.2">
      <c r="A34" s="35">
        <v>2005</v>
      </c>
      <c r="B34" s="50">
        <v>923</v>
      </c>
      <c r="C34" s="36">
        <v>0</v>
      </c>
      <c r="D34" s="36">
        <v>0</v>
      </c>
      <c r="E34" s="36">
        <v>0</v>
      </c>
      <c r="F34" s="36">
        <v>1</v>
      </c>
      <c r="G34" s="36">
        <v>3</v>
      </c>
      <c r="H34" s="36">
        <v>3</v>
      </c>
      <c r="I34" s="36">
        <v>26</v>
      </c>
      <c r="J34" s="36">
        <v>46</v>
      </c>
      <c r="K34" s="36">
        <v>76</v>
      </c>
      <c r="L34" s="36">
        <v>140</v>
      </c>
      <c r="M34" s="36">
        <v>141</v>
      </c>
      <c r="N34" s="36">
        <v>143</v>
      </c>
      <c r="O34" s="36">
        <v>142</v>
      </c>
      <c r="P34" s="36">
        <v>93</v>
      </c>
      <c r="Q34" s="36">
        <v>68</v>
      </c>
      <c r="R34" s="36">
        <v>23</v>
      </c>
      <c r="S34" s="36">
        <v>14</v>
      </c>
      <c r="T34" s="36">
        <v>4</v>
      </c>
      <c r="U34" s="36">
        <v>0</v>
      </c>
      <c r="V34" s="36"/>
      <c r="W34" s="109">
        <v>55.9</v>
      </c>
      <c r="X34" s="5"/>
    </row>
    <row r="35" spans="1:24" x14ac:dyDescent="0.2">
      <c r="A35" s="35">
        <v>2006</v>
      </c>
      <c r="B35" s="50">
        <v>979</v>
      </c>
      <c r="C35" s="36">
        <v>0</v>
      </c>
      <c r="D35" s="36">
        <v>0</v>
      </c>
      <c r="E35" s="36">
        <v>0</v>
      </c>
      <c r="F35" s="36">
        <v>0</v>
      </c>
      <c r="G35" s="36">
        <v>2</v>
      </c>
      <c r="H35" s="36">
        <v>7</v>
      </c>
      <c r="I35" s="36">
        <v>21</v>
      </c>
      <c r="J35" s="36">
        <v>64</v>
      </c>
      <c r="K35" s="36">
        <v>99</v>
      </c>
      <c r="L35" s="36">
        <v>133</v>
      </c>
      <c r="M35" s="36">
        <v>148</v>
      </c>
      <c r="N35" s="36">
        <v>148</v>
      </c>
      <c r="O35" s="36">
        <v>158</v>
      </c>
      <c r="P35" s="36">
        <v>110</v>
      </c>
      <c r="Q35" s="36">
        <v>60</v>
      </c>
      <c r="R35" s="36">
        <v>19</v>
      </c>
      <c r="S35" s="36">
        <v>5</v>
      </c>
      <c r="T35" s="36">
        <v>5</v>
      </c>
      <c r="U35" s="36">
        <v>0</v>
      </c>
      <c r="V35" s="36"/>
      <c r="W35" s="109">
        <v>55.2</v>
      </c>
      <c r="X35" s="5"/>
    </row>
    <row r="36" spans="1:24" x14ac:dyDescent="0.2">
      <c r="A36" s="35">
        <v>2007</v>
      </c>
      <c r="B36" s="50">
        <v>904</v>
      </c>
      <c r="C36" s="36">
        <v>0</v>
      </c>
      <c r="D36" s="36">
        <v>0</v>
      </c>
      <c r="E36" s="36">
        <v>0</v>
      </c>
      <c r="F36" s="36">
        <v>0</v>
      </c>
      <c r="G36" s="36">
        <v>2</v>
      </c>
      <c r="H36" s="36">
        <v>5</v>
      </c>
      <c r="I36" s="36">
        <v>27</v>
      </c>
      <c r="J36" s="36">
        <v>43</v>
      </c>
      <c r="K36" s="36">
        <v>83</v>
      </c>
      <c r="L36" s="36">
        <v>105</v>
      </c>
      <c r="M36" s="36">
        <v>151</v>
      </c>
      <c r="N36" s="36">
        <v>162</v>
      </c>
      <c r="O36" s="36">
        <v>142</v>
      </c>
      <c r="P36" s="36">
        <v>96</v>
      </c>
      <c r="Q36" s="36">
        <v>53</v>
      </c>
      <c r="R36" s="36">
        <v>23</v>
      </c>
      <c r="S36" s="36">
        <v>10</v>
      </c>
      <c r="T36" s="36">
        <v>2</v>
      </c>
      <c r="U36" s="36">
        <v>0</v>
      </c>
      <c r="V36" s="36"/>
      <c r="W36" s="109">
        <v>55.7</v>
      </c>
      <c r="X36" s="5"/>
    </row>
    <row r="37" spans="1:24" x14ac:dyDescent="0.2">
      <c r="A37" s="35">
        <v>2008</v>
      </c>
      <c r="B37" s="50">
        <v>916</v>
      </c>
      <c r="C37" s="36">
        <v>0</v>
      </c>
      <c r="D37" s="36">
        <v>0</v>
      </c>
      <c r="E37" s="36">
        <v>0</v>
      </c>
      <c r="F37" s="36">
        <v>2</v>
      </c>
      <c r="G37" s="36">
        <v>2</v>
      </c>
      <c r="H37" s="36">
        <v>7</v>
      </c>
      <c r="I37" s="36">
        <v>20</v>
      </c>
      <c r="J37" s="36">
        <v>51</v>
      </c>
      <c r="K37" s="36">
        <v>79</v>
      </c>
      <c r="L37" s="36">
        <v>119</v>
      </c>
      <c r="M37" s="36">
        <v>139</v>
      </c>
      <c r="N37" s="36">
        <v>140</v>
      </c>
      <c r="O37" s="36">
        <v>145</v>
      </c>
      <c r="P37" s="36">
        <v>115</v>
      </c>
      <c r="Q37" s="36">
        <v>55</v>
      </c>
      <c r="R37" s="36">
        <v>28</v>
      </c>
      <c r="S37" s="36">
        <v>14</v>
      </c>
      <c r="T37" s="36">
        <v>0</v>
      </c>
      <c r="U37" s="36">
        <v>0</v>
      </c>
      <c r="V37" s="36"/>
      <c r="W37" s="109">
        <v>56.1</v>
      </c>
      <c r="X37" s="5"/>
    </row>
    <row r="38" spans="1:24" x14ac:dyDescent="0.2">
      <c r="A38" s="35">
        <v>2009</v>
      </c>
      <c r="B38" s="50">
        <v>786</v>
      </c>
      <c r="C38" s="36">
        <v>0</v>
      </c>
      <c r="D38" s="36">
        <v>0</v>
      </c>
      <c r="E38" s="36">
        <v>0</v>
      </c>
      <c r="F38" s="36">
        <v>0</v>
      </c>
      <c r="G38" s="36">
        <v>4</v>
      </c>
      <c r="H38" s="36">
        <v>5</v>
      </c>
      <c r="I38" s="36">
        <v>22</v>
      </c>
      <c r="J38" s="36">
        <v>39</v>
      </c>
      <c r="K38" s="36">
        <v>79</v>
      </c>
      <c r="L38" s="36">
        <v>101</v>
      </c>
      <c r="M38" s="36">
        <v>123</v>
      </c>
      <c r="N38" s="36">
        <v>118</v>
      </c>
      <c r="O38" s="36">
        <v>127</v>
      </c>
      <c r="P38" s="36">
        <v>88</v>
      </c>
      <c r="Q38" s="36">
        <v>45</v>
      </c>
      <c r="R38" s="36">
        <v>19</v>
      </c>
      <c r="S38" s="36">
        <v>11</v>
      </c>
      <c r="T38" s="36">
        <v>4</v>
      </c>
      <c r="U38" s="36">
        <v>1</v>
      </c>
      <c r="V38" s="36"/>
      <c r="W38" s="109">
        <v>55.7</v>
      </c>
      <c r="X38" s="5"/>
    </row>
    <row r="39" spans="1:24" x14ac:dyDescent="0.2">
      <c r="A39" s="40">
        <v>2010</v>
      </c>
      <c r="B39" s="51">
        <v>828</v>
      </c>
      <c r="C39" s="38">
        <v>0</v>
      </c>
      <c r="D39" s="38">
        <v>0</v>
      </c>
      <c r="E39" s="59">
        <v>0</v>
      </c>
      <c r="F39" s="59">
        <v>0</v>
      </c>
      <c r="G39" s="59">
        <v>2</v>
      </c>
      <c r="H39" s="59">
        <v>12</v>
      </c>
      <c r="I39" s="59">
        <v>15</v>
      </c>
      <c r="J39" s="59">
        <v>39</v>
      </c>
      <c r="K39" s="59">
        <v>68</v>
      </c>
      <c r="L39" s="59">
        <v>99</v>
      </c>
      <c r="M39" s="59">
        <v>132</v>
      </c>
      <c r="N39" s="59">
        <v>132</v>
      </c>
      <c r="O39" s="59">
        <v>138</v>
      </c>
      <c r="P39" s="59">
        <v>99</v>
      </c>
      <c r="Q39" s="59">
        <v>54</v>
      </c>
      <c r="R39" s="59">
        <v>21</v>
      </c>
      <c r="S39" s="59">
        <v>14</v>
      </c>
      <c r="T39" s="59">
        <v>3</v>
      </c>
      <c r="U39" s="59">
        <v>0</v>
      </c>
      <c r="V39" s="59"/>
      <c r="W39" s="110">
        <v>56.4</v>
      </c>
      <c r="X39" s="5"/>
    </row>
    <row r="40" spans="1:24" x14ac:dyDescent="0.2">
      <c r="A40" s="41">
        <v>2011</v>
      </c>
      <c r="B40" s="60">
        <v>759</v>
      </c>
      <c r="C40" s="59">
        <v>0</v>
      </c>
      <c r="D40" s="59">
        <v>0</v>
      </c>
      <c r="E40" s="59">
        <v>0</v>
      </c>
      <c r="F40" s="59">
        <v>0</v>
      </c>
      <c r="G40" s="59">
        <v>0</v>
      </c>
      <c r="H40" s="59">
        <v>4</v>
      </c>
      <c r="I40" s="59">
        <v>15</v>
      </c>
      <c r="J40" s="59">
        <v>41</v>
      </c>
      <c r="K40" s="59">
        <v>64</v>
      </c>
      <c r="L40" s="59">
        <v>84</v>
      </c>
      <c r="M40" s="59">
        <v>106</v>
      </c>
      <c r="N40" s="59">
        <v>119</v>
      </c>
      <c r="O40" s="59">
        <v>124</v>
      </c>
      <c r="P40" s="59">
        <v>93</v>
      </c>
      <c r="Q40" s="59">
        <v>66</v>
      </c>
      <c r="R40" s="59">
        <v>22</v>
      </c>
      <c r="S40" s="59">
        <v>15</v>
      </c>
      <c r="T40" s="59">
        <v>4</v>
      </c>
      <c r="U40" s="59">
        <v>2</v>
      </c>
      <c r="V40" s="59"/>
      <c r="W40" s="110">
        <v>57.4</v>
      </c>
      <c r="X40" s="5"/>
    </row>
    <row r="41" spans="1:24" ht="12" customHeight="1" x14ac:dyDescent="0.2">
      <c r="A41" s="41">
        <v>2012</v>
      </c>
      <c r="B41" s="60">
        <v>670</v>
      </c>
      <c r="C41" s="59">
        <v>0</v>
      </c>
      <c r="D41" s="59">
        <v>0</v>
      </c>
      <c r="E41" s="59">
        <v>0</v>
      </c>
      <c r="F41" s="59">
        <v>0</v>
      </c>
      <c r="G41" s="59">
        <v>1</v>
      </c>
      <c r="H41" s="59">
        <v>12</v>
      </c>
      <c r="I41" s="59">
        <v>18</v>
      </c>
      <c r="J41" s="59">
        <v>30</v>
      </c>
      <c r="K41" s="59">
        <v>46</v>
      </c>
      <c r="L41" s="59">
        <v>85</v>
      </c>
      <c r="M41" s="59">
        <v>88</v>
      </c>
      <c r="N41" s="59">
        <v>98</v>
      </c>
      <c r="O41" s="59">
        <v>118</v>
      </c>
      <c r="P41" s="59">
        <v>93</v>
      </c>
      <c r="Q41" s="59">
        <v>37</v>
      </c>
      <c r="R41" s="59">
        <v>25</v>
      </c>
      <c r="S41" s="59">
        <v>14</v>
      </c>
      <c r="T41" s="59">
        <v>4</v>
      </c>
      <c r="U41" s="59">
        <v>1</v>
      </c>
      <c r="V41" s="59"/>
      <c r="W41" s="110">
        <v>56.9</v>
      </c>
      <c r="X41" s="5"/>
    </row>
    <row r="42" spans="1:24" ht="12" customHeight="1" x14ac:dyDescent="0.2">
      <c r="A42" s="41">
        <v>2013</v>
      </c>
      <c r="B42" s="60">
        <v>694</v>
      </c>
      <c r="C42" s="59">
        <v>0</v>
      </c>
      <c r="D42" s="59">
        <v>0</v>
      </c>
      <c r="E42" s="59">
        <v>0</v>
      </c>
      <c r="F42" s="59">
        <v>0</v>
      </c>
      <c r="G42" s="59">
        <v>2</v>
      </c>
      <c r="H42" s="59">
        <v>6</v>
      </c>
      <c r="I42" s="59">
        <v>19</v>
      </c>
      <c r="J42" s="59">
        <v>29</v>
      </c>
      <c r="K42" s="59">
        <v>58</v>
      </c>
      <c r="L42" s="59">
        <v>84</v>
      </c>
      <c r="M42" s="59">
        <v>115</v>
      </c>
      <c r="N42" s="59">
        <v>106</v>
      </c>
      <c r="O42" s="59">
        <v>102</v>
      </c>
      <c r="P42" s="59">
        <v>75</v>
      </c>
      <c r="Q42" s="59">
        <v>49</v>
      </c>
      <c r="R42" s="59">
        <v>31</v>
      </c>
      <c r="S42" s="59">
        <v>10</v>
      </c>
      <c r="T42" s="59">
        <v>5</v>
      </c>
      <c r="U42" s="59">
        <v>3</v>
      </c>
      <c r="V42" s="59"/>
      <c r="W42" s="110">
        <v>56.8</v>
      </c>
      <c r="X42" s="5"/>
    </row>
    <row r="43" spans="1:24" ht="12" customHeight="1" x14ac:dyDescent="0.2">
      <c r="A43" s="41">
        <v>2014</v>
      </c>
      <c r="B43" s="60">
        <v>712</v>
      </c>
      <c r="C43" s="59">
        <v>0</v>
      </c>
      <c r="D43" s="59">
        <v>0</v>
      </c>
      <c r="E43" s="59">
        <v>0</v>
      </c>
      <c r="F43" s="59">
        <v>0</v>
      </c>
      <c r="G43" s="59">
        <v>0</v>
      </c>
      <c r="H43" s="59">
        <v>6</v>
      </c>
      <c r="I43" s="59">
        <v>7</v>
      </c>
      <c r="J43" s="59">
        <v>34</v>
      </c>
      <c r="K43" s="59">
        <v>48</v>
      </c>
      <c r="L43" s="59">
        <v>89</v>
      </c>
      <c r="M43" s="59">
        <v>100</v>
      </c>
      <c r="N43" s="59">
        <v>114</v>
      </c>
      <c r="O43" s="59">
        <v>102</v>
      </c>
      <c r="P43" s="59">
        <v>95</v>
      </c>
      <c r="Q43" s="59">
        <v>66</v>
      </c>
      <c r="R43" s="59">
        <v>33</v>
      </c>
      <c r="S43" s="59">
        <v>17</v>
      </c>
      <c r="T43" s="59">
        <v>1</v>
      </c>
      <c r="U43" s="59">
        <v>0</v>
      </c>
      <c r="V43" s="59"/>
      <c r="W43" s="110">
        <v>58.1</v>
      </c>
      <c r="X43" s="5"/>
    </row>
    <row r="44" spans="1:24" ht="12" customHeight="1" x14ac:dyDescent="0.2">
      <c r="A44" s="41">
        <v>2015</v>
      </c>
      <c r="B44" s="60">
        <v>711</v>
      </c>
      <c r="C44" s="59">
        <v>0</v>
      </c>
      <c r="D44" s="59">
        <v>0</v>
      </c>
      <c r="E44" s="59">
        <v>0</v>
      </c>
      <c r="F44" s="59">
        <v>0</v>
      </c>
      <c r="G44" s="59">
        <v>0</v>
      </c>
      <c r="H44" s="59">
        <v>6</v>
      </c>
      <c r="I44" s="59">
        <v>13</v>
      </c>
      <c r="J44" s="59">
        <v>24</v>
      </c>
      <c r="K44" s="59">
        <v>38</v>
      </c>
      <c r="L44" s="59">
        <v>89</v>
      </c>
      <c r="M44" s="59">
        <v>102</v>
      </c>
      <c r="N44" s="59">
        <v>103</v>
      </c>
      <c r="O44" s="59">
        <v>115</v>
      </c>
      <c r="P44" s="59">
        <v>108</v>
      </c>
      <c r="Q44" s="59">
        <v>58</v>
      </c>
      <c r="R44" s="59">
        <v>36</v>
      </c>
      <c r="S44" s="59">
        <v>15</v>
      </c>
      <c r="T44" s="59">
        <v>4</v>
      </c>
      <c r="U44" s="59">
        <v>0</v>
      </c>
      <c r="V44" s="59"/>
      <c r="W44" s="110">
        <v>58.7</v>
      </c>
      <c r="X44" s="5"/>
    </row>
    <row r="45" spans="1:24" ht="12" customHeight="1" x14ac:dyDescent="0.2">
      <c r="A45" s="41">
        <v>2016</v>
      </c>
      <c r="B45" s="60">
        <v>797</v>
      </c>
      <c r="C45" s="59">
        <v>0</v>
      </c>
      <c r="D45" s="34">
        <v>0</v>
      </c>
      <c r="E45" s="59">
        <v>0</v>
      </c>
      <c r="F45" s="59">
        <v>0</v>
      </c>
      <c r="G45" s="59">
        <v>0</v>
      </c>
      <c r="H45" s="59">
        <v>8</v>
      </c>
      <c r="I45" s="59">
        <v>14</v>
      </c>
      <c r="J45" s="59">
        <v>19</v>
      </c>
      <c r="K45" s="59">
        <v>53</v>
      </c>
      <c r="L45" s="59">
        <v>83</v>
      </c>
      <c r="M45" s="59">
        <v>116</v>
      </c>
      <c r="N45" s="59">
        <v>123</v>
      </c>
      <c r="O45" s="59">
        <v>122</v>
      </c>
      <c r="P45" s="59">
        <v>114</v>
      </c>
      <c r="Q45" s="59">
        <v>70</v>
      </c>
      <c r="R45" s="59">
        <v>46</v>
      </c>
      <c r="S45" s="59">
        <v>22</v>
      </c>
      <c r="T45" s="59">
        <v>7</v>
      </c>
      <c r="U45" s="59">
        <v>0</v>
      </c>
      <c r="V45" s="59"/>
      <c r="W45" s="110">
        <v>59.1</v>
      </c>
      <c r="X45" s="5"/>
    </row>
    <row r="46" spans="1:24" ht="12" customHeight="1" x14ac:dyDescent="0.2">
      <c r="A46" s="41">
        <v>2017</v>
      </c>
      <c r="B46" s="60">
        <v>789</v>
      </c>
      <c r="C46" s="59">
        <v>0</v>
      </c>
      <c r="D46" s="102">
        <v>0</v>
      </c>
      <c r="E46" s="59">
        <v>0</v>
      </c>
      <c r="F46" s="59">
        <v>0</v>
      </c>
      <c r="G46" s="59">
        <v>0</v>
      </c>
      <c r="H46" s="59">
        <v>7</v>
      </c>
      <c r="I46" s="59">
        <v>14</v>
      </c>
      <c r="J46" s="59">
        <v>29</v>
      </c>
      <c r="K46" s="59">
        <v>34</v>
      </c>
      <c r="L46" s="59">
        <v>84</v>
      </c>
      <c r="M46" s="59">
        <v>105</v>
      </c>
      <c r="N46" s="59">
        <v>119</v>
      </c>
      <c r="O46" s="59">
        <v>118</v>
      </c>
      <c r="P46" s="59">
        <v>133</v>
      </c>
      <c r="Q46" s="59">
        <v>74</v>
      </c>
      <c r="R46" s="59">
        <v>51</v>
      </c>
      <c r="S46" s="59">
        <v>17</v>
      </c>
      <c r="T46" s="59">
        <v>4</v>
      </c>
      <c r="U46" s="59">
        <v>0</v>
      </c>
      <c r="V46" s="59"/>
      <c r="W46" s="110">
        <v>59.5</v>
      </c>
      <c r="X46" s="5"/>
    </row>
    <row r="47" spans="1:24" ht="12" customHeight="1" x14ac:dyDescent="0.2">
      <c r="A47" s="41">
        <v>2018</v>
      </c>
      <c r="B47" s="60">
        <v>762</v>
      </c>
      <c r="C47" s="59">
        <v>0</v>
      </c>
      <c r="D47" s="102">
        <v>0</v>
      </c>
      <c r="E47" s="59">
        <v>0</v>
      </c>
      <c r="F47" s="59">
        <v>1</v>
      </c>
      <c r="G47" s="59">
        <v>1</v>
      </c>
      <c r="H47" s="59">
        <v>0</v>
      </c>
      <c r="I47" s="59">
        <v>8</v>
      </c>
      <c r="J47" s="59">
        <v>32</v>
      </c>
      <c r="K47" s="59">
        <v>47</v>
      </c>
      <c r="L47" s="59">
        <v>72</v>
      </c>
      <c r="M47" s="59">
        <v>91</v>
      </c>
      <c r="N47" s="59">
        <v>136</v>
      </c>
      <c r="O47" s="59">
        <v>98</v>
      </c>
      <c r="P47" s="59">
        <v>118</v>
      </c>
      <c r="Q47" s="59">
        <v>93</v>
      </c>
      <c r="R47" s="59">
        <v>38</v>
      </c>
      <c r="S47" s="59">
        <v>18</v>
      </c>
      <c r="T47" s="59">
        <v>5</v>
      </c>
      <c r="U47" s="59">
        <v>4</v>
      </c>
      <c r="V47" s="59"/>
      <c r="W47" s="110">
        <v>59.9</v>
      </c>
      <c r="X47" s="5"/>
    </row>
    <row r="48" spans="1:24" x14ac:dyDescent="0.2">
      <c r="A48" s="41"/>
      <c r="B48" s="59"/>
      <c r="C48" s="59"/>
      <c r="D48" s="34"/>
      <c r="E48" s="59"/>
      <c r="F48" s="59"/>
      <c r="G48" s="59"/>
      <c r="H48" s="59"/>
      <c r="I48" s="59"/>
      <c r="J48" s="59"/>
      <c r="K48" s="59"/>
      <c r="L48" s="59"/>
      <c r="M48" s="59"/>
      <c r="N48" s="59"/>
      <c r="O48" s="59"/>
      <c r="P48" s="59"/>
      <c r="Q48" s="59"/>
      <c r="R48" s="59"/>
      <c r="S48" s="59"/>
      <c r="T48" s="59"/>
      <c r="U48" s="59"/>
      <c r="V48" s="59"/>
      <c r="W48" s="59"/>
      <c r="X48" s="5"/>
    </row>
    <row r="49" spans="1:23" x14ac:dyDescent="0.2">
      <c r="A49" s="183" t="s">
        <v>80</v>
      </c>
      <c r="B49" s="183"/>
      <c r="C49" s="183"/>
      <c r="D49" s="34"/>
      <c r="E49" s="59"/>
      <c r="F49" s="59"/>
      <c r="G49" s="59"/>
      <c r="H49" s="59"/>
      <c r="I49" s="59"/>
      <c r="J49" s="59"/>
      <c r="K49" s="59"/>
      <c r="L49" s="59"/>
      <c r="M49" s="59"/>
      <c r="N49" s="59"/>
      <c r="O49" s="59"/>
      <c r="P49" s="59"/>
      <c r="Q49" s="59"/>
      <c r="R49" s="59"/>
      <c r="S49" s="59"/>
      <c r="T49" s="59"/>
      <c r="U49" s="59"/>
      <c r="V49" s="59"/>
      <c r="W49" s="59"/>
    </row>
    <row r="50" spans="1:23" ht="11.25" customHeight="1" x14ac:dyDescent="0.2">
      <c r="A50" s="41"/>
      <c r="B50" s="59"/>
      <c r="C50" s="59"/>
      <c r="D50" s="34"/>
      <c r="E50" s="59"/>
      <c r="F50" s="59"/>
      <c r="G50" s="59"/>
      <c r="H50" s="59"/>
      <c r="I50" s="59"/>
      <c r="J50" s="59"/>
      <c r="K50" s="59"/>
      <c r="L50" s="59"/>
      <c r="M50" s="59"/>
      <c r="N50" s="59"/>
      <c r="O50" s="59"/>
      <c r="P50" s="59"/>
      <c r="Q50" s="59"/>
      <c r="R50" s="59"/>
      <c r="S50" s="59"/>
      <c r="T50" s="59"/>
      <c r="U50" s="59"/>
      <c r="V50" s="59"/>
      <c r="W50" s="59"/>
    </row>
    <row r="51" spans="1:23" ht="12.75" customHeight="1" x14ac:dyDescent="0.2">
      <c r="A51" s="35" t="s">
        <v>152</v>
      </c>
      <c r="B51" s="60">
        <f t="shared" ref="B51:U51" si="0">AVERAGE(B8:B12)</f>
        <v>246.6</v>
      </c>
      <c r="C51" s="60">
        <f t="shared" si="0"/>
        <v>0</v>
      </c>
      <c r="D51" s="60">
        <f t="shared" si="0"/>
        <v>0</v>
      </c>
      <c r="E51" s="60">
        <f t="shared" si="0"/>
        <v>0</v>
      </c>
      <c r="F51" s="60">
        <f t="shared" si="0"/>
        <v>0.6</v>
      </c>
      <c r="G51" s="60">
        <f t="shared" si="0"/>
        <v>1</v>
      </c>
      <c r="H51" s="60">
        <f t="shared" si="0"/>
        <v>4.4000000000000004</v>
      </c>
      <c r="I51" s="60">
        <f t="shared" si="0"/>
        <v>7.6</v>
      </c>
      <c r="J51" s="60">
        <f t="shared" si="0"/>
        <v>11.8</v>
      </c>
      <c r="K51" s="60">
        <f t="shared" si="0"/>
        <v>24.8</v>
      </c>
      <c r="L51" s="60">
        <f t="shared" si="0"/>
        <v>30.2</v>
      </c>
      <c r="M51" s="60">
        <f t="shared" si="0"/>
        <v>39.200000000000003</v>
      </c>
      <c r="N51" s="60">
        <f t="shared" si="0"/>
        <v>41.8</v>
      </c>
      <c r="O51" s="60">
        <f t="shared" si="0"/>
        <v>34.6</v>
      </c>
      <c r="P51" s="60">
        <f t="shared" si="0"/>
        <v>27.8</v>
      </c>
      <c r="Q51" s="60">
        <f t="shared" si="0"/>
        <v>14.6</v>
      </c>
      <c r="R51" s="60">
        <f t="shared" si="0"/>
        <v>6.8</v>
      </c>
      <c r="S51" s="60">
        <f t="shared" si="0"/>
        <v>1.2</v>
      </c>
      <c r="T51" s="60">
        <f t="shared" si="0"/>
        <v>0.2</v>
      </c>
      <c r="U51" s="60">
        <f t="shared" si="0"/>
        <v>0</v>
      </c>
      <c r="V51" s="60"/>
      <c r="W51" s="112">
        <f t="shared" ref="W51:W71" si="1">AVERAGE(W8:W12)</f>
        <v>54.86</v>
      </c>
    </row>
    <row r="52" spans="1:23" ht="12.75" customHeight="1" x14ac:dyDescent="0.2">
      <c r="A52" s="35" t="s">
        <v>153</v>
      </c>
      <c r="B52" s="60">
        <f t="shared" ref="B52:U52" si="2">AVERAGE(B9:B13)</f>
        <v>238</v>
      </c>
      <c r="C52" s="60">
        <f t="shared" si="2"/>
        <v>0</v>
      </c>
      <c r="D52" s="60">
        <f t="shared" si="2"/>
        <v>0</v>
      </c>
      <c r="E52" s="60">
        <f t="shared" si="2"/>
        <v>0</v>
      </c>
      <c r="F52" s="60">
        <f t="shared" si="2"/>
        <v>0.2</v>
      </c>
      <c r="G52" s="60">
        <f t="shared" si="2"/>
        <v>1</v>
      </c>
      <c r="H52" s="60">
        <f t="shared" si="2"/>
        <v>5.2</v>
      </c>
      <c r="I52" s="60">
        <f t="shared" si="2"/>
        <v>8.6</v>
      </c>
      <c r="J52" s="60">
        <f t="shared" si="2"/>
        <v>11.8</v>
      </c>
      <c r="K52" s="60">
        <f t="shared" si="2"/>
        <v>23.6</v>
      </c>
      <c r="L52" s="60">
        <f t="shared" si="2"/>
        <v>26</v>
      </c>
      <c r="M52" s="60">
        <f t="shared" si="2"/>
        <v>35.200000000000003</v>
      </c>
      <c r="N52" s="60">
        <f t="shared" si="2"/>
        <v>40.799999999999997</v>
      </c>
      <c r="O52" s="60">
        <f t="shared" si="2"/>
        <v>36.4</v>
      </c>
      <c r="P52" s="60">
        <f t="shared" si="2"/>
        <v>27.6</v>
      </c>
      <c r="Q52" s="60">
        <f t="shared" si="2"/>
        <v>13.8</v>
      </c>
      <c r="R52" s="60">
        <f t="shared" si="2"/>
        <v>6.6</v>
      </c>
      <c r="S52" s="60">
        <f t="shared" si="2"/>
        <v>1</v>
      </c>
      <c r="T52" s="60">
        <f t="shared" si="2"/>
        <v>0.2</v>
      </c>
      <c r="U52" s="60">
        <f t="shared" si="2"/>
        <v>0</v>
      </c>
      <c r="V52" s="60"/>
      <c r="W52" s="112">
        <f t="shared" si="1"/>
        <v>54.9</v>
      </c>
    </row>
    <row r="53" spans="1:23" ht="12.75" customHeight="1" x14ac:dyDescent="0.2">
      <c r="A53" s="35" t="s">
        <v>154</v>
      </c>
      <c r="B53" s="60">
        <f t="shared" ref="B53:U53" si="3">AVERAGE(B10:B14)</f>
        <v>241.2</v>
      </c>
      <c r="C53" s="60">
        <f t="shared" si="3"/>
        <v>0</v>
      </c>
      <c r="D53" s="60">
        <f t="shared" si="3"/>
        <v>0</v>
      </c>
      <c r="E53" s="60">
        <f t="shared" si="3"/>
        <v>0</v>
      </c>
      <c r="F53" s="60">
        <f t="shared" si="3"/>
        <v>0.2</v>
      </c>
      <c r="G53" s="60">
        <f t="shared" si="3"/>
        <v>1</v>
      </c>
      <c r="H53" s="60">
        <f t="shared" si="3"/>
        <v>4.2</v>
      </c>
      <c r="I53" s="60">
        <f t="shared" si="3"/>
        <v>8</v>
      </c>
      <c r="J53" s="60">
        <f t="shared" si="3"/>
        <v>12.4</v>
      </c>
      <c r="K53" s="60">
        <f t="shared" si="3"/>
        <v>22.8</v>
      </c>
      <c r="L53" s="60">
        <f t="shared" si="3"/>
        <v>28</v>
      </c>
      <c r="M53" s="60">
        <f t="shared" si="3"/>
        <v>35</v>
      </c>
      <c r="N53" s="60">
        <f t="shared" si="3"/>
        <v>43</v>
      </c>
      <c r="O53" s="60">
        <f t="shared" si="3"/>
        <v>36.6</v>
      </c>
      <c r="P53" s="60">
        <f t="shared" si="3"/>
        <v>28.8</v>
      </c>
      <c r="Q53" s="60">
        <f t="shared" si="3"/>
        <v>13.6</v>
      </c>
      <c r="R53" s="60">
        <f t="shared" si="3"/>
        <v>5.8</v>
      </c>
      <c r="S53" s="60">
        <f t="shared" si="3"/>
        <v>1.6</v>
      </c>
      <c r="T53" s="60">
        <f t="shared" si="3"/>
        <v>0.2</v>
      </c>
      <c r="U53" s="60">
        <f t="shared" si="3"/>
        <v>0</v>
      </c>
      <c r="V53" s="60"/>
      <c r="W53" s="112">
        <f t="shared" si="1"/>
        <v>55.04</v>
      </c>
    </row>
    <row r="54" spans="1:23" ht="12.75" customHeight="1" x14ac:dyDescent="0.2">
      <c r="A54" s="35" t="s">
        <v>155</v>
      </c>
      <c r="B54" s="60">
        <f t="shared" ref="B54:U54" si="4">AVERAGE(B11:B15)</f>
        <v>243.2</v>
      </c>
      <c r="C54" s="60">
        <f t="shared" si="4"/>
        <v>0</v>
      </c>
      <c r="D54" s="60">
        <f t="shared" si="4"/>
        <v>0</v>
      </c>
      <c r="E54" s="60">
        <f t="shared" si="4"/>
        <v>0</v>
      </c>
      <c r="F54" s="60">
        <f t="shared" si="4"/>
        <v>0.2</v>
      </c>
      <c r="G54" s="60">
        <f t="shared" si="4"/>
        <v>1.8</v>
      </c>
      <c r="H54" s="60">
        <f t="shared" si="4"/>
        <v>4.4000000000000004</v>
      </c>
      <c r="I54" s="60">
        <f t="shared" si="4"/>
        <v>8.1999999999999993</v>
      </c>
      <c r="J54" s="60">
        <f t="shared" si="4"/>
        <v>13.6</v>
      </c>
      <c r="K54" s="60">
        <f t="shared" si="4"/>
        <v>21.6</v>
      </c>
      <c r="L54" s="60">
        <f t="shared" si="4"/>
        <v>27.2</v>
      </c>
      <c r="M54" s="60">
        <f t="shared" si="4"/>
        <v>34.200000000000003</v>
      </c>
      <c r="N54" s="60">
        <f t="shared" si="4"/>
        <v>43.6</v>
      </c>
      <c r="O54" s="60">
        <f t="shared" si="4"/>
        <v>38.200000000000003</v>
      </c>
      <c r="P54" s="60">
        <f t="shared" si="4"/>
        <v>29.6</v>
      </c>
      <c r="Q54" s="60">
        <f t="shared" si="4"/>
        <v>12.6</v>
      </c>
      <c r="R54" s="60">
        <f t="shared" si="4"/>
        <v>5.6</v>
      </c>
      <c r="S54" s="60">
        <f t="shared" si="4"/>
        <v>2.2000000000000002</v>
      </c>
      <c r="T54" s="60">
        <f t="shared" si="4"/>
        <v>0.2</v>
      </c>
      <c r="U54" s="60">
        <f t="shared" si="4"/>
        <v>0</v>
      </c>
      <c r="V54" s="60"/>
      <c r="W54" s="112">
        <f t="shared" si="1"/>
        <v>55.04</v>
      </c>
    </row>
    <row r="55" spans="1:23" ht="12.75" customHeight="1" x14ac:dyDescent="0.2">
      <c r="A55" s="35" t="s">
        <v>156</v>
      </c>
      <c r="B55" s="60">
        <f t="shared" ref="B55:U55" si="5">AVERAGE(B12:B16)</f>
        <v>247.6</v>
      </c>
      <c r="C55" s="60">
        <f t="shared" si="5"/>
        <v>0</v>
      </c>
      <c r="D55" s="60">
        <f t="shared" si="5"/>
        <v>0</v>
      </c>
      <c r="E55" s="60">
        <f t="shared" si="5"/>
        <v>0</v>
      </c>
      <c r="F55" s="60">
        <f t="shared" si="5"/>
        <v>0.4</v>
      </c>
      <c r="G55" s="60">
        <f t="shared" si="5"/>
        <v>1.8</v>
      </c>
      <c r="H55" s="60">
        <f t="shared" si="5"/>
        <v>5.2</v>
      </c>
      <c r="I55" s="60">
        <f t="shared" si="5"/>
        <v>7.6</v>
      </c>
      <c r="J55" s="60">
        <f t="shared" si="5"/>
        <v>14.6</v>
      </c>
      <c r="K55" s="60">
        <f t="shared" si="5"/>
        <v>19</v>
      </c>
      <c r="L55" s="60">
        <f t="shared" si="5"/>
        <v>28.8</v>
      </c>
      <c r="M55" s="60">
        <f t="shared" si="5"/>
        <v>35.4</v>
      </c>
      <c r="N55" s="60">
        <f t="shared" si="5"/>
        <v>42.8</v>
      </c>
      <c r="O55" s="60">
        <f t="shared" si="5"/>
        <v>40.4</v>
      </c>
      <c r="P55" s="60">
        <f t="shared" si="5"/>
        <v>30.6</v>
      </c>
      <c r="Q55" s="60">
        <f t="shared" si="5"/>
        <v>12</v>
      </c>
      <c r="R55" s="60">
        <f t="shared" si="5"/>
        <v>6.4</v>
      </c>
      <c r="S55" s="60">
        <f t="shared" si="5"/>
        <v>2.4</v>
      </c>
      <c r="T55" s="60">
        <f t="shared" si="5"/>
        <v>0</v>
      </c>
      <c r="U55" s="60">
        <f t="shared" si="5"/>
        <v>0.2</v>
      </c>
      <c r="V55" s="60"/>
      <c r="W55" s="112">
        <f t="shared" si="1"/>
        <v>55.120000000000005</v>
      </c>
    </row>
    <row r="56" spans="1:23" ht="12.75" customHeight="1" x14ac:dyDescent="0.2">
      <c r="A56" s="35" t="s">
        <v>157</v>
      </c>
      <c r="B56" s="60">
        <f t="shared" ref="B56:U56" si="6">AVERAGE(B13:B17)</f>
        <v>260.60000000000002</v>
      </c>
      <c r="C56" s="60">
        <f t="shared" si="6"/>
        <v>0</v>
      </c>
      <c r="D56" s="60">
        <f t="shared" si="6"/>
        <v>0</v>
      </c>
      <c r="E56" s="60">
        <f t="shared" si="6"/>
        <v>0</v>
      </c>
      <c r="F56" s="60">
        <f t="shared" si="6"/>
        <v>0.2</v>
      </c>
      <c r="G56" s="60">
        <f t="shared" si="6"/>
        <v>2</v>
      </c>
      <c r="H56" s="60">
        <f t="shared" si="6"/>
        <v>6</v>
      </c>
      <c r="I56" s="60">
        <f t="shared" si="6"/>
        <v>9</v>
      </c>
      <c r="J56" s="60">
        <f t="shared" si="6"/>
        <v>15.4</v>
      </c>
      <c r="K56" s="60">
        <f t="shared" si="6"/>
        <v>20.6</v>
      </c>
      <c r="L56" s="60">
        <f t="shared" si="6"/>
        <v>30.8</v>
      </c>
      <c r="M56" s="60">
        <f t="shared" si="6"/>
        <v>35</v>
      </c>
      <c r="N56" s="60">
        <f t="shared" si="6"/>
        <v>43.8</v>
      </c>
      <c r="O56" s="60">
        <f t="shared" si="6"/>
        <v>40.4</v>
      </c>
      <c r="P56" s="60">
        <f t="shared" si="6"/>
        <v>36.4</v>
      </c>
      <c r="Q56" s="60">
        <f t="shared" si="6"/>
        <v>12.2</v>
      </c>
      <c r="R56" s="60">
        <f t="shared" si="6"/>
        <v>6.2</v>
      </c>
      <c r="S56" s="60">
        <f t="shared" si="6"/>
        <v>2.2000000000000002</v>
      </c>
      <c r="T56" s="60">
        <f t="shared" si="6"/>
        <v>0.2</v>
      </c>
      <c r="U56" s="60">
        <f t="shared" si="6"/>
        <v>0.2</v>
      </c>
      <c r="V56" s="60"/>
      <c r="W56" s="112">
        <f t="shared" si="1"/>
        <v>55</v>
      </c>
    </row>
    <row r="57" spans="1:23" ht="12.75" customHeight="1" x14ac:dyDescent="0.2">
      <c r="A57" s="35" t="s">
        <v>158</v>
      </c>
      <c r="B57" s="60">
        <f t="shared" ref="B57:U57" si="7">AVERAGE(B14:B18)</f>
        <v>276.60000000000002</v>
      </c>
      <c r="C57" s="60">
        <f t="shared" si="7"/>
        <v>0</v>
      </c>
      <c r="D57" s="60">
        <f t="shared" si="7"/>
        <v>0</v>
      </c>
      <c r="E57" s="60">
        <f t="shared" si="7"/>
        <v>0</v>
      </c>
      <c r="F57" s="60">
        <f t="shared" si="7"/>
        <v>0.4</v>
      </c>
      <c r="G57" s="60">
        <f t="shared" si="7"/>
        <v>2.4</v>
      </c>
      <c r="H57" s="60">
        <f t="shared" si="7"/>
        <v>5.2</v>
      </c>
      <c r="I57" s="60">
        <f t="shared" si="7"/>
        <v>8.4</v>
      </c>
      <c r="J57" s="60">
        <f t="shared" si="7"/>
        <v>15.2</v>
      </c>
      <c r="K57" s="60">
        <f t="shared" si="7"/>
        <v>24.2</v>
      </c>
      <c r="L57" s="60">
        <f t="shared" si="7"/>
        <v>32.200000000000003</v>
      </c>
      <c r="M57" s="60">
        <f t="shared" si="7"/>
        <v>38.799999999999997</v>
      </c>
      <c r="N57" s="60">
        <f t="shared" si="7"/>
        <v>46.2</v>
      </c>
      <c r="O57" s="60">
        <f t="shared" si="7"/>
        <v>42.8</v>
      </c>
      <c r="P57" s="60">
        <f t="shared" si="7"/>
        <v>38.6</v>
      </c>
      <c r="Q57" s="60">
        <f t="shared" si="7"/>
        <v>13.8</v>
      </c>
      <c r="R57" s="60">
        <f t="shared" si="7"/>
        <v>6</v>
      </c>
      <c r="S57" s="60">
        <f t="shared" si="7"/>
        <v>2</v>
      </c>
      <c r="T57" s="60">
        <f t="shared" si="7"/>
        <v>0.2</v>
      </c>
      <c r="U57" s="60">
        <f t="shared" si="7"/>
        <v>0.2</v>
      </c>
      <c r="V57" s="60"/>
      <c r="W57" s="112">
        <f t="shared" si="1"/>
        <v>55.080000000000005</v>
      </c>
    </row>
    <row r="58" spans="1:23" ht="12.75" customHeight="1" x14ac:dyDescent="0.2">
      <c r="A58" s="35" t="s">
        <v>159</v>
      </c>
      <c r="B58" s="60">
        <f t="shared" ref="B58:U58" si="8">AVERAGE(B15:B19)</f>
        <v>283.39999999999998</v>
      </c>
      <c r="C58" s="60">
        <f t="shared" si="8"/>
        <v>0</v>
      </c>
      <c r="D58" s="60">
        <f t="shared" si="8"/>
        <v>0</v>
      </c>
      <c r="E58" s="60">
        <f t="shared" si="8"/>
        <v>0</v>
      </c>
      <c r="F58" s="60">
        <f t="shared" si="8"/>
        <v>0.4</v>
      </c>
      <c r="G58" s="60">
        <f t="shared" si="8"/>
        <v>2.8</v>
      </c>
      <c r="H58" s="60">
        <f t="shared" si="8"/>
        <v>5.6</v>
      </c>
      <c r="I58" s="60">
        <f t="shared" si="8"/>
        <v>8.6</v>
      </c>
      <c r="J58" s="60">
        <f t="shared" si="8"/>
        <v>17.399999999999999</v>
      </c>
      <c r="K58" s="60">
        <f t="shared" si="8"/>
        <v>26</v>
      </c>
      <c r="L58" s="60">
        <f t="shared" si="8"/>
        <v>33</v>
      </c>
      <c r="M58" s="60">
        <f t="shared" si="8"/>
        <v>39.799999999999997</v>
      </c>
      <c r="N58" s="60">
        <f t="shared" si="8"/>
        <v>44</v>
      </c>
      <c r="O58" s="60">
        <f t="shared" si="8"/>
        <v>44</v>
      </c>
      <c r="P58" s="60">
        <f t="shared" si="8"/>
        <v>37.799999999999997</v>
      </c>
      <c r="Q58" s="60">
        <f t="shared" si="8"/>
        <v>14.6</v>
      </c>
      <c r="R58" s="60">
        <f t="shared" si="8"/>
        <v>6.4</v>
      </c>
      <c r="S58" s="60">
        <f t="shared" si="8"/>
        <v>2</v>
      </c>
      <c r="T58" s="60">
        <f t="shared" si="8"/>
        <v>0.4</v>
      </c>
      <c r="U58" s="60">
        <f t="shared" si="8"/>
        <v>0.6</v>
      </c>
      <c r="V58" s="60"/>
      <c r="W58" s="112">
        <f t="shared" si="1"/>
        <v>54.9</v>
      </c>
    </row>
    <row r="59" spans="1:23" ht="12.75" customHeight="1" x14ac:dyDescent="0.2">
      <c r="A59" s="35" t="s">
        <v>160</v>
      </c>
      <c r="B59" s="60">
        <f t="shared" ref="B59:U59" si="9">AVERAGE(B16:B20)</f>
        <v>287.8</v>
      </c>
      <c r="C59" s="60">
        <f t="shared" si="9"/>
        <v>0</v>
      </c>
      <c r="D59" s="60">
        <f t="shared" si="9"/>
        <v>0</v>
      </c>
      <c r="E59" s="60">
        <f t="shared" si="9"/>
        <v>0</v>
      </c>
      <c r="F59" s="60">
        <f t="shared" si="9"/>
        <v>0.4</v>
      </c>
      <c r="G59" s="60">
        <f t="shared" si="9"/>
        <v>2</v>
      </c>
      <c r="H59" s="60">
        <f t="shared" si="9"/>
        <v>4.8</v>
      </c>
      <c r="I59" s="60">
        <f t="shared" si="9"/>
        <v>8.6</v>
      </c>
      <c r="J59" s="60">
        <f t="shared" si="9"/>
        <v>18.399999999999999</v>
      </c>
      <c r="K59" s="60">
        <f t="shared" si="9"/>
        <v>27.4</v>
      </c>
      <c r="L59" s="60">
        <f t="shared" si="9"/>
        <v>35.4</v>
      </c>
      <c r="M59" s="60">
        <f t="shared" si="9"/>
        <v>39.4</v>
      </c>
      <c r="N59" s="60">
        <f t="shared" si="9"/>
        <v>43.4</v>
      </c>
      <c r="O59" s="60">
        <f t="shared" si="9"/>
        <v>42.2</v>
      </c>
      <c r="P59" s="60">
        <f t="shared" si="9"/>
        <v>37.6</v>
      </c>
      <c r="Q59" s="60">
        <f t="shared" si="9"/>
        <v>18</v>
      </c>
      <c r="R59" s="60">
        <f t="shared" si="9"/>
        <v>6.8</v>
      </c>
      <c r="S59" s="60">
        <f t="shared" si="9"/>
        <v>2.4</v>
      </c>
      <c r="T59" s="60">
        <f t="shared" si="9"/>
        <v>0.4</v>
      </c>
      <c r="U59" s="60">
        <f t="shared" si="9"/>
        <v>0.6</v>
      </c>
      <c r="V59" s="60"/>
      <c r="W59" s="112">
        <f t="shared" si="1"/>
        <v>55.120000000000005</v>
      </c>
    </row>
    <row r="60" spans="1:23" ht="12.75" customHeight="1" x14ac:dyDescent="0.2">
      <c r="A60" s="35" t="s">
        <v>162</v>
      </c>
      <c r="B60" s="60">
        <f t="shared" ref="B60:U60" si="10">AVERAGE(B17:B21)</f>
        <v>290.8</v>
      </c>
      <c r="C60" s="60">
        <f t="shared" si="10"/>
        <v>0</v>
      </c>
      <c r="D60" s="60">
        <f t="shared" si="10"/>
        <v>0</v>
      </c>
      <c r="E60" s="60">
        <f t="shared" si="10"/>
        <v>0</v>
      </c>
      <c r="F60" s="60">
        <f t="shared" si="10"/>
        <v>0.2</v>
      </c>
      <c r="G60" s="60">
        <f t="shared" si="10"/>
        <v>2.4</v>
      </c>
      <c r="H60" s="60">
        <f t="shared" si="10"/>
        <v>3.8</v>
      </c>
      <c r="I60" s="60">
        <f t="shared" si="10"/>
        <v>8.6</v>
      </c>
      <c r="J60" s="60">
        <f t="shared" si="10"/>
        <v>20.399999999999999</v>
      </c>
      <c r="K60" s="60">
        <f t="shared" si="10"/>
        <v>28.8</v>
      </c>
      <c r="L60" s="60">
        <f t="shared" si="10"/>
        <v>36.4</v>
      </c>
      <c r="M60" s="60">
        <f t="shared" si="10"/>
        <v>37.6</v>
      </c>
      <c r="N60" s="60">
        <f t="shared" si="10"/>
        <v>45</v>
      </c>
      <c r="O60" s="60">
        <f t="shared" si="10"/>
        <v>41.4</v>
      </c>
      <c r="P60" s="60">
        <f t="shared" si="10"/>
        <v>36.799999999999997</v>
      </c>
      <c r="Q60" s="60">
        <f t="shared" si="10"/>
        <v>18.2</v>
      </c>
      <c r="R60" s="60">
        <f t="shared" si="10"/>
        <v>6.8</v>
      </c>
      <c r="S60" s="60">
        <f t="shared" si="10"/>
        <v>3.6</v>
      </c>
      <c r="T60" s="60">
        <f t="shared" si="10"/>
        <v>0.4</v>
      </c>
      <c r="U60" s="60">
        <f t="shared" si="10"/>
        <v>0.4</v>
      </c>
      <c r="V60" s="60"/>
      <c r="W60" s="112">
        <f t="shared" si="1"/>
        <v>55.04</v>
      </c>
    </row>
    <row r="61" spans="1:23" ht="12.75" customHeight="1" x14ac:dyDescent="0.2">
      <c r="A61" s="35" t="s">
        <v>161</v>
      </c>
      <c r="B61" s="60">
        <f t="shared" ref="B61:U61" si="11">AVERAGE(B18:B22)</f>
        <v>294.2</v>
      </c>
      <c r="C61" s="60">
        <f t="shared" si="11"/>
        <v>0</v>
      </c>
      <c r="D61" s="60">
        <f t="shared" si="11"/>
        <v>0</v>
      </c>
      <c r="E61" s="60">
        <f t="shared" si="11"/>
        <v>0</v>
      </c>
      <c r="F61" s="60">
        <f t="shared" si="11"/>
        <v>0.4</v>
      </c>
      <c r="G61" s="60">
        <f t="shared" si="11"/>
        <v>2</v>
      </c>
      <c r="H61" s="60">
        <f t="shared" si="11"/>
        <v>3</v>
      </c>
      <c r="I61" s="60">
        <f t="shared" si="11"/>
        <v>6.8</v>
      </c>
      <c r="J61" s="60">
        <f t="shared" si="11"/>
        <v>22</v>
      </c>
      <c r="K61" s="60">
        <f t="shared" si="11"/>
        <v>30</v>
      </c>
      <c r="L61" s="60">
        <f t="shared" si="11"/>
        <v>37</v>
      </c>
      <c r="M61" s="60">
        <f t="shared" si="11"/>
        <v>40.6</v>
      </c>
      <c r="N61" s="60">
        <f t="shared" si="11"/>
        <v>44</v>
      </c>
      <c r="O61" s="60">
        <f t="shared" si="11"/>
        <v>39.4</v>
      </c>
      <c r="P61" s="60">
        <f t="shared" si="11"/>
        <v>35.4</v>
      </c>
      <c r="Q61" s="60">
        <f t="shared" si="11"/>
        <v>21</v>
      </c>
      <c r="R61" s="60">
        <f t="shared" si="11"/>
        <v>7</v>
      </c>
      <c r="S61" s="60">
        <f t="shared" si="11"/>
        <v>4.4000000000000004</v>
      </c>
      <c r="T61" s="60">
        <f t="shared" si="11"/>
        <v>0.6</v>
      </c>
      <c r="U61" s="60">
        <f t="shared" si="11"/>
        <v>0.6</v>
      </c>
      <c r="V61" s="60"/>
      <c r="W61" s="112">
        <f t="shared" si="1"/>
        <v>55.3</v>
      </c>
    </row>
    <row r="62" spans="1:23" ht="12.75" customHeight="1" x14ac:dyDescent="0.2">
      <c r="A62" s="35" t="s">
        <v>163</v>
      </c>
      <c r="B62" s="60">
        <f t="shared" ref="B62:U62" si="12">AVERAGE(B19:B23)</f>
        <v>310.8</v>
      </c>
      <c r="C62" s="60">
        <f t="shared" si="12"/>
        <v>0</v>
      </c>
      <c r="D62" s="60">
        <f t="shared" si="12"/>
        <v>0</v>
      </c>
      <c r="E62" s="60">
        <f t="shared" si="12"/>
        <v>0</v>
      </c>
      <c r="F62" s="60">
        <f t="shared" si="12"/>
        <v>0.4</v>
      </c>
      <c r="G62" s="60">
        <f t="shared" si="12"/>
        <v>2</v>
      </c>
      <c r="H62" s="60">
        <f t="shared" si="12"/>
        <v>3.6</v>
      </c>
      <c r="I62" s="60">
        <f t="shared" si="12"/>
        <v>8.4</v>
      </c>
      <c r="J62" s="60">
        <f t="shared" si="12"/>
        <v>23.2</v>
      </c>
      <c r="K62" s="60">
        <f t="shared" si="12"/>
        <v>29.8</v>
      </c>
      <c r="L62" s="60">
        <f t="shared" si="12"/>
        <v>41.4</v>
      </c>
      <c r="M62" s="60">
        <f t="shared" si="12"/>
        <v>41.4</v>
      </c>
      <c r="N62" s="60">
        <f t="shared" si="12"/>
        <v>46.2</v>
      </c>
      <c r="O62" s="60">
        <f t="shared" si="12"/>
        <v>41.4</v>
      </c>
      <c r="P62" s="60">
        <f t="shared" si="12"/>
        <v>37.4</v>
      </c>
      <c r="Q62" s="60">
        <f t="shared" si="12"/>
        <v>21.6</v>
      </c>
      <c r="R62" s="60">
        <f t="shared" si="12"/>
        <v>7.4</v>
      </c>
      <c r="S62" s="60">
        <f t="shared" si="12"/>
        <v>5.2</v>
      </c>
      <c r="T62" s="60">
        <f t="shared" si="12"/>
        <v>0.8</v>
      </c>
      <c r="U62" s="60">
        <f t="shared" si="12"/>
        <v>0.6</v>
      </c>
      <c r="V62" s="60"/>
      <c r="W62" s="112">
        <f t="shared" si="1"/>
        <v>55.279999999999994</v>
      </c>
    </row>
    <row r="63" spans="1:23" ht="12.75" customHeight="1" x14ac:dyDescent="0.2">
      <c r="A63" s="35" t="s">
        <v>164</v>
      </c>
      <c r="B63" s="60">
        <f t="shared" ref="B63:U63" si="13">AVERAGE(B20:B24)</f>
        <v>337</v>
      </c>
      <c r="C63" s="60">
        <f t="shared" si="13"/>
        <v>0</v>
      </c>
      <c r="D63" s="60">
        <f t="shared" si="13"/>
        <v>0</v>
      </c>
      <c r="E63" s="60">
        <f t="shared" si="13"/>
        <v>0</v>
      </c>
      <c r="F63" s="60">
        <f t="shared" si="13"/>
        <v>0.6</v>
      </c>
      <c r="G63" s="60">
        <f t="shared" si="13"/>
        <v>1.8</v>
      </c>
      <c r="H63" s="60">
        <f t="shared" si="13"/>
        <v>3.2</v>
      </c>
      <c r="I63" s="60">
        <f t="shared" si="13"/>
        <v>9.6</v>
      </c>
      <c r="J63" s="60">
        <f t="shared" si="13"/>
        <v>21.4</v>
      </c>
      <c r="K63" s="60">
        <f t="shared" si="13"/>
        <v>31.2</v>
      </c>
      <c r="L63" s="60">
        <f t="shared" si="13"/>
        <v>44.4</v>
      </c>
      <c r="M63" s="60">
        <f t="shared" si="13"/>
        <v>47.2</v>
      </c>
      <c r="N63" s="60">
        <f t="shared" si="13"/>
        <v>51.4</v>
      </c>
      <c r="O63" s="60">
        <f t="shared" si="13"/>
        <v>46.6</v>
      </c>
      <c r="P63" s="60">
        <f t="shared" si="13"/>
        <v>40.200000000000003</v>
      </c>
      <c r="Q63" s="60">
        <f t="shared" si="13"/>
        <v>24.8</v>
      </c>
      <c r="R63" s="60">
        <f t="shared" si="13"/>
        <v>8.1999999999999993</v>
      </c>
      <c r="S63" s="60">
        <f t="shared" si="13"/>
        <v>5.2</v>
      </c>
      <c r="T63" s="60">
        <f t="shared" si="13"/>
        <v>1</v>
      </c>
      <c r="U63" s="60">
        <f t="shared" si="13"/>
        <v>0.2</v>
      </c>
      <c r="V63" s="60"/>
      <c r="W63" s="112">
        <f t="shared" si="1"/>
        <v>55.56</v>
      </c>
    </row>
    <row r="64" spans="1:23" ht="12.75" customHeight="1" x14ac:dyDescent="0.2">
      <c r="A64" s="35" t="s">
        <v>165</v>
      </c>
      <c r="B64" s="60">
        <f t="shared" ref="B64:U64" si="14">AVERAGE(B21:B25)</f>
        <v>385.6</v>
      </c>
      <c r="C64" s="60">
        <f t="shared" si="14"/>
        <v>0</v>
      </c>
      <c r="D64" s="60">
        <f t="shared" si="14"/>
        <v>0</v>
      </c>
      <c r="E64" s="60">
        <f t="shared" si="14"/>
        <v>0</v>
      </c>
      <c r="F64" s="60">
        <f t="shared" si="14"/>
        <v>0.6</v>
      </c>
      <c r="G64" s="60">
        <f t="shared" si="14"/>
        <v>2</v>
      </c>
      <c r="H64" s="60">
        <f t="shared" si="14"/>
        <v>3</v>
      </c>
      <c r="I64" s="60">
        <f t="shared" si="14"/>
        <v>10.6</v>
      </c>
      <c r="J64" s="60">
        <f t="shared" si="14"/>
        <v>23</v>
      </c>
      <c r="K64" s="60">
        <f t="shared" si="14"/>
        <v>35.6</v>
      </c>
      <c r="L64" s="60">
        <f t="shared" si="14"/>
        <v>50.4</v>
      </c>
      <c r="M64" s="60">
        <f t="shared" si="14"/>
        <v>56.8</v>
      </c>
      <c r="N64" s="60">
        <f t="shared" si="14"/>
        <v>62</v>
      </c>
      <c r="O64" s="60">
        <f t="shared" si="14"/>
        <v>54</v>
      </c>
      <c r="P64" s="60">
        <f t="shared" si="14"/>
        <v>44.6</v>
      </c>
      <c r="Q64" s="60">
        <f t="shared" si="14"/>
        <v>27.2</v>
      </c>
      <c r="R64" s="60">
        <f t="shared" si="14"/>
        <v>9.1999999999999993</v>
      </c>
      <c r="S64" s="60">
        <f t="shared" si="14"/>
        <v>5.4</v>
      </c>
      <c r="T64" s="60">
        <f t="shared" si="14"/>
        <v>1</v>
      </c>
      <c r="U64" s="60">
        <f t="shared" si="14"/>
        <v>0.2</v>
      </c>
      <c r="V64" s="60"/>
      <c r="W64" s="112">
        <f t="shared" si="1"/>
        <v>55.580000000000005</v>
      </c>
    </row>
    <row r="65" spans="1:23" ht="12.75" customHeight="1" x14ac:dyDescent="0.2">
      <c r="A65" s="35" t="s">
        <v>166</v>
      </c>
      <c r="B65" s="60">
        <f t="shared" ref="B65:U65" si="15">AVERAGE(B22:B26)</f>
        <v>451</v>
      </c>
      <c r="C65" s="60">
        <f t="shared" si="15"/>
        <v>0</v>
      </c>
      <c r="D65" s="60">
        <f t="shared" si="15"/>
        <v>0</v>
      </c>
      <c r="E65" s="60">
        <f t="shared" si="15"/>
        <v>0.2</v>
      </c>
      <c r="F65" s="60">
        <f t="shared" si="15"/>
        <v>0.6</v>
      </c>
      <c r="G65" s="60">
        <f t="shared" si="15"/>
        <v>1.8</v>
      </c>
      <c r="H65" s="60">
        <f t="shared" si="15"/>
        <v>3.6</v>
      </c>
      <c r="I65" s="60">
        <f t="shared" si="15"/>
        <v>12.6</v>
      </c>
      <c r="J65" s="60">
        <f t="shared" si="15"/>
        <v>25</v>
      </c>
      <c r="K65" s="60">
        <f t="shared" si="15"/>
        <v>45.2</v>
      </c>
      <c r="L65" s="60">
        <f t="shared" si="15"/>
        <v>61.6</v>
      </c>
      <c r="M65" s="60">
        <f t="shared" si="15"/>
        <v>66.8</v>
      </c>
      <c r="N65" s="60">
        <f t="shared" si="15"/>
        <v>69.8</v>
      </c>
      <c r="O65" s="60">
        <f t="shared" si="15"/>
        <v>61.4</v>
      </c>
      <c r="P65" s="60">
        <f t="shared" si="15"/>
        <v>53.4</v>
      </c>
      <c r="Q65" s="60">
        <f t="shared" si="15"/>
        <v>31.4</v>
      </c>
      <c r="R65" s="60">
        <f t="shared" si="15"/>
        <v>11</v>
      </c>
      <c r="S65" s="60">
        <f t="shared" si="15"/>
        <v>4.4000000000000004</v>
      </c>
      <c r="T65" s="60">
        <f t="shared" si="15"/>
        <v>2</v>
      </c>
      <c r="U65" s="60">
        <f t="shared" si="15"/>
        <v>0.2</v>
      </c>
      <c r="V65" s="60"/>
      <c r="W65" s="112">
        <f t="shared" si="1"/>
        <v>55.48</v>
      </c>
    </row>
    <row r="66" spans="1:23" ht="12.75" customHeight="1" x14ac:dyDescent="0.2">
      <c r="A66" s="35" t="s">
        <v>167</v>
      </c>
      <c r="B66" s="60">
        <f t="shared" ref="B66:U66" si="16">AVERAGE(B23:B27)</f>
        <v>515.6</v>
      </c>
      <c r="C66" s="60">
        <f t="shared" si="16"/>
        <v>0</v>
      </c>
      <c r="D66" s="60">
        <f t="shared" si="16"/>
        <v>0</v>
      </c>
      <c r="E66" s="60">
        <f t="shared" si="16"/>
        <v>0.2</v>
      </c>
      <c r="F66" s="60">
        <f t="shared" si="16"/>
        <v>0.6</v>
      </c>
      <c r="G66" s="60">
        <f t="shared" si="16"/>
        <v>2</v>
      </c>
      <c r="H66" s="60">
        <f t="shared" si="16"/>
        <v>4</v>
      </c>
      <c r="I66" s="60">
        <f t="shared" si="16"/>
        <v>14</v>
      </c>
      <c r="J66" s="60">
        <f t="shared" si="16"/>
        <v>26</v>
      </c>
      <c r="K66" s="60">
        <f t="shared" si="16"/>
        <v>53.4</v>
      </c>
      <c r="L66" s="60">
        <f t="shared" si="16"/>
        <v>71</v>
      </c>
      <c r="M66" s="60">
        <f t="shared" si="16"/>
        <v>82.8</v>
      </c>
      <c r="N66" s="60">
        <f t="shared" si="16"/>
        <v>83.2</v>
      </c>
      <c r="O66" s="60">
        <f t="shared" si="16"/>
        <v>69.400000000000006</v>
      </c>
      <c r="P66" s="60">
        <f t="shared" si="16"/>
        <v>55.4</v>
      </c>
      <c r="Q66" s="60">
        <f t="shared" si="16"/>
        <v>33.799999999999997</v>
      </c>
      <c r="R66" s="60">
        <f t="shared" si="16"/>
        <v>13</v>
      </c>
      <c r="S66" s="60">
        <f t="shared" si="16"/>
        <v>4.2</v>
      </c>
      <c r="T66" s="60">
        <f t="shared" si="16"/>
        <v>2.2000000000000002</v>
      </c>
      <c r="U66" s="60">
        <f t="shared" si="16"/>
        <v>0.4</v>
      </c>
      <c r="V66" s="60"/>
      <c r="W66" s="112">
        <f t="shared" si="1"/>
        <v>55.280000000000008</v>
      </c>
    </row>
    <row r="67" spans="1:23" ht="12.75" customHeight="1" x14ac:dyDescent="0.2">
      <c r="A67" s="35" t="s">
        <v>168</v>
      </c>
      <c r="B67" s="60">
        <f t="shared" ref="B67:U67" si="17">AVERAGE(B24:B28)</f>
        <v>581.4</v>
      </c>
      <c r="C67" s="60">
        <f t="shared" si="17"/>
        <v>0</v>
      </c>
      <c r="D67" s="60">
        <f t="shared" si="17"/>
        <v>0</v>
      </c>
      <c r="E67" s="60">
        <f t="shared" si="17"/>
        <v>0.2</v>
      </c>
      <c r="F67" s="60">
        <f t="shared" si="17"/>
        <v>1</v>
      </c>
      <c r="G67" s="60">
        <f t="shared" si="17"/>
        <v>2.2000000000000002</v>
      </c>
      <c r="H67" s="60">
        <f t="shared" si="17"/>
        <v>4.5999999999999996</v>
      </c>
      <c r="I67" s="60">
        <f t="shared" si="17"/>
        <v>16.399999999999999</v>
      </c>
      <c r="J67" s="60">
        <f t="shared" si="17"/>
        <v>31.8</v>
      </c>
      <c r="K67" s="60">
        <f t="shared" si="17"/>
        <v>59.4</v>
      </c>
      <c r="L67" s="60">
        <f t="shared" si="17"/>
        <v>76.8</v>
      </c>
      <c r="M67" s="60">
        <f t="shared" si="17"/>
        <v>98.4</v>
      </c>
      <c r="N67" s="60">
        <f t="shared" si="17"/>
        <v>92.2</v>
      </c>
      <c r="O67" s="60">
        <f t="shared" si="17"/>
        <v>78.400000000000006</v>
      </c>
      <c r="P67" s="60">
        <f t="shared" si="17"/>
        <v>59.4</v>
      </c>
      <c r="Q67" s="60">
        <f t="shared" si="17"/>
        <v>36.799999999999997</v>
      </c>
      <c r="R67" s="60">
        <f t="shared" si="17"/>
        <v>16.600000000000001</v>
      </c>
      <c r="S67" s="60">
        <f t="shared" si="17"/>
        <v>4.2</v>
      </c>
      <c r="T67" s="60">
        <f t="shared" si="17"/>
        <v>2.4</v>
      </c>
      <c r="U67" s="60">
        <f t="shared" si="17"/>
        <v>0.6</v>
      </c>
      <c r="V67" s="60"/>
      <c r="W67" s="112">
        <f t="shared" si="1"/>
        <v>55.180000000000007</v>
      </c>
    </row>
    <row r="68" spans="1:23" ht="12.75" customHeight="1" x14ac:dyDescent="0.2">
      <c r="A68" s="35" t="s">
        <v>169</v>
      </c>
      <c r="B68" s="60">
        <f t="shared" ref="B68:U68" si="18">AVERAGE(B25:B29)</f>
        <v>657.2</v>
      </c>
      <c r="C68" s="60">
        <f t="shared" si="18"/>
        <v>0</v>
      </c>
      <c r="D68" s="60">
        <f t="shared" si="18"/>
        <v>0</v>
      </c>
      <c r="E68" s="60">
        <f t="shared" si="18"/>
        <v>0.2</v>
      </c>
      <c r="F68" s="60">
        <f t="shared" si="18"/>
        <v>1</v>
      </c>
      <c r="G68" s="60">
        <f t="shared" si="18"/>
        <v>2.2000000000000002</v>
      </c>
      <c r="H68" s="60">
        <f t="shared" si="18"/>
        <v>5.6</v>
      </c>
      <c r="I68" s="60">
        <f t="shared" si="18"/>
        <v>19.2</v>
      </c>
      <c r="J68" s="60">
        <f t="shared" si="18"/>
        <v>36.799999999999997</v>
      </c>
      <c r="K68" s="60">
        <f t="shared" si="18"/>
        <v>67</v>
      </c>
      <c r="L68" s="60">
        <f t="shared" si="18"/>
        <v>86</v>
      </c>
      <c r="M68" s="60">
        <f t="shared" si="18"/>
        <v>112.2</v>
      </c>
      <c r="N68" s="60">
        <f t="shared" si="18"/>
        <v>106</v>
      </c>
      <c r="O68" s="60">
        <f t="shared" si="18"/>
        <v>86.6</v>
      </c>
      <c r="P68" s="60">
        <f t="shared" si="18"/>
        <v>65.8</v>
      </c>
      <c r="Q68" s="60">
        <f t="shared" si="18"/>
        <v>40.6</v>
      </c>
      <c r="R68" s="60">
        <f t="shared" si="18"/>
        <v>20</v>
      </c>
      <c r="S68" s="60">
        <f t="shared" si="18"/>
        <v>4.8</v>
      </c>
      <c r="T68" s="60">
        <f t="shared" si="18"/>
        <v>2.6</v>
      </c>
      <c r="U68" s="60">
        <f t="shared" si="18"/>
        <v>0.6</v>
      </c>
      <c r="V68" s="60"/>
      <c r="W68" s="112">
        <f t="shared" si="1"/>
        <v>55.08</v>
      </c>
    </row>
    <row r="69" spans="1:23" ht="12.75" customHeight="1" x14ac:dyDescent="0.2">
      <c r="A69" s="35" t="s">
        <v>170</v>
      </c>
      <c r="B69" s="60">
        <f t="shared" ref="B69:U69" si="19">AVERAGE(B26:B30)</f>
        <v>726.6</v>
      </c>
      <c r="C69" s="60">
        <f t="shared" si="19"/>
        <v>0</v>
      </c>
      <c r="D69" s="60">
        <f t="shared" si="19"/>
        <v>0</v>
      </c>
      <c r="E69" s="60">
        <f t="shared" si="19"/>
        <v>0.2</v>
      </c>
      <c r="F69" s="60">
        <f t="shared" si="19"/>
        <v>1.2</v>
      </c>
      <c r="G69" s="60">
        <f t="shared" si="19"/>
        <v>1.8</v>
      </c>
      <c r="H69" s="60">
        <f t="shared" si="19"/>
        <v>7.4</v>
      </c>
      <c r="I69" s="60">
        <f t="shared" si="19"/>
        <v>21</v>
      </c>
      <c r="J69" s="60">
        <f t="shared" si="19"/>
        <v>40.6</v>
      </c>
      <c r="K69" s="60">
        <f t="shared" si="19"/>
        <v>71.400000000000006</v>
      </c>
      <c r="L69" s="60">
        <f t="shared" si="19"/>
        <v>95.2</v>
      </c>
      <c r="M69" s="60">
        <f t="shared" si="19"/>
        <v>124.2</v>
      </c>
      <c r="N69" s="60">
        <f t="shared" si="19"/>
        <v>111.4</v>
      </c>
      <c r="O69" s="60">
        <f t="shared" si="19"/>
        <v>100.2</v>
      </c>
      <c r="P69" s="60">
        <f t="shared" si="19"/>
        <v>78.2</v>
      </c>
      <c r="Q69" s="60">
        <f t="shared" si="19"/>
        <v>43.6</v>
      </c>
      <c r="R69" s="60">
        <f t="shared" si="19"/>
        <v>21.8</v>
      </c>
      <c r="S69" s="60">
        <f t="shared" si="19"/>
        <v>4.8</v>
      </c>
      <c r="T69" s="60">
        <f t="shared" si="19"/>
        <v>3</v>
      </c>
      <c r="U69" s="60">
        <f t="shared" si="19"/>
        <v>0.6</v>
      </c>
      <c r="V69" s="60"/>
      <c r="W69" s="112">
        <f t="shared" si="1"/>
        <v>55.120000000000005</v>
      </c>
    </row>
    <row r="70" spans="1:23" ht="12.75" customHeight="1" x14ac:dyDescent="0.2">
      <c r="A70" s="35" t="s">
        <v>171</v>
      </c>
      <c r="B70" s="60">
        <f t="shared" ref="B70:U70" si="20">AVERAGE(B27:B31)</f>
        <v>792</v>
      </c>
      <c r="C70" s="60">
        <f t="shared" si="20"/>
        <v>0</v>
      </c>
      <c r="D70" s="60">
        <f t="shared" si="20"/>
        <v>0</v>
      </c>
      <c r="E70" s="60">
        <f t="shared" si="20"/>
        <v>0</v>
      </c>
      <c r="F70" s="60">
        <f t="shared" si="20"/>
        <v>1.6</v>
      </c>
      <c r="G70" s="60">
        <f t="shared" si="20"/>
        <v>1.6</v>
      </c>
      <c r="H70" s="60">
        <f t="shared" si="20"/>
        <v>8.8000000000000007</v>
      </c>
      <c r="I70" s="60">
        <f t="shared" si="20"/>
        <v>23.4</v>
      </c>
      <c r="J70" s="60">
        <f t="shared" si="20"/>
        <v>41.2</v>
      </c>
      <c r="K70" s="60">
        <f t="shared" si="20"/>
        <v>73.400000000000006</v>
      </c>
      <c r="L70" s="60">
        <f t="shared" si="20"/>
        <v>101.8</v>
      </c>
      <c r="M70" s="60">
        <f t="shared" si="20"/>
        <v>140</v>
      </c>
      <c r="N70" s="60">
        <f t="shared" si="20"/>
        <v>124.8</v>
      </c>
      <c r="O70" s="60">
        <f t="shared" si="20"/>
        <v>113.4</v>
      </c>
      <c r="P70" s="60">
        <f t="shared" si="20"/>
        <v>81.8</v>
      </c>
      <c r="Q70" s="60">
        <f t="shared" si="20"/>
        <v>48.2</v>
      </c>
      <c r="R70" s="60">
        <f t="shared" si="20"/>
        <v>22.8</v>
      </c>
      <c r="S70" s="60">
        <f t="shared" si="20"/>
        <v>5.6</v>
      </c>
      <c r="T70" s="60">
        <f t="shared" si="20"/>
        <v>3</v>
      </c>
      <c r="U70" s="60">
        <f t="shared" si="20"/>
        <v>0.6</v>
      </c>
      <c r="V70" s="60"/>
      <c r="W70" s="112">
        <f t="shared" si="1"/>
        <v>55.180000000000007</v>
      </c>
    </row>
    <row r="71" spans="1:23" ht="12.75" customHeight="1" x14ac:dyDescent="0.2">
      <c r="A71" s="35" t="s">
        <v>172</v>
      </c>
      <c r="B71" s="60">
        <f t="shared" ref="B71:U71" si="21">AVERAGE(B28:B32)</f>
        <v>856</v>
      </c>
      <c r="C71" s="60">
        <f t="shared" si="21"/>
        <v>0</v>
      </c>
      <c r="D71" s="60">
        <f t="shared" si="21"/>
        <v>0</v>
      </c>
      <c r="E71" s="60">
        <f t="shared" si="21"/>
        <v>0</v>
      </c>
      <c r="F71" s="60">
        <f t="shared" si="21"/>
        <v>1.4</v>
      </c>
      <c r="G71" s="60">
        <f t="shared" si="21"/>
        <v>1.4</v>
      </c>
      <c r="H71" s="60">
        <f t="shared" si="21"/>
        <v>9</v>
      </c>
      <c r="I71" s="60">
        <f t="shared" si="21"/>
        <v>23.2</v>
      </c>
      <c r="J71" s="60">
        <f t="shared" si="21"/>
        <v>45.8</v>
      </c>
      <c r="K71" s="60">
        <f t="shared" si="21"/>
        <v>76.599999999999994</v>
      </c>
      <c r="L71" s="60">
        <f t="shared" si="21"/>
        <v>109</v>
      </c>
      <c r="M71" s="60">
        <f t="shared" si="21"/>
        <v>144.19999999999999</v>
      </c>
      <c r="N71" s="60">
        <f t="shared" si="21"/>
        <v>134.19999999999999</v>
      </c>
      <c r="O71" s="60">
        <f t="shared" si="21"/>
        <v>129.80000000000001</v>
      </c>
      <c r="P71" s="60">
        <f t="shared" si="21"/>
        <v>88.4</v>
      </c>
      <c r="Q71" s="60">
        <f t="shared" si="21"/>
        <v>55.2</v>
      </c>
      <c r="R71" s="60">
        <f t="shared" si="21"/>
        <v>27.2</v>
      </c>
      <c r="S71" s="60">
        <f t="shared" si="21"/>
        <v>7.2</v>
      </c>
      <c r="T71" s="60">
        <f t="shared" si="21"/>
        <v>3</v>
      </c>
      <c r="U71" s="60">
        <f t="shared" si="21"/>
        <v>0.4</v>
      </c>
      <c r="V71" s="60"/>
      <c r="W71" s="112">
        <f t="shared" si="1"/>
        <v>55.56</v>
      </c>
    </row>
    <row r="72" spans="1:23" ht="12.75" customHeight="1" x14ac:dyDescent="0.2">
      <c r="A72" s="61" t="s">
        <v>81</v>
      </c>
      <c r="B72" s="60">
        <f>AVERAGE(B29:B33)</f>
        <v>901.8</v>
      </c>
      <c r="C72" s="60">
        <f t="shared" ref="C72:U72" si="22">AVERAGE(C29:C33)</f>
        <v>0</v>
      </c>
      <c r="D72" s="60">
        <f t="shared" si="22"/>
        <v>0</v>
      </c>
      <c r="E72" s="60">
        <f t="shared" si="22"/>
        <v>0</v>
      </c>
      <c r="F72" s="60">
        <f t="shared" si="22"/>
        <v>1.2</v>
      </c>
      <c r="G72" s="60">
        <f t="shared" si="22"/>
        <v>1</v>
      </c>
      <c r="H72" s="60">
        <f t="shared" si="22"/>
        <v>9</v>
      </c>
      <c r="I72" s="60">
        <f t="shared" si="22"/>
        <v>22.6</v>
      </c>
      <c r="J72" s="60">
        <f t="shared" si="22"/>
        <v>46.6</v>
      </c>
      <c r="K72" s="60">
        <f t="shared" si="22"/>
        <v>80.8</v>
      </c>
      <c r="L72" s="60">
        <f t="shared" si="22"/>
        <v>117</v>
      </c>
      <c r="M72" s="60">
        <f t="shared" si="22"/>
        <v>145</v>
      </c>
      <c r="N72" s="60">
        <f t="shared" si="22"/>
        <v>145.80000000000001</v>
      </c>
      <c r="O72" s="60">
        <f t="shared" si="22"/>
        <v>137.4</v>
      </c>
      <c r="P72" s="60">
        <f t="shared" si="22"/>
        <v>97.8</v>
      </c>
      <c r="Q72" s="60">
        <f t="shared" si="22"/>
        <v>56.4</v>
      </c>
      <c r="R72" s="60">
        <f t="shared" si="22"/>
        <v>29</v>
      </c>
      <c r="S72" s="60">
        <f t="shared" si="22"/>
        <v>9.1999999999999993</v>
      </c>
      <c r="T72" s="60">
        <f t="shared" si="22"/>
        <v>2.8</v>
      </c>
      <c r="U72" s="60">
        <f t="shared" si="22"/>
        <v>0.2</v>
      </c>
      <c r="V72" s="60"/>
      <c r="W72" s="112">
        <f>AVERAGE(W29:W33)</f>
        <v>55.8</v>
      </c>
    </row>
    <row r="73" spans="1:23" x14ac:dyDescent="0.2">
      <c r="A73" s="61" t="s">
        <v>82</v>
      </c>
      <c r="B73" s="60">
        <f t="shared" ref="B73:U85" si="23">AVERAGE(B30:B34)</f>
        <v>925.6</v>
      </c>
      <c r="C73" s="60">
        <f t="shared" si="23"/>
        <v>0</v>
      </c>
      <c r="D73" s="60">
        <f t="shared" si="23"/>
        <v>0</v>
      </c>
      <c r="E73" s="60">
        <f t="shared" si="23"/>
        <v>0</v>
      </c>
      <c r="F73" s="60">
        <f t="shared" si="23"/>
        <v>1.2</v>
      </c>
      <c r="G73" s="60">
        <f t="shared" si="23"/>
        <v>1.2</v>
      </c>
      <c r="H73" s="60">
        <f t="shared" si="23"/>
        <v>8</v>
      </c>
      <c r="I73" s="60">
        <f t="shared" si="23"/>
        <v>22.4</v>
      </c>
      <c r="J73" s="60">
        <f t="shared" si="23"/>
        <v>47.4</v>
      </c>
      <c r="K73" s="60">
        <f t="shared" si="23"/>
        <v>81</v>
      </c>
      <c r="L73" s="60">
        <f t="shared" si="23"/>
        <v>124.8</v>
      </c>
      <c r="M73" s="60">
        <f t="shared" si="23"/>
        <v>145.6</v>
      </c>
      <c r="N73" s="60">
        <f t="shared" si="23"/>
        <v>146.6</v>
      </c>
      <c r="O73" s="60">
        <f t="shared" si="23"/>
        <v>144.4</v>
      </c>
      <c r="P73" s="60">
        <f t="shared" si="23"/>
        <v>101</v>
      </c>
      <c r="Q73" s="60">
        <f t="shared" si="23"/>
        <v>59.6</v>
      </c>
      <c r="R73" s="60">
        <f t="shared" si="23"/>
        <v>28.4</v>
      </c>
      <c r="S73" s="60">
        <f t="shared" si="23"/>
        <v>10.8</v>
      </c>
      <c r="T73" s="60">
        <f t="shared" si="23"/>
        <v>3</v>
      </c>
      <c r="U73" s="60">
        <f t="shared" si="23"/>
        <v>0.2</v>
      </c>
      <c r="V73" s="60"/>
      <c r="W73" s="112">
        <f t="shared" ref="W73:W86" si="24">AVERAGE(W30:W34)</f>
        <v>55.94</v>
      </c>
    </row>
    <row r="74" spans="1:23" x14ac:dyDescent="0.2">
      <c r="A74" s="61" t="s">
        <v>83</v>
      </c>
      <c r="B74" s="60">
        <f t="shared" si="23"/>
        <v>947.6</v>
      </c>
      <c r="C74" s="60">
        <f t="shared" si="23"/>
        <v>0</v>
      </c>
      <c r="D74" s="60">
        <f t="shared" si="23"/>
        <v>0</v>
      </c>
      <c r="E74" s="60">
        <f t="shared" si="23"/>
        <v>0</v>
      </c>
      <c r="F74" s="60">
        <f t="shared" si="23"/>
        <v>1</v>
      </c>
      <c r="G74" s="60">
        <f t="shared" si="23"/>
        <v>1.6</v>
      </c>
      <c r="H74" s="60">
        <f t="shared" si="23"/>
        <v>7.4</v>
      </c>
      <c r="I74" s="60">
        <f t="shared" si="23"/>
        <v>22.2</v>
      </c>
      <c r="J74" s="60">
        <f t="shared" si="23"/>
        <v>49.8</v>
      </c>
      <c r="K74" s="60">
        <f t="shared" si="23"/>
        <v>87</v>
      </c>
      <c r="L74" s="60">
        <f t="shared" si="23"/>
        <v>128.4</v>
      </c>
      <c r="M74" s="60">
        <f t="shared" si="23"/>
        <v>146.80000000000001</v>
      </c>
      <c r="N74" s="60">
        <f t="shared" si="23"/>
        <v>151.19999999999999</v>
      </c>
      <c r="O74" s="60">
        <f t="shared" si="23"/>
        <v>148.80000000000001</v>
      </c>
      <c r="P74" s="60">
        <f t="shared" si="23"/>
        <v>100.4</v>
      </c>
      <c r="Q74" s="60">
        <f t="shared" si="23"/>
        <v>61.2</v>
      </c>
      <c r="R74" s="60">
        <f t="shared" si="23"/>
        <v>27.6</v>
      </c>
      <c r="S74" s="60">
        <f t="shared" si="23"/>
        <v>10.4</v>
      </c>
      <c r="T74" s="60">
        <f t="shared" si="23"/>
        <v>3.6</v>
      </c>
      <c r="U74" s="60">
        <f t="shared" si="23"/>
        <v>0.2</v>
      </c>
      <c r="V74" s="60"/>
      <c r="W74" s="112">
        <f t="shared" si="24"/>
        <v>55.820000000000007</v>
      </c>
    </row>
    <row r="75" spans="1:23" x14ac:dyDescent="0.2">
      <c r="A75" s="61" t="s">
        <v>84</v>
      </c>
      <c r="B75" s="60">
        <f t="shared" si="23"/>
        <v>941.6</v>
      </c>
      <c r="C75" s="60">
        <f t="shared" si="23"/>
        <v>0</v>
      </c>
      <c r="D75" s="60">
        <f t="shared" si="23"/>
        <v>0</v>
      </c>
      <c r="E75" s="60">
        <f t="shared" si="23"/>
        <v>0</v>
      </c>
      <c r="F75" s="60">
        <f t="shared" si="23"/>
        <v>0.6</v>
      </c>
      <c r="G75" s="60">
        <f t="shared" si="23"/>
        <v>1.8</v>
      </c>
      <c r="H75" s="60">
        <f t="shared" si="23"/>
        <v>6.4</v>
      </c>
      <c r="I75" s="60">
        <f t="shared" si="23"/>
        <v>22.2</v>
      </c>
      <c r="J75" s="60">
        <f t="shared" si="23"/>
        <v>51</v>
      </c>
      <c r="K75" s="60">
        <f t="shared" si="23"/>
        <v>86.6</v>
      </c>
      <c r="L75" s="60">
        <f t="shared" si="23"/>
        <v>124.6</v>
      </c>
      <c r="M75" s="60">
        <f t="shared" si="23"/>
        <v>144.6</v>
      </c>
      <c r="N75" s="60">
        <f t="shared" si="23"/>
        <v>153.4</v>
      </c>
      <c r="O75" s="60">
        <f t="shared" si="23"/>
        <v>148</v>
      </c>
      <c r="P75" s="60">
        <f t="shared" si="23"/>
        <v>100.8</v>
      </c>
      <c r="Q75" s="60">
        <f t="shared" si="23"/>
        <v>60</v>
      </c>
      <c r="R75" s="60">
        <f t="shared" si="23"/>
        <v>27.4</v>
      </c>
      <c r="S75" s="60">
        <f t="shared" si="23"/>
        <v>11</v>
      </c>
      <c r="T75" s="60">
        <f t="shared" si="23"/>
        <v>3</v>
      </c>
      <c r="U75" s="60">
        <f t="shared" si="23"/>
        <v>0.2</v>
      </c>
      <c r="V75" s="60"/>
      <c r="W75" s="112">
        <f t="shared" si="24"/>
        <v>55.839999999999996</v>
      </c>
    </row>
    <row r="76" spans="1:23" x14ac:dyDescent="0.2">
      <c r="A76" s="61" t="s">
        <v>85</v>
      </c>
      <c r="B76" s="60">
        <f t="shared" si="23"/>
        <v>933.4</v>
      </c>
      <c r="C76" s="60">
        <f t="shared" si="23"/>
        <v>0</v>
      </c>
      <c r="D76" s="60">
        <f t="shared" si="23"/>
        <v>0</v>
      </c>
      <c r="E76" s="60">
        <f t="shared" si="23"/>
        <v>0</v>
      </c>
      <c r="F76" s="60">
        <f t="shared" si="23"/>
        <v>1</v>
      </c>
      <c r="G76" s="60">
        <f t="shared" si="23"/>
        <v>2</v>
      </c>
      <c r="H76" s="60">
        <f t="shared" si="23"/>
        <v>6.4</v>
      </c>
      <c r="I76" s="60">
        <f t="shared" si="23"/>
        <v>23.6</v>
      </c>
      <c r="J76" s="60">
        <f t="shared" si="23"/>
        <v>51</v>
      </c>
      <c r="K76" s="60">
        <f t="shared" si="23"/>
        <v>84.6</v>
      </c>
      <c r="L76" s="60">
        <f t="shared" si="23"/>
        <v>124.4</v>
      </c>
      <c r="M76" s="60">
        <f t="shared" si="23"/>
        <v>142</v>
      </c>
      <c r="N76" s="60">
        <f t="shared" si="23"/>
        <v>151.6</v>
      </c>
      <c r="O76" s="60">
        <f t="shared" si="23"/>
        <v>145.6</v>
      </c>
      <c r="P76" s="60">
        <f t="shared" si="23"/>
        <v>106</v>
      </c>
      <c r="Q76" s="60">
        <f t="shared" si="23"/>
        <v>56.2</v>
      </c>
      <c r="R76" s="60">
        <f t="shared" si="23"/>
        <v>25.2</v>
      </c>
      <c r="S76" s="60">
        <f t="shared" si="23"/>
        <v>11.4</v>
      </c>
      <c r="T76" s="60">
        <f t="shared" si="23"/>
        <v>2.4</v>
      </c>
      <c r="U76" s="60">
        <f t="shared" si="23"/>
        <v>0</v>
      </c>
      <c r="V76" s="60"/>
      <c r="W76" s="112">
        <f t="shared" si="24"/>
        <v>55.720000000000006</v>
      </c>
    </row>
    <row r="77" spans="1:23" x14ac:dyDescent="0.2">
      <c r="A77" s="61" t="s">
        <v>86</v>
      </c>
      <c r="B77" s="60">
        <f t="shared" si="23"/>
        <v>901.6</v>
      </c>
      <c r="C77" s="60">
        <f t="shared" si="23"/>
        <v>0</v>
      </c>
      <c r="D77" s="60">
        <f t="shared" si="23"/>
        <v>0</v>
      </c>
      <c r="E77" s="60">
        <f t="shared" si="23"/>
        <v>0</v>
      </c>
      <c r="F77" s="60">
        <f t="shared" si="23"/>
        <v>0.6</v>
      </c>
      <c r="G77" s="60">
        <f t="shared" si="23"/>
        <v>2.6</v>
      </c>
      <c r="H77" s="60">
        <f t="shared" si="23"/>
        <v>5.4</v>
      </c>
      <c r="I77" s="60">
        <f t="shared" si="23"/>
        <v>23.2</v>
      </c>
      <c r="J77" s="60">
        <f t="shared" si="23"/>
        <v>48.6</v>
      </c>
      <c r="K77" s="60">
        <f t="shared" si="23"/>
        <v>83.2</v>
      </c>
      <c r="L77" s="60">
        <f t="shared" si="23"/>
        <v>119.6</v>
      </c>
      <c r="M77" s="60">
        <f t="shared" si="23"/>
        <v>140.4</v>
      </c>
      <c r="N77" s="60">
        <f t="shared" si="23"/>
        <v>142.19999999999999</v>
      </c>
      <c r="O77" s="60">
        <f t="shared" si="23"/>
        <v>142.80000000000001</v>
      </c>
      <c r="P77" s="60">
        <f t="shared" si="23"/>
        <v>100.4</v>
      </c>
      <c r="Q77" s="60">
        <f t="shared" si="23"/>
        <v>56.2</v>
      </c>
      <c r="R77" s="60">
        <f t="shared" si="23"/>
        <v>22.4</v>
      </c>
      <c r="S77" s="60">
        <f t="shared" si="23"/>
        <v>10.8</v>
      </c>
      <c r="T77" s="60">
        <f t="shared" si="23"/>
        <v>3</v>
      </c>
      <c r="U77" s="60">
        <f t="shared" si="23"/>
        <v>0.2</v>
      </c>
      <c r="V77" s="60"/>
      <c r="W77" s="112">
        <f t="shared" si="24"/>
        <v>55.720000000000006</v>
      </c>
    </row>
    <row r="78" spans="1:23" x14ac:dyDescent="0.2">
      <c r="A78" s="61" t="s">
        <v>87</v>
      </c>
      <c r="B78" s="60">
        <f t="shared" si="23"/>
        <v>882.6</v>
      </c>
      <c r="C78" s="60">
        <f t="shared" si="23"/>
        <v>0</v>
      </c>
      <c r="D78" s="60">
        <f t="shared" si="23"/>
        <v>0</v>
      </c>
      <c r="E78" s="60">
        <f t="shared" si="23"/>
        <v>0</v>
      </c>
      <c r="F78" s="60">
        <f t="shared" si="23"/>
        <v>0.4</v>
      </c>
      <c r="G78" s="60">
        <f t="shared" si="23"/>
        <v>2.4</v>
      </c>
      <c r="H78" s="60">
        <f t="shared" si="23"/>
        <v>7.2</v>
      </c>
      <c r="I78" s="60">
        <f t="shared" si="23"/>
        <v>21</v>
      </c>
      <c r="J78" s="60">
        <f t="shared" si="23"/>
        <v>47.2</v>
      </c>
      <c r="K78" s="60">
        <f t="shared" si="23"/>
        <v>81.599999999999994</v>
      </c>
      <c r="L78" s="60">
        <f t="shared" si="23"/>
        <v>111.4</v>
      </c>
      <c r="M78" s="60">
        <f t="shared" si="23"/>
        <v>138.6</v>
      </c>
      <c r="N78" s="60">
        <f t="shared" si="23"/>
        <v>140</v>
      </c>
      <c r="O78" s="60">
        <f t="shared" si="23"/>
        <v>142</v>
      </c>
      <c r="P78" s="60">
        <f t="shared" si="23"/>
        <v>101.6</v>
      </c>
      <c r="Q78" s="60">
        <f t="shared" si="23"/>
        <v>53.4</v>
      </c>
      <c r="R78" s="60">
        <f t="shared" si="23"/>
        <v>22</v>
      </c>
      <c r="S78" s="60">
        <f t="shared" si="23"/>
        <v>10.8</v>
      </c>
      <c r="T78" s="60">
        <f t="shared" si="23"/>
        <v>2.8</v>
      </c>
      <c r="U78" s="60">
        <f t="shared" si="23"/>
        <v>0.2</v>
      </c>
      <c r="V78" s="60"/>
      <c r="W78" s="112">
        <f t="shared" si="24"/>
        <v>55.819999999999993</v>
      </c>
    </row>
    <row r="79" spans="1:23" x14ac:dyDescent="0.2">
      <c r="A79" s="61" t="s">
        <v>88</v>
      </c>
      <c r="B79" s="60">
        <f t="shared" si="23"/>
        <v>838.6</v>
      </c>
      <c r="C79" s="60">
        <f t="shared" si="23"/>
        <v>0</v>
      </c>
      <c r="D79" s="60">
        <f t="shared" si="23"/>
        <v>0</v>
      </c>
      <c r="E79" s="60">
        <f t="shared" si="23"/>
        <v>0</v>
      </c>
      <c r="F79" s="60">
        <f t="shared" si="23"/>
        <v>0.4</v>
      </c>
      <c r="G79" s="60">
        <f t="shared" si="23"/>
        <v>2</v>
      </c>
      <c r="H79" s="60">
        <f t="shared" si="23"/>
        <v>6.6</v>
      </c>
      <c r="I79" s="60">
        <f t="shared" si="23"/>
        <v>19.8</v>
      </c>
      <c r="J79" s="60">
        <f t="shared" si="23"/>
        <v>42.6</v>
      </c>
      <c r="K79" s="60">
        <f t="shared" si="23"/>
        <v>74.599999999999994</v>
      </c>
      <c r="L79" s="60">
        <f t="shared" si="23"/>
        <v>101.6</v>
      </c>
      <c r="M79" s="60">
        <f t="shared" si="23"/>
        <v>130.19999999999999</v>
      </c>
      <c r="N79" s="60">
        <f t="shared" si="23"/>
        <v>134.19999999999999</v>
      </c>
      <c r="O79" s="60">
        <f t="shared" si="23"/>
        <v>135.19999999999999</v>
      </c>
      <c r="P79" s="60">
        <f t="shared" si="23"/>
        <v>98.2</v>
      </c>
      <c r="Q79" s="60">
        <f t="shared" si="23"/>
        <v>54.6</v>
      </c>
      <c r="R79" s="60">
        <f t="shared" si="23"/>
        <v>22.6</v>
      </c>
      <c r="S79" s="60">
        <f t="shared" si="23"/>
        <v>12.8</v>
      </c>
      <c r="T79" s="60">
        <f t="shared" si="23"/>
        <v>2.6</v>
      </c>
      <c r="U79" s="60">
        <f t="shared" si="23"/>
        <v>0.6</v>
      </c>
      <c r="V79" s="60"/>
      <c r="W79" s="112">
        <f t="shared" si="24"/>
        <v>56.260000000000005</v>
      </c>
    </row>
    <row r="80" spans="1:23" x14ac:dyDescent="0.2">
      <c r="A80" s="61" t="s">
        <v>89</v>
      </c>
      <c r="B80" s="60">
        <f t="shared" si="23"/>
        <v>791.8</v>
      </c>
      <c r="C80" s="60">
        <f t="shared" si="23"/>
        <v>0</v>
      </c>
      <c r="D80" s="60">
        <f t="shared" si="23"/>
        <v>0</v>
      </c>
      <c r="E80" s="60">
        <f t="shared" si="23"/>
        <v>0</v>
      </c>
      <c r="F80" s="60">
        <f t="shared" si="23"/>
        <v>0.4</v>
      </c>
      <c r="G80" s="60">
        <f t="shared" si="23"/>
        <v>1.8</v>
      </c>
      <c r="H80" s="60">
        <f t="shared" si="23"/>
        <v>8</v>
      </c>
      <c r="I80" s="60">
        <f t="shared" si="23"/>
        <v>18</v>
      </c>
      <c r="J80" s="60">
        <f t="shared" si="23"/>
        <v>40</v>
      </c>
      <c r="K80" s="60">
        <f t="shared" si="23"/>
        <v>67.2</v>
      </c>
      <c r="L80" s="60">
        <f t="shared" si="23"/>
        <v>97.6</v>
      </c>
      <c r="M80" s="60">
        <f t="shared" si="23"/>
        <v>117.6</v>
      </c>
      <c r="N80" s="60">
        <f t="shared" si="23"/>
        <v>121.4</v>
      </c>
      <c r="O80" s="60">
        <f t="shared" si="23"/>
        <v>130.4</v>
      </c>
      <c r="P80" s="60">
        <f t="shared" si="23"/>
        <v>97.6</v>
      </c>
      <c r="Q80" s="60">
        <f t="shared" si="23"/>
        <v>51.4</v>
      </c>
      <c r="R80" s="60">
        <f t="shared" si="23"/>
        <v>23</v>
      </c>
      <c r="S80" s="60">
        <f t="shared" si="23"/>
        <v>13.6</v>
      </c>
      <c r="T80" s="60">
        <f t="shared" si="23"/>
        <v>3</v>
      </c>
      <c r="U80" s="60">
        <f t="shared" si="23"/>
        <v>0.8</v>
      </c>
      <c r="V80" s="60"/>
      <c r="W80" s="112">
        <f t="shared" si="24"/>
        <v>56.5</v>
      </c>
    </row>
    <row r="81" spans="1:23" x14ac:dyDescent="0.2">
      <c r="A81" s="61" t="s">
        <v>90</v>
      </c>
      <c r="B81" s="60">
        <f t="shared" si="23"/>
        <v>747.4</v>
      </c>
      <c r="C81" s="60">
        <f t="shared" si="23"/>
        <v>0</v>
      </c>
      <c r="D81" s="60">
        <f t="shared" si="23"/>
        <v>0</v>
      </c>
      <c r="E81" s="60">
        <f t="shared" si="23"/>
        <v>0</v>
      </c>
      <c r="F81" s="60">
        <f t="shared" si="23"/>
        <v>0</v>
      </c>
      <c r="G81" s="60">
        <f t="shared" si="23"/>
        <v>1.8</v>
      </c>
      <c r="H81" s="60">
        <f t="shared" si="23"/>
        <v>7.8</v>
      </c>
      <c r="I81" s="60">
        <f t="shared" si="23"/>
        <v>17.8</v>
      </c>
      <c r="J81" s="60">
        <f t="shared" si="23"/>
        <v>35.6</v>
      </c>
      <c r="K81" s="60">
        <f t="shared" si="23"/>
        <v>63</v>
      </c>
      <c r="L81" s="60">
        <f t="shared" si="23"/>
        <v>90.6</v>
      </c>
      <c r="M81" s="60">
        <f t="shared" si="23"/>
        <v>112.8</v>
      </c>
      <c r="N81" s="60">
        <f t="shared" si="23"/>
        <v>114.6</v>
      </c>
      <c r="O81" s="60">
        <f t="shared" si="23"/>
        <v>121.8</v>
      </c>
      <c r="P81" s="60">
        <f t="shared" si="23"/>
        <v>89.6</v>
      </c>
      <c r="Q81" s="60">
        <f t="shared" si="23"/>
        <v>50.2</v>
      </c>
      <c r="R81" s="60">
        <f t="shared" si="23"/>
        <v>23.6</v>
      </c>
      <c r="S81" s="60">
        <f t="shared" si="23"/>
        <v>12.8</v>
      </c>
      <c r="T81" s="60">
        <f t="shared" si="23"/>
        <v>4</v>
      </c>
      <c r="U81" s="60">
        <f t="shared" si="23"/>
        <v>1.4</v>
      </c>
      <c r="V81" s="60"/>
      <c r="W81" s="112">
        <f t="shared" si="24"/>
        <v>56.64</v>
      </c>
    </row>
    <row r="82" spans="1:23" x14ac:dyDescent="0.2">
      <c r="A82" s="61" t="s">
        <v>91</v>
      </c>
      <c r="B82" s="60">
        <f t="shared" si="23"/>
        <v>732.6</v>
      </c>
      <c r="C82" s="60">
        <f t="shared" si="23"/>
        <v>0</v>
      </c>
      <c r="D82" s="60">
        <f t="shared" si="23"/>
        <v>0</v>
      </c>
      <c r="E82" s="60">
        <f t="shared" si="23"/>
        <v>0</v>
      </c>
      <c r="F82" s="60">
        <f t="shared" si="23"/>
        <v>0</v>
      </c>
      <c r="G82" s="60">
        <f t="shared" si="23"/>
        <v>1</v>
      </c>
      <c r="H82" s="60">
        <f t="shared" si="23"/>
        <v>8</v>
      </c>
      <c r="I82" s="60">
        <f t="shared" si="23"/>
        <v>14.8</v>
      </c>
      <c r="J82" s="60">
        <f t="shared" si="23"/>
        <v>34.6</v>
      </c>
      <c r="K82" s="60">
        <f t="shared" si="23"/>
        <v>56.8</v>
      </c>
      <c r="L82" s="60">
        <f t="shared" si="23"/>
        <v>88.2</v>
      </c>
      <c r="M82" s="60">
        <f t="shared" si="23"/>
        <v>108.2</v>
      </c>
      <c r="N82" s="60">
        <f t="shared" si="23"/>
        <v>113.8</v>
      </c>
      <c r="O82" s="60">
        <f t="shared" si="23"/>
        <v>116.8</v>
      </c>
      <c r="P82" s="60">
        <f t="shared" si="23"/>
        <v>91</v>
      </c>
      <c r="Q82" s="60">
        <f t="shared" si="23"/>
        <v>54.4</v>
      </c>
      <c r="R82" s="60">
        <f t="shared" si="23"/>
        <v>26.4</v>
      </c>
      <c r="S82" s="60">
        <f t="shared" si="23"/>
        <v>14</v>
      </c>
      <c r="T82" s="60">
        <f t="shared" si="23"/>
        <v>3.4</v>
      </c>
      <c r="U82" s="60">
        <f t="shared" si="23"/>
        <v>1.2</v>
      </c>
      <c r="V82" s="60"/>
      <c r="W82" s="112">
        <f t="shared" si="24"/>
        <v>57.120000000000005</v>
      </c>
    </row>
    <row r="83" spans="1:23" x14ac:dyDescent="0.2">
      <c r="A83" s="61" t="s">
        <v>92</v>
      </c>
      <c r="B83" s="60">
        <f t="shared" si="23"/>
        <v>709.2</v>
      </c>
      <c r="C83" s="60">
        <f t="shared" si="23"/>
        <v>0</v>
      </c>
      <c r="D83" s="60">
        <f t="shared" si="23"/>
        <v>0</v>
      </c>
      <c r="E83" s="60">
        <f t="shared" si="23"/>
        <v>0</v>
      </c>
      <c r="F83" s="60">
        <f t="shared" si="23"/>
        <v>0</v>
      </c>
      <c r="G83" s="60">
        <f t="shared" si="23"/>
        <v>0.6</v>
      </c>
      <c r="H83" s="60">
        <f t="shared" si="23"/>
        <v>6.8</v>
      </c>
      <c r="I83" s="60">
        <f t="shared" si="23"/>
        <v>14.4</v>
      </c>
      <c r="J83" s="60">
        <f t="shared" si="23"/>
        <v>31.6</v>
      </c>
      <c r="K83" s="60">
        <f t="shared" si="23"/>
        <v>50.8</v>
      </c>
      <c r="L83" s="60">
        <f t="shared" si="23"/>
        <v>86.2</v>
      </c>
      <c r="M83" s="60">
        <f t="shared" si="23"/>
        <v>102.2</v>
      </c>
      <c r="N83" s="60">
        <f t="shared" si="23"/>
        <v>108</v>
      </c>
      <c r="O83" s="60">
        <f t="shared" si="23"/>
        <v>112.2</v>
      </c>
      <c r="P83" s="60">
        <f t="shared" si="23"/>
        <v>92.8</v>
      </c>
      <c r="Q83" s="60">
        <f t="shared" si="23"/>
        <v>55.2</v>
      </c>
      <c r="R83" s="60">
        <f t="shared" si="23"/>
        <v>29.4</v>
      </c>
      <c r="S83" s="60">
        <f t="shared" si="23"/>
        <v>14.2</v>
      </c>
      <c r="T83" s="60">
        <f t="shared" si="23"/>
        <v>3.6</v>
      </c>
      <c r="U83" s="60">
        <f t="shared" si="23"/>
        <v>1.2</v>
      </c>
      <c r="V83" s="60"/>
      <c r="W83" s="112">
        <f t="shared" si="24"/>
        <v>57.58</v>
      </c>
    </row>
    <row r="84" spans="1:23" x14ac:dyDescent="0.2">
      <c r="A84" s="61" t="s">
        <v>93</v>
      </c>
      <c r="B84" s="60">
        <f t="shared" si="23"/>
        <v>716.8</v>
      </c>
      <c r="C84" s="60">
        <f t="shared" si="23"/>
        <v>0</v>
      </c>
      <c r="D84" s="60">
        <f t="shared" si="23"/>
        <v>0</v>
      </c>
      <c r="E84" s="60">
        <f t="shared" si="23"/>
        <v>0</v>
      </c>
      <c r="F84" s="60">
        <f t="shared" si="23"/>
        <v>0</v>
      </c>
      <c r="G84" s="60">
        <f t="shared" si="23"/>
        <v>0.6</v>
      </c>
      <c r="H84" s="60">
        <f t="shared" si="23"/>
        <v>7.6</v>
      </c>
      <c r="I84" s="60">
        <f t="shared" si="23"/>
        <v>14.2</v>
      </c>
      <c r="J84" s="60">
        <f t="shared" si="23"/>
        <v>27.2</v>
      </c>
      <c r="K84" s="60">
        <f t="shared" si="23"/>
        <v>48.6</v>
      </c>
      <c r="L84" s="60">
        <f t="shared" si="23"/>
        <v>86</v>
      </c>
      <c r="M84" s="60">
        <f t="shared" si="23"/>
        <v>104.2</v>
      </c>
      <c r="N84" s="60">
        <f t="shared" si="23"/>
        <v>108.8</v>
      </c>
      <c r="O84" s="60">
        <f t="shared" si="23"/>
        <v>111.8</v>
      </c>
      <c r="P84" s="60">
        <f t="shared" si="23"/>
        <v>97</v>
      </c>
      <c r="Q84" s="60">
        <f t="shared" si="23"/>
        <v>56</v>
      </c>
      <c r="R84" s="60">
        <f t="shared" si="23"/>
        <v>34.200000000000003</v>
      </c>
      <c r="S84" s="60">
        <f t="shared" si="23"/>
        <v>15.6</v>
      </c>
      <c r="T84" s="60">
        <f t="shared" si="23"/>
        <v>4.2</v>
      </c>
      <c r="U84" s="60">
        <f t="shared" si="23"/>
        <v>0.8</v>
      </c>
      <c r="V84" s="60"/>
      <c r="W84" s="112">
        <f t="shared" si="24"/>
        <v>57.92</v>
      </c>
    </row>
    <row r="85" spans="1:23" x14ac:dyDescent="0.2">
      <c r="A85" s="61" t="s">
        <v>134</v>
      </c>
      <c r="B85" s="60">
        <f t="shared" si="23"/>
        <v>740.6</v>
      </c>
      <c r="C85" s="60">
        <f t="shared" si="23"/>
        <v>0</v>
      </c>
      <c r="D85" s="60">
        <f t="shared" si="23"/>
        <v>0</v>
      </c>
      <c r="E85" s="60">
        <f t="shared" si="23"/>
        <v>0</v>
      </c>
      <c r="F85" s="60">
        <f t="shared" si="23"/>
        <v>0</v>
      </c>
      <c r="G85" s="60">
        <f t="shared" si="23"/>
        <v>0.4</v>
      </c>
      <c r="H85" s="60">
        <f t="shared" si="23"/>
        <v>6.6</v>
      </c>
      <c r="I85" s="60">
        <f t="shared" si="23"/>
        <v>13.4</v>
      </c>
      <c r="J85" s="60">
        <f t="shared" si="23"/>
        <v>27</v>
      </c>
      <c r="K85" s="60">
        <f t="shared" si="23"/>
        <v>46.2</v>
      </c>
      <c r="L85" s="60">
        <f t="shared" si="23"/>
        <v>85.8</v>
      </c>
      <c r="M85" s="60">
        <f t="shared" si="23"/>
        <v>107.6</v>
      </c>
      <c r="N85" s="60">
        <f t="shared" si="23"/>
        <v>113</v>
      </c>
      <c r="O85" s="60">
        <f t="shared" si="23"/>
        <v>111.8</v>
      </c>
      <c r="P85" s="60">
        <f t="shared" si="23"/>
        <v>105</v>
      </c>
      <c r="Q85" s="60">
        <f t="shared" ref="Q85:U86" si="25">AVERAGE(Q42:Q46)</f>
        <v>63.4</v>
      </c>
      <c r="R85" s="60">
        <f t="shared" si="25"/>
        <v>39.4</v>
      </c>
      <c r="S85" s="60">
        <f t="shared" si="25"/>
        <v>16.2</v>
      </c>
      <c r="T85" s="60">
        <f t="shared" si="25"/>
        <v>4.2</v>
      </c>
      <c r="U85" s="60">
        <f t="shared" si="25"/>
        <v>0.6</v>
      </c>
      <c r="V85" s="60"/>
      <c r="W85" s="112">
        <f t="shared" si="24"/>
        <v>58.440000000000012</v>
      </c>
    </row>
    <row r="86" spans="1:23" x14ac:dyDescent="0.2">
      <c r="A86" s="61" t="s">
        <v>226</v>
      </c>
      <c r="B86" s="60">
        <f t="shared" ref="B86:P86" si="26">AVERAGE(B43:B47)</f>
        <v>754.2</v>
      </c>
      <c r="C86" s="60">
        <f t="shared" si="26"/>
        <v>0</v>
      </c>
      <c r="D86" s="60">
        <f t="shared" si="26"/>
        <v>0</v>
      </c>
      <c r="E86" s="60">
        <f t="shared" si="26"/>
        <v>0</v>
      </c>
      <c r="F86" s="60">
        <f t="shared" si="26"/>
        <v>0.2</v>
      </c>
      <c r="G86" s="60">
        <f t="shared" si="26"/>
        <v>0.2</v>
      </c>
      <c r="H86" s="60">
        <f t="shared" si="26"/>
        <v>5.4</v>
      </c>
      <c r="I86" s="60">
        <f t="shared" si="26"/>
        <v>11.2</v>
      </c>
      <c r="J86" s="60">
        <f t="shared" si="26"/>
        <v>27.6</v>
      </c>
      <c r="K86" s="60">
        <f t="shared" si="26"/>
        <v>44</v>
      </c>
      <c r="L86" s="60">
        <f t="shared" si="26"/>
        <v>83.4</v>
      </c>
      <c r="M86" s="60">
        <f t="shared" si="26"/>
        <v>102.8</v>
      </c>
      <c r="N86" s="60">
        <f t="shared" si="26"/>
        <v>119</v>
      </c>
      <c r="O86" s="60">
        <f t="shared" si="26"/>
        <v>111</v>
      </c>
      <c r="P86" s="60">
        <f t="shared" si="26"/>
        <v>113.6</v>
      </c>
      <c r="Q86" s="60">
        <f t="shared" si="25"/>
        <v>72.2</v>
      </c>
      <c r="R86" s="60">
        <f t="shared" si="25"/>
        <v>40.799999999999997</v>
      </c>
      <c r="S86" s="60">
        <f t="shared" si="25"/>
        <v>17.8</v>
      </c>
      <c r="T86" s="60">
        <f t="shared" si="25"/>
        <v>4.2</v>
      </c>
      <c r="U86" s="60">
        <f t="shared" si="25"/>
        <v>0.8</v>
      </c>
      <c r="V86" s="60"/>
      <c r="W86" s="112">
        <f t="shared" si="24"/>
        <v>59.06</v>
      </c>
    </row>
    <row r="87" spans="1:23" ht="13.5" thickBot="1" x14ac:dyDescent="0.25">
      <c r="A87" s="62"/>
      <c r="B87" s="63"/>
      <c r="C87" s="63"/>
      <c r="D87" s="63"/>
      <c r="E87" s="63"/>
      <c r="F87" s="63"/>
      <c r="G87" s="63"/>
      <c r="H87" s="63"/>
      <c r="I87" s="63"/>
      <c r="J87" s="63"/>
      <c r="K87" s="63"/>
      <c r="L87" s="63"/>
      <c r="M87" s="63"/>
      <c r="N87" s="63"/>
      <c r="O87" s="63"/>
      <c r="P87" s="63"/>
      <c r="Q87" s="63"/>
      <c r="R87" s="63"/>
      <c r="S87" s="63"/>
      <c r="T87" s="63"/>
      <c r="U87" s="63"/>
      <c r="V87" s="59"/>
      <c r="W87" s="63"/>
    </row>
    <row r="88" spans="1:23" x14ac:dyDescent="0.2">
      <c r="A88" s="64"/>
      <c r="B88" s="59"/>
      <c r="C88" s="59"/>
      <c r="D88" s="59"/>
      <c r="E88" s="59"/>
      <c r="F88" s="59"/>
      <c r="G88" s="59"/>
      <c r="H88" s="59"/>
      <c r="I88" s="59"/>
      <c r="J88" s="59"/>
      <c r="K88" s="59"/>
      <c r="L88" s="59"/>
      <c r="M88" s="59"/>
      <c r="N88" s="59"/>
      <c r="O88" s="59"/>
      <c r="P88" s="59"/>
      <c r="Q88" s="59"/>
      <c r="R88" s="59"/>
      <c r="S88" s="59"/>
      <c r="T88" s="59"/>
      <c r="U88" s="59"/>
      <c r="V88" s="59"/>
      <c r="W88" s="59"/>
    </row>
    <row r="89" spans="1:23" x14ac:dyDescent="0.2">
      <c r="A89" s="182" t="s">
        <v>222</v>
      </c>
      <c r="B89" s="182"/>
      <c r="C89" s="100"/>
      <c r="D89" s="100"/>
      <c r="E89" s="65"/>
      <c r="F89" s="65"/>
      <c r="G89" s="65"/>
      <c r="H89" s="65"/>
      <c r="I89" s="65"/>
      <c r="J89" s="65"/>
      <c r="K89" s="65"/>
      <c r="L89" s="65"/>
      <c r="M89" s="65"/>
      <c r="N89" s="65"/>
      <c r="O89" s="65"/>
      <c r="P89" s="65"/>
      <c r="Q89" s="65"/>
      <c r="R89" s="65"/>
      <c r="S89" s="65"/>
      <c r="T89" s="65"/>
      <c r="U89" s="65"/>
      <c r="V89" s="65"/>
      <c r="W89" s="65"/>
    </row>
  </sheetData>
  <mergeCells count="26">
    <mergeCell ref="B4:U4"/>
    <mergeCell ref="A1:Q2"/>
    <mergeCell ref="A89:B89"/>
    <mergeCell ref="S1:U1"/>
    <mergeCell ref="A49:C49"/>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W5:W6"/>
  </mergeCells>
  <phoneticPr fontId="4" type="noConversion"/>
  <hyperlinks>
    <hyperlink ref="R2:S2" location="Contents!A1" display="Back to Contents"/>
    <hyperlink ref="S1" location="Contents!A1" display="back to contents"/>
  </hyperlinks>
  <pageMargins left="0.70866141732283472" right="0.70866141732283472" top="0.74803149606299213" bottom="0.74803149606299213" header="0.31496062992125984" footer="0.31496062992125984"/>
  <pageSetup paperSize="9" scale="81" fitToWidth="0" orientation="landscape" r:id="rId1"/>
  <headerFooter>
    <oddFooter>&amp;L&amp;F     &amp;A</oddFooter>
  </headerFooter>
  <ignoredErrors>
    <ignoredError sqref="B72:U84 B85:U85 W72:W85 B51:W71 B86:W8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election sqref="A1:Q2"/>
    </sheetView>
  </sheetViews>
  <sheetFormatPr defaultRowHeight="12.75" x14ac:dyDescent="0.2"/>
  <cols>
    <col min="1" max="1" width="14.85546875" style="20" customWidth="1"/>
    <col min="2" max="2" width="8.5703125" style="20" customWidth="1"/>
    <col min="3" max="21" width="6.42578125" style="20" customWidth="1"/>
    <col min="22" max="22" width="3.7109375" style="20" customWidth="1"/>
    <col min="23" max="23" width="9.7109375" style="20" customWidth="1"/>
    <col min="24" max="24" width="3.7109375" style="20" customWidth="1"/>
    <col min="25" max="25" width="13.85546875" style="20" customWidth="1"/>
    <col min="26" max="16384" width="9.140625" style="20"/>
  </cols>
  <sheetData>
    <row r="1" spans="1:25" s="150" customFormat="1" ht="18" customHeight="1" x14ac:dyDescent="0.25">
      <c r="A1" s="181" t="s">
        <v>229</v>
      </c>
      <c r="B1" s="181"/>
      <c r="C1" s="181"/>
      <c r="D1" s="181"/>
      <c r="E1" s="181"/>
      <c r="F1" s="181"/>
      <c r="G1" s="181"/>
      <c r="H1" s="181"/>
      <c r="I1" s="181"/>
      <c r="J1" s="181"/>
      <c r="K1" s="181"/>
      <c r="L1" s="181"/>
      <c r="M1" s="181"/>
      <c r="N1" s="181"/>
      <c r="O1" s="181"/>
      <c r="P1" s="181"/>
      <c r="Q1" s="181"/>
      <c r="R1" s="85"/>
      <c r="S1" s="152" t="s">
        <v>208</v>
      </c>
      <c r="T1" s="152"/>
      <c r="U1" s="152"/>
      <c r="V1" s="149"/>
    </row>
    <row r="2" spans="1:25" s="150" customFormat="1" ht="15" customHeight="1" x14ac:dyDescent="0.2">
      <c r="A2" s="181"/>
      <c r="B2" s="181"/>
      <c r="C2" s="181"/>
      <c r="D2" s="181"/>
      <c r="E2" s="181"/>
      <c r="F2" s="181"/>
      <c r="G2" s="181"/>
      <c r="H2" s="181"/>
      <c r="I2" s="181"/>
      <c r="J2" s="181"/>
      <c r="K2" s="181"/>
      <c r="L2" s="181"/>
      <c r="M2" s="181"/>
      <c r="N2" s="181"/>
      <c r="O2" s="181"/>
      <c r="P2" s="181"/>
      <c r="Q2" s="181"/>
      <c r="W2" s="141"/>
      <c r="X2" s="141"/>
      <c r="Y2" s="141"/>
    </row>
    <row r="3" spans="1:25" ht="15" customHeight="1" x14ac:dyDescent="0.25">
      <c r="A3" s="66"/>
      <c r="B3" s="66"/>
      <c r="C3" s="56"/>
      <c r="D3" s="56"/>
      <c r="E3" s="55"/>
      <c r="F3" s="55"/>
      <c r="G3" s="55"/>
      <c r="H3" s="55"/>
      <c r="I3" s="55"/>
      <c r="J3" s="55"/>
      <c r="K3" s="55"/>
      <c r="L3" s="55"/>
      <c r="M3" s="55"/>
      <c r="N3" s="55"/>
      <c r="O3" s="55"/>
      <c r="P3" s="55"/>
      <c r="Q3" s="55"/>
      <c r="R3" s="55"/>
      <c r="S3" s="55"/>
      <c r="T3" s="55"/>
      <c r="U3" s="67"/>
    </row>
    <row r="4" spans="1:25" ht="15.75" customHeight="1" thickBot="1" x14ac:dyDescent="0.25">
      <c r="A4" s="34"/>
      <c r="B4" s="180" t="s">
        <v>19</v>
      </c>
      <c r="C4" s="180"/>
      <c r="D4" s="180"/>
      <c r="E4" s="180"/>
      <c r="F4" s="180"/>
      <c r="G4" s="180"/>
      <c r="H4" s="180"/>
      <c r="I4" s="180"/>
      <c r="J4" s="180"/>
      <c r="K4" s="180"/>
      <c r="L4" s="180"/>
      <c r="M4" s="180"/>
      <c r="N4" s="180"/>
      <c r="O4" s="180"/>
      <c r="P4" s="180"/>
      <c r="Q4" s="180"/>
      <c r="R4" s="180"/>
      <c r="S4" s="180"/>
      <c r="T4" s="180"/>
      <c r="U4" s="180"/>
      <c r="W4" s="107"/>
    </row>
    <row r="5" spans="1:25" ht="15.75" customHeight="1" x14ac:dyDescent="0.2">
      <c r="A5" s="34"/>
      <c r="B5" s="176" t="s">
        <v>95</v>
      </c>
      <c r="C5" s="176" t="s">
        <v>94</v>
      </c>
      <c r="D5" s="184" t="s">
        <v>63</v>
      </c>
      <c r="E5" s="186" t="s">
        <v>4</v>
      </c>
      <c r="F5" s="176" t="s">
        <v>5</v>
      </c>
      <c r="G5" s="176" t="s">
        <v>6</v>
      </c>
      <c r="H5" s="176" t="s">
        <v>7</v>
      </c>
      <c r="I5" s="176" t="s">
        <v>8</v>
      </c>
      <c r="J5" s="176" t="s">
        <v>9</v>
      </c>
      <c r="K5" s="176" t="s">
        <v>10</v>
      </c>
      <c r="L5" s="176" t="s">
        <v>11</v>
      </c>
      <c r="M5" s="176" t="s">
        <v>12</v>
      </c>
      <c r="N5" s="176" t="s">
        <v>13</v>
      </c>
      <c r="O5" s="176" t="s">
        <v>14</v>
      </c>
      <c r="P5" s="176" t="s">
        <v>15</v>
      </c>
      <c r="Q5" s="176" t="s">
        <v>16</v>
      </c>
      <c r="R5" s="176" t="s">
        <v>17</v>
      </c>
      <c r="S5" s="176" t="s">
        <v>18</v>
      </c>
      <c r="T5" s="176" t="s">
        <v>77</v>
      </c>
      <c r="U5" s="176" t="s">
        <v>78</v>
      </c>
      <c r="V5" s="105"/>
      <c r="W5" s="178" t="s">
        <v>138</v>
      </c>
    </row>
    <row r="6" spans="1:25" ht="13.5" thickBot="1" x14ac:dyDescent="0.25">
      <c r="A6" s="58"/>
      <c r="B6" s="177"/>
      <c r="C6" s="177"/>
      <c r="D6" s="185"/>
      <c r="E6" s="187"/>
      <c r="F6" s="177"/>
      <c r="G6" s="177"/>
      <c r="H6" s="177"/>
      <c r="I6" s="177"/>
      <c r="J6" s="177"/>
      <c r="K6" s="177"/>
      <c r="L6" s="177"/>
      <c r="M6" s="177"/>
      <c r="N6" s="177"/>
      <c r="O6" s="177"/>
      <c r="P6" s="177"/>
      <c r="Q6" s="177"/>
      <c r="R6" s="177"/>
      <c r="S6" s="177"/>
      <c r="T6" s="177"/>
      <c r="U6" s="177"/>
      <c r="V6" s="106"/>
      <c r="W6" s="179"/>
    </row>
    <row r="7" spans="1:25" x14ac:dyDescent="0.2">
      <c r="A7" s="58" t="s">
        <v>1</v>
      </c>
      <c r="B7" s="34"/>
      <c r="C7" s="34"/>
      <c r="D7" s="34"/>
      <c r="E7" s="34"/>
      <c r="F7" s="34"/>
      <c r="G7" s="34"/>
      <c r="H7" s="34"/>
      <c r="I7" s="34"/>
      <c r="J7" s="34"/>
      <c r="K7" s="34"/>
      <c r="L7" s="34"/>
      <c r="M7" s="34"/>
      <c r="N7" s="34"/>
      <c r="O7" s="34"/>
      <c r="P7" s="34"/>
      <c r="Q7" s="34"/>
      <c r="R7" s="34"/>
      <c r="S7" s="34"/>
      <c r="T7" s="34"/>
      <c r="U7" s="34"/>
    </row>
    <row r="8" spans="1:25" x14ac:dyDescent="0.2">
      <c r="A8" s="35">
        <v>1979</v>
      </c>
      <c r="B8" s="34">
        <v>122</v>
      </c>
      <c r="C8" s="34">
        <v>0</v>
      </c>
      <c r="D8" s="34">
        <v>0</v>
      </c>
      <c r="E8" s="34">
        <v>0</v>
      </c>
      <c r="F8" s="34">
        <v>0</v>
      </c>
      <c r="G8" s="34">
        <v>0</v>
      </c>
      <c r="H8" s="34">
        <v>1</v>
      </c>
      <c r="I8" s="34">
        <v>2</v>
      </c>
      <c r="J8" s="34">
        <v>10</v>
      </c>
      <c r="K8" s="34">
        <v>20</v>
      </c>
      <c r="L8" s="34">
        <v>15</v>
      </c>
      <c r="M8" s="34">
        <v>17</v>
      </c>
      <c r="N8" s="34">
        <v>26</v>
      </c>
      <c r="O8" s="34">
        <v>15</v>
      </c>
      <c r="P8" s="34">
        <v>5</v>
      </c>
      <c r="Q8" s="34">
        <v>5</v>
      </c>
      <c r="R8" s="34">
        <v>3</v>
      </c>
      <c r="S8" s="34">
        <v>1</v>
      </c>
      <c r="T8" s="34">
        <v>2</v>
      </c>
      <c r="U8" s="34">
        <v>0</v>
      </c>
      <c r="W8" s="111">
        <v>53.5</v>
      </c>
    </row>
    <row r="9" spans="1:25" x14ac:dyDescent="0.2">
      <c r="A9" s="35">
        <v>1980</v>
      </c>
      <c r="B9" s="34">
        <v>125</v>
      </c>
      <c r="C9" s="34">
        <v>0</v>
      </c>
      <c r="D9" s="34">
        <v>0</v>
      </c>
      <c r="E9" s="34">
        <v>0</v>
      </c>
      <c r="F9" s="34">
        <v>0</v>
      </c>
      <c r="G9" s="34">
        <v>1</v>
      </c>
      <c r="H9" s="34">
        <v>2</v>
      </c>
      <c r="I9" s="34">
        <v>6</v>
      </c>
      <c r="J9" s="34">
        <v>11</v>
      </c>
      <c r="K9" s="34">
        <v>13</v>
      </c>
      <c r="L9" s="34">
        <v>15</v>
      </c>
      <c r="M9" s="34">
        <v>22</v>
      </c>
      <c r="N9" s="34">
        <v>16</v>
      </c>
      <c r="O9" s="34">
        <v>22</v>
      </c>
      <c r="P9" s="34">
        <v>12</v>
      </c>
      <c r="Q9" s="34">
        <v>2</v>
      </c>
      <c r="R9" s="34">
        <v>2</v>
      </c>
      <c r="S9" s="34">
        <v>1</v>
      </c>
      <c r="T9" s="34">
        <v>0</v>
      </c>
      <c r="U9" s="34">
        <v>0</v>
      </c>
      <c r="W9" s="111">
        <v>52.8</v>
      </c>
    </row>
    <row r="10" spans="1:25" x14ac:dyDescent="0.2">
      <c r="A10" s="35">
        <v>1981</v>
      </c>
      <c r="B10" s="34">
        <v>101</v>
      </c>
      <c r="C10" s="34">
        <v>0</v>
      </c>
      <c r="D10" s="34">
        <v>0</v>
      </c>
      <c r="E10" s="34">
        <v>0</v>
      </c>
      <c r="F10" s="34">
        <v>0</v>
      </c>
      <c r="G10" s="34">
        <v>0</v>
      </c>
      <c r="H10" s="34">
        <v>2</v>
      </c>
      <c r="I10" s="34">
        <v>3</v>
      </c>
      <c r="J10" s="34">
        <v>4</v>
      </c>
      <c r="K10" s="34">
        <v>9</v>
      </c>
      <c r="L10" s="34">
        <v>12</v>
      </c>
      <c r="M10" s="34">
        <v>14</v>
      </c>
      <c r="N10" s="34">
        <v>21</v>
      </c>
      <c r="O10" s="34">
        <v>18</v>
      </c>
      <c r="P10" s="34">
        <v>9</v>
      </c>
      <c r="Q10" s="34">
        <v>6</v>
      </c>
      <c r="R10" s="34">
        <v>2</v>
      </c>
      <c r="S10" s="34">
        <v>1</v>
      </c>
      <c r="T10" s="34">
        <v>0</v>
      </c>
      <c r="U10" s="34">
        <v>0</v>
      </c>
      <c r="W10" s="111">
        <v>55.4</v>
      </c>
    </row>
    <row r="11" spans="1:25" x14ac:dyDescent="0.2">
      <c r="A11" s="35">
        <v>1982</v>
      </c>
      <c r="B11" s="34">
        <v>112</v>
      </c>
      <c r="C11" s="34">
        <v>0</v>
      </c>
      <c r="D11" s="34">
        <v>0</v>
      </c>
      <c r="E11" s="34">
        <v>0</v>
      </c>
      <c r="F11" s="34">
        <v>0</v>
      </c>
      <c r="G11" s="34">
        <v>0</v>
      </c>
      <c r="H11" s="34">
        <v>1</v>
      </c>
      <c r="I11" s="34">
        <v>3</v>
      </c>
      <c r="J11" s="34">
        <v>3</v>
      </c>
      <c r="K11" s="34">
        <v>9</v>
      </c>
      <c r="L11" s="34">
        <v>18</v>
      </c>
      <c r="M11" s="34">
        <v>12</v>
      </c>
      <c r="N11" s="34">
        <v>27</v>
      </c>
      <c r="O11" s="34">
        <v>19</v>
      </c>
      <c r="P11" s="34">
        <v>12</v>
      </c>
      <c r="Q11" s="34">
        <v>7</v>
      </c>
      <c r="R11" s="34">
        <v>1</v>
      </c>
      <c r="S11" s="34">
        <v>0</v>
      </c>
      <c r="T11" s="34">
        <v>0</v>
      </c>
      <c r="U11" s="34">
        <v>0</v>
      </c>
      <c r="W11" s="111">
        <v>55.5</v>
      </c>
    </row>
    <row r="12" spans="1:25" x14ac:dyDescent="0.2">
      <c r="A12" s="35">
        <v>1983</v>
      </c>
      <c r="B12" s="34">
        <v>119</v>
      </c>
      <c r="C12" s="34">
        <v>0</v>
      </c>
      <c r="D12" s="34">
        <v>0</v>
      </c>
      <c r="E12" s="34">
        <v>0</v>
      </c>
      <c r="F12" s="34">
        <v>0</v>
      </c>
      <c r="G12" s="34">
        <v>0</v>
      </c>
      <c r="H12" s="34">
        <v>1</v>
      </c>
      <c r="I12" s="34">
        <v>2</v>
      </c>
      <c r="J12" s="34">
        <v>7</v>
      </c>
      <c r="K12" s="34">
        <v>11</v>
      </c>
      <c r="L12" s="34">
        <v>15</v>
      </c>
      <c r="M12" s="34">
        <v>24</v>
      </c>
      <c r="N12" s="34">
        <v>18</v>
      </c>
      <c r="O12" s="34">
        <v>16</v>
      </c>
      <c r="P12" s="34">
        <v>13</v>
      </c>
      <c r="Q12" s="34">
        <v>10</v>
      </c>
      <c r="R12" s="34">
        <v>0</v>
      </c>
      <c r="S12" s="34">
        <v>2</v>
      </c>
      <c r="T12" s="34">
        <v>0</v>
      </c>
      <c r="U12" s="34">
        <v>0</v>
      </c>
      <c r="W12" s="111">
        <v>55.3</v>
      </c>
    </row>
    <row r="13" spans="1:25" x14ac:dyDescent="0.2">
      <c r="A13" s="35">
        <v>1984</v>
      </c>
      <c r="B13" s="34">
        <v>145</v>
      </c>
      <c r="C13" s="34">
        <v>0</v>
      </c>
      <c r="D13" s="34">
        <v>0</v>
      </c>
      <c r="E13" s="34">
        <v>0</v>
      </c>
      <c r="F13" s="34">
        <v>0</v>
      </c>
      <c r="G13" s="34">
        <v>1</v>
      </c>
      <c r="H13" s="34">
        <v>2</v>
      </c>
      <c r="I13" s="34">
        <v>8</v>
      </c>
      <c r="J13" s="34">
        <v>6</v>
      </c>
      <c r="K13" s="34">
        <v>11</v>
      </c>
      <c r="L13" s="34">
        <v>23</v>
      </c>
      <c r="M13" s="34">
        <v>21</v>
      </c>
      <c r="N13" s="34">
        <v>21</v>
      </c>
      <c r="O13" s="34">
        <v>27</v>
      </c>
      <c r="P13" s="34">
        <v>10</v>
      </c>
      <c r="Q13" s="34">
        <v>8</v>
      </c>
      <c r="R13" s="34">
        <v>6</v>
      </c>
      <c r="S13" s="34">
        <v>1</v>
      </c>
      <c r="T13" s="34">
        <v>0</v>
      </c>
      <c r="U13" s="34">
        <v>0</v>
      </c>
      <c r="W13" s="111">
        <v>54.7</v>
      </c>
    </row>
    <row r="14" spans="1:25" x14ac:dyDescent="0.2">
      <c r="A14" s="35">
        <v>1985</v>
      </c>
      <c r="B14" s="34">
        <v>135</v>
      </c>
      <c r="C14" s="34">
        <v>0</v>
      </c>
      <c r="D14" s="34">
        <v>0</v>
      </c>
      <c r="E14" s="34">
        <v>0</v>
      </c>
      <c r="F14" s="34">
        <v>0</v>
      </c>
      <c r="G14" s="34">
        <v>2</v>
      </c>
      <c r="H14" s="34">
        <v>2</v>
      </c>
      <c r="I14" s="34">
        <v>3</v>
      </c>
      <c r="J14" s="34">
        <v>8</v>
      </c>
      <c r="K14" s="34">
        <v>6</v>
      </c>
      <c r="L14" s="34">
        <v>13</v>
      </c>
      <c r="M14" s="34">
        <v>23</v>
      </c>
      <c r="N14" s="34">
        <v>22</v>
      </c>
      <c r="O14" s="34">
        <v>26</v>
      </c>
      <c r="P14" s="34">
        <v>19</v>
      </c>
      <c r="Q14" s="34">
        <v>7</v>
      </c>
      <c r="R14" s="34">
        <v>2</v>
      </c>
      <c r="S14" s="34">
        <v>2</v>
      </c>
      <c r="T14" s="34">
        <v>0</v>
      </c>
      <c r="U14" s="34">
        <v>0</v>
      </c>
      <c r="W14" s="111">
        <v>56.2</v>
      </c>
    </row>
    <row r="15" spans="1:25" x14ac:dyDescent="0.2">
      <c r="A15" s="35">
        <v>1986</v>
      </c>
      <c r="B15" s="34">
        <v>127</v>
      </c>
      <c r="C15" s="34">
        <v>0</v>
      </c>
      <c r="D15" s="34">
        <v>0</v>
      </c>
      <c r="E15" s="34">
        <v>0</v>
      </c>
      <c r="F15" s="34">
        <v>0</v>
      </c>
      <c r="G15" s="34">
        <v>1</v>
      </c>
      <c r="H15" s="34">
        <v>1</v>
      </c>
      <c r="I15" s="34">
        <v>2</v>
      </c>
      <c r="J15" s="34">
        <v>14</v>
      </c>
      <c r="K15" s="34">
        <v>12</v>
      </c>
      <c r="L15" s="34">
        <v>10</v>
      </c>
      <c r="M15" s="34">
        <v>19</v>
      </c>
      <c r="N15" s="34">
        <v>21</v>
      </c>
      <c r="O15" s="34">
        <v>17</v>
      </c>
      <c r="P15" s="34">
        <v>15</v>
      </c>
      <c r="Q15" s="34">
        <v>11</v>
      </c>
      <c r="R15" s="34">
        <v>1</v>
      </c>
      <c r="S15" s="34">
        <v>3</v>
      </c>
      <c r="T15" s="34">
        <v>0</v>
      </c>
      <c r="U15" s="34">
        <v>0</v>
      </c>
      <c r="W15" s="111">
        <v>55.4</v>
      </c>
    </row>
    <row r="16" spans="1:25" x14ac:dyDescent="0.2">
      <c r="A16" s="35">
        <v>1987</v>
      </c>
      <c r="B16" s="34">
        <v>119</v>
      </c>
      <c r="C16" s="34">
        <v>0</v>
      </c>
      <c r="D16" s="34">
        <v>0</v>
      </c>
      <c r="E16" s="34">
        <v>0</v>
      </c>
      <c r="F16" s="34">
        <v>0</v>
      </c>
      <c r="G16" s="34">
        <v>0</v>
      </c>
      <c r="H16" s="34">
        <v>4</v>
      </c>
      <c r="I16" s="34">
        <v>4</v>
      </c>
      <c r="J16" s="34">
        <v>5</v>
      </c>
      <c r="K16" s="34">
        <v>7</v>
      </c>
      <c r="L16" s="34">
        <v>16</v>
      </c>
      <c r="M16" s="34">
        <v>25</v>
      </c>
      <c r="N16" s="34">
        <v>17</v>
      </c>
      <c r="O16" s="34">
        <v>12</v>
      </c>
      <c r="P16" s="34">
        <v>17</v>
      </c>
      <c r="Q16" s="34">
        <v>6</v>
      </c>
      <c r="R16" s="34">
        <v>4</v>
      </c>
      <c r="S16" s="34">
        <v>2</v>
      </c>
      <c r="T16" s="34">
        <v>0</v>
      </c>
      <c r="U16" s="34">
        <v>0</v>
      </c>
      <c r="W16" s="111">
        <v>55.1</v>
      </c>
    </row>
    <row r="17" spans="1:23" x14ac:dyDescent="0.2">
      <c r="A17" s="35">
        <v>1988</v>
      </c>
      <c r="B17" s="34">
        <v>130</v>
      </c>
      <c r="C17" s="34">
        <v>0</v>
      </c>
      <c r="D17" s="34">
        <v>0</v>
      </c>
      <c r="E17" s="34">
        <v>0</v>
      </c>
      <c r="F17" s="34">
        <v>0</v>
      </c>
      <c r="G17" s="34">
        <v>1</v>
      </c>
      <c r="H17" s="34">
        <v>0</v>
      </c>
      <c r="I17" s="34">
        <v>3</v>
      </c>
      <c r="J17" s="34">
        <v>11</v>
      </c>
      <c r="K17" s="34">
        <v>8</v>
      </c>
      <c r="L17" s="34">
        <v>16</v>
      </c>
      <c r="M17" s="34">
        <v>16</v>
      </c>
      <c r="N17" s="34">
        <v>23</v>
      </c>
      <c r="O17" s="34">
        <v>29</v>
      </c>
      <c r="P17" s="34">
        <v>16</v>
      </c>
      <c r="Q17" s="34">
        <v>2</v>
      </c>
      <c r="R17" s="34">
        <v>4</v>
      </c>
      <c r="S17" s="34">
        <v>1</v>
      </c>
      <c r="T17" s="34">
        <v>0</v>
      </c>
      <c r="U17" s="34">
        <v>0</v>
      </c>
      <c r="W17" s="111">
        <v>55.5</v>
      </c>
    </row>
    <row r="18" spans="1:23" x14ac:dyDescent="0.2">
      <c r="A18" s="35">
        <v>1989</v>
      </c>
      <c r="B18" s="34">
        <v>145</v>
      </c>
      <c r="C18" s="34">
        <v>0</v>
      </c>
      <c r="D18" s="34">
        <v>0</v>
      </c>
      <c r="E18" s="34">
        <v>0</v>
      </c>
      <c r="F18" s="34">
        <v>0</v>
      </c>
      <c r="G18" s="34">
        <v>0</v>
      </c>
      <c r="H18" s="34">
        <v>0</v>
      </c>
      <c r="I18" s="34">
        <v>2</v>
      </c>
      <c r="J18" s="34">
        <v>8</v>
      </c>
      <c r="K18" s="34">
        <v>9</v>
      </c>
      <c r="L18" s="34">
        <v>18</v>
      </c>
      <c r="M18" s="34">
        <v>19</v>
      </c>
      <c r="N18" s="34">
        <v>33</v>
      </c>
      <c r="O18" s="34">
        <v>21</v>
      </c>
      <c r="P18" s="34">
        <v>15</v>
      </c>
      <c r="Q18" s="34">
        <v>13</v>
      </c>
      <c r="R18" s="34">
        <v>4</v>
      </c>
      <c r="S18" s="34">
        <v>2</v>
      </c>
      <c r="T18" s="34">
        <v>1</v>
      </c>
      <c r="U18" s="34">
        <v>0</v>
      </c>
      <c r="W18" s="111">
        <v>57.3</v>
      </c>
    </row>
    <row r="19" spans="1:23" x14ac:dyDescent="0.2">
      <c r="A19" s="35">
        <v>1990</v>
      </c>
      <c r="B19" s="34">
        <v>142</v>
      </c>
      <c r="C19" s="34">
        <v>0</v>
      </c>
      <c r="D19" s="34">
        <v>0</v>
      </c>
      <c r="E19" s="34">
        <v>0</v>
      </c>
      <c r="F19" s="34">
        <v>0</v>
      </c>
      <c r="G19" s="34">
        <v>1</v>
      </c>
      <c r="H19" s="34">
        <v>1</v>
      </c>
      <c r="I19" s="34">
        <v>1</v>
      </c>
      <c r="J19" s="34">
        <v>11</v>
      </c>
      <c r="K19" s="34">
        <v>18</v>
      </c>
      <c r="L19" s="34">
        <v>21</v>
      </c>
      <c r="M19" s="34">
        <v>20</v>
      </c>
      <c r="N19" s="34">
        <v>20</v>
      </c>
      <c r="O19" s="34">
        <v>23</v>
      </c>
      <c r="P19" s="34">
        <v>15</v>
      </c>
      <c r="Q19" s="34">
        <v>6</v>
      </c>
      <c r="R19" s="34">
        <v>3</v>
      </c>
      <c r="S19" s="34">
        <v>1</v>
      </c>
      <c r="T19" s="34">
        <v>0</v>
      </c>
      <c r="U19" s="34">
        <v>1</v>
      </c>
      <c r="W19" s="111">
        <v>54.6</v>
      </c>
    </row>
    <row r="20" spans="1:23" x14ac:dyDescent="0.2">
      <c r="A20" s="35">
        <v>1991</v>
      </c>
      <c r="B20" s="34">
        <v>152</v>
      </c>
      <c r="C20" s="34">
        <v>0</v>
      </c>
      <c r="D20" s="34">
        <v>0</v>
      </c>
      <c r="E20" s="34">
        <v>0</v>
      </c>
      <c r="F20" s="34">
        <v>0</v>
      </c>
      <c r="G20" s="34">
        <v>0</v>
      </c>
      <c r="H20" s="34">
        <v>0</v>
      </c>
      <c r="I20" s="34">
        <v>5</v>
      </c>
      <c r="J20" s="34">
        <v>17</v>
      </c>
      <c r="K20" s="34">
        <v>19</v>
      </c>
      <c r="L20" s="34">
        <v>24</v>
      </c>
      <c r="M20" s="34">
        <v>16</v>
      </c>
      <c r="N20" s="34">
        <v>17</v>
      </c>
      <c r="O20" s="34">
        <v>22</v>
      </c>
      <c r="P20" s="34">
        <v>11</v>
      </c>
      <c r="Q20" s="34">
        <v>7</v>
      </c>
      <c r="R20" s="34">
        <v>9</v>
      </c>
      <c r="S20" s="34">
        <v>3</v>
      </c>
      <c r="T20" s="34">
        <v>2</v>
      </c>
      <c r="U20" s="34">
        <v>0</v>
      </c>
      <c r="W20" s="111">
        <v>54.7</v>
      </c>
    </row>
    <row r="21" spans="1:23" x14ac:dyDescent="0.2">
      <c r="A21" s="35">
        <v>1992</v>
      </c>
      <c r="B21" s="34">
        <v>130</v>
      </c>
      <c r="C21" s="34">
        <v>0</v>
      </c>
      <c r="D21" s="34">
        <v>0</v>
      </c>
      <c r="E21" s="34">
        <v>0</v>
      </c>
      <c r="F21" s="34">
        <v>0</v>
      </c>
      <c r="G21" s="34">
        <v>0</v>
      </c>
      <c r="H21" s="34">
        <v>2</v>
      </c>
      <c r="I21" s="34">
        <v>5</v>
      </c>
      <c r="J21" s="34">
        <v>7</v>
      </c>
      <c r="K21" s="34">
        <v>12</v>
      </c>
      <c r="L21" s="34">
        <v>25</v>
      </c>
      <c r="M21" s="34">
        <v>14</v>
      </c>
      <c r="N21" s="34">
        <v>18</v>
      </c>
      <c r="O21" s="34">
        <v>22</v>
      </c>
      <c r="P21" s="34">
        <v>12</v>
      </c>
      <c r="Q21" s="34">
        <v>9</v>
      </c>
      <c r="R21" s="34">
        <v>3</v>
      </c>
      <c r="S21" s="34">
        <v>1</v>
      </c>
      <c r="T21" s="34">
        <v>0</v>
      </c>
      <c r="U21" s="34">
        <v>0</v>
      </c>
      <c r="W21" s="111">
        <v>54.6</v>
      </c>
    </row>
    <row r="22" spans="1:23" x14ac:dyDescent="0.2">
      <c r="A22" s="35">
        <v>1993</v>
      </c>
      <c r="B22" s="34">
        <v>137</v>
      </c>
      <c r="C22" s="34">
        <v>0</v>
      </c>
      <c r="D22" s="34">
        <v>0</v>
      </c>
      <c r="E22" s="34">
        <v>0</v>
      </c>
      <c r="F22" s="34">
        <v>0</v>
      </c>
      <c r="G22" s="34">
        <v>1</v>
      </c>
      <c r="H22" s="34">
        <v>1</v>
      </c>
      <c r="I22" s="34">
        <v>5</v>
      </c>
      <c r="J22" s="34">
        <v>4</v>
      </c>
      <c r="K22" s="34">
        <v>13</v>
      </c>
      <c r="L22" s="34">
        <v>22</v>
      </c>
      <c r="M22" s="34">
        <v>23</v>
      </c>
      <c r="N22" s="34">
        <v>24</v>
      </c>
      <c r="O22" s="34">
        <v>23</v>
      </c>
      <c r="P22" s="34">
        <v>8</v>
      </c>
      <c r="Q22" s="34">
        <v>8</v>
      </c>
      <c r="R22" s="34">
        <v>3</v>
      </c>
      <c r="S22" s="34">
        <v>1</v>
      </c>
      <c r="T22" s="34">
        <v>1</v>
      </c>
      <c r="U22" s="34">
        <v>0</v>
      </c>
      <c r="W22" s="111">
        <v>54.7</v>
      </c>
    </row>
    <row r="23" spans="1:23" x14ac:dyDescent="0.2">
      <c r="A23" s="35">
        <v>1994</v>
      </c>
      <c r="B23" s="34">
        <v>163</v>
      </c>
      <c r="C23" s="34">
        <v>0</v>
      </c>
      <c r="D23" s="34">
        <v>0</v>
      </c>
      <c r="E23" s="34">
        <v>0</v>
      </c>
      <c r="F23" s="34">
        <v>0</v>
      </c>
      <c r="G23" s="34">
        <v>0</v>
      </c>
      <c r="H23" s="34">
        <v>0</v>
      </c>
      <c r="I23" s="34">
        <v>4</v>
      </c>
      <c r="J23" s="34">
        <v>15</v>
      </c>
      <c r="K23" s="34">
        <v>25</v>
      </c>
      <c r="L23" s="34">
        <v>18</v>
      </c>
      <c r="M23" s="34">
        <v>18</v>
      </c>
      <c r="N23" s="34">
        <v>24</v>
      </c>
      <c r="O23" s="34">
        <v>26</v>
      </c>
      <c r="P23" s="34">
        <v>18</v>
      </c>
      <c r="Q23" s="34">
        <v>9</v>
      </c>
      <c r="R23" s="34">
        <v>5</v>
      </c>
      <c r="S23" s="34">
        <v>0</v>
      </c>
      <c r="T23" s="34">
        <v>0</v>
      </c>
      <c r="U23" s="34">
        <v>1</v>
      </c>
      <c r="W23" s="111">
        <v>54.7</v>
      </c>
    </row>
    <row r="24" spans="1:23" x14ac:dyDescent="0.2">
      <c r="A24" s="35">
        <v>1995</v>
      </c>
      <c r="B24" s="34">
        <v>202</v>
      </c>
      <c r="C24" s="34">
        <v>0</v>
      </c>
      <c r="D24" s="34">
        <v>0</v>
      </c>
      <c r="E24" s="34">
        <v>0</v>
      </c>
      <c r="F24" s="34">
        <v>0</v>
      </c>
      <c r="G24" s="34">
        <v>1</v>
      </c>
      <c r="H24" s="34">
        <v>0</v>
      </c>
      <c r="I24" s="34">
        <v>9</v>
      </c>
      <c r="J24" s="34">
        <v>9</v>
      </c>
      <c r="K24" s="34">
        <v>19</v>
      </c>
      <c r="L24" s="34">
        <v>33</v>
      </c>
      <c r="M24" s="34">
        <v>29</v>
      </c>
      <c r="N24" s="34">
        <v>27</v>
      </c>
      <c r="O24" s="34">
        <v>36</v>
      </c>
      <c r="P24" s="34">
        <v>18</v>
      </c>
      <c r="Q24" s="34">
        <v>9</v>
      </c>
      <c r="R24" s="34">
        <v>9</v>
      </c>
      <c r="S24" s="34">
        <v>1</v>
      </c>
      <c r="T24" s="34">
        <v>2</v>
      </c>
      <c r="U24" s="34">
        <v>0</v>
      </c>
      <c r="W24" s="111">
        <v>55.3</v>
      </c>
    </row>
    <row r="25" spans="1:23" x14ac:dyDescent="0.2">
      <c r="A25" s="35">
        <v>1996</v>
      </c>
      <c r="B25" s="34">
        <v>253</v>
      </c>
      <c r="C25" s="34">
        <v>0</v>
      </c>
      <c r="D25" s="34">
        <v>0</v>
      </c>
      <c r="E25" s="34">
        <v>0</v>
      </c>
      <c r="F25" s="34">
        <v>0</v>
      </c>
      <c r="G25" s="34">
        <v>1</v>
      </c>
      <c r="H25" s="34">
        <v>0</v>
      </c>
      <c r="I25" s="34">
        <v>3</v>
      </c>
      <c r="J25" s="34">
        <v>14</v>
      </c>
      <c r="K25" s="34">
        <v>32</v>
      </c>
      <c r="L25" s="34">
        <v>35</v>
      </c>
      <c r="M25" s="34">
        <v>42</v>
      </c>
      <c r="N25" s="34">
        <v>31</v>
      </c>
      <c r="O25" s="34">
        <v>40</v>
      </c>
      <c r="P25" s="34">
        <v>31</v>
      </c>
      <c r="Q25" s="34">
        <v>13</v>
      </c>
      <c r="R25" s="34">
        <v>10</v>
      </c>
      <c r="S25" s="34">
        <v>1</v>
      </c>
      <c r="T25" s="34">
        <v>0</v>
      </c>
      <c r="U25" s="34">
        <v>0</v>
      </c>
      <c r="W25" s="111">
        <v>55.5</v>
      </c>
    </row>
    <row r="26" spans="1:23" x14ac:dyDescent="0.2">
      <c r="A26" s="35">
        <v>1997</v>
      </c>
      <c r="B26" s="34">
        <v>254</v>
      </c>
      <c r="C26" s="34">
        <v>0</v>
      </c>
      <c r="D26" s="34">
        <v>0</v>
      </c>
      <c r="E26" s="34">
        <v>0</v>
      </c>
      <c r="F26" s="34">
        <v>1</v>
      </c>
      <c r="G26" s="34">
        <v>2</v>
      </c>
      <c r="H26" s="34">
        <v>3</v>
      </c>
      <c r="I26" s="34">
        <v>7</v>
      </c>
      <c r="J26" s="34">
        <v>17</v>
      </c>
      <c r="K26" s="34">
        <v>29</v>
      </c>
      <c r="L26" s="34">
        <v>35</v>
      </c>
      <c r="M26" s="34">
        <v>52</v>
      </c>
      <c r="N26" s="34">
        <v>33</v>
      </c>
      <c r="O26" s="34">
        <v>25</v>
      </c>
      <c r="P26" s="34">
        <v>24</v>
      </c>
      <c r="Q26" s="34">
        <v>17</v>
      </c>
      <c r="R26" s="34">
        <v>6</v>
      </c>
      <c r="S26" s="34">
        <v>3</v>
      </c>
      <c r="T26" s="34">
        <v>0</v>
      </c>
      <c r="U26" s="34">
        <v>0</v>
      </c>
      <c r="W26" s="111">
        <v>53.9</v>
      </c>
    </row>
    <row r="27" spans="1:23" x14ac:dyDescent="0.2">
      <c r="A27" s="35">
        <v>1998</v>
      </c>
      <c r="B27" s="34">
        <v>278</v>
      </c>
      <c r="C27" s="34">
        <v>0</v>
      </c>
      <c r="D27" s="34">
        <v>0</v>
      </c>
      <c r="E27" s="34">
        <v>0</v>
      </c>
      <c r="F27" s="34">
        <v>0</v>
      </c>
      <c r="G27" s="34">
        <v>0</v>
      </c>
      <c r="H27" s="34">
        <v>2</v>
      </c>
      <c r="I27" s="34">
        <v>4</v>
      </c>
      <c r="J27" s="34">
        <v>20</v>
      </c>
      <c r="K27" s="34">
        <v>31</v>
      </c>
      <c r="L27" s="34">
        <v>39</v>
      </c>
      <c r="M27" s="34">
        <v>44</v>
      </c>
      <c r="N27" s="34">
        <v>47</v>
      </c>
      <c r="O27" s="34">
        <v>37</v>
      </c>
      <c r="P27" s="34">
        <v>28</v>
      </c>
      <c r="Q27" s="34">
        <v>13</v>
      </c>
      <c r="R27" s="34">
        <v>8</v>
      </c>
      <c r="S27" s="34">
        <v>3</v>
      </c>
      <c r="T27" s="34">
        <v>2</v>
      </c>
      <c r="U27" s="34">
        <v>0</v>
      </c>
      <c r="W27" s="111">
        <v>55.2</v>
      </c>
    </row>
    <row r="28" spans="1:23" x14ac:dyDescent="0.2">
      <c r="A28" s="35">
        <v>1999</v>
      </c>
      <c r="B28" s="34">
        <v>305</v>
      </c>
      <c r="C28" s="34">
        <v>0</v>
      </c>
      <c r="D28" s="34">
        <v>0</v>
      </c>
      <c r="E28" s="34">
        <v>0</v>
      </c>
      <c r="F28" s="34">
        <v>0</v>
      </c>
      <c r="G28" s="34">
        <v>2</v>
      </c>
      <c r="H28" s="34">
        <v>1</v>
      </c>
      <c r="I28" s="34">
        <v>10</v>
      </c>
      <c r="J28" s="34">
        <v>20</v>
      </c>
      <c r="K28" s="34">
        <v>29</v>
      </c>
      <c r="L28" s="34">
        <v>58</v>
      </c>
      <c r="M28" s="34">
        <v>47</v>
      </c>
      <c r="N28" s="34">
        <v>46</v>
      </c>
      <c r="O28" s="34">
        <v>33</v>
      </c>
      <c r="P28" s="34">
        <v>23</v>
      </c>
      <c r="Q28" s="34">
        <v>24</v>
      </c>
      <c r="R28" s="34">
        <v>8</v>
      </c>
      <c r="S28" s="34">
        <v>3</v>
      </c>
      <c r="T28" s="34">
        <v>1</v>
      </c>
      <c r="U28" s="34">
        <v>0</v>
      </c>
      <c r="W28" s="111">
        <v>54.2</v>
      </c>
    </row>
    <row r="29" spans="1:23" x14ac:dyDescent="0.2">
      <c r="A29" s="35">
        <v>2000</v>
      </c>
      <c r="B29" s="50">
        <v>340</v>
      </c>
      <c r="C29" s="36">
        <v>0</v>
      </c>
      <c r="D29" s="36">
        <v>0</v>
      </c>
      <c r="E29" s="36">
        <v>0</v>
      </c>
      <c r="F29" s="36">
        <v>0</v>
      </c>
      <c r="G29" s="36">
        <v>0</v>
      </c>
      <c r="H29" s="36">
        <v>7</v>
      </c>
      <c r="I29" s="36">
        <v>7</v>
      </c>
      <c r="J29" s="36">
        <v>20</v>
      </c>
      <c r="K29" s="36">
        <v>33</v>
      </c>
      <c r="L29" s="36">
        <v>48</v>
      </c>
      <c r="M29" s="36">
        <v>55</v>
      </c>
      <c r="N29" s="36">
        <v>54</v>
      </c>
      <c r="O29" s="36">
        <v>58</v>
      </c>
      <c r="P29" s="36">
        <v>28</v>
      </c>
      <c r="Q29" s="36">
        <v>16</v>
      </c>
      <c r="R29" s="36">
        <v>11</v>
      </c>
      <c r="S29" s="36">
        <v>2</v>
      </c>
      <c r="T29" s="36">
        <v>1</v>
      </c>
      <c r="U29" s="36">
        <v>0</v>
      </c>
      <c r="W29" s="111">
        <v>54.6</v>
      </c>
    </row>
    <row r="30" spans="1:23" x14ac:dyDescent="0.2">
      <c r="A30" s="35">
        <v>2001</v>
      </c>
      <c r="B30" s="50">
        <v>359</v>
      </c>
      <c r="C30" s="36">
        <v>0</v>
      </c>
      <c r="D30" s="36">
        <v>0</v>
      </c>
      <c r="E30" s="36">
        <v>1</v>
      </c>
      <c r="F30" s="36">
        <v>0</v>
      </c>
      <c r="G30" s="36">
        <v>0</v>
      </c>
      <c r="H30" s="36">
        <v>1</v>
      </c>
      <c r="I30" s="36">
        <v>12</v>
      </c>
      <c r="J30" s="36">
        <v>24</v>
      </c>
      <c r="K30" s="36">
        <v>33</v>
      </c>
      <c r="L30" s="36">
        <v>59</v>
      </c>
      <c r="M30" s="36">
        <v>59</v>
      </c>
      <c r="N30" s="36">
        <v>53</v>
      </c>
      <c r="O30" s="36">
        <v>41</v>
      </c>
      <c r="P30" s="36">
        <v>38</v>
      </c>
      <c r="Q30" s="36">
        <v>24</v>
      </c>
      <c r="R30" s="36">
        <v>9</v>
      </c>
      <c r="S30" s="36">
        <v>4</v>
      </c>
      <c r="T30" s="36">
        <v>1</v>
      </c>
      <c r="U30" s="36">
        <v>0</v>
      </c>
      <c r="W30" s="111">
        <v>54.8</v>
      </c>
    </row>
    <row r="31" spans="1:23" x14ac:dyDescent="0.2">
      <c r="A31" s="35">
        <v>2002</v>
      </c>
      <c r="B31" s="50">
        <v>400</v>
      </c>
      <c r="C31" s="36">
        <v>0</v>
      </c>
      <c r="D31" s="36">
        <v>0</v>
      </c>
      <c r="E31" s="36">
        <v>0</v>
      </c>
      <c r="F31" s="36">
        <v>0</v>
      </c>
      <c r="G31" s="36">
        <v>0</v>
      </c>
      <c r="H31" s="36">
        <v>3</v>
      </c>
      <c r="I31" s="36">
        <v>8</v>
      </c>
      <c r="J31" s="36">
        <v>24</v>
      </c>
      <c r="K31" s="36">
        <v>36</v>
      </c>
      <c r="L31" s="36">
        <v>64</v>
      </c>
      <c r="M31" s="36">
        <v>64</v>
      </c>
      <c r="N31" s="36">
        <v>66</v>
      </c>
      <c r="O31" s="36">
        <v>53</v>
      </c>
      <c r="P31" s="36">
        <v>43</v>
      </c>
      <c r="Q31" s="36">
        <v>23</v>
      </c>
      <c r="R31" s="36">
        <v>9</v>
      </c>
      <c r="S31" s="36">
        <v>4</v>
      </c>
      <c r="T31" s="36">
        <v>3</v>
      </c>
      <c r="U31" s="36">
        <v>0</v>
      </c>
      <c r="W31" s="111">
        <v>55.4</v>
      </c>
    </row>
    <row r="32" spans="1:23" x14ac:dyDescent="0.2">
      <c r="A32" s="35">
        <v>2003</v>
      </c>
      <c r="B32" s="50">
        <v>397</v>
      </c>
      <c r="C32" s="36">
        <v>0</v>
      </c>
      <c r="D32" s="36">
        <v>0</v>
      </c>
      <c r="E32" s="36">
        <v>0</v>
      </c>
      <c r="F32" s="36">
        <v>0</v>
      </c>
      <c r="G32" s="36">
        <v>0</v>
      </c>
      <c r="H32" s="36">
        <v>3</v>
      </c>
      <c r="I32" s="36">
        <v>7</v>
      </c>
      <c r="J32" s="36">
        <v>20</v>
      </c>
      <c r="K32" s="36">
        <v>39</v>
      </c>
      <c r="L32" s="36">
        <v>53</v>
      </c>
      <c r="M32" s="36">
        <v>70</v>
      </c>
      <c r="N32" s="36">
        <v>72</v>
      </c>
      <c r="O32" s="36">
        <v>57</v>
      </c>
      <c r="P32" s="36">
        <v>40</v>
      </c>
      <c r="Q32" s="36">
        <v>20</v>
      </c>
      <c r="R32" s="36">
        <v>11</v>
      </c>
      <c r="S32" s="36">
        <v>5</v>
      </c>
      <c r="T32" s="36">
        <v>0</v>
      </c>
      <c r="U32" s="36">
        <v>0</v>
      </c>
      <c r="W32" s="111">
        <v>55.5</v>
      </c>
    </row>
    <row r="33" spans="1:23" x14ac:dyDescent="0.2">
      <c r="A33" s="35">
        <v>2004</v>
      </c>
      <c r="B33" s="50">
        <v>386</v>
      </c>
      <c r="C33" s="36">
        <v>0</v>
      </c>
      <c r="D33" s="36">
        <v>0</v>
      </c>
      <c r="E33" s="36">
        <v>0</v>
      </c>
      <c r="F33" s="36">
        <v>1</v>
      </c>
      <c r="G33" s="36">
        <v>1</v>
      </c>
      <c r="H33" s="36">
        <v>4</v>
      </c>
      <c r="I33" s="36">
        <v>7</v>
      </c>
      <c r="J33" s="36">
        <v>29</v>
      </c>
      <c r="K33" s="36">
        <v>35</v>
      </c>
      <c r="L33" s="36">
        <v>61</v>
      </c>
      <c r="M33" s="36">
        <v>64</v>
      </c>
      <c r="N33" s="36">
        <v>65</v>
      </c>
      <c r="O33" s="36">
        <v>54</v>
      </c>
      <c r="P33" s="36">
        <v>34</v>
      </c>
      <c r="Q33" s="36">
        <v>14</v>
      </c>
      <c r="R33" s="36">
        <v>13</v>
      </c>
      <c r="S33" s="36">
        <v>3</v>
      </c>
      <c r="T33" s="36">
        <v>1</v>
      </c>
      <c r="U33" s="36">
        <v>0</v>
      </c>
      <c r="W33" s="111">
        <v>54.4</v>
      </c>
    </row>
    <row r="34" spans="1:23" x14ac:dyDescent="0.2">
      <c r="A34" s="35">
        <v>2005</v>
      </c>
      <c r="B34" s="50">
        <v>431</v>
      </c>
      <c r="C34" s="36">
        <v>0</v>
      </c>
      <c r="D34" s="36">
        <v>0</v>
      </c>
      <c r="E34" s="36">
        <v>0</v>
      </c>
      <c r="F34" s="36">
        <v>0</v>
      </c>
      <c r="G34" s="36">
        <v>0</v>
      </c>
      <c r="H34" s="36">
        <v>5</v>
      </c>
      <c r="I34" s="36">
        <v>11</v>
      </c>
      <c r="J34" s="36">
        <v>28</v>
      </c>
      <c r="K34" s="36">
        <v>38</v>
      </c>
      <c r="L34" s="36">
        <v>65</v>
      </c>
      <c r="M34" s="36">
        <v>67</v>
      </c>
      <c r="N34" s="36">
        <v>77</v>
      </c>
      <c r="O34" s="36">
        <v>53</v>
      </c>
      <c r="P34" s="36">
        <v>48</v>
      </c>
      <c r="Q34" s="36">
        <v>19</v>
      </c>
      <c r="R34" s="36">
        <v>10</v>
      </c>
      <c r="S34" s="36">
        <v>8</v>
      </c>
      <c r="T34" s="36">
        <v>1</v>
      </c>
      <c r="U34" s="36">
        <v>1</v>
      </c>
      <c r="W34" s="111">
        <v>55</v>
      </c>
    </row>
    <row r="35" spans="1:23" x14ac:dyDescent="0.2">
      <c r="A35" s="35">
        <v>2006</v>
      </c>
      <c r="B35" s="50">
        <v>438</v>
      </c>
      <c r="C35" s="36">
        <v>0</v>
      </c>
      <c r="D35" s="36">
        <v>0</v>
      </c>
      <c r="E35" s="36">
        <v>1</v>
      </c>
      <c r="F35" s="36">
        <v>1</v>
      </c>
      <c r="G35" s="36">
        <v>1</v>
      </c>
      <c r="H35" s="36">
        <v>2</v>
      </c>
      <c r="I35" s="36">
        <v>12</v>
      </c>
      <c r="J35" s="36">
        <v>26</v>
      </c>
      <c r="K35" s="36">
        <v>38</v>
      </c>
      <c r="L35" s="36">
        <v>65</v>
      </c>
      <c r="M35" s="36">
        <v>70</v>
      </c>
      <c r="N35" s="36">
        <v>83</v>
      </c>
      <c r="O35" s="36">
        <v>65</v>
      </c>
      <c r="P35" s="36">
        <v>40</v>
      </c>
      <c r="Q35" s="36">
        <v>25</v>
      </c>
      <c r="R35" s="36">
        <v>7</v>
      </c>
      <c r="S35" s="36">
        <v>2</v>
      </c>
      <c r="T35" s="36">
        <v>0</v>
      </c>
      <c r="U35" s="36">
        <v>0</v>
      </c>
      <c r="W35" s="111">
        <v>54.6</v>
      </c>
    </row>
    <row r="36" spans="1:23" x14ac:dyDescent="0.2">
      <c r="A36" s="35">
        <v>2007</v>
      </c>
      <c r="B36" s="50">
        <v>378</v>
      </c>
      <c r="C36" s="36">
        <v>0</v>
      </c>
      <c r="D36" s="36">
        <v>0</v>
      </c>
      <c r="E36" s="36">
        <v>0</v>
      </c>
      <c r="F36" s="36">
        <v>0</v>
      </c>
      <c r="G36" s="36">
        <v>1</v>
      </c>
      <c r="H36" s="36">
        <v>4</v>
      </c>
      <c r="I36" s="36">
        <v>10</v>
      </c>
      <c r="J36" s="36">
        <v>29</v>
      </c>
      <c r="K36" s="36">
        <v>33</v>
      </c>
      <c r="L36" s="36">
        <v>55</v>
      </c>
      <c r="M36" s="36">
        <v>77</v>
      </c>
      <c r="N36" s="36">
        <v>62</v>
      </c>
      <c r="O36" s="36">
        <v>45</v>
      </c>
      <c r="P36" s="36">
        <v>34</v>
      </c>
      <c r="Q36" s="36">
        <v>20</v>
      </c>
      <c r="R36" s="36">
        <v>7</v>
      </c>
      <c r="S36" s="36">
        <v>1</v>
      </c>
      <c r="T36" s="36">
        <v>0</v>
      </c>
      <c r="U36" s="36">
        <v>0</v>
      </c>
      <c r="W36" s="111">
        <v>53.9</v>
      </c>
    </row>
    <row r="37" spans="1:23" x14ac:dyDescent="0.2">
      <c r="A37" s="35">
        <v>2008</v>
      </c>
      <c r="B37" s="50">
        <v>400</v>
      </c>
      <c r="C37" s="36">
        <v>0</v>
      </c>
      <c r="D37" s="36">
        <v>0</v>
      </c>
      <c r="E37" s="36">
        <v>0</v>
      </c>
      <c r="F37" s="36">
        <v>0</v>
      </c>
      <c r="G37" s="36">
        <v>0</v>
      </c>
      <c r="H37" s="36">
        <v>2</v>
      </c>
      <c r="I37" s="36">
        <v>11</v>
      </c>
      <c r="J37" s="36">
        <v>30</v>
      </c>
      <c r="K37" s="36">
        <v>38</v>
      </c>
      <c r="L37" s="36">
        <v>47</v>
      </c>
      <c r="M37" s="36">
        <v>77</v>
      </c>
      <c r="N37" s="36">
        <v>75</v>
      </c>
      <c r="O37" s="36">
        <v>50</v>
      </c>
      <c r="P37" s="36">
        <v>44</v>
      </c>
      <c r="Q37" s="36">
        <v>13</v>
      </c>
      <c r="R37" s="36">
        <v>5</v>
      </c>
      <c r="S37" s="36">
        <v>8</v>
      </c>
      <c r="T37" s="36">
        <v>0</v>
      </c>
      <c r="U37" s="36">
        <v>0</v>
      </c>
      <c r="W37" s="111">
        <v>54.7</v>
      </c>
    </row>
    <row r="38" spans="1:23" x14ac:dyDescent="0.2">
      <c r="A38" s="35">
        <v>2009</v>
      </c>
      <c r="B38" s="50">
        <v>394</v>
      </c>
      <c r="C38" s="36">
        <v>0</v>
      </c>
      <c r="D38" s="36">
        <v>0</v>
      </c>
      <c r="E38" s="36">
        <v>0</v>
      </c>
      <c r="F38" s="36">
        <v>0</v>
      </c>
      <c r="G38" s="36">
        <v>1</v>
      </c>
      <c r="H38" s="36">
        <v>5</v>
      </c>
      <c r="I38" s="36">
        <v>10</v>
      </c>
      <c r="J38" s="36">
        <v>21</v>
      </c>
      <c r="K38" s="36">
        <v>38</v>
      </c>
      <c r="L38" s="36">
        <v>45</v>
      </c>
      <c r="M38" s="36">
        <v>69</v>
      </c>
      <c r="N38" s="36">
        <v>59</v>
      </c>
      <c r="O38" s="36">
        <v>63</v>
      </c>
      <c r="P38" s="36">
        <v>36</v>
      </c>
      <c r="Q38" s="36">
        <v>31</v>
      </c>
      <c r="R38" s="36">
        <v>10</v>
      </c>
      <c r="S38" s="36">
        <v>3</v>
      </c>
      <c r="T38" s="36">
        <v>3</v>
      </c>
      <c r="U38" s="36">
        <v>0</v>
      </c>
      <c r="W38" s="111">
        <v>55.6</v>
      </c>
    </row>
    <row r="39" spans="1:23" x14ac:dyDescent="0.2">
      <c r="A39" s="40">
        <v>2010</v>
      </c>
      <c r="B39" s="51">
        <v>355</v>
      </c>
      <c r="C39" s="38">
        <v>0</v>
      </c>
      <c r="D39" s="38">
        <v>0</v>
      </c>
      <c r="E39" s="59">
        <v>0</v>
      </c>
      <c r="F39" s="59">
        <v>1</v>
      </c>
      <c r="G39" s="59">
        <v>1</v>
      </c>
      <c r="H39" s="59">
        <v>3</v>
      </c>
      <c r="I39" s="59">
        <v>9</v>
      </c>
      <c r="J39" s="59">
        <v>21</v>
      </c>
      <c r="K39" s="59">
        <v>34</v>
      </c>
      <c r="L39" s="59">
        <v>51</v>
      </c>
      <c r="M39" s="59">
        <v>64</v>
      </c>
      <c r="N39" s="59">
        <v>54</v>
      </c>
      <c r="O39" s="59">
        <v>52</v>
      </c>
      <c r="P39" s="59">
        <v>41</v>
      </c>
      <c r="Q39" s="59">
        <v>11</v>
      </c>
      <c r="R39" s="59">
        <v>9</v>
      </c>
      <c r="S39" s="59">
        <v>3</v>
      </c>
      <c r="T39" s="59">
        <v>0</v>
      </c>
      <c r="U39" s="59">
        <v>1</v>
      </c>
      <c r="W39" s="111">
        <v>54.6</v>
      </c>
    </row>
    <row r="40" spans="1:23" x14ac:dyDescent="0.2">
      <c r="A40" s="41">
        <v>2011</v>
      </c>
      <c r="B40" s="60">
        <v>376</v>
      </c>
      <c r="C40" s="59">
        <v>0</v>
      </c>
      <c r="D40" s="59">
        <v>0</v>
      </c>
      <c r="E40" s="59">
        <v>0</v>
      </c>
      <c r="F40" s="59">
        <v>0</v>
      </c>
      <c r="G40" s="59">
        <v>2</v>
      </c>
      <c r="H40" s="59">
        <v>6</v>
      </c>
      <c r="I40" s="59">
        <v>7</v>
      </c>
      <c r="J40" s="59">
        <v>28</v>
      </c>
      <c r="K40" s="59">
        <v>39</v>
      </c>
      <c r="L40" s="59">
        <v>43</v>
      </c>
      <c r="M40" s="59">
        <v>61</v>
      </c>
      <c r="N40" s="59">
        <v>59</v>
      </c>
      <c r="O40" s="59">
        <v>52</v>
      </c>
      <c r="P40" s="59">
        <v>41</v>
      </c>
      <c r="Q40" s="59">
        <v>23</v>
      </c>
      <c r="R40" s="59">
        <v>10</v>
      </c>
      <c r="S40" s="59">
        <v>2</v>
      </c>
      <c r="T40" s="59">
        <v>2</v>
      </c>
      <c r="U40" s="59">
        <v>1</v>
      </c>
      <c r="W40" s="111">
        <v>55.1</v>
      </c>
    </row>
    <row r="41" spans="1:23" x14ac:dyDescent="0.2">
      <c r="A41" s="41">
        <v>2012</v>
      </c>
      <c r="B41" s="60">
        <v>298</v>
      </c>
      <c r="C41" s="59">
        <v>0</v>
      </c>
      <c r="D41" s="59">
        <v>0</v>
      </c>
      <c r="E41" s="59">
        <v>0</v>
      </c>
      <c r="F41" s="59">
        <v>0</v>
      </c>
      <c r="G41" s="59">
        <v>0</v>
      </c>
      <c r="H41" s="59">
        <v>1</v>
      </c>
      <c r="I41" s="59">
        <v>10</v>
      </c>
      <c r="J41" s="59">
        <v>14</v>
      </c>
      <c r="K41" s="59">
        <v>27</v>
      </c>
      <c r="L41" s="59">
        <v>40</v>
      </c>
      <c r="M41" s="59">
        <v>43</v>
      </c>
      <c r="N41" s="59">
        <v>50</v>
      </c>
      <c r="O41" s="59">
        <v>45</v>
      </c>
      <c r="P41" s="59">
        <v>34</v>
      </c>
      <c r="Q41" s="59">
        <v>21</v>
      </c>
      <c r="R41" s="59">
        <v>7</v>
      </c>
      <c r="S41" s="59">
        <v>1</v>
      </c>
      <c r="T41" s="59">
        <v>4</v>
      </c>
      <c r="U41" s="59">
        <v>1</v>
      </c>
      <c r="W41" s="111">
        <v>56.3</v>
      </c>
    </row>
    <row r="42" spans="1:23" x14ac:dyDescent="0.2">
      <c r="A42" s="41">
        <v>2013</v>
      </c>
      <c r="B42" s="60">
        <v>308</v>
      </c>
      <c r="C42" s="59">
        <v>0</v>
      </c>
      <c r="D42" s="59">
        <v>0</v>
      </c>
      <c r="E42" s="59">
        <v>0</v>
      </c>
      <c r="F42" s="59">
        <v>0</v>
      </c>
      <c r="G42" s="59">
        <v>1</v>
      </c>
      <c r="H42" s="59">
        <v>2</v>
      </c>
      <c r="I42" s="59">
        <v>10</v>
      </c>
      <c r="J42" s="59">
        <v>15</v>
      </c>
      <c r="K42" s="59">
        <v>30</v>
      </c>
      <c r="L42" s="59">
        <v>40</v>
      </c>
      <c r="M42" s="59">
        <v>53</v>
      </c>
      <c r="N42" s="59">
        <v>54</v>
      </c>
      <c r="O42" s="59">
        <v>41</v>
      </c>
      <c r="P42" s="59">
        <v>35</v>
      </c>
      <c r="Q42" s="59">
        <v>15</v>
      </c>
      <c r="R42" s="59">
        <v>8</v>
      </c>
      <c r="S42" s="59">
        <v>4</v>
      </c>
      <c r="T42" s="59">
        <v>0</v>
      </c>
      <c r="U42" s="59">
        <v>0</v>
      </c>
      <c r="W42" s="111">
        <v>55.2</v>
      </c>
    </row>
    <row r="43" spans="1:23" x14ac:dyDescent="0.2">
      <c r="A43" s="41">
        <v>2014</v>
      </c>
      <c r="B43" s="60">
        <v>324</v>
      </c>
      <c r="C43" s="59">
        <v>0</v>
      </c>
      <c r="D43" s="59">
        <v>0</v>
      </c>
      <c r="E43" s="59">
        <v>0</v>
      </c>
      <c r="F43" s="59">
        <v>0</v>
      </c>
      <c r="G43" s="59">
        <v>1</v>
      </c>
      <c r="H43" s="59">
        <v>4</v>
      </c>
      <c r="I43" s="59">
        <v>9</v>
      </c>
      <c r="J43" s="59">
        <v>15</v>
      </c>
      <c r="K43" s="59">
        <v>29</v>
      </c>
      <c r="L43" s="59">
        <v>48</v>
      </c>
      <c r="M43" s="59">
        <v>54</v>
      </c>
      <c r="N43" s="59">
        <v>53</v>
      </c>
      <c r="O43" s="59">
        <v>40</v>
      </c>
      <c r="P43" s="59">
        <v>34</v>
      </c>
      <c r="Q43" s="59">
        <v>13</v>
      </c>
      <c r="R43" s="59">
        <v>18</v>
      </c>
      <c r="S43" s="59">
        <v>3</v>
      </c>
      <c r="T43" s="59">
        <v>1</v>
      </c>
      <c r="U43" s="59">
        <v>2</v>
      </c>
      <c r="W43" s="111">
        <v>55.6</v>
      </c>
    </row>
    <row r="44" spans="1:23" x14ac:dyDescent="0.2">
      <c r="A44" s="41">
        <v>2015</v>
      </c>
      <c r="B44" s="60">
        <v>334</v>
      </c>
      <c r="C44" s="59">
        <v>0</v>
      </c>
      <c r="D44" s="59">
        <v>0</v>
      </c>
      <c r="E44" s="59">
        <v>0</v>
      </c>
      <c r="F44" s="59">
        <v>0</v>
      </c>
      <c r="G44" s="59">
        <v>0</v>
      </c>
      <c r="H44" s="59">
        <v>3</v>
      </c>
      <c r="I44" s="59">
        <v>8</v>
      </c>
      <c r="J44" s="59">
        <v>9</v>
      </c>
      <c r="K44" s="59">
        <v>31</v>
      </c>
      <c r="L44" s="59">
        <v>50</v>
      </c>
      <c r="M44" s="59">
        <v>48</v>
      </c>
      <c r="N44" s="59">
        <v>70</v>
      </c>
      <c r="O44" s="59">
        <v>36</v>
      </c>
      <c r="P44" s="59">
        <v>35</v>
      </c>
      <c r="Q44" s="59">
        <v>26</v>
      </c>
      <c r="R44" s="59">
        <v>11</v>
      </c>
      <c r="S44" s="59">
        <v>5</v>
      </c>
      <c r="T44" s="59">
        <v>2</v>
      </c>
      <c r="U44" s="59">
        <v>0</v>
      </c>
      <c r="W44" s="111">
        <v>56.4</v>
      </c>
    </row>
    <row r="45" spans="1:23" x14ac:dyDescent="0.2">
      <c r="A45" s="41">
        <v>2016</v>
      </c>
      <c r="B45" s="60">
        <v>342</v>
      </c>
      <c r="C45" s="59">
        <v>0</v>
      </c>
      <c r="D45" s="34">
        <v>0</v>
      </c>
      <c r="E45" s="59">
        <v>0</v>
      </c>
      <c r="F45" s="59">
        <v>0</v>
      </c>
      <c r="G45" s="59">
        <v>1</v>
      </c>
      <c r="H45" s="59">
        <v>1</v>
      </c>
      <c r="I45" s="59">
        <v>7</v>
      </c>
      <c r="J45" s="59">
        <v>10</v>
      </c>
      <c r="K45" s="59">
        <v>28</v>
      </c>
      <c r="L45" s="59">
        <v>36</v>
      </c>
      <c r="M45" s="59">
        <v>59</v>
      </c>
      <c r="N45" s="59">
        <v>58</v>
      </c>
      <c r="O45" s="59">
        <v>53</v>
      </c>
      <c r="P45" s="59">
        <v>46</v>
      </c>
      <c r="Q45" s="59">
        <v>18</v>
      </c>
      <c r="R45" s="59">
        <v>15</v>
      </c>
      <c r="S45" s="59">
        <v>8</v>
      </c>
      <c r="T45" s="59">
        <v>2</v>
      </c>
      <c r="U45" s="59">
        <v>0</v>
      </c>
      <c r="W45" s="111">
        <v>57.6</v>
      </c>
    </row>
    <row r="46" spans="1:23" x14ac:dyDescent="0.2">
      <c r="A46" s="41">
        <v>2017</v>
      </c>
      <c r="B46" s="60">
        <v>331</v>
      </c>
      <c r="C46" s="59">
        <v>0</v>
      </c>
      <c r="D46" s="102">
        <v>0</v>
      </c>
      <c r="E46" s="59">
        <v>0</v>
      </c>
      <c r="F46" s="59">
        <v>0</v>
      </c>
      <c r="G46" s="59">
        <v>0</v>
      </c>
      <c r="H46" s="59">
        <v>3</v>
      </c>
      <c r="I46" s="59">
        <v>11</v>
      </c>
      <c r="J46" s="59">
        <v>8</v>
      </c>
      <c r="K46" s="59">
        <v>19</v>
      </c>
      <c r="L46" s="59">
        <v>39</v>
      </c>
      <c r="M46" s="59">
        <v>54</v>
      </c>
      <c r="N46" s="59">
        <v>67</v>
      </c>
      <c r="O46" s="59">
        <v>43</v>
      </c>
      <c r="P46" s="59">
        <v>51</v>
      </c>
      <c r="Q46" s="59">
        <v>23</v>
      </c>
      <c r="R46" s="59">
        <v>5</v>
      </c>
      <c r="S46" s="59">
        <v>7</v>
      </c>
      <c r="T46" s="59">
        <v>0</v>
      </c>
      <c r="U46" s="59">
        <v>1</v>
      </c>
      <c r="W46" s="111">
        <v>57.4</v>
      </c>
    </row>
    <row r="47" spans="1:23" x14ac:dyDescent="0.2">
      <c r="A47" s="41">
        <v>2018</v>
      </c>
      <c r="B47" s="60">
        <v>374</v>
      </c>
      <c r="C47" s="59">
        <v>0</v>
      </c>
      <c r="D47" s="102">
        <v>0</v>
      </c>
      <c r="E47" s="59">
        <v>0</v>
      </c>
      <c r="F47" s="59">
        <v>0</v>
      </c>
      <c r="G47" s="59">
        <v>2</v>
      </c>
      <c r="H47" s="59">
        <v>4</v>
      </c>
      <c r="I47" s="59">
        <v>7</v>
      </c>
      <c r="J47" s="59">
        <v>14</v>
      </c>
      <c r="K47" s="59">
        <v>24</v>
      </c>
      <c r="L47" s="59">
        <v>40</v>
      </c>
      <c r="M47" s="59">
        <v>55</v>
      </c>
      <c r="N47" s="59">
        <v>71</v>
      </c>
      <c r="O47" s="59">
        <v>59</v>
      </c>
      <c r="P47" s="59">
        <v>37</v>
      </c>
      <c r="Q47" s="59">
        <v>28</v>
      </c>
      <c r="R47" s="59">
        <v>19</v>
      </c>
      <c r="S47" s="59">
        <v>8</v>
      </c>
      <c r="T47" s="59">
        <v>6</v>
      </c>
      <c r="U47" s="59">
        <v>0</v>
      </c>
      <c r="W47" s="111">
        <v>58</v>
      </c>
    </row>
    <row r="48" spans="1:23" x14ac:dyDescent="0.2">
      <c r="A48" s="41"/>
      <c r="B48" s="59"/>
      <c r="C48" s="59"/>
      <c r="D48" s="34"/>
      <c r="E48" s="59"/>
      <c r="F48" s="59"/>
      <c r="G48" s="59"/>
      <c r="H48" s="59"/>
      <c r="I48" s="59"/>
      <c r="J48" s="59"/>
      <c r="K48" s="59"/>
      <c r="L48" s="59"/>
      <c r="M48" s="59"/>
      <c r="N48" s="59"/>
      <c r="O48" s="59"/>
      <c r="P48" s="59"/>
      <c r="Q48" s="59"/>
      <c r="R48" s="59"/>
      <c r="S48" s="59"/>
      <c r="T48" s="59"/>
      <c r="U48" s="59"/>
    </row>
    <row r="49" spans="1:23" x14ac:dyDescent="0.2">
      <c r="A49" s="183" t="s">
        <v>80</v>
      </c>
      <c r="B49" s="183"/>
      <c r="C49" s="183"/>
      <c r="D49" s="34"/>
      <c r="E49" s="59"/>
      <c r="F49" s="59"/>
      <c r="G49" s="59"/>
      <c r="H49" s="59"/>
      <c r="I49" s="59"/>
      <c r="J49" s="59"/>
      <c r="K49" s="59"/>
      <c r="L49" s="59"/>
      <c r="M49" s="59"/>
      <c r="N49" s="59"/>
      <c r="O49" s="59"/>
      <c r="P49" s="59"/>
      <c r="Q49" s="59"/>
      <c r="R49" s="59"/>
      <c r="S49" s="59"/>
      <c r="T49" s="59"/>
      <c r="U49" s="59"/>
    </row>
    <row r="50" spans="1:23" ht="11.25" customHeight="1" x14ac:dyDescent="0.2">
      <c r="A50" s="41"/>
      <c r="B50" s="59"/>
      <c r="C50" s="59"/>
      <c r="D50" s="34"/>
      <c r="E50" s="59"/>
      <c r="F50" s="59"/>
      <c r="G50" s="59"/>
      <c r="H50" s="59"/>
      <c r="I50" s="59"/>
      <c r="J50" s="59"/>
      <c r="K50" s="59"/>
      <c r="L50" s="59"/>
      <c r="M50" s="59"/>
      <c r="N50" s="59"/>
      <c r="O50" s="59"/>
      <c r="P50" s="59"/>
      <c r="Q50" s="59"/>
      <c r="R50" s="59"/>
      <c r="S50" s="59"/>
      <c r="T50" s="59"/>
      <c r="U50" s="59"/>
    </row>
    <row r="51" spans="1:23" ht="12.75" customHeight="1" x14ac:dyDescent="0.2">
      <c r="A51" s="41" t="s">
        <v>152</v>
      </c>
      <c r="B51" s="60">
        <f t="shared" ref="B51:U51" si="0">AVERAGE(B8:B12)</f>
        <v>115.8</v>
      </c>
      <c r="C51" s="60">
        <f t="shared" si="0"/>
        <v>0</v>
      </c>
      <c r="D51" s="60">
        <f t="shared" si="0"/>
        <v>0</v>
      </c>
      <c r="E51" s="60">
        <f t="shared" si="0"/>
        <v>0</v>
      </c>
      <c r="F51" s="60">
        <f t="shared" si="0"/>
        <v>0</v>
      </c>
      <c r="G51" s="60">
        <f t="shared" si="0"/>
        <v>0.2</v>
      </c>
      <c r="H51" s="60">
        <f t="shared" si="0"/>
        <v>1.4</v>
      </c>
      <c r="I51" s="60">
        <f t="shared" si="0"/>
        <v>3.2</v>
      </c>
      <c r="J51" s="60">
        <f t="shared" si="0"/>
        <v>7</v>
      </c>
      <c r="K51" s="60">
        <f t="shared" si="0"/>
        <v>12.4</v>
      </c>
      <c r="L51" s="60">
        <f t="shared" si="0"/>
        <v>15</v>
      </c>
      <c r="M51" s="60">
        <f t="shared" si="0"/>
        <v>17.8</v>
      </c>
      <c r="N51" s="60">
        <f t="shared" si="0"/>
        <v>21.6</v>
      </c>
      <c r="O51" s="60">
        <f t="shared" si="0"/>
        <v>18</v>
      </c>
      <c r="P51" s="60">
        <f t="shared" si="0"/>
        <v>10.199999999999999</v>
      </c>
      <c r="Q51" s="60">
        <f t="shared" si="0"/>
        <v>6</v>
      </c>
      <c r="R51" s="60">
        <f t="shared" si="0"/>
        <v>1.6</v>
      </c>
      <c r="S51" s="60">
        <f t="shared" si="0"/>
        <v>1</v>
      </c>
      <c r="T51" s="60">
        <f t="shared" si="0"/>
        <v>0.4</v>
      </c>
      <c r="U51" s="60">
        <f t="shared" si="0"/>
        <v>0</v>
      </c>
      <c r="W51" s="111">
        <f t="shared" ref="W51:W71" si="1">AVERAGE(W8:W12)</f>
        <v>54.5</v>
      </c>
    </row>
    <row r="52" spans="1:23" ht="12.75" customHeight="1" x14ac:dyDescent="0.2">
      <c r="A52" s="41" t="s">
        <v>153</v>
      </c>
      <c r="B52" s="60">
        <f t="shared" ref="B52:U52" si="2">AVERAGE(B9:B13)</f>
        <v>120.4</v>
      </c>
      <c r="C52" s="60">
        <f t="shared" si="2"/>
        <v>0</v>
      </c>
      <c r="D52" s="60">
        <f t="shared" si="2"/>
        <v>0</v>
      </c>
      <c r="E52" s="60">
        <f t="shared" si="2"/>
        <v>0</v>
      </c>
      <c r="F52" s="60">
        <f t="shared" si="2"/>
        <v>0</v>
      </c>
      <c r="G52" s="60">
        <f t="shared" si="2"/>
        <v>0.4</v>
      </c>
      <c r="H52" s="60">
        <f t="shared" si="2"/>
        <v>1.6</v>
      </c>
      <c r="I52" s="60">
        <f t="shared" si="2"/>
        <v>4.4000000000000004</v>
      </c>
      <c r="J52" s="60">
        <f t="shared" si="2"/>
        <v>6.2</v>
      </c>
      <c r="K52" s="60">
        <f t="shared" si="2"/>
        <v>10.6</v>
      </c>
      <c r="L52" s="60">
        <f t="shared" si="2"/>
        <v>16.600000000000001</v>
      </c>
      <c r="M52" s="60">
        <f t="shared" si="2"/>
        <v>18.600000000000001</v>
      </c>
      <c r="N52" s="60">
        <f t="shared" si="2"/>
        <v>20.6</v>
      </c>
      <c r="O52" s="60">
        <f t="shared" si="2"/>
        <v>20.399999999999999</v>
      </c>
      <c r="P52" s="60">
        <f t="shared" si="2"/>
        <v>11.2</v>
      </c>
      <c r="Q52" s="60">
        <f t="shared" si="2"/>
        <v>6.6</v>
      </c>
      <c r="R52" s="60">
        <f t="shared" si="2"/>
        <v>2.2000000000000002</v>
      </c>
      <c r="S52" s="60">
        <f t="shared" si="2"/>
        <v>1</v>
      </c>
      <c r="T52" s="60">
        <f t="shared" si="2"/>
        <v>0</v>
      </c>
      <c r="U52" s="60">
        <f t="shared" si="2"/>
        <v>0</v>
      </c>
      <c r="W52" s="111">
        <f t="shared" si="1"/>
        <v>54.739999999999995</v>
      </c>
    </row>
    <row r="53" spans="1:23" ht="12.75" customHeight="1" x14ac:dyDescent="0.2">
      <c r="A53" s="41" t="s">
        <v>154</v>
      </c>
      <c r="B53" s="60">
        <f t="shared" ref="B53:U53" si="3">AVERAGE(B10:B14)</f>
        <v>122.4</v>
      </c>
      <c r="C53" s="60">
        <f t="shared" si="3"/>
        <v>0</v>
      </c>
      <c r="D53" s="60">
        <f t="shared" si="3"/>
        <v>0</v>
      </c>
      <c r="E53" s="60">
        <f t="shared" si="3"/>
        <v>0</v>
      </c>
      <c r="F53" s="60">
        <f t="shared" si="3"/>
        <v>0</v>
      </c>
      <c r="G53" s="60">
        <f t="shared" si="3"/>
        <v>0.6</v>
      </c>
      <c r="H53" s="60">
        <f t="shared" si="3"/>
        <v>1.6</v>
      </c>
      <c r="I53" s="60">
        <f t="shared" si="3"/>
        <v>3.8</v>
      </c>
      <c r="J53" s="60">
        <f t="shared" si="3"/>
        <v>5.6</v>
      </c>
      <c r="K53" s="60">
        <f t="shared" si="3"/>
        <v>9.1999999999999993</v>
      </c>
      <c r="L53" s="60">
        <f t="shared" si="3"/>
        <v>16.2</v>
      </c>
      <c r="M53" s="60">
        <f t="shared" si="3"/>
        <v>18.8</v>
      </c>
      <c r="N53" s="60">
        <f t="shared" si="3"/>
        <v>21.8</v>
      </c>
      <c r="O53" s="60">
        <f t="shared" si="3"/>
        <v>21.2</v>
      </c>
      <c r="P53" s="60">
        <f t="shared" si="3"/>
        <v>12.6</v>
      </c>
      <c r="Q53" s="60">
        <f t="shared" si="3"/>
        <v>7.6</v>
      </c>
      <c r="R53" s="60">
        <f t="shared" si="3"/>
        <v>2.2000000000000002</v>
      </c>
      <c r="S53" s="60">
        <f t="shared" si="3"/>
        <v>1.2</v>
      </c>
      <c r="T53" s="60">
        <f t="shared" si="3"/>
        <v>0</v>
      </c>
      <c r="U53" s="60">
        <f t="shared" si="3"/>
        <v>0</v>
      </c>
      <c r="W53" s="111">
        <f t="shared" si="1"/>
        <v>55.419999999999995</v>
      </c>
    </row>
    <row r="54" spans="1:23" ht="12.75" customHeight="1" x14ac:dyDescent="0.2">
      <c r="A54" s="41" t="s">
        <v>155</v>
      </c>
      <c r="B54" s="60">
        <f t="shared" ref="B54:U54" si="4">AVERAGE(B11:B15)</f>
        <v>127.6</v>
      </c>
      <c r="C54" s="60">
        <f t="shared" si="4"/>
        <v>0</v>
      </c>
      <c r="D54" s="60">
        <f t="shared" si="4"/>
        <v>0</v>
      </c>
      <c r="E54" s="60">
        <f t="shared" si="4"/>
        <v>0</v>
      </c>
      <c r="F54" s="60">
        <f t="shared" si="4"/>
        <v>0</v>
      </c>
      <c r="G54" s="60">
        <f t="shared" si="4"/>
        <v>0.8</v>
      </c>
      <c r="H54" s="60">
        <f t="shared" si="4"/>
        <v>1.4</v>
      </c>
      <c r="I54" s="60">
        <f t="shared" si="4"/>
        <v>3.6</v>
      </c>
      <c r="J54" s="60">
        <f t="shared" si="4"/>
        <v>7.6</v>
      </c>
      <c r="K54" s="60">
        <f t="shared" si="4"/>
        <v>9.8000000000000007</v>
      </c>
      <c r="L54" s="60">
        <f t="shared" si="4"/>
        <v>15.8</v>
      </c>
      <c r="M54" s="60">
        <f t="shared" si="4"/>
        <v>19.8</v>
      </c>
      <c r="N54" s="60">
        <f t="shared" si="4"/>
        <v>21.8</v>
      </c>
      <c r="O54" s="60">
        <f t="shared" si="4"/>
        <v>21</v>
      </c>
      <c r="P54" s="60">
        <f t="shared" si="4"/>
        <v>13.8</v>
      </c>
      <c r="Q54" s="60">
        <f t="shared" si="4"/>
        <v>8.6</v>
      </c>
      <c r="R54" s="60">
        <f t="shared" si="4"/>
        <v>2</v>
      </c>
      <c r="S54" s="60">
        <f t="shared" si="4"/>
        <v>1.6</v>
      </c>
      <c r="T54" s="60">
        <f t="shared" si="4"/>
        <v>0</v>
      </c>
      <c r="U54" s="60">
        <f t="shared" si="4"/>
        <v>0</v>
      </c>
      <c r="W54" s="111">
        <f t="shared" si="1"/>
        <v>55.419999999999995</v>
      </c>
    </row>
    <row r="55" spans="1:23" ht="12.75" customHeight="1" x14ac:dyDescent="0.2">
      <c r="A55" s="41" t="s">
        <v>156</v>
      </c>
      <c r="B55" s="60">
        <f t="shared" ref="B55:U55" si="5">AVERAGE(B12:B16)</f>
        <v>129</v>
      </c>
      <c r="C55" s="60">
        <f t="shared" si="5"/>
        <v>0</v>
      </c>
      <c r="D55" s="60">
        <f t="shared" si="5"/>
        <v>0</v>
      </c>
      <c r="E55" s="60">
        <f t="shared" si="5"/>
        <v>0</v>
      </c>
      <c r="F55" s="60">
        <f t="shared" si="5"/>
        <v>0</v>
      </c>
      <c r="G55" s="60">
        <f t="shared" si="5"/>
        <v>0.8</v>
      </c>
      <c r="H55" s="60">
        <f t="shared" si="5"/>
        <v>2</v>
      </c>
      <c r="I55" s="60">
        <f t="shared" si="5"/>
        <v>3.8</v>
      </c>
      <c r="J55" s="60">
        <f t="shared" si="5"/>
        <v>8</v>
      </c>
      <c r="K55" s="60">
        <f t="shared" si="5"/>
        <v>9.4</v>
      </c>
      <c r="L55" s="60">
        <f t="shared" si="5"/>
        <v>15.4</v>
      </c>
      <c r="M55" s="60">
        <f t="shared" si="5"/>
        <v>22.4</v>
      </c>
      <c r="N55" s="60">
        <f t="shared" si="5"/>
        <v>19.8</v>
      </c>
      <c r="O55" s="60">
        <f t="shared" si="5"/>
        <v>19.600000000000001</v>
      </c>
      <c r="P55" s="60">
        <f t="shared" si="5"/>
        <v>14.8</v>
      </c>
      <c r="Q55" s="60">
        <f t="shared" si="5"/>
        <v>8.4</v>
      </c>
      <c r="R55" s="60">
        <f t="shared" si="5"/>
        <v>2.6</v>
      </c>
      <c r="S55" s="60">
        <f t="shared" si="5"/>
        <v>2</v>
      </c>
      <c r="T55" s="60">
        <f t="shared" si="5"/>
        <v>0</v>
      </c>
      <c r="U55" s="60">
        <f t="shared" si="5"/>
        <v>0</v>
      </c>
      <c r="W55" s="111">
        <f t="shared" si="1"/>
        <v>55.339999999999996</v>
      </c>
    </row>
    <row r="56" spans="1:23" ht="12.75" customHeight="1" x14ac:dyDescent="0.2">
      <c r="A56" s="41" t="s">
        <v>157</v>
      </c>
      <c r="B56" s="60">
        <f t="shared" ref="B56:U56" si="6">AVERAGE(B13:B17)</f>
        <v>131.19999999999999</v>
      </c>
      <c r="C56" s="60">
        <f t="shared" si="6"/>
        <v>0</v>
      </c>
      <c r="D56" s="60">
        <f t="shared" si="6"/>
        <v>0</v>
      </c>
      <c r="E56" s="60">
        <f t="shared" si="6"/>
        <v>0</v>
      </c>
      <c r="F56" s="60">
        <f t="shared" si="6"/>
        <v>0</v>
      </c>
      <c r="G56" s="60">
        <f t="shared" si="6"/>
        <v>1</v>
      </c>
      <c r="H56" s="60">
        <f t="shared" si="6"/>
        <v>1.8</v>
      </c>
      <c r="I56" s="60">
        <f t="shared" si="6"/>
        <v>4</v>
      </c>
      <c r="J56" s="60">
        <f t="shared" si="6"/>
        <v>8.8000000000000007</v>
      </c>
      <c r="K56" s="60">
        <f t="shared" si="6"/>
        <v>8.8000000000000007</v>
      </c>
      <c r="L56" s="60">
        <f t="shared" si="6"/>
        <v>15.6</v>
      </c>
      <c r="M56" s="60">
        <f t="shared" si="6"/>
        <v>20.8</v>
      </c>
      <c r="N56" s="60">
        <f t="shared" si="6"/>
        <v>20.8</v>
      </c>
      <c r="O56" s="60">
        <f t="shared" si="6"/>
        <v>22.2</v>
      </c>
      <c r="P56" s="60">
        <f t="shared" si="6"/>
        <v>15.4</v>
      </c>
      <c r="Q56" s="60">
        <f t="shared" si="6"/>
        <v>6.8</v>
      </c>
      <c r="R56" s="60">
        <f t="shared" si="6"/>
        <v>3.4</v>
      </c>
      <c r="S56" s="60">
        <f t="shared" si="6"/>
        <v>1.8</v>
      </c>
      <c r="T56" s="60">
        <f t="shared" si="6"/>
        <v>0</v>
      </c>
      <c r="U56" s="60">
        <f t="shared" si="6"/>
        <v>0</v>
      </c>
      <c r="W56" s="111">
        <f t="shared" si="1"/>
        <v>55.379999999999995</v>
      </c>
    </row>
    <row r="57" spans="1:23" ht="12.75" customHeight="1" x14ac:dyDescent="0.2">
      <c r="A57" s="41" t="s">
        <v>158</v>
      </c>
      <c r="B57" s="60">
        <f t="shared" ref="B57:U57" si="7">AVERAGE(B14:B18)</f>
        <v>131.19999999999999</v>
      </c>
      <c r="C57" s="60">
        <f t="shared" si="7"/>
        <v>0</v>
      </c>
      <c r="D57" s="60">
        <f t="shared" si="7"/>
        <v>0</v>
      </c>
      <c r="E57" s="60">
        <f t="shared" si="7"/>
        <v>0</v>
      </c>
      <c r="F57" s="60">
        <f t="shared" si="7"/>
        <v>0</v>
      </c>
      <c r="G57" s="60">
        <f t="shared" si="7"/>
        <v>0.8</v>
      </c>
      <c r="H57" s="60">
        <f t="shared" si="7"/>
        <v>1.4</v>
      </c>
      <c r="I57" s="60">
        <f t="shared" si="7"/>
        <v>2.8</v>
      </c>
      <c r="J57" s="60">
        <f t="shared" si="7"/>
        <v>9.1999999999999993</v>
      </c>
      <c r="K57" s="60">
        <f t="shared" si="7"/>
        <v>8.4</v>
      </c>
      <c r="L57" s="60">
        <f t="shared" si="7"/>
        <v>14.6</v>
      </c>
      <c r="M57" s="60">
        <f t="shared" si="7"/>
        <v>20.399999999999999</v>
      </c>
      <c r="N57" s="60">
        <f t="shared" si="7"/>
        <v>23.2</v>
      </c>
      <c r="O57" s="60">
        <f t="shared" si="7"/>
        <v>21</v>
      </c>
      <c r="P57" s="60">
        <f t="shared" si="7"/>
        <v>16.399999999999999</v>
      </c>
      <c r="Q57" s="60">
        <f t="shared" si="7"/>
        <v>7.8</v>
      </c>
      <c r="R57" s="60">
        <f t="shared" si="7"/>
        <v>3</v>
      </c>
      <c r="S57" s="60">
        <f t="shared" si="7"/>
        <v>2</v>
      </c>
      <c r="T57" s="60">
        <f t="shared" si="7"/>
        <v>0.2</v>
      </c>
      <c r="U57" s="60">
        <f t="shared" si="7"/>
        <v>0</v>
      </c>
      <c r="W57" s="111">
        <f t="shared" si="1"/>
        <v>55.9</v>
      </c>
    </row>
    <row r="58" spans="1:23" ht="12.75" customHeight="1" x14ac:dyDescent="0.2">
      <c r="A58" s="41" t="s">
        <v>159</v>
      </c>
      <c r="B58" s="60">
        <f t="shared" ref="B58:U58" si="8">AVERAGE(B15:B19)</f>
        <v>132.6</v>
      </c>
      <c r="C58" s="60">
        <f t="shared" si="8"/>
        <v>0</v>
      </c>
      <c r="D58" s="60">
        <f t="shared" si="8"/>
        <v>0</v>
      </c>
      <c r="E58" s="60">
        <f t="shared" si="8"/>
        <v>0</v>
      </c>
      <c r="F58" s="60">
        <f t="shared" si="8"/>
        <v>0</v>
      </c>
      <c r="G58" s="60">
        <f t="shared" si="8"/>
        <v>0.6</v>
      </c>
      <c r="H58" s="60">
        <f t="shared" si="8"/>
        <v>1.2</v>
      </c>
      <c r="I58" s="60">
        <f t="shared" si="8"/>
        <v>2.4</v>
      </c>
      <c r="J58" s="60">
        <f t="shared" si="8"/>
        <v>9.8000000000000007</v>
      </c>
      <c r="K58" s="60">
        <f t="shared" si="8"/>
        <v>10.8</v>
      </c>
      <c r="L58" s="60">
        <f t="shared" si="8"/>
        <v>16.2</v>
      </c>
      <c r="M58" s="60">
        <f t="shared" si="8"/>
        <v>19.8</v>
      </c>
      <c r="N58" s="60">
        <f t="shared" si="8"/>
        <v>22.8</v>
      </c>
      <c r="O58" s="60">
        <f t="shared" si="8"/>
        <v>20.399999999999999</v>
      </c>
      <c r="P58" s="60">
        <f t="shared" si="8"/>
        <v>15.6</v>
      </c>
      <c r="Q58" s="60">
        <f t="shared" si="8"/>
        <v>7.6</v>
      </c>
      <c r="R58" s="60">
        <f t="shared" si="8"/>
        <v>3.2</v>
      </c>
      <c r="S58" s="60">
        <f t="shared" si="8"/>
        <v>1.8</v>
      </c>
      <c r="T58" s="60">
        <f t="shared" si="8"/>
        <v>0.2</v>
      </c>
      <c r="U58" s="60">
        <f t="shared" si="8"/>
        <v>0.2</v>
      </c>
      <c r="W58" s="111">
        <f t="shared" si="1"/>
        <v>55.580000000000005</v>
      </c>
    </row>
    <row r="59" spans="1:23" ht="12.75" customHeight="1" x14ac:dyDescent="0.2">
      <c r="A59" s="41" t="s">
        <v>160</v>
      </c>
      <c r="B59" s="60">
        <f t="shared" ref="B59:U59" si="9">AVERAGE(B16:B20)</f>
        <v>137.6</v>
      </c>
      <c r="C59" s="60">
        <f t="shared" si="9"/>
        <v>0</v>
      </c>
      <c r="D59" s="60">
        <f t="shared" si="9"/>
        <v>0</v>
      </c>
      <c r="E59" s="60">
        <f t="shared" si="9"/>
        <v>0</v>
      </c>
      <c r="F59" s="60">
        <f t="shared" si="9"/>
        <v>0</v>
      </c>
      <c r="G59" s="60">
        <f t="shared" si="9"/>
        <v>0.4</v>
      </c>
      <c r="H59" s="60">
        <f t="shared" si="9"/>
        <v>1</v>
      </c>
      <c r="I59" s="60">
        <f t="shared" si="9"/>
        <v>3</v>
      </c>
      <c r="J59" s="60">
        <f t="shared" si="9"/>
        <v>10.4</v>
      </c>
      <c r="K59" s="60">
        <f t="shared" si="9"/>
        <v>12.2</v>
      </c>
      <c r="L59" s="60">
        <f t="shared" si="9"/>
        <v>19</v>
      </c>
      <c r="M59" s="60">
        <f t="shared" si="9"/>
        <v>19.2</v>
      </c>
      <c r="N59" s="60">
        <f t="shared" si="9"/>
        <v>22</v>
      </c>
      <c r="O59" s="60">
        <f t="shared" si="9"/>
        <v>21.4</v>
      </c>
      <c r="P59" s="60">
        <f t="shared" si="9"/>
        <v>14.8</v>
      </c>
      <c r="Q59" s="60">
        <f t="shared" si="9"/>
        <v>6.8</v>
      </c>
      <c r="R59" s="60">
        <f t="shared" si="9"/>
        <v>4.8</v>
      </c>
      <c r="S59" s="60">
        <f t="shared" si="9"/>
        <v>1.8</v>
      </c>
      <c r="T59" s="60">
        <f t="shared" si="9"/>
        <v>0.6</v>
      </c>
      <c r="U59" s="60">
        <f t="shared" si="9"/>
        <v>0.2</v>
      </c>
      <c r="W59" s="111">
        <f t="shared" si="1"/>
        <v>55.44</v>
      </c>
    </row>
    <row r="60" spans="1:23" ht="12.75" customHeight="1" x14ac:dyDescent="0.2">
      <c r="A60" s="41" t="s">
        <v>162</v>
      </c>
      <c r="B60" s="60">
        <f t="shared" ref="B60:U60" si="10">AVERAGE(B17:B21)</f>
        <v>139.80000000000001</v>
      </c>
      <c r="C60" s="60">
        <f t="shared" si="10"/>
        <v>0</v>
      </c>
      <c r="D60" s="60">
        <f t="shared" si="10"/>
        <v>0</v>
      </c>
      <c r="E60" s="60">
        <f t="shared" si="10"/>
        <v>0</v>
      </c>
      <c r="F60" s="60">
        <f t="shared" si="10"/>
        <v>0</v>
      </c>
      <c r="G60" s="60">
        <f t="shared" si="10"/>
        <v>0.4</v>
      </c>
      <c r="H60" s="60">
        <f t="shared" si="10"/>
        <v>0.6</v>
      </c>
      <c r="I60" s="60">
        <f t="shared" si="10"/>
        <v>3.2</v>
      </c>
      <c r="J60" s="60">
        <f t="shared" si="10"/>
        <v>10.8</v>
      </c>
      <c r="K60" s="60">
        <f t="shared" si="10"/>
        <v>13.2</v>
      </c>
      <c r="L60" s="60">
        <f t="shared" si="10"/>
        <v>20.8</v>
      </c>
      <c r="M60" s="60">
        <f t="shared" si="10"/>
        <v>17</v>
      </c>
      <c r="N60" s="60">
        <f t="shared" si="10"/>
        <v>22.2</v>
      </c>
      <c r="O60" s="60">
        <f t="shared" si="10"/>
        <v>23.4</v>
      </c>
      <c r="P60" s="60">
        <f t="shared" si="10"/>
        <v>13.8</v>
      </c>
      <c r="Q60" s="60">
        <f t="shared" si="10"/>
        <v>7.4</v>
      </c>
      <c r="R60" s="60">
        <f t="shared" si="10"/>
        <v>4.5999999999999996</v>
      </c>
      <c r="S60" s="60">
        <f t="shared" si="10"/>
        <v>1.6</v>
      </c>
      <c r="T60" s="60">
        <f t="shared" si="10"/>
        <v>0.6</v>
      </c>
      <c r="U60" s="60">
        <f t="shared" si="10"/>
        <v>0.2</v>
      </c>
      <c r="W60" s="111">
        <f t="shared" si="1"/>
        <v>55.340000000000011</v>
      </c>
    </row>
    <row r="61" spans="1:23" ht="12.75" customHeight="1" x14ac:dyDescent="0.2">
      <c r="A61" s="41" t="s">
        <v>161</v>
      </c>
      <c r="B61" s="60">
        <f t="shared" ref="B61:U61" si="11">AVERAGE(B18:B22)</f>
        <v>141.19999999999999</v>
      </c>
      <c r="C61" s="60">
        <f t="shared" si="11"/>
        <v>0</v>
      </c>
      <c r="D61" s="60">
        <f t="shared" si="11"/>
        <v>0</v>
      </c>
      <c r="E61" s="60">
        <f t="shared" si="11"/>
        <v>0</v>
      </c>
      <c r="F61" s="60">
        <f t="shared" si="11"/>
        <v>0</v>
      </c>
      <c r="G61" s="60">
        <f t="shared" si="11"/>
        <v>0.4</v>
      </c>
      <c r="H61" s="60">
        <f t="shared" si="11"/>
        <v>0.8</v>
      </c>
      <c r="I61" s="60">
        <f t="shared" si="11"/>
        <v>3.6</v>
      </c>
      <c r="J61" s="60">
        <f t="shared" si="11"/>
        <v>9.4</v>
      </c>
      <c r="K61" s="60">
        <f t="shared" si="11"/>
        <v>14.2</v>
      </c>
      <c r="L61" s="60">
        <f t="shared" si="11"/>
        <v>22</v>
      </c>
      <c r="M61" s="60">
        <f t="shared" si="11"/>
        <v>18.399999999999999</v>
      </c>
      <c r="N61" s="60">
        <f t="shared" si="11"/>
        <v>22.4</v>
      </c>
      <c r="O61" s="60">
        <f t="shared" si="11"/>
        <v>22.2</v>
      </c>
      <c r="P61" s="60">
        <f t="shared" si="11"/>
        <v>12.2</v>
      </c>
      <c r="Q61" s="60">
        <f t="shared" si="11"/>
        <v>8.6</v>
      </c>
      <c r="R61" s="60">
        <f t="shared" si="11"/>
        <v>4.4000000000000004</v>
      </c>
      <c r="S61" s="60">
        <f t="shared" si="11"/>
        <v>1.6</v>
      </c>
      <c r="T61" s="60">
        <f t="shared" si="11"/>
        <v>0.8</v>
      </c>
      <c r="U61" s="60">
        <f t="shared" si="11"/>
        <v>0.2</v>
      </c>
      <c r="W61" s="111">
        <f t="shared" si="1"/>
        <v>55.180000000000007</v>
      </c>
    </row>
    <row r="62" spans="1:23" ht="12.75" customHeight="1" x14ac:dyDescent="0.2">
      <c r="A62" s="41" t="s">
        <v>163</v>
      </c>
      <c r="B62" s="60">
        <f t="shared" ref="B62:U62" si="12">AVERAGE(B19:B23)</f>
        <v>144.80000000000001</v>
      </c>
      <c r="C62" s="60">
        <f t="shared" si="12"/>
        <v>0</v>
      </c>
      <c r="D62" s="60">
        <f t="shared" si="12"/>
        <v>0</v>
      </c>
      <c r="E62" s="60">
        <f t="shared" si="12"/>
        <v>0</v>
      </c>
      <c r="F62" s="60">
        <f t="shared" si="12"/>
        <v>0</v>
      </c>
      <c r="G62" s="60">
        <f t="shared" si="12"/>
        <v>0.4</v>
      </c>
      <c r="H62" s="60">
        <f t="shared" si="12"/>
        <v>0.8</v>
      </c>
      <c r="I62" s="60">
        <f t="shared" si="12"/>
        <v>4</v>
      </c>
      <c r="J62" s="60">
        <f t="shared" si="12"/>
        <v>10.8</v>
      </c>
      <c r="K62" s="60">
        <f t="shared" si="12"/>
        <v>17.399999999999999</v>
      </c>
      <c r="L62" s="60">
        <f t="shared" si="12"/>
        <v>22</v>
      </c>
      <c r="M62" s="60">
        <f t="shared" si="12"/>
        <v>18.2</v>
      </c>
      <c r="N62" s="60">
        <f t="shared" si="12"/>
        <v>20.6</v>
      </c>
      <c r="O62" s="60">
        <f t="shared" si="12"/>
        <v>23.2</v>
      </c>
      <c r="P62" s="60">
        <f t="shared" si="12"/>
        <v>12.8</v>
      </c>
      <c r="Q62" s="60">
        <f t="shared" si="12"/>
        <v>7.8</v>
      </c>
      <c r="R62" s="60">
        <f t="shared" si="12"/>
        <v>4.5999999999999996</v>
      </c>
      <c r="S62" s="60">
        <f t="shared" si="12"/>
        <v>1.2</v>
      </c>
      <c r="T62" s="60">
        <f t="shared" si="12"/>
        <v>0.6</v>
      </c>
      <c r="U62" s="60">
        <f t="shared" si="12"/>
        <v>0.4</v>
      </c>
      <c r="W62" s="111">
        <f t="shared" si="1"/>
        <v>54.660000000000004</v>
      </c>
    </row>
    <row r="63" spans="1:23" ht="12.75" customHeight="1" x14ac:dyDescent="0.2">
      <c r="A63" s="41" t="s">
        <v>164</v>
      </c>
      <c r="B63" s="60">
        <f t="shared" ref="B63:U63" si="13">AVERAGE(B20:B24)</f>
        <v>156.80000000000001</v>
      </c>
      <c r="C63" s="60">
        <f t="shared" si="13"/>
        <v>0</v>
      </c>
      <c r="D63" s="60">
        <f t="shared" si="13"/>
        <v>0</v>
      </c>
      <c r="E63" s="60">
        <f t="shared" si="13"/>
        <v>0</v>
      </c>
      <c r="F63" s="60">
        <f t="shared" si="13"/>
        <v>0</v>
      </c>
      <c r="G63" s="60">
        <f t="shared" si="13"/>
        <v>0.4</v>
      </c>
      <c r="H63" s="60">
        <f t="shared" si="13"/>
        <v>0.6</v>
      </c>
      <c r="I63" s="60">
        <f t="shared" si="13"/>
        <v>5.6</v>
      </c>
      <c r="J63" s="60">
        <f t="shared" si="13"/>
        <v>10.4</v>
      </c>
      <c r="K63" s="60">
        <f t="shared" si="13"/>
        <v>17.600000000000001</v>
      </c>
      <c r="L63" s="60">
        <f t="shared" si="13"/>
        <v>24.4</v>
      </c>
      <c r="M63" s="60">
        <f t="shared" si="13"/>
        <v>20</v>
      </c>
      <c r="N63" s="60">
        <f t="shared" si="13"/>
        <v>22</v>
      </c>
      <c r="O63" s="60">
        <f t="shared" si="13"/>
        <v>25.8</v>
      </c>
      <c r="P63" s="60">
        <f t="shared" si="13"/>
        <v>13.4</v>
      </c>
      <c r="Q63" s="60">
        <f t="shared" si="13"/>
        <v>8.4</v>
      </c>
      <c r="R63" s="60">
        <f t="shared" si="13"/>
        <v>5.8</v>
      </c>
      <c r="S63" s="60">
        <f t="shared" si="13"/>
        <v>1.2</v>
      </c>
      <c r="T63" s="60">
        <f t="shared" si="13"/>
        <v>1</v>
      </c>
      <c r="U63" s="60">
        <f t="shared" si="13"/>
        <v>0.2</v>
      </c>
      <c r="W63" s="111">
        <f t="shared" si="1"/>
        <v>54.8</v>
      </c>
    </row>
    <row r="64" spans="1:23" ht="12.75" customHeight="1" x14ac:dyDescent="0.2">
      <c r="A64" s="41" t="s">
        <v>165</v>
      </c>
      <c r="B64" s="60">
        <f t="shared" ref="B64:U64" si="14">AVERAGE(B21:B25)</f>
        <v>177</v>
      </c>
      <c r="C64" s="60">
        <f t="shared" si="14"/>
        <v>0</v>
      </c>
      <c r="D64" s="60">
        <f t="shared" si="14"/>
        <v>0</v>
      </c>
      <c r="E64" s="60">
        <f t="shared" si="14"/>
        <v>0</v>
      </c>
      <c r="F64" s="60">
        <f t="shared" si="14"/>
        <v>0</v>
      </c>
      <c r="G64" s="60">
        <f t="shared" si="14"/>
        <v>0.6</v>
      </c>
      <c r="H64" s="60">
        <f t="shared" si="14"/>
        <v>0.6</v>
      </c>
      <c r="I64" s="60">
        <f t="shared" si="14"/>
        <v>5.2</v>
      </c>
      <c r="J64" s="60">
        <f t="shared" si="14"/>
        <v>9.8000000000000007</v>
      </c>
      <c r="K64" s="60">
        <f t="shared" si="14"/>
        <v>20.2</v>
      </c>
      <c r="L64" s="60">
        <f t="shared" si="14"/>
        <v>26.6</v>
      </c>
      <c r="M64" s="60">
        <f t="shared" si="14"/>
        <v>25.2</v>
      </c>
      <c r="N64" s="60">
        <f t="shared" si="14"/>
        <v>24.8</v>
      </c>
      <c r="O64" s="60">
        <f t="shared" si="14"/>
        <v>29.4</v>
      </c>
      <c r="P64" s="60">
        <f t="shared" si="14"/>
        <v>17.399999999999999</v>
      </c>
      <c r="Q64" s="60">
        <f t="shared" si="14"/>
        <v>9.6</v>
      </c>
      <c r="R64" s="60">
        <f t="shared" si="14"/>
        <v>6</v>
      </c>
      <c r="S64" s="60">
        <f t="shared" si="14"/>
        <v>0.8</v>
      </c>
      <c r="T64" s="60">
        <f t="shared" si="14"/>
        <v>0.6</v>
      </c>
      <c r="U64" s="60">
        <f t="shared" si="14"/>
        <v>0.2</v>
      </c>
      <c r="W64" s="111">
        <f t="shared" si="1"/>
        <v>54.96</v>
      </c>
    </row>
    <row r="65" spans="1:23" ht="12.75" customHeight="1" x14ac:dyDescent="0.2">
      <c r="A65" s="41" t="s">
        <v>166</v>
      </c>
      <c r="B65" s="60">
        <f t="shared" ref="B65:U65" si="15">AVERAGE(B22:B26)</f>
        <v>201.8</v>
      </c>
      <c r="C65" s="60">
        <f t="shared" si="15"/>
        <v>0</v>
      </c>
      <c r="D65" s="60">
        <f t="shared" si="15"/>
        <v>0</v>
      </c>
      <c r="E65" s="60">
        <f t="shared" si="15"/>
        <v>0</v>
      </c>
      <c r="F65" s="60">
        <f t="shared" si="15"/>
        <v>0.2</v>
      </c>
      <c r="G65" s="60">
        <f t="shared" si="15"/>
        <v>1</v>
      </c>
      <c r="H65" s="60">
        <f t="shared" si="15"/>
        <v>0.8</v>
      </c>
      <c r="I65" s="60">
        <f t="shared" si="15"/>
        <v>5.6</v>
      </c>
      <c r="J65" s="60">
        <f t="shared" si="15"/>
        <v>11.8</v>
      </c>
      <c r="K65" s="60">
        <f t="shared" si="15"/>
        <v>23.6</v>
      </c>
      <c r="L65" s="60">
        <f t="shared" si="15"/>
        <v>28.6</v>
      </c>
      <c r="M65" s="60">
        <f t="shared" si="15"/>
        <v>32.799999999999997</v>
      </c>
      <c r="N65" s="60">
        <f t="shared" si="15"/>
        <v>27.8</v>
      </c>
      <c r="O65" s="60">
        <f t="shared" si="15"/>
        <v>30</v>
      </c>
      <c r="P65" s="60">
        <f t="shared" si="15"/>
        <v>19.8</v>
      </c>
      <c r="Q65" s="60">
        <f t="shared" si="15"/>
        <v>11.2</v>
      </c>
      <c r="R65" s="60">
        <f t="shared" si="15"/>
        <v>6.6</v>
      </c>
      <c r="S65" s="60">
        <f t="shared" si="15"/>
        <v>1.2</v>
      </c>
      <c r="T65" s="60">
        <f t="shared" si="15"/>
        <v>0.6</v>
      </c>
      <c r="U65" s="60">
        <f t="shared" si="15"/>
        <v>0.2</v>
      </c>
      <c r="W65" s="111">
        <f t="shared" si="1"/>
        <v>54.819999999999993</v>
      </c>
    </row>
    <row r="66" spans="1:23" ht="12.75" customHeight="1" x14ac:dyDescent="0.2">
      <c r="A66" s="41" t="s">
        <v>167</v>
      </c>
      <c r="B66" s="60">
        <f t="shared" ref="B66:U66" si="16">AVERAGE(B23:B27)</f>
        <v>230</v>
      </c>
      <c r="C66" s="60">
        <f t="shared" si="16"/>
        <v>0</v>
      </c>
      <c r="D66" s="60">
        <f t="shared" si="16"/>
        <v>0</v>
      </c>
      <c r="E66" s="60">
        <f t="shared" si="16"/>
        <v>0</v>
      </c>
      <c r="F66" s="60">
        <f t="shared" si="16"/>
        <v>0.2</v>
      </c>
      <c r="G66" s="60">
        <f t="shared" si="16"/>
        <v>0.8</v>
      </c>
      <c r="H66" s="60">
        <f t="shared" si="16"/>
        <v>1</v>
      </c>
      <c r="I66" s="60">
        <f t="shared" si="16"/>
        <v>5.4</v>
      </c>
      <c r="J66" s="60">
        <f t="shared" si="16"/>
        <v>15</v>
      </c>
      <c r="K66" s="60">
        <f t="shared" si="16"/>
        <v>27.2</v>
      </c>
      <c r="L66" s="60">
        <f t="shared" si="16"/>
        <v>32</v>
      </c>
      <c r="M66" s="60">
        <f t="shared" si="16"/>
        <v>37</v>
      </c>
      <c r="N66" s="60">
        <f t="shared" si="16"/>
        <v>32.4</v>
      </c>
      <c r="O66" s="60">
        <f t="shared" si="16"/>
        <v>32.799999999999997</v>
      </c>
      <c r="P66" s="60">
        <f t="shared" si="16"/>
        <v>23.8</v>
      </c>
      <c r="Q66" s="60">
        <f t="shared" si="16"/>
        <v>12.2</v>
      </c>
      <c r="R66" s="60">
        <f t="shared" si="16"/>
        <v>7.6</v>
      </c>
      <c r="S66" s="60">
        <f t="shared" si="16"/>
        <v>1.6</v>
      </c>
      <c r="T66" s="60">
        <f t="shared" si="16"/>
        <v>0.8</v>
      </c>
      <c r="U66" s="60">
        <f t="shared" si="16"/>
        <v>0.2</v>
      </c>
      <c r="W66" s="111">
        <f t="shared" si="1"/>
        <v>54.92</v>
      </c>
    </row>
    <row r="67" spans="1:23" ht="12.75" customHeight="1" x14ac:dyDescent="0.2">
      <c r="A67" s="41" t="s">
        <v>168</v>
      </c>
      <c r="B67" s="60">
        <f t="shared" ref="B67:U67" si="17">AVERAGE(B24:B28)</f>
        <v>258.39999999999998</v>
      </c>
      <c r="C67" s="60">
        <f t="shared" si="17"/>
        <v>0</v>
      </c>
      <c r="D67" s="60">
        <f t="shared" si="17"/>
        <v>0</v>
      </c>
      <c r="E67" s="60">
        <f t="shared" si="17"/>
        <v>0</v>
      </c>
      <c r="F67" s="60">
        <f t="shared" si="17"/>
        <v>0.2</v>
      </c>
      <c r="G67" s="60">
        <f t="shared" si="17"/>
        <v>1.2</v>
      </c>
      <c r="H67" s="60">
        <f t="shared" si="17"/>
        <v>1.2</v>
      </c>
      <c r="I67" s="60">
        <f t="shared" si="17"/>
        <v>6.6</v>
      </c>
      <c r="J67" s="60">
        <f t="shared" si="17"/>
        <v>16</v>
      </c>
      <c r="K67" s="60">
        <f t="shared" si="17"/>
        <v>28</v>
      </c>
      <c r="L67" s="60">
        <f t="shared" si="17"/>
        <v>40</v>
      </c>
      <c r="M67" s="60">
        <f t="shared" si="17"/>
        <v>42.8</v>
      </c>
      <c r="N67" s="60">
        <f t="shared" si="17"/>
        <v>36.799999999999997</v>
      </c>
      <c r="O67" s="60">
        <f t="shared" si="17"/>
        <v>34.200000000000003</v>
      </c>
      <c r="P67" s="60">
        <f t="shared" si="17"/>
        <v>24.8</v>
      </c>
      <c r="Q67" s="60">
        <f t="shared" si="17"/>
        <v>15.2</v>
      </c>
      <c r="R67" s="60">
        <f t="shared" si="17"/>
        <v>8.1999999999999993</v>
      </c>
      <c r="S67" s="60">
        <f t="shared" si="17"/>
        <v>2.2000000000000002</v>
      </c>
      <c r="T67" s="60">
        <f t="shared" si="17"/>
        <v>1</v>
      </c>
      <c r="U67" s="60">
        <f t="shared" si="17"/>
        <v>0</v>
      </c>
      <c r="W67" s="111">
        <f t="shared" si="1"/>
        <v>54.819999999999993</v>
      </c>
    </row>
    <row r="68" spans="1:23" ht="12.75" customHeight="1" x14ac:dyDescent="0.2">
      <c r="A68" s="41" t="s">
        <v>169</v>
      </c>
      <c r="B68" s="60">
        <f t="shared" ref="B68:U68" si="18">AVERAGE(B25:B29)</f>
        <v>286</v>
      </c>
      <c r="C68" s="60">
        <f t="shared" si="18"/>
        <v>0</v>
      </c>
      <c r="D68" s="60">
        <f t="shared" si="18"/>
        <v>0</v>
      </c>
      <c r="E68" s="60">
        <f t="shared" si="18"/>
        <v>0</v>
      </c>
      <c r="F68" s="60">
        <f t="shared" si="18"/>
        <v>0.2</v>
      </c>
      <c r="G68" s="60">
        <f t="shared" si="18"/>
        <v>1</v>
      </c>
      <c r="H68" s="60">
        <f t="shared" si="18"/>
        <v>2.6</v>
      </c>
      <c r="I68" s="60">
        <f t="shared" si="18"/>
        <v>6.2</v>
      </c>
      <c r="J68" s="60">
        <f t="shared" si="18"/>
        <v>18.2</v>
      </c>
      <c r="K68" s="60">
        <f t="shared" si="18"/>
        <v>30.8</v>
      </c>
      <c r="L68" s="60">
        <f t="shared" si="18"/>
        <v>43</v>
      </c>
      <c r="M68" s="60">
        <f t="shared" si="18"/>
        <v>48</v>
      </c>
      <c r="N68" s="60">
        <f t="shared" si="18"/>
        <v>42.2</v>
      </c>
      <c r="O68" s="60">
        <f t="shared" si="18"/>
        <v>38.6</v>
      </c>
      <c r="P68" s="60">
        <f t="shared" si="18"/>
        <v>26.8</v>
      </c>
      <c r="Q68" s="60">
        <f t="shared" si="18"/>
        <v>16.600000000000001</v>
      </c>
      <c r="R68" s="60">
        <f t="shared" si="18"/>
        <v>8.6</v>
      </c>
      <c r="S68" s="60">
        <f t="shared" si="18"/>
        <v>2.4</v>
      </c>
      <c r="T68" s="60">
        <f t="shared" si="18"/>
        <v>0.8</v>
      </c>
      <c r="U68" s="60">
        <f t="shared" si="18"/>
        <v>0</v>
      </c>
      <c r="W68" s="111">
        <f t="shared" si="1"/>
        <v>54.680000000000007</v>
      </c>
    </row>
    <row r="69" spans="1:23" ht="12.75" customHeight="1" x14ac:dyDescent="0.2">
      <c r="A69" s="41" t="s">
        <v>170</v>
      </c>
      <c r="B69" s="60">
        <f t="shared" ref="B69:U69" si="19">AVERAGE(B26:B30)</f>
        <v>307.2</v>
      </c>
      <c r="C69" s="60">
        <f t="shared" si="19"/>
        <v>0</v>
      </c>
      <c r="D69" s="60">
        <f t="shared" si="19"/>
        <v>0</v>
      </c>
      <c r="E69" s="60">
        <f t="shared" si="19"/>
        <v>0.2</v>
      </c>
      <c r="F69" s="60">
        <f t="shared" si="19"/>
        <v>0.2</v>
      </c>
      <c r="G69" s="60">
        <f t="shared" si="19"/>
        <v>0.8</v>
      </c>
      <c r="H69" s="60">
        <f t="shared" si="19"/>
        <v>2.8</v>
      </c>
      <c r="I69" s="60">
        <f t="shared" si="19"/>
        <v>8</v>
      </c>
      <c r="J69" s="60">
        <f t="shared" si="19"/>
        <v>20.2</v>
      </c>
      <c r="K69" s="60">
        <f t="shared" si="19"/>
        <v>31</v>
      </c>
      <c r="L69" s="60">
        <f t="shared" si="19"/>
        <v>47.8</v>
      </c>
      <c r="M69" s="60">
        <f t="shared" si="19"/>
        <v>51.4</v>
      </c>
      <c r="N69" s="60">
        <f t="shared" si="19"/>
        <v>46.6</v>
      </c>
      <c r="O69" s="60">
        <f t="shared" si="19"/>
        <v>38.799999999999997</v>
      </c>
      <c r="P69" s="60">
        <f t="shared" si="19"/>
        <v>28.2</v>
      </c>
      <c r="Q69" s="60">
        <f t="shared" si="19"/>
        <v>18.8</v>
      </c>
      <c r="R69" s="60">
        <f t="shared" si="19"/>
        <v>8.4</v>
      </c>
      <c r="S69" s="60">
        <f t="shared" si="19"/>
        <v>3</v>
      </c>
      <c r="T69" s="60">
        <f t="shared" si="19"/>
        <v>1</v>
      </c>
      <c r="U69" s="60">
        <f t="shared" si="19"/>
        <v>0</v>
      </c>
      <c r="W69" s="111">
        <f t="shared" si="1"/>
        <v>54.54</v>
      </c>
    </row>
    <row r="70" spans="1:23" ht="12.75" customHeight="1" x14ac:dyDescent="0.2">
      <c r="A70" s="41" t="s">
        <v>171</v>
      </c>
      <c r="B70" s="60">
        <f t="shared" ref="B70:U70" si="20">AVERAGE(B27:B31)</f>
        <v>336.4</v>
      </c>
      <c r="C70" s="60">
        <f t="shared" si="20"/>
        <v>0</v>
      </c>
      <c r="D70" s="60">
        <f t="shared" si="20"/>
        <v>0</v>
      </c>
      <c r="E70" s="60">
        <f t="shared" si="20"/>
        <v>0.2</v>
      </c>
      <c r="F70" s="60">
        <f t="shared" si="20"/>
        <v>0</v>
      </c>
      <c r="G70" s="60">
        <f t="shared" si="20"/>
        <v>0.4</v>
      </c>
      <c r="H70" s="60">
        <f t="shared" si="20"/>
        <v>2.8</v>
      </c>
      <c r="I70" s="60">
        <f t="shared" si="20"/>
        <v>8.1999999999999993</v>
      </c>
      <c r="J70" s="60">
        <f t="shared" si="20"/>
        <v>21.6</v>
      </c>
      <c r="K70" s="60">
        <f t="shared" si="20"/>
        <v>32.4</v>
      </c>
      <c r="L70" s="60">
        <f t="shared" si="20"/>
        <v>53.6</v>
      </c>
      <c r="M70" s="60">
        <f t="shared" si="20"/>
        <v>53.8</v>
      </c>
      <c r="N70" s="60">
        <f t="shared" si="20"/>
        <v>53.2</v>
      </c>
      <c r="O70" s="60">
        <f t="shared" si="20"/>
        <v>44.4</v>
      </c>
      <c r="P70" s="60">
        <f t="shared" si="20"/>
        <v>32</v>
      </c>
      <c r="Q70" s="60">
        <f t="shared" si="20"/>
        <v>20</v>
      </c>
      <c r="R70" s="60">
        <f t="shared" si="20"/>
        <v>9</v>
      </c>
      <c r="S70" s="60">
        <f t="shared" si="20"/>
        <v>3.2</v>
      </c>
      <c r="T70" s="60">
        <f t="shared" si="20"/>
        <v>1.6</v>
      </c>
      <c r="U70" s="60">
        <f t="shared" si="20"/>
        <v>0</v>
      </c>
      <c r="W70" s="111">
        <f t="shared" si="1"/>
        <v>54.839999999999996</v>
      </c>
    </row>
    <row r="71" spans="1:23" ht="12.75" customHeight="1" x14ac:dyDescent="0.2">
      <c r="A71" s="41" t="s">
        <v>172</v>
      </c>
      <c r="B71" s="60">
        <f t="shared" ref="B71:U71" si="21">AVERAGE(B28:B32)</f>
        <v>360.2</v>
      </c>
      <c r="C71" s="60">
        <f t="shared" si="21"/>
        <v>0</v>
      </c>
      <c r="D71" s="60">
        <f t="shared" si="21"/>
        <v>0</v>
      </c>
      <c r="E71" s="60">
        <f t="shared" si="21"/>
        <v>0.2</v>
      </c>
      <c r="F71" s="60">
        <f t="shared" si="21"/>
        <v>0</v>
      </c>
      <c r="G71" s="60">
        <f t="shared" si="21"/>
        <v>0.4</v>
      </c>
      <c r="H71" s="60">
        <f t="shared" si="21"/>
        <v>3</v>
      </c>
      <c r="I71" s="60">
        <f t="shared" si="21"/>
        <v>8.8000000000000007</v>
      </c>
      <c r="J71" s="60">
        <f t="shared" si="21"/>
        <v>21.6</v>
      </c>
      <c r="K71" s="60">
        <f t="shared" si="21"/>
        <v>34</v>
      </c>
      <c r="L71" s="60">
        <f t="shared" si="21"/>
        <v>56.4</v>
      </c>
      <c r="M71" s="60">
        <f t="shared" si="21"/>
        <v>59</v>
      </c>
      <c r="N71" s="60">
        <f t="shared" si="21"/>
        <v>58.2</v>
      </c>
      <c r="O71" s="60">
        <f t="shared" si="21"/>
        <v>48.4</v>
      </c>
      <c r="P71" s="60">
        <f t="shared" si="21"/>
        <v>34.4</v>
      </c>
      <c r="Q71" s="60">
        <f t="shared" si="21"/>
        <v>21.4</v>
      </c>
      <c r="R71" s="60">
        <f t="shared" si="21"/>
        <v>9.6</v>
      </c>
      <c r="S71" s="60">
        <f t="shared" si="21"/>
        <v>3.6</v>
      </c>
      <c r="T71" s="60">
        <f t="shared" si="21"/>
        <v>1.2</v>
      </c>
      <c r="U71" s="60">
        <f t="shared" si="21"/>
        <v>0</v>
      </c>
      <c r="W71" s="111">
        <f t="shared" si="1"/>
        <v>54.9</v>
      </c>
    </row>
    <row r="72" spans="1:23" x14ac:dyDescent="0.2">
      <c r="A72" s="61" t="s">
        <v>81</v>
      </c>
      <c r="B72" s="60">
        <f>AVERAGE(B29:B33)</f>
        <v>376.4</v>
      </c>
      <c r="C72" s="60">
        <f t="shared" ref="C72:U72" si="22">AVERAGE(C29:C33)</f>
        <v>0</v>
      </c>
      <c r="D72" s="60">
        <f t="shared" si="22"/>
        <v>0</v>
      </c>
      <c r="E72" s="60">
        <f t="shared" si="22"/>
        <v>0.2</v>
      </c>
      <c r="F72" s="60">
        <f t="shared" si="22"/>
        <v>0.2</v>
      </c>
      <c r="G72" s="60">
        <f t="shared" si="22"/>
        <v>0.2</v>
      </c>
      <c r="H72" s="60">
        <f t="shared" si="22"/>
        <v>3.6</v>
      </c>
      <c r="I72" s="60">
        <f t="shared" si="22"/>
        <v>8.1999999999999993</v>
      </c>
      <c r="J72" s="60">
        <f t="shared" si="22"/>
        <v>23.4</v>
      </c>
      <c r="K72" s="60">
        <f t="shared" si="22"/>
        <v>35.200000000000003</v>
      </c>
      <c r="L72" s="60">
        <f t="shared" si="22"/>
        <v>57</v>
      </c>
      <c r="M72" s="60">
        <f t="shared" si="22"/>
        <v>62.4</v>
      </c>
      <c r="N72" s="60">
        <f t="shared" si="22"/>
        <v>62</v>
      </c>
      <c r="O72" s="60">
        <f t="shared" si="22"/>
        <v>52.6</v>
      </c>
      <c r="P72" s="60">
        <f t="shared" si="22"/>
        <v>36.6</v>
      </c>
      <c r="Q72" s="60">
        <f t="shared" si="22"/>
        <v>19.399999999999999</v>
      </c>
      <c r="R72" s="60">
        <f t="shared" si="22"/>
        <v>10.6</v>
      </c>
      <c r="S72" s="60">
        <f t="shared" si="22"/>
        <v>3.6</v>
      </c>
      <c r="T72" s="60">
        <f t="shared" si="22"/>
        <v>1.2</v>
      </c>
      <c r="U72" s="60">
        <f t="shared" si="22"/>
        <v>0</v>
      </c>
      <c r="W72" s="111">
        <f>AVERAGE(W29:W33)</f>
        <v>54.94</v>
      </c>
    </row>
    <row r="73" spans="1:23" x14ac:dyDescent="0.2">
      <c r="A73" s="61" t="s">
        <v>82</v>
      </c>
      <c r="B73" s="60">
        <f t="shared" ref="B73:U85" si="23">AVERAGE(B30:B34)</f>
        <v>394.6</v>
      </c>
      <c r="C73" s="60">
        <f t="shared" si="23"/>
        <v>0</v>
      </c>
      <c r="D73" s="60">
        <f t="shared" si="23"/>
        <v>0</v>
      </c>
      <c r="E73" s="60">
        <f t="shared" si="23"/>
        <v>0.2</v>
      </c>
      <c r="F73" s="60">
        <f t="shared" si="23"/>
        <v>0.2</v>
      </c>
      <c r="G73" s="60">
        <f t="shared" si="23"/>
        <v>0.2</v>
      </c>
      <c r="H73" s="60">
        <f t="shared" si="23"/>
        <v>3.2</v>
      </c>
      <c r="I73" s="60">
        <f t="shared" si="23"/>
        <v>9</v>
      </c>
      <c r="J73" s="60">
        <f t="shared" si="23"/>
        <v>25</v>
      </c>
      <c r="K73" s="60">
        <f t="shared" si="23"/>
        <v>36.200000000000003</v>
      </c>
      <c r="L73" s="60">
        <f t="shared" si="23"/>
        <v>60.4</v>
      </c>
      <c r="M73" s="60">
        <f t="shared" si="23"/>
        <v>64.8</v>
      </c>
      <c r="N73" s="60">
        <f t="shared" si="23"/>
        <v>66.599999999999994</v>
      </c>
      <c r="O73" s="60">
        <f t="shared" si="23"/>
        <v>51.6</v>
      </c>
      <c r="P73" s="60">
        <f t="shared" si="23"/>
        <v>40.6</v>
      </c>
      <c r="Q73" s="60">
        <f t="shared" si="23"/>
        <v>20</v>
      </c>
      <c r="R73" s="60">
        <f t="shared" si="23"/>
        <v>10.4</v>
      </c>
      <c r="S73" s="60">
        <f t="shared" si="23"/>
        <v>4.8</v>
      </c>
      <c r="T73" s="60">
        <f t="shared" si="23"/>
        <v>1.2</v>
      </c>
      <c r="U73" s="60">
        <f t="shared" si="23"/>
        <v>0.2</v>
      </c>
      <c r="W73" s="111">
        <f t="shared" ref="W73:W86" si="24">AVERAGE(W30:W34)</f>
        <v>55.02</v>
      </c>
    </row>
    <row r="74" spans="1:23" x14ac:dyDescent="0.2">
      <c r="A74" s="61" t="s">
        <v>83</v>
      </c>
      <c r="B74" s="60">
        <f t="shared" si="23"/>
        <v>410.4</v>
      </c>
      <c r="C74" s="60">
        <f t="shared" si="23"/>
        <v>0</v>
      </c>
      <c r="D74" s="60">
        <f t="shared" si="23"/>
        <v>0</v>
      </c>
      <c r="E74" s="60">
        <f t="shared" si="23"/>
        <v>0.2</v>
      </c>
      <c r="F74" s="60">
        <f t="shared" si="23"/>
        <v>0.4</v>
      </c>
      <c r="G74" s="60">
        <f t="shared" si="23"/>
        <v>0.4</v>
      </c>
      <c r="H74" s="60">
        <f t="shared" si="23"/>
        <v>3.4</v>
      </c>
      <c r="I74" s="60">
        <f t="shared" si="23"/>
        <v>9</v>
      </c>
      <c r="J74" s="60">
        <f t="shared" si="23"/>
        <v>25.4</v>
      </c>
      <c r="K74" s="60">
        <f t="shared" si="23"/>
        <v>37.200000000000003</v>
      </c>
      <c r="L74" s="60">
        <f t="shared" si="23"/>
        <v>61.6</v>
      </c>
      <c r="M74" s="60">
        <f t="shared" si="23"/>
        <v>67</v>
      </c>
      <c r="N74" s="60">
        <f t="shared" si="23"/>
        <v>72.599999999999994</v>
      </c>
      <c r="O74" s="60">
        <f t="shared" si="23"/>
        <v>56.4</v>
      </c>
      <c r="P74" s="60">
        <f t="shared" si="23"/>
        <v>41</v>
      </c>
      <c r="Q74" s="60">
        <f t="shared" si="23"/>
        <v>20.2</v>
      </c>
      <c r="R74" s="60">
        <f t="shared" si="23"/>
        <v>10</v>
      </c>
      <c r="S74" s="60">
        <f t="shared" si="23"/>
        <v>4.4000000000000004</v>
      </c>
      <c r="T74" s="60">
        <f t="shared" si="23"/>
        <v>1</v>
      </c>
      <c r="U74" s="60">
        <f t="shared" si="23"/>
        <v>0.2</v>
      </c>
      <c r="W74" s="111">
        <f t="shared" si="24"/>
        <v>54.980000000000004</v>
      </c>
    </row>
    <row r="75" spans="1:23" x14ac:dyDescent="0.2">
      <c r="A75" s="61" t="s">
        <v>84</v>
      </c>
      <c r="B75" s="60">
        <f t="shared" si="23"/>
        <v>406</v>
      </c>
      <c r="C75" s="60">
        <f t="shared" si="23"/>
        <v>0</v>
      </c>
      <c r="D75" s="60">
        <f t="shared" si="23"/>
        <v>0</v>
      </c>
      <c r="E75" s="60">
        <f t="shared" si="23"/>
        <v>0.2</v>
      </c>
      <c r="F75" s="60">
        <f t="shared" si="23"/>
        <v>0.4</v>
      </c>
      <c r="G75" s="60">
        <f t="shared" si="23"/>
        <v>0.6</v>
      </c>
      <c r="H75" s="60">
        <f t="shared" si="23"/>
        <v>3.6</v>
      </c>
      <c r="I75" s="60">
        <f t="shared" si="23"/>
        <v>9.4</v>
      </c>
      <c r="J75" s="60">
        <f t="shared" si="23"/>
        <v>26.4</v>
      </c>
      <c r="K75" s="60">
        <f t="shared" si="23"/>
        <v>36.6</v>
      </c>
      <c r="L75" s="60">
        <f t="shared" si="23"/>
        <v>59.8</v>
      </c>
      <c r="M75" s="60">
        <f t="shared" si="23"/>
        <v>69.599999999999994</v>
      </c>
      <c r="N75" s="60">
        <f t="shared" si="23"/>
        <v>71.8</v>
      </c>
      <c r="O75" s="60">
        <f t="shared" si="23"/>
        <v>54.8</v>
      </c>
      <c r="P75" s="60">
        <f t="shared" si="23"/>
        <v>39.200000000000003</v>
      </c>
      <c r="Q75" s="60">
        <f t="shared" si="23"/>
        <v>19.600000000000001</v>
      </c>
      <c r="R75" s="60">
        <f t="shared" si="23"/>
        <v>9.6</v>
      </c>
      <c r="S75" s="60">
        <f t="shared" si="23"/>
        <v>3.8</v>
      </c>
      <c r="T75" s="60">
        <f t="shared" si="23"/>
        <v>0.4</v>
      </c>
      <c r="U75" s="60">
        <f t="shared" si="23"/>
        <v>0.2</v>
      </c>
      <c r="W75" s="111">
        <f t="shared" si="24"/>
        <v>54.679999999999993</v>
      </c>
    </row>
    <row r="76" spans="1:23" x14ac:dyDescent="0.2">
      <c r="A76" s="61" t="s">
        <v>85</v>
      </c>
      <c r="B76" s="60">
        <f t="shared" si="23"/>
        <v>406.6</v>
      </c>
      <c r="C76" s="60">
        <f t="shared" si="23"/>
        <v>0</v>
      </c>
      <c r="D76" s="60">
        <f t="shared" si="23"/>
        <v>0</v>
      </c>
      <c r="E76" s="60">
        <f t="shared" si="23"/>
        <v>0.2</v>
      </c>
      <c r="F76" s="60">
        <f t="shared" si="23"/>
        <v>0.4</v>
      </c>
      <c r="G76" s="60">
        <f t="shared" si="23"/>
        <v>0.6</v>
      </c>
      <c r="H76" s="60">
        <f t="shared" si="23"/>
        <v>3.4</v>
      </c>
      <c r="I76" s="60">
        <f t="shared" si="23"/>
        <v>10.199999999999999</v>
      </c>
      <c r="J76" s="60">
        <f t="shared" si="23"/>
        <v>28.4</v>
      </c>
      <c r="K76" s="60">
        <f t="shared" si="23"/>
        <v>36.4</v>
      </c>
      <c r="L76" s="60">
        <f t="shared" si="23"/>
        <v>58.6</v>
      </c>
      <c r="M76" s="60">
        <f t="shared" si="23"/>
        <v>71</v>
      </c>
      <c r="N76" s="60">
        <f t="shared" si="23"/>
        <v>72.400000000000006</v>
      </c>
      <c r="O76" s="60">
        <f t="shared" si="23"/>
        <v>53.4</v>
      </c>
      <c r="P76" s="60">
        <f t="shared" si="23"/>
        <v>40</v>
      </c>
      <c r="Q76" s="60">
        <f t="shared" si="23"/>
        <v>18.2</v>
      </c>
      <c r="R76" s="60">
        <f t="shared" si="23"/>
        <v>8.4</v>
      </c>
      <c r="S76" s="60">
        <f t="shared" si="23"/>
        <v>4.4000000000000004</v>
      </c>
      <c r="T76" s="60">
        <f t="shared" si="23"/>
        <v>0.4</v>
      </c>
      <c r="U76" s="60">
        <f t="shared" si="23"/>
        <v>0.2</v>
      </c>
      <c r="W76" s="111">
        <f t="shared" si="24"/>
        <v>54.52</v>
      </c>
    </row>
    <row r="77" spans="1:23" x14ac:dyDescent="0.2">
      <c r="A77" s="61" t="s">
        <v>86</v>
      </c>
      <c r="B77" s="60">
        <f t="shared" si="23"/>
        <v>408.2</v>
      </c>
      <c r="C77" s="60">
        <f t="shared" si="23"/>
        <v>0</v>
      </c>
      <c r="D77" s="60">
        <f t="shared" si="23"/>
        <v>0</v>
      </c>
      <c r="E77" s="60">
        <f t="shared" si="23"/>
        <v>0.2</v>
      </c>
      <c r="F77" s="60">
        <f t="shared" si="23"/>
        <v>0.2</v>
      </c>
      <c r="G77" s="60">
        <f t="shared" si="23"/>
        <v>0.6</v>
      </c>
      <c r="H77" s="60">
        <f t="shared" si="23"/>
        <v>3.6</v>
      </c>
      <c r="I77" s="60">
        <f t="shared" si="23"/>
        <v>10.8</v>
      </c>
      <c r="J77" s="60">
        <f t="shared" si="23"/>
        <v>26.8</v>
      </c>
      <c r="K77" s="60">
        <f t="shared" si="23"/>
        <v>37</v>
      </c>
      <c r="L77" s="60">
        <f t="shared" si="23"/>
        <v>55.4</v>
      </c>
      <c r="M77" s="60">
        <f t="shared" si="23"/>
        <v>72</v>
      </c>
      <c r="N77" s="60">
        <f t="shared" si="23"/>
        <v>71.2</v>
      </c>
      <c r="O77" s="60">
        <f t="shared" si="23"/>
        <v>55.2</v>
      </c>
      <c r="P77" s="60">
        <f t="shared" si="23"/>
        <v>40.4</v>
      </c>
      <c r="Q77" s="60">
        <f t="shared" si="23"/>
        <v>21.6</v>
      </c>
      <c r="R77" s="60">
        <f t="shared" si="23"/>
        <v>7.8</v>
      </c>
      <c r="S77" s="60">
        <f t="shared" si="23"/>
        <v>4.4000000000000004</v>
      </c>
      <c r="T77" s="60">
        <f t="shared" si="23"/>
        <v>0.8</v>
      </c>
      <c r="U77" s="60">
        <f t="shared" si="23"/>
        <v>0.2</v>
      </c>
      <c r="W77" s="111">
        <f t="shared" si="24"/>
        <v>54.760000000000005</v>
      </c>
    </row>
    <row r="78" spans="1:23" x14ac:dyDescent="0.2">
      <c r="A78" s="61" t="s">
        <v>87</v>
      </c>
      <c r="B78" s="60">
        <f t="shared" si="23"/>
        <v>393</v>
      </c>
      <c r="C78" s="60">
        <f t="shared" si="23"/>
        <v>0</v>
      </c>
      <c r="D78" s="60">
        <f t="shared" si="23"/>
        <v>0</v>
      </c>
      <c r="E78" s="60">
        <f t="shared" si="23"/>
        <v>0.2</v>
      </c>
      <c r="F78" s="60">
        <f t="shared" si="23"/>
        <v>0.4</v>
      </c>
      <c r="G78" s="60">
        <f t="shared" si="23"/>
        <v>0.8</v>
      </c>
      <c r="H78" s="60">
        <f t="shared" si="23"/>
        <v>3.2</v>
      </c>
      <c r="I78" s="60">
        <f t="shared" si="23"/>
        <v>10.4</v>
      </c>
      <c r="J78" s="60">
        <f t="shared" si="23"/>
        <v>25.4</v>
      </c>
      <c r="K78" s="60">
        <f t="shared" si="23"/>
        <v>36.200000000000003</v>
      </c>
      <c r="L78" s="60">
        <f t="shared" si="23"/>
        <v>52.6</v>
      </c>
      <c r="M78" s="60">
        <f t="shared" si="23"/>
        <v>71.400000000000006</v>
      </c>
      <c r="N78" s="60">
        <f t="shared" si="23"/>
        <v>66.599999999999994</v>
      </c>
      <c r="O78" s="60">
        <f t="shared" si="23"/>
        <v>55</v>
      </c>
      <c r="P78" s="60">
        <f t="shared" si="23"/>
        <v>39</v>
      </c>
      <c r="Q78" s="60">
        <f t="shared" si="23"/>
        <v>20</v>
      </c>
      <c r="R78" s="60">
        <f t="shared" si="23"/>
        <v>7.6</v>
      </c>
      <c r="S78" s="60">
        <f t="shared" si="23"/>
        <v>3.4</v>
      </c>
      <c r="T78" s="60">
        <f t="shared" si="23"/>
        <v>0.6</v>
      </c>
      <c r="U78" s="60">
        <f t="shared" si="23"/>
        <v>0.2</v>
      </c>
      <c r="W78" s="111">
        <f t="shared" si="24"/>
        <v>54.679999999999993</v>
      </c>
    </row>
    <row r="79" spans="1:23" x14ac:dyDescent="0.2">
      <c r="A79" s="61" t="s">
        <v>88</v>
      </c>
      <c r="B79" s="60">
        <f t="shared" si="23"/>
        <v>380.6</v>
      </c>
      <c r="C79" s="60">
        <f t="shared" si="23"/>
        <v>0</v>
      </c>
      <c r="D79" s="60">
        <f t="shared" si="23"/>
        <v>0</v>
      </c>
      <c r="E79" s="60">
        <f t="shared" si="23"/>
        <v>0</v>
      </c>
      <c r="F79" s="60">
        <f t="shared" si="23"/>
        <v>0.2</v>
      </c>
      <c r="G79" s="60">
        <f t="shared" si="23"/>
        <v>1</v>
      </c>
      <c r="H79" s="60">
        <f t="shared" si="23"/>
        <v>4</v>
      </c>
      <c r="I79" s="60">
        <f t="shared" si="23"/>
        <v>9.4</v>
      </c>
      <c r="J79" s="60">
        <f t="shared" si="23"/>
        <v>25.8</v>
      </c>
      <c r="K79" s="60">
        <f t="shared" si="23"/>
        <v>36.4</v>
      </c>
      <c r="L79" s="60">
        <f t="shared" si="23"/>
        <v>48.2</v>
      </c>
      <c r="M79" s="60">
        <f t="shared" si="23"/>
        <v>69.599999999999994</v>
      </c>
      <c r="N79" s="60">
        <f t="shared" si="23"/>
        <v>61.8</v>
      </c>
      <c r="O79" s="60">
        <f t="shared" si="23"/>
        <v>52.4</v>
      </c>
      <c r="P79" s="60">
        <f t="shared" si="23"/>
        <v>39.200000000000003</v>
      </c>
      <c r="Q79" s="60">
        <f t="shared" si="23"/>
        <v>19.600000000000001</v>
      </c>
      <c r="R79" s="60">
        <f t="shared" si="23"/>
        <v>8.1999999999999993</v>
      </c>
      <c r="S79" s="60">
        <f t="shared" si="23"/>
        <v>3.4</v>
      </c>
      <c r="T79" s="60">
        <f t="shared" si="23"/>
        <v>1</v>
      </c>
      <c r="U79" s="60">
        <f t="shared" si="23"/>
        <v>0.4</v>
      </c>
      <c r="W79" s="111">
        <f t="shared" si="24"/>
        <v>54.779999999999994</v>
      </c>
    </row>
    <row r="80" spans="1:23" x14ac:dyDescent="0.2">
      <c r="A80" s="61" t="s">
        <v>89</v>
      </c>
      <c r="B80" s="60">
        <f t="shared" si="23"/>
        <v>364.6</v>
      </c>
      <c r="C80" s="60">
        <f t="shared" si="23"/>
        <v>0</v>
      </c>
      <c r="D80" s="60">
        <f t="shared" si="23"/>
        <v>0</v>
      </c>
      <c r="E80" s="60">
        <f t="shared" si="23"/>
        <v>0</v>
      </c>
      <c r="F80" s="60">
        <f t="shared" si="23"/>
        <v>0.2</v>
      </c>
      <c r="G80" s="60">
        <f t="shared" si="23"/>
        <v>0.8</v>
      </c>
      <c r="H80" s="60">
        <f t="shared" si="23"/>
        <v>3.4</v>
      </c>
      <c r="I80" s="60">
        <f t="shared" si="23"/>
        <v>9.4</v>
      </c>
      <c r="J80" s="60">
        <f t="shared" si="23"/>
        <v>22.8</v>
      </c>
      <c r="K80" s="60">
        <f t="shared" si="23"/>
        <v>35.200000000000003</v>
      </c>
      <c r="L80" s="60">
        <f t="shared" si="23"/>
        <v>45.2</v>
      </c>
      <c r="M80" s="60">
        <f t="shared" si="23"/>
        <v>62.8</v>
      </c>
      <c r="N80" s="60">
        <f t="shared" si="23"/>
        <v>59.4</v>
      </c>
      <c r="O80" s="60">
        <f t="shared" si="23"/>
        <v>52.4</v>
      </c>
      <c r="P80" s="60">
        <f t="shared" si="23"/>
        <v>39.200000000000003</v>
      </c>
      <c r="Q80" s="60">
        <f t="shared" si="23"/>
        <v>19.8</v>
      </c>
      <c r="R80" s="60">
        <f t="shared" si="23"/>
        <v>8.1999999999999993</v>
      </c>
      <c r="S80" s="60">
        <f t="shared" si="23"/>
        <v>3.4</v>
      </c>
      <c r="T80" s="60">
        <f t="shared" si="23"/>
        <v>1.8</v>
      </c>
      <c r="U80" s="60">
        <f t="shared" si="23"/>
        <v>0.6</v>
      </c>
      <c r="W80" s="111">
        <f t="shared" si="24"/>
        <v>55.260000000000005</v>
      </c>
    </row>
    <row r="81" spans="1:23" x14ac:dyDescent="0.2">
      <c r="A81" s="61" t="s">
        <v>90</v>
      </c>
      <c r="B81" s="60">
        <f t="shared" si="23"/>
        <v>346.2</v>
      </c>
      <c r="C81" s="60">
        <f t="shared" si="23"/>
        <v>0</v>
      </c>
      <c r="D81" s="60">
        <f t="shared" si="23"/>
        <v>0</v>
      </c>
      <c r="E81" s="60">
        <f t="shared" si="23"/>
        <v>0</v>
      </c>
      <c r="F81" s="60">
        <f t="shared" si="23"/>
        <v>0.2</v>
      </c>
      <c r="G81" s="60">
        <f t="shared" si="23"/>
        <v>1</v>
      </c>
      <c r="H81" s="60">
        <f t="shared" si="23"/>
        <v>3.4</v>
      </c>
      <c r="I81" s="60">
        <f t="shared" si="23"/>
        <v>9.1999999999999993</v>
      </c>
      <c r="J81" s="60">
        <f t="shared" si="23"/>
        <v>19.8</v>
      </c>
      <c r="K81" s="60">
        <f t="shared" si="23"/>
        <v>33.6</v>
      </c>
      <c r="L81" s="60">
        <f t="shared" si="23"/>
        <v>43.8</v>
      </c>
      <c r="M81" s="60">
        <f t="shared" si="23"/>
        <v>58</v>
      </c>
      <c r="N81" s="60">
        <f t="shared" si="23"/>
        <v>55.2</v>
      </c>
      <c r="O81" s="60">
        <f t="shared" si="23"/>
        <v>50.6</v>
      </c>
      <c r="P81" s="60">
        <f t="shared" si="23"/>
        <v>37.4</v>
      </c>
      <c r="Q81" s="60">
        <f t="shared" si="23"/>
        <v>20.2</v>
      </c>
      <c r="R81" s="60">
        <f t="shared" si="23"/>
        <v>8.8000000000000007</v>
      </c>
      <c r="S81" s="60">
        <f t="shared" si="23"/>
        <v>2.6</v>
      </c>
      <c r="T81" s="60">
        <f t="shared" si="23"/>
        <v>1.8</v>
      </c>
      <c r="U81" s="60">
        <f t="shared" si="23"/>
        <v>0.6</v>
      </c>
      <c r="W81" s="111">
        <f t="shared" si="24"/>
        <v>55.36</v>
      </c>
    </row>
    <row r="82" spans="1:23" x14ac:dyDescent="0.2">
      <c r="A82" s="61" t="s">
        <v>91</v>
      </c>
      <c r="B82" s="60">
        <f t="shared" si="23"/>
        <v>332.2</v>
      </c>
      <c r="C82" s="60">
        <f t="shared" si="23"/>
        <v>0</v>
      </c>
      <c r="D82" s="60">
        <f t="shared" si="23"/>
        <v>0</v>
      </c>
      <c r="E82" s="60">
        <f t="shared" si="23"/>
        <v>0</v>
      </c>
      <c r="F82" s="60">
        <f t="shared" si="23"/>
        <v>0.2</v>
      </c>
      <c r="G82" s="60">
        <f t="shared" si="23"/>
        <v>1</v>
      </c>
      <c r="H82" s="60">
        <f t="shared" si="23"/>
        <v>3.2</v>
      </c>
      <c r="I82" s="60">
        <f t="shared" si="23"/>
        <v>9</v>
      </c>
      <c r="J82" s="60">
        <f t="shared" si="23"/>
        <v>18.600000000000001</v>
      </c>
      <c r="K82" s="60">
        <f t="shared" si="23"/>
        <v>31.8</v>
      </c>
      <c r="L82" s="60">
        <f t="shared" si="23"/>
        <v>44.4</v>
      </c>
      <c r="M82" s="60">
        <f t="shared" si="23"/>
        <v>55</v>
      </c>
      <c r="N82" s="60">
        <f t="shared" si="23"/>
        <v>54</v>
      </c>
      <c r="O82" s="60">
        <f t="shared" si="23"/>
        <v>46</v>
      </c>
      <c r="P82" s="60">
        <f t="shared" si="23"/>
        <v>37</v>
      </c>
      <c r="Q82" s="60">
        <f t="shared" si="23"/>
        <v>16.600000000000001</v>
      </c>
      <c r="R82" s="60">
        <f t="shared" si="23"/>
        <v>10.4</v>
      </c>
      <c r="S82" s="60">
        <f t="shared" si="23"/>
        <v>2.6</v>
      </c>
      <c r="T82" s="60">
        <f t="shared" si="23"/>
        <v>1.4</v>
      </c>
      <c r="U82" s="60">
        <f t="shared" si="23"/>
        <v>1</v>
      </c>
      <c r="W82" s="111">
        <f t="shared" si="24"/>
        <v>55.36</v>
      </c>
    </row>
    <row r="83" spans="1:23" x14ac:dyDescent="0.2">
      <c r="A83" s="61" t="s">
        <v>92</v>
      </c>
      <c r="B83" s="60">
        <f t="shared" si="23"/>
        <v>328</v>
      </c>
      <c r="C83" s="60">
        <f t="shared" si="23"/>
        <v>0</v>
      </c>
      <c r="D83" s="60">
        <f t="shared" si="23"/>
        <v>0</v>
      </c>
      <c r="E83" s="60">
        <f t="shared" si="23"/>
        <v>0</v>
      </c>
      <c r="F83" s="60">
        <f t="shared" si="23"/>
        <v>0</v>
      </c>
      <c r="G83" s="60">
        <f t="shared" si="23"/>
        <v>0.8</v>
      </c>
      <c r="H83" s="60">
        <f t="shared" si="23"/>
        <v>3.2</v>
      </c>
      <c r="I83" s="60">
        <f t="shared" si="23"/>
        <v>8.8000000000000007</v>
      </c>
      <c r="J83" s="60">
        <f t="shared" si="23"/>
        <v>16.2</v>
      </c>
      <c r="K83" s="60">
        <f t="shared" si="23"/>
        <v>31.2</v>
      </c>
      <c r="L83" s="60">
        <f t="shared" si="23"/>
        <v>44.2</v>
      </c>
      <c r="M83" s="60">
        <f t="shared" si="23"/>
        <v>51.8</v>
      </c>
      <c r="N83" s="60">
        <f t="shared" si="23"/>
        <v>57.2</v>
      </c>
      <c r="O83" s="60">
        <f t="shared" si="23"/>
        <v>42.8</v>
      </c>
      <c r="P83" s="60">
        <f t="shared" si="23"/>
        <v>35.799999999999997</v>
      </c>
      <c r="Q83" s="60">
        <f t="shared" si="23"/>
        <v>19.600000000000001</v>
      </c>
      <c r="R83" s="60">
        <f t="shared" si="23"/>
        <v>10.8</v>
      </c>
      <c r="S83" s="60">
        <f t="shared" si="23"/>
        <v>3</v>
      </c>
      <c r="T83" s="60">
        <f t="shared" si="23"/>
        <v>1.8</v>
      </c>
      <c r="U83" s="60">
        <f t="shared" si="23"/>
        <v>0.8</v>
      </c>
      <c r="W83" s="111">
        <f t="shared" si="24"/>
        <v>55.720000000000006</v>
      </c>
    </row>
    <row r="84" spans="1:23" x14ac:dyDescent="0.2">
      <c r="A84" s="61" t="s">
        <v>93</v>
      </c>
      <c r="B84" s="60">
        <f t="shared" si="23"/>
        <v>321.2</v>
      </c>
      <c r="C84" s="60">
        <f t="shared" si="23"/>
        <v>0</v>
      </c>
      <c r="D84" s="60">
        <f t="shared" si="23"/>
        <v>0</v>
      </c>
      <c r="E84" s="60">
        <f t="shared" si="23"/>
        <v>0</v>
      </c>
      <c r="F84" s="60">
        <f t="shared" si="23"/>
        <v>0</v>
      </c>
      <c r="G84" s="60">
        <f t="shared" si="23"/>
        <v>0.6</v>
      </c>
      <c r="H84" s="60">
        <f t="shared" si="23"/>
        <v>2.2000000000000002</v>
      </c>
      <c r="I84" s="60">
        <f t="shared" si="23"/>
        <v>8.8000000000000007</v>
      </c>
      <c r="J84" s="60">
        <f t="shared" si="23"/>
        <v>12.6</v>
      </c>
      <c r="K84" s="60">
        <f t="shared" si="23"/>
        <v>29</v>
      </c>
      <c r="L84" s="60">
        <f t="shared" si="23"/>
        <v>42.8</v>
      </c>
      <c r="M84" s="60">
        <f t="shared" si="23"/>
        <v>51.4</v>
      </c>
      <c r="N84" s="60">
        <f t="shared" si="23"/>
        <v>57</v>
      </c>
      <c r="O84" s="60">
        <f t="shared" si="23"/>
        <v>43</v>
      </c>
      <c r="P84" s="60">
        <f t="shared" si="23"/>
        <v>36.799999999999997</v>
      </c>
      <c r="Q84" s="60">
        <f t="shared" si="23"/>
        <v>18.600000000000001</v>
      </c>
      <c r="R84" s="60">
        <f t="shared" si="23"/>
        <v>11.8</v>
      </c>
      <c r="S84" s="60">
        <f t="shared" si="23"/>
        <v>4.2</v>
      </c>
      <c r="T84" s="60">
        <f t="shared" si="23"/>
        <v>1.8</v>
      </c>
      <c r="U84" s="60">
        <f t="shared" si="23"/>
        <v>0.6</v>
      </c>
      <c r="W84" s="111">
        <f t="shared" si="24"/>
        <v>56.220000000000006</v>
      </c>
    </row>
    <row r="85" spans="1:23" x14ac:dyDescent="0.2">
      <c r="A85" s="61" t="s">
        <v>134</v>
      </c>
      <c r="B85" s="60">
        <f t="shared" si="23"/>
        <v>327.8</v>
      </c>
      <c r="C85" s="60">
        <f t="shared" si="23"/>
        <v>0</v>
      </c>
      <c r="D85" s="60">
        <f t="shared" si="23"/>
        <v>0</v>
      </c>
      <c r="E85" s="60">
        <f t="shared" si="23"/>
        <v>0</v>
      </c>
      <c r="F85" s="60">
        <f t="shared" si="23"/>
        <v>0</v>
      </c>
      <c r="G85" s="60">
        <f t="shared" si="23"/>
        <v>0.6</v>
      </c>
      <c r="H85" s="60">
        <f t="shared" si="23"/>
        <v>2.6</v>
      </c>
      <c r="I85" s="60">
        <f t="shared" si="23"/>
        <v>9</v>
      </c>
      <c r="J85" s="60">
        <f t="shared" si="23"/>
        <v>11.4</v>
      </c>
      <c r="K85" s="60">
        <f t="shared" si="23"/>
        <v>27.4</v>
      </c>
      <c r="L85" s="60">
        <f t="shared" si="23"/>
        <v>42.6</v>
      </c>
      <c r="M85" s="60">
        <f t="shared" si="23"/>
        <v>53.6</v>
      </c>
      <c r="N85" s="60">
        <f t="shared" si="23"/>
        <v>60.4</v>
      </c>
      <c r="O85" s="60">
        <f t="shared" si="23"/>
        <v>42.6</v>
      </c>
      <c r="P85" s="60">
        <f t="shared" si="23"/>
        <v>40.200000000000003</v>
      </c>
      <c r="Q85" s="60">
        <f t="shared" ref="Q85:U86" si="25">AVERAGE(Q42:Q46)</f>
        <v>19</v>
      </c>
      <c r="R85" s="60">
        <f t="shared" si="25"/>
        <v>11.4</v>
      </c>
      <c r="S85" s="60">
        <f t="shared" si="25"/>
        <v>5.4</v>
      </c>
      <c r="T85" s="60">
        <f t="shared" si="25"/>
        <v>1</v>
      </c>
      <c r="U85" s="60">
        <f t="shared" si="25"/>
        <v>0.6</v>
      </c>
      <c r="W85" s="111">
        <f t="shared" si="24"/>
        <v>56.44</v>
      </c>
    </row>
    <row r="86" spans="1:23" x14ac:dyDescent="0.2">
      <c r="A86" s="61" t="s">
        <v>226</v>
      </c>
      <c r="B86" s="60">
        <f t="shared" ref="B86:P86" si="26">AVERAGE(B43:B47)</f>
        <v>341</v>
      </c>
      <c r="C86" s="60">
        <f t="shared" si="26"/>
        <v>0</v>
      </c>
      <c r="D86" s="60">
        <f t="shared" si="26"/>
        <v>0</v>
      </c>
      <c r="E86" s="60">
        <f t="shared" si="26"/>
        <v>0</v>
      </c>
      <c r="F86" s="60">
        <f t="shared" si="26"/>
        <v>0</v>
      </c>
      <c r="G86" s="60">
        <f t="shared" si="26"/>
        <v>0.8</v>
      </c>
      <c r="H86" s="60">
        <f t="shared" si="26"/>
        <v>3</v>
      </c>
      <c r="I86" s="60">
        <f t="shared" si="26"/>
        <v>8.4</v>
      </c>
      <c r="J86" s="60">
        <f t="shared" si="26"/>
        <v>11.2</v>
      </c>
      <c r="K86" s="60">
        <f t="shared" si="26"/>
        <v>26.2</v>
      </c>
      <c r="L86" s="60">
        <f t="shared" si="26"/>
        <v>42.6</v>
      </c>
      <c r="M86" s="60">
        <f t="shared" si="26"/>
        <v>54</v>
      </c>
      <c r="N86" s="60">
        <f t="shared" si="26"/>
        <v>63.8</v>
      </c>
      <c r="O86" s="60">
        <f t="shared" si="26"/>
        <v>46.2</v>
      </c>
      <c r="P86" s="60">
        <f t="shared" si="26"/>
        <v>40.6</v>
      </c>
      <c r="Q86" s="60">
        <f t="shared" si="25"/>
        <v>21.6</v>
      </c>
      <c r="R86" s="60">
        <f t="shared" si="25"/>
        <v>13.6</v>
      </c>
      <c r="S86" s="60">
        <f t="shared" si="25"/>
        <v>6.2</v>
      </c>
      <c r="T86" s="60">
        <f t="shared" si="25"/>
        <v>2.2000000000000002</v>
      </c>
      <c r="U86" s="60">
        <f t="shared" si="25"/>
        <v>0.6</v>
      </c>
      <c r="W86" s="111">
        <f t="shared" si="24"/>
        <v>57</v>
      </c>
    </row>
    <row r="87" spans="1:23" ht="13.5" thickBot="1" x14ac:dyDescent="0.25">
      <c r="A87" s="62"/>
      <c r="B87" s="63"/>
      <c r="C87" s="63"/>
      <c r="D87" s="63"/>
      <c r="E87" s="63"/>
      <c r="F87" s="63"/>
      <c r="G87" s="63"/>
      <c r="H87" s="63"/>
      <c r="I87" s="63"/>
      <c r="J87" s="63"/>
      <c r="K87" s="63"/>
      <c r="L87" s="63"/>
      <c r="M87" s="63"/>
      <c r="N87" s="63"/>
      <c r="O87" s="63"/>
      <c r="P87" s="63"/>
      <c r="Q87" s="63"/>
      <c r="R87" s="63"/>
      <c r="S87" s="63"/>
      <c r="T87" s="63"/>
      <c r="U87" s="63"/>
      <c r="W87" s="107"/>
    </row>
    <row r="88" spans="1:23" x14ac:dyDescent="0.2">
      <c r="A88" s="64"/>
      <c r="B88" s="59"/>
      <c r="C88" s="59"/>
      <c r="D88" s="59"/>
      <c r="E88" s="59"/>
      <c r="F88" s="59"/>
      <c r="G88" s="59"/>
      <c r="H88" s="59"/>
      <c r="I88" s="59"/>
      <c r="J88" s="59"/>
      <c r="K88" s="59"/>
      <c r="L88" s="59"/>
      <c r="M88" s="59"/>
      <c r="N88" s="59"/>
      <c r="O88" s="59"/>
      <c r="P88" s="59"/>
      <c r="Q88" s="59"/>
      <c r="R88" s="59"/>
      <c r="S88" s="59"/>
      <c r="T88" s="59"/>
      <c r="U88" s="59"/>
    </row>
    <row r="89" spans="1:23" x14ac:dyDescent="0.2">
      <c r="A89" s="182" t="s">
        <v>222</v>
      </c>
      <c r="B89" s="182"/>
      <c r="C89" s="100"/>
      <c r="D89" s="100"/>
      <c r="E89" s="65"/>
      <c r="F89" s="65"/>
      <c r="G89" s="65"/>
      <c r="H89" s="65"/>
      <c r="I89" s="65"/>
      <c r="J89" s="65"/>
      <c r="K89" s="65"/>
      <c r="L89" s="65"/>
      <c r="M89" s="65"/>
      <c r="N89" s="65"/>
      <c r="O89" s="65"/>
      <c r="P89" s="65"/>
      <c r="Q89" s="65"/>
      <c r="R89" s="65"/>
      <c r="S89" s="65"/>
      <c r="T89" s="65"/>
      <c r="U89" s="65"/>
    </row>
    <row r="90" spans="1:23" x14ac:dyDescent="0.2">
      <c r="A90" s="182"/>
      <c r="B90" s="182"/>
      <c r="C90" s="182"/>
      <c r="D90" s="182"/>
      <c r="E90" s="34"/>
      <c r="F90" s="34"/>
      <c r="G90" s="34"/>
      <c r="H90" s="34"/>
      <c r="I90" s="34"/>
      <c r="J90" s="34"/>
      <c r="K90" s="34"/>
      <c r="L90" s="34"/>
      <c r="M90" s="34"/>
      <c r="N90" s="34"/>
      <c r="O90" s="34"/>
      <c r="P90" s="34"/>
      <c r="Q90" s="34"/>
      <c r="R90" s="34"/>
      <c r="S90" s="34"/>
      <c r="T90" s="34"/>
      <c r="U90" s="34"/>
    </row>
  </sheetData>
  <mergeCells count="27">
    <mergeCell ref="A1:Q2"/>
    <mergeCell ref="B4:U4"/>
    <mergeCell ref="A90:D90"/>
    <mergeCell ref="A89:B89"/>
    <mergeCell ref="S1:U1"/>
    <mergeCell ref="A49:C49"/>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W5:W6"/>
    <mergeCell ref="Q5:Q6"/>
    <mergeCell ref="R5:R6"/>
    <mergeCell ref="S5:S6"/>
    <mergeCell ref="T5:T6"/>
    <mergeCell ref="U5:U6"/>
  </mergeCells>
  <hyperlinks>
    <hyperlink ref="V2:W2" location="Contents!A1" display="Back to Contents"/>
    <hyperlink ref="S1" location="Contents!A1" display="back to contents"/>
  </hyperlinks>
  <pageMargins left="0.70866141732283472" right="0.70866141732283472" top="0.74803149606299213" bottom="0.74803149606299213" header="0.31496062992125984" footer="0.31496062992125984"/>
  <pageSetup paperSize="9" scale="81" orientation="landscape" r:id="rId1"/>
  <headerFooter>
    <oddFooter>&amp;L&amp;F     &amp;A</oddFooter>
  </headerFooter>
  <ignoredErrors>
    <ignoredError sqref="B72:U84 B85:U85 W72:W85 B51:W71 B86:W8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zoomScaleNormal="100" workbookViewId="0">
      <selection sqref="A1:N2"/>
    </sheetView>
  </sheetViews>
  <sheetFormatPr defaultRowHeight="12.75" customHeight="1" x14ac:dyDescent="0.2"/>
  <cols>
    <col min="1" max="1" width="24.28515625" style="1" customWidth="1"/>
    <col min="2" max="16" width="9.140625" style="1"/>
    <col min="17" max="17" width="9.140625" style="1" customWidth="1"/>
    <col min="18" max="16384" width="9.140625" style="1"/>
  </cols>
  <sheetData>
    <row r="1" spans="1:17" s="144" customFormat="1" ht="18" customHeight="1" x14ac:dyDescent="0.2">
      <c r="A1" s="192" t="s">
        <v>230</v>
      </c>
      <c r="B1" s="192"/>
      <c r="C1" s="192"/>
      <c r="D1" s="192"/>
      <c r="E1" s="192"/>
      <c r="F1" s="192"/>
      <c r="G1" s="192"/>
      <c r="H1" s="192"/>
      <c r="I1" s="192"/>
      <c r="J1" s="192"/>
      <c r="K1" s="192"/>
      <c r="L1" s="192"/>
      <c r="M1" s="192"/>
      <c r="N1" s="192"/>
      <c r="P1" s="193" t="s">
        <v>208</v>
      </c>
      <c r="Q1" s="193"/>
    </row>
    <row r="2" spans="1:17" s="144" customFormat="1" ht="15" customHeight="1" x14ac:dyDescent="0.2">
      <c r="A2" s="192"/>
      <c r="B2" s="192"/>
      <c r="C2" s="192"/>
      <c r="D2" s="192"/>
      <c r="E2" s="192"/>
      <c r="F2" s="192"/>
      <c r="G2" s="192"/>
      <c r="H2" s="192"/>
      <c r="I2" s="192"/>
      <c r="J2" s="192"/>
      <c r="K2" s="192"/>
      <c r="L2" s="192"/>
      <c r="M2" s="192"/>
      <c r="N2" s="192"/>
    </row>
    <row r="3" spans="1:17" ht="17.25" customHeight="1" thickBot="1" x14ac:dyDescent="0.25">
      <c r="A3" s="9"/>
      <c r="B3" s="190" t="s">
        <v>173</v>
      </c>
      <c r="C3" s="190"/>
      <c r="D3" s="190"/>
      <c r="E3" s="190"/>
      <c r="F3" s="190"/>
      <c r="G3" s="190"/>
      <c r="H3" s="190"/>
      <c r="I3" s="190"/>
      <c r="J3" s="190"/>
      <c r="K3" s="190"/>
      <c r="L3" s="190"/>
      <c r="M3" s="190"/>
      <c r="N3" s="190"/>
      <c r="O3" s="190"/>
      <c r="P3" s="190"/>
    </row>
    <row r="4" spans="1:17" x14ac:dyDescent="0.2">
      <c r="A4" s="194" t="s">
        <v>1</v>
      </c>
      <c r="B4" s="188" t="s">
        <v>174</v>
      </c>
      <c r="C4" s="188" t="s">
        <v>139</v>
      </c>
      <c r="D4" s="188" t="s">
        <v>21</v>
      </c>
      <c r="E4" s="188" t="s">
        <v>140</v>
      </c>
      <c r="F4" s="188" t="s">
        <v>22</v>
      </c>
      <c r="G4" s="188" t="s">
        <v>23</v>
      </c>
      <c r="H4" s="188" t="s">
        <v>24</v>
      </c>
      <c r="I4" s="188" t="s">
        <v>141</v>
      </c>
      <c r="J4" s="188" t="s">
        <v>30</v>
      </c>
      <c r="K4" s="188" t="s">
        <v>31</v>
      </c>
      <c r="L4" s="188" t="s">
        <v>25</v>
      </c>
      <c r="M4" s="188" t="s">
        <v>26</v>
      </c>
      <c r="N4" s="188" t="s">
        <v>27</v>
      </c>
      <c r="O4" s="188" t="s">
        <v>28</v>
      </c>
      <c r="P4" s="188" t="s">
        <v>29</v>
      </c>
    </row>
    <row r="5" spans="1:17" x14ac:dyDescent="0.2">
      <c r="A5" s="194"/>
      <c r="B5" s="195"/>
      <c r="C5" s="195"/>
      <c r="D5" s="195"/>
      <c r="E5" s="195"/>
      <c r="F5" s="195"/>
      <c r="G5" s="189"/>
      <c r="H5" s="189"/>
      <c r="I5" s="189"/>
      <c r="J5" s="189"/>
      <c r="K5" s="189"/>
      <c r="L5" s="189"/>
      <c r="M5" s="189"/>
      <c r="N5" s="189"/>
      <c r="O5" s="189"/>
      <c r="P5" s="189"/>
    </row>
    <row r="6" spans="1:17" x14ac:dyDescent="0.2">
      <c r="A6" s="194"/>
      <c r="B6" s="189"/>
      <c r="C6" s="189"/>
      <c r="D6" s="189"/>
      <c r="E6" s="189"/>
      <c r="F6" s="189"/>
      <c r="G6" s="189"/>
      <c r="H6" s="189"/>
      <c r="I6" s="189"/>
      <c r="J6" s="189"/>
      <c r="K6" s="189"/>
      <c r="L6" s="189"/>
      <c r="M6" s="189"/>
      <c r="N6" s="189"/>
      <c r="O6" s="189"/>
      <c r="P6" s="189"/>
    </row>
    <row r="7" spans="1:17" ht="12.75" customHeight="1" x14ac:dyDescent="0.2">
      <c r="A7" s="120">
        <v>1979</v>
      </c>
      <c r="B7" s="70">
        <v>389</v>
      </c>
      <c r="C7" s="68">
        <v>16</v>
      </c>
      <c r="D7" s="68">
        <v>1</v>
      </c>
      <c r="E7" s="68">
        <v>4</v>
      </c>
      <c r="F7" s="68">
        <v>14</v>
      </c>
      <c r="G7" s="68">
        <v>8</v>
      </c>
      <c r="H7" s="68">
        <v>27</v>
      </c>
      <c r="I7" s="68">
        <v>176</v>
      </c>
      <c r="J7" s="68">
        <v>13</v>
      </c>
      <c r="K7" s="68">
        <v>41</v>
      </c>
      <c r="L7" s="68">
        <v>50</v>
      </c>
      <c r="M7" s="68">
        <v>3</v>
      </c>
      <c r="N7" s="68">
        <v>0</v>
      </c>
      <c r="O7" s="68">
        <v>27</v>
      </c>
      <c r="P7" s="68">
        <v>2</v>
      </c>
    </row>
    <row r="8" spans="1:17" ht="12.75" customHeight="1" x14ac:dyDescent="0.2">
      <c r="A8" s="120">
        <v>1980</v>
      </c>
      <c r="B8" s="70">
        <v>369</v>
      </c>
      <c r="C8" s="68">
        <v>18</v>
      </c>
      <c r="D8" s="68">
        <v>1</v>
      </c>
      <c r="E8" s="68">
        <v>6</v>
      </c>
      <c r="F8" s="68">
        <v>11</v>
      </c>
      <c r="G8" s="68">
        <v>8</v>
      </c>
      <c r="H8" s="68">
        <v>15</v>
      </c>
      <c r="I8" s="68">
        <v>186</v>
      </c>
      <c r="J8" s="68">
        <v>23</v>
      </c>
      <c r="K8" s="68">
        <v>28</v>
      </c>
      <c r="L8" s="68">
        <v>45</v>
      </c>
      <c r="M8" s="68">
        <v>2</v>
      </c>
      <c r="N8" s="68">
        <v>2</v>
      </c>
      <c r="O8" s="68">
        <v>19</v>
      </c>
      <c r="P8" s="68">
        <v>2</v>
      </c>
    </row>
    <row r="9" spans="1:17" ht="12.75" customHeight="1" x14ac:dyDescent="0.2">
      <c r="A9" s="120">
        <v>1981</v>
      </c>
      <c r="B9" s="70">
        <v>348</v>
      </c>
      <c r="C9" s="68">
        <v>18</v>
      </c>
      <c r="D9" s="68">
        <v>3</v>
      </c>
      <c r="E9" s="68">
        <v>4</v>
      </c>
      <c r="F9" s="68">
        <v>20</v>
      </c>
      <c r="G9" s="68">
        <v>9</v>
      </c>
      <c r="H9" s="68">
        <v>23</v>
      </c>
      <c r="I9" s="68">
        <v>136</v>
      </c>
      <c r="J9" s="68">
        <v>19</v>
      </c>
      <c r="K9" s="68">
        <v>32</v>
      </c>
      <c r="L9" s="68">
        <v>63</v>
      </c>
      <c r="M9" s="68">
        <v>1</v>
      </c>
      <c r="N9" s="68">
        <v>1</v>
      </c>
      <c r="O9" s="68">
        <v>14</v>
      </c>
      <c r="P9" s="68">
        <v>2</v>
      </c>
    </row>
    <row r="10" spans="1:17" ht="12.75" customHeight="1" x14ac:dyDescent="0.2">
      <c r="A10" s="120">
        <v>1982</v>
      </c>
      <c r="B10" s="70">
        <v>355</v>
      </c>
      <c r="C10" s="68">
        <v>14</v>
      </c>
      <c r="D10" s="68">
        <v>1</v>
      </c>
      <c r="E10" s="68">
        <v>4</v>
      </c>
      <c r="F10" s="68">
        <v>9</v>
      </c>
      <c r="G10" s="68">
        <v>11</v>
      </c>
      <c r="H10" s="68">
        <v>23</v>
      </c>
      <c r="I10" s="68">
        <v>155</v>
      </c>
      <c r="J10" s="68">
        <v>24</v>
      </c>
      <c r="K10" s="68">
        <v>37</v>
      </c>
      <c r="L10" s="68">
        <v>54</v>
      </c>
      <c r="M10" s="68">
        <v>1</v>
      </c>
      <c r="N10" s="68">
        <v>1</v>
      </c>
      <c r="O10" s="68">
        <v>16</v>
      </c>
      <c r="P10" s="68">
        <v>3</v>
      </c>
    </row>
    <row r="11" spans="1:17" ht="12.75" customHeight="1" x14ac:dyDescent="0.2">
      <c r="A11" s="120">
        <v>1983</v>
      </c>
      <c r="B11" s="70">
        <v>351</v>
      </c>
      <c r="C11" s="68">
        <v>18</v>
      </c>
      <c r="D11" s="68">
        <v>4</v>
      </c>
      <c r="E11" s="68">
        <v>4</v>
      </c>
      <c r="F11" s="68">
        <v>12</v>
      </c>
      <c r="G11" s="68">
        <v>12</v>
      </c>
      <c r="H11" s="68">
        <v>21</v>
      </c>
      <c r="I11" s="68">
        <v>127</v>
      </c>
      <c r="J11" s="68">
        <v>28</v>
      </c>
      <c r="K11" s="68">
        <v>40</v>
      </c>
      <c r="L11" s="68">
        <v>54</v>
      </c>
      <c r="M11" s="68">
        <v>3</v>
      </c>
      <c r="N11" s="68">
        <v>0</v>
      </c>
      <c r="O11" s="68">
        <v>28</v>
      </c>
      <c r="P11" s="68">
        <v>0</v>
      </c>
    </row>
    <row r="12" spans="1:17" ht="12.75" customHeight="1" x14ac:dyDescent="0.2">
      <c r="A12" s="120">
        <v>1984</v>
      </c>
      <c r="B12" s="70">
        <v>369</v>
      </c>
      <c r="C12" s="68">
        <v>17</v>
      </c>
      <c r="D12" s="68">
        <v>3</v>
      </c>
      <c r="E12" s="68">
        <v>10</v>
      </c>
      <c r="F12" s="68">
        <v>16</v>
      </c>
      <c r="G12" s="68">
        <v>8</v>
      </c>
      <c r="H12" s="68">
        <v>25</v>
      </c>
      <c r="I12" s="68">
        <v>148</v>
      </c>
      <c r="J12" s="68">
        <v>25</v>
      </c>
      <c r="K12" s="68">
        <v>33</v>
      </c>
      <c r="L12" s="68">
        <v>59</v>
      </c>
      <c r="M12" s="68">
        <v>1</v>
      </c>
      <c r="N12" s="68">
        <v>0</v>
      </c>
      <c r="O12" s="68">
        <v>19</v>
      </c>
      <c r="P12" s="68">
        <v>3</v>
      </c>
    </row>
    <row r="13" spans="1:17" ht="12.75" customHeight="1" x14ac:dyDescent="0.2">
      <c r="A13" s="120">
        <v>1985</v>
      </c>
      <c r="B13" s="70">
        <v>395</v>
      </c>
      <c r="C13" s="68">
        <v>20</v>
      </c>
      <c r="D13" s="68">
        <v>2</v>
      </c>
      <c r="E13" s="68">
        <v>7</v>
      </c>
      <c r="F13" s="68">
        <v>16</v>
      </c>
      <c r="G13" s="68">
        <v>10</v>
      </c>
      <c r="H13" s="68">
        <v>33</v>
      </c>
      <c r="I13" s="68">
        <v>148</v>
      </c>
      <c r="J13" s="68">
        <v>21</v>
      </c>
      <c r="K13" s="68">
        <v>42</v>
      </c>
      <c r="L13" s="68">
        <v>57</v>
      </c>
      <c r="M13" s="68">
        <v>1</v>
      </c>
      <c r="N13" s="68">
        <v>3</v>
      </c>
      <c r="O13" s="68">
        <v>30</v>
      </c>
      <c r="P13" s="68">
        <v>5</v>
      </c>
    </row>
    <row r="14" spans="1:17" ht="12.75" customHeight="1" x14ac:dyDescent="0.2">
      <c r="A14" s="120">
        <v>1986</v>
      </c>
      <c r="B14" s="70">
        <v>384</v>
      </c>
      <c r="C14" s="68">
        <v>17</v>
      </c>
      <c r="D14" s="68">
        <v>2</v>
      </c>
      <c r="E14" s="68">
        <v>4</v>
      </c>
      <c r="F14" s="68">
        <v>8</v>
      </c>
      <c r="G14" s="68">
        <v>14</v>
      </c>
      <c r="H14" s="68">
        <v>31</v>
      </c>
      <c r="I14" s="68">
        <v>167</v>
      </c>
      <c r="J14" s="68">
        <v>22</v>
      </c>
      <c r="K14" s="68">
        <v>36</v>
      </c>
      <c r="L14" s="68">
        <v>54</v>
      </c>
      <c r="M14" s="68">
        <v>1</v>
      </c>
      <c r="N14" s="68">
        <v>0</v>
      </c>
      <c r="O14" s="68">
        <v>22</v>
      </c>
      <c r="P14" s="68">
        <v>2</v>
      </c>
    </row>
    <row r="15" spans="1:17" ht="12.75" customHeight="1" x14ac:dyDescent="0.2">
      <c r="A15" s="120">
        <v>1987</v>
      </c>
      <c r="B15" s="70">
        <v>384</v>
      </c>
      <c r="C15" s="68">
        <v>21</v>
      </c>
      <c r="D15" s="68">
        <v>2</v>
      </c>
      <c r="E15" s="68">
        <v>7</v>
      </c>
      <c r="F15" s="68">
        <v>14</v>
      </c>
      <c r="G15" s="68">
        <v>16</v>
      </c>
      <c r="H15" s="68">
        <v>18</v>
      </c>
      <c r="I15" s="68">
        <v>156</v>
      </c>
      <c r="J15" s="68">
        <v>23</v>
      </c>
      <c r="K15" s="68">
        <v>36</v>
      </c>
      <c r="L15" s="68">
        <v>52</v>
      </c>
      <c r="M15" s="68">
        <v>2</v>
      </c>
      <c r="N15" s="68">
        <v>1</v>
      </c>
      <c r="O15" s="68">
        <v>33</v>
      </c>
      <c r="P15" s="68">
        <v>2</v>
      </c>
    </row>
    <row r="16" spans="1:17" ht="12.75" customHeight="1" x14ac:dyDescent="0.2">
      <c r="A16" s="120">
        <v>1988</v>
      </c>
      <c r="B16" s="70">
        <v>427</v>
      </c>
      <c r="C16" s="68">
        <v>28</v>
      </c>
      <c r="D16" s="68">
        <v>5</v>
      </c>
      <c r="E16" s="68">
        <v>7</v>
      </c>
      <c r="F16" s="68">
        <v>12</v>
      </c>
      <c r="G16" s="68">
        <v>16</v>
      </c>
      <c r="H16" s="68">
        <v>26</v>
      </c>
      <c r="I16" s="68">
        <v>141</v>
      </c>
      <c r="J16" s="68">
        <v>29</v>
      </c>
      <c r="K16" s="68">
        <v>60</v>
      </c>
      <c r="L16" s="68">
        <v>69</v>
      </c>
      <c r="M16" s="68">
        <v>1</v>
      </c>
      <c r="N16" s="68">
        <v>2</v>
      </c>
      <c r="O16" s="68">
        <v>26</v>
      </c>
      <c r="P16" s="68">
        <v>2</v>
      </c>
    </row>
    <row r="17" spans="1:16" ht="12.75" customHeight="1" x14ac:dyDescent="0.2">
      <c r="A17" s="120">
        <v>1989</v>
      </c>
      <c r="B17" s="70">
        <v>449</v>
      </c>
      <c r="C17" s="68">
        <v>25</v>
      </c>
      <c r="D17" s="68">
        <v>4</v>
      </c>
      <c r="E17" s="68">
        <v>9</v>
      </c>
      <c r="F17" s="68">
        <v>16</v>
      </c>
      <c r="G17" s="68">
        <v>10</v>
      </c>
      <c r="H17" s="68">
        <v>21</v>
      </c>
      <c r="I17" s="68">
        <v>185</v>
      </c>
      <c r="J17" s="68">
        <v>22</v>
      </c>
      <c r="K17" s="68">
        <v>30</v>
      </c>
      <c r="L17" s="68">
        <v>85</v>
      </c>
      <c r="M17" s="68">
        <v>2</v>
      </c>
      <c r="N17" s="68">
        <v>2</v>
      </c>
      <c r="O17" s="68">
        <v>31</v>
      </c>
      <c r="P17" s="68">
        <v>5</v>
      </c>
    </row>
    <row r="18" spans="1:16" ht="12.75" customHeight="1" x14ac:dyDescent="0.2">
      <c r="A18" s="120">
        <v>1990</v>
      </c>
      <c r="B18" s="70">
        <v>436</v>
      </c>
      <c r="C18" s="68">
        <v>35</v>
      </c>
      <c r="D18" s="68">
        <v>6</v>
      </c>
      <c r="E18" s="68">
        <v>4</v>
      </c>
      <c r="F18" s="68">
        <v>21</v>
      </c>
      <c r="G18" s="68">
        <v>19</v>
      </c>
      <c r="H18" s="68">
        <v>39</v>
      </c>
      <c r="I18" s="68">
        <v>166</v>
      </c>
      <c r="J18" s="68">
        <v>13</v>
      </c>
      <c r="K18" s="68">
        <v>34</v>
      </c>
      <c r="L18" s="68">
        <v>57</v>
      </c>
      <c r="M18" s="68">
        <v>1</v>
      </c>
      <c r="N18" s="68">
        <v>5</v>
      </c>
      <c r="O18" s="68">
        <v>34</v>
      </c>
      <c r="P18" s="68">
        <v>1</v>
      </c>
    </row>
    <row r="19" spans="1:16" ht="12.75" customHeight="1" x14ac:dyDescent="0.2">
      <c r="A19" s="120">
        <v>1991</v>
      </c>
      <c r="B19" s="70">
        <v>431</v>
      </c>
      <c r="C19" s="68">
        <v>24</v>
      </c>
      <c r="D19" s="68">
        <v>7</v>
      </c>
      <c r="E19" s="68">
        <v>9</v>
      </c>
      <c r="F19" s="68">
        <v>20</v>
      </c>
      <c r="G19" s="68">
        <v>17</v>
      </c>
      <c r="H19" s="68">
        <v>35</v>
      </c>
      <c r="I19" s="68">
        <v>115</v>
      </c>
      <c r="J19" s="68">
        <v>36</v>
      </c>
      <c r="K19" s="68">
        <v>46</v>
      </c>
      <c r="L19" s="68">
        <v>78</v>
      </c>
      <c r="M19" s="68">
        <v>0</v>
      </c>
      <c r="N19" s="68">
        <v>6</v>
      </c>
      <c r="O19" s="68">
        <v>38</v>
      </c>
      <c r="P19" s="68">
        <v>0</v>
      </c>
    </row>
    <row r="20" spans="1:16" ht="12.75" customHeight="1" x14ac:dyDescent="0.2">
      <c r="A20" s="120">
        <v>1992</v>
      </c>
      <c r="B20" s="70">
        <v>410</v>
      </c>
      <c r="C20" s="68">
        <v>24</v>
      </c>
      <c r="D20" s="68">
        <v>5</v>
      </c>
      <c r="E20" s="68">
        <v>6</v>
      </c>
      <c r="F20" s="68">
        <v>17</v>
      </c>
      <c r="G20" s="68">
        <v>21</v>
      </c>
      <c r="H20" s="68">
        <v>37</v>
      </c>
      <c r="I20" s="68">
        <v>116</v>
      </c>
      <c r="J20" s="68">
        <v>24</v>
      </c>
      <c r="K20" s="68">
        <v>55</v>
      </c>
      <c r="L20" s="68">
        <v>58</v>
      </c>
      <c r="M20" s="68">
        <v>2</v>
      </c>
      <c r="N20" s="68">
        <v>6</v>
      </c>
      <c r="O20" s="68">
        <v>37</v>
      </c>
      <c r="P20" s="68">
        <v>2</v>
      </c>
    </row>
    <row r="21" spans="1:16" ht="12.75" customHeight="1" x14ac:dyDescent="0.2">
      <c r="A21" s="120">
        <v>1993</v>
      </c>
      <c r="B21" s="70">
        <v>451</v>
      </c>
      <c r="C21" s="68">
        <v>33</v>
      </c>
      <c r="D21" s="68">
        <v>4</v>
      </c>
      <c r="E21" s="68">
        <v>8</v>
      </c>
      <c r="F21" s="68">
        <v>28</v>
      </c>
      <c r="G21" s="68">
        <v>30</v>
      </c>
      <c r="H21" s="68">
        <v>35</v>
      </c>
      <c r="I21" s="68">
        <v>133</v>
      </c>
      <c r="J21" s="68">
        <v>27</v>
      </c>
      <c r="K21" s="68">
        <v>50</v>
      </c>
      <c r="L21" s="68">
        <v>61</v>
      </c>
      <c r="M21" s="68">
        <v>2</v>
      </c>
      <c r="N21" s="68">
        <v>1</v>
      </c>
      <c r="O21" s="68">
        <v>36</v>
      </c>
      <c r="P21" s="68">
        <v>3</v>
      </c>
    </row>
    <row r="22" spans="1:16" ht="12.75" customHeight="1" x14ac:dyDescent="0.2">
      <c r="A22" s="120">
        <v>1994</v>
      </c>
      <c r="B22" s="70">
        <v>550</v>
      </c>
      <c r="C22" s="68">
        <v>34</v>
      </c>
      <c r="D22" s="68">
        <v>8</v>
      </c>
      <c r="E22" s="68">
        <v>9</v>
      </c>
      <c r="F22" s="68">
        <v>22</v>
      </c>
      <c r="G22" s="68">
        <v>24</v>
      </c>
      <c r="H22" s="68">
        <v>37</v>
      </c>
      <c r="I22" s="68">
        <v>189</v>
      </c>
      <c r="J22" s="68">
        <v>37</v>
      </c>
      <c r="K22" s="68">
        <v>65</v>
      </c>
      <c r="L22" s="68">
        <v>71</v>
      </c>
      <c r="M22" s="68">
        <v>2</v>
      </c>
      <c r="N22" s="68">
        <v>3</v>
      </c>
      <c r="O22" s="68">
        <v>46</v>
      </c>
      <c r="P22" s="68">
        <v>3</v>
      </c>
    </row>
    <row r="23" spans="1:16" ht="12.75" customHeight="1" x14ac:dyDescent="0.2">
      <c r="A23" s="120">
        <v>1995</v>
      </c>
      <c r="B23" s="70">
        <v>627</v>
      </c>
      <c r="C23" s="68">
        <v>30</v>
      </c>
      <c r="D23" s="68">
        <v>7</v>
      </c>
      <c r="E23" s="68">
        <v>11</v>
      </c>
      <c r="F23" s="68">
        <v>32</v>
      </c>
      <c r="G23" s="68">
        <v>19</v>
      </c>
      <c r="H23" s="68">
        <v>44</v>
      </c>
      <c r="I23" s="68">
        <v>239</v>
      </c>
      <c r="J23" s="68">
        <v>45</v>
      </c>
      <c r="K23" s="68">
        <v>58</v>
      </c>
      <c r="L23" s="68">
        <v>81</v>
      </c>
      <c r="M23" s="68">
        <v>3</v>
      </c>
      <c r="N23" s="68">
        <v>1</v>
      </c>
      <c r="O23" s="68">
        <v>49</v>
      </c>
      <c r="P23" s="68">
        <v>8</v>
      </c>
    </row>
    <row r="24" spans="1:16" ht="12.75" customHeight="1" x14ac:dyDescent="0.2">
      <c r="A24" s="120">
        <v>1996</v>
      </c>
      <c r="B24" s="70">
        <v>775</v>
      </c>
      <c r="C24" s="68">
        <v>54</v>
      </c>
      <c r="D24" s="68">
        <v>6</v>
      </c>
      <c r="E24" s="68">
        <v>10</v>
      </c>
      <c r="F24" s="68">
        <v>34</v>
      </c>
      <c r="G24" s="68">
        <v>24</v>
      </c>
      <c r="H24" s="68">
        <v>56</v>
      </c>
      <c r="I24" s="68">
        <v>310</v>
      </c>
      <c r="J24" s="68">
        <v>36</v>
      </c>
      <c r="K24" s="68">
        <v>74</v>
      </c>
      <c r="L24" s="68">
        <v>105</v>
      </c>
      <c r="M24" s="68">
        <v>3</v>
      </c>
      <c r="N24" s="68">
        <v>2</v>
      </c>
      <c r="O24" s="68">
        <v>55</v>
      </c>
      <c r="P24" s="68">
        <v>6</v>
      </c>
    </row>
    <row r="25" spans="1:16" ht="12.75" customHeight="1" x14ac:dyDescent="0.2">
      <c r="A25" s="120">
        <v>1997</v>
      </c>
      <c r="B25" s="70">
        <v>861</v>
      </c>
      <c r="C25" s="68">
        <v>86</v>
      </c>
      <c r="D25" s="68">
        <v>6</v>
      </c>
      <c r="E25" s="68">
        <v>14</v>
      </c>
      <c r="F25" s="68">
        <v>22</v>
      </c>
      <c r="G25" s="68">
        <v>36</v>
      </c>
      <c r="H25" s="68">
        <v>49</v>
      </c>
      <c r="I25" s="68">
        <v>333</v>
      </c>
      <c r="J25" s="68">
        <v>49</v>
      </c>
      <c r="K25" s="68">
        <v>91</v>
      </c>
      <c r="L25" s="68">
        <v>114</v>
      </c>
      <c r="M25" s="68">
        <v>3</v>
      </c>
      <c r="N25" s="68">
        <v>4</v>
      </c>
      <c r="O25" s="68">
        <v>51</v>
      </c>
      <c r="P25" s="68">
        <v>3</v>
      </c>
    </row>
    <row r="26" spans="1:16" ht="12.75" customHeight="1" x14ac:dyDescent="0.2">
      <c r="A26" s="120">
        <v>1998</v>
      </c>
      <c r="B26" s="70">
        <v>915</v>
      </c>
      <c r="C26" s="68">
        <v>53</v>
      </c>
      <c r="D26" s="68">
        <v>9</v>
      </c>
      <c r="E26" s="68">
        <v>19</v>
      </c>
      <c r="F26" s="68">
        <v>36</v>
      </c>
      <c r="G26" s="68">
        <v>31</v>
      </c>
      <c r="H26" s="68">
        <v>56</v>
      </c>
      <c r="I26" s="68">
        <v>358</v>
      </c>
      <c r="J26" s="68">
        <v>43</v>
      </c>
      <c r="K26" s="68">
        <v>127</v>
      </c>
      <c r="L26" s="68">
        <v>113</v>
      </c>
      <c r="M26" s="68">
        <v>2</v>
      </c>
      <c r="N26" s="68">
        <v>3</v>
      </c>
      <c r="O26" s="68">
        <v>60</v>
      </c>
      <c r="P26" s="68">
        <v>5</v>
      </c>
    </row>
    <row r="27" spans="1:16" ht="12.75" customHeight="1" x14ac:dyDescent="0.2">
      <c r="A27" s="120">
        <v>1999</v>
      </c>
      <c r="B27" s="70">
        <v>1021</v>
      </c>
      <c r="C27" s="68">
        <v>63</v>
      </c>
      <c r="D27" s="68">
        <v>9</v>
      </c>
      <c r="E27" s="68">
        <v>10</v>
      </c>
      <c r="F27" s="68">
        <v>47</v>
      </c>
      <c r="G27" s="68">
        <v>40</v>
      </c>
      <c r="H27" s="68">
        <v>68</v>
      </c>
      <c r="I27" s="68">
        <v>371</v>
      </c>
      <c r="J27" s="68">
        <v>55</v>
      </c>
      <c r="K27" s="68">
        <v>139</v>
      </c>
      <c r="L27" s="68">
        <v>135</v>
      </c>
      <c r="M27" s="68">
        <v>2</v>
      </c>
      <c r="N27" s="68">
        <v>1</v>
      </c>
      <c r="O27" s="68">
        <v>73</v>
      </c>
      <c r="P27" s="68">
        <v>8</v>
      </c>
    </row>
    <row r="28" spans="1:16" ht="12.75" customHeight="1" x14ac:dyDescent="0.2">
      <c r="A28" s="35">
        <v>2000</v>
      </c>
      <c r="B28" s="70">
        <v>1144</v>
      </c>
      <c r="C28" s="68">
        <v>77</v>
      </c>
      <c r="D28" s="68">
        <v>8</v>
      </c>
      <c r="E28" s="68">
        <v>17</v>
      </c>
      <c r="F28" s="68">
        <v>66</v>
      </c>
      <c r="G28" s="68">
        <v>51</v>
      </c>
      <c r="H28" s="68">
        <v>81</v>
      </c>
      <c r="I28" s="68">
        <v>415</v>
      </c>
      <c r="J28" s="68">
        <v>67</v>
      </c>
      <c r="K28" s="68">
        <v>133</v>
      </c>
      <c r="L28" s="68">
        <v>157</v>
      </c>
      <c r="M28" s="68">
        <v>5</v>
      </c>
      <c r="N28" s="68">
        <v>1</v>
      </c>
      <c r="O28" s="68">
        <v>63</v>
      </c>
      <c r="P28" s="68">
        <v>3</v>
      </c>
    </row>
    <row r="29" spans="1:16" ht="12.75" customHeight="1" x14ac:dyDescent="0.2">
      <c r="A29" s="35">
        <v>2001</v>
      </c>
      <c r="B29" s="70">
        <v>1228</v>
      </c>
      <c r="C29" s="68">
        <v>77</v>
      </c>
      <c r="D29" s="68">
        <v>13</v>
      </c>
      <c r="E29" s="68">
        <v>21</v>
      </c>
      <c r="F29" s="68">
        <v>50</v>
      </c>
      <c r="G29" s="68">
        <v>51</v>
      </c>
      <c r="H29" s="68">
        <v>88</v>
      </c>
      <c r="I29" s="68">
        <v>459</v>
      </c>
      <c r="J29" s="68">
        <v>63</v>
      </c>
      <c r="K29" s="68">
        <v>133</v>
      </c>
      <c r="L29" s="68">
        <v>174</v>
      </c>
      <c r="M29" s="68">
        <v>8</v>
      </c>
      <c r="N29" s="68">
        <v>5</v>
      </c>
      <c r="O29" s="68">
        <v>83</v>
      </c>
      <c r="P29" s="68">
        <v>3</v>
      </c>
    </row>
    <row r="30" spans="1:16" ht="12.75" customHeight="1" x14ac:dyDescent="0.2">
      <c r="A30" s="35">
        <v>2002</v>
      </c>
      <c r="B30" s="70">
        <v>1334</v>
      </c>
      <c r="C30" s="68">
        <v>86</v>
      </c>
      <c r="D30" s="68">
        <v>15</v>
      </c>
      <c r="E30" s="68">
        <v>23</v>
      </c>
      <c r="F30" s="68">
        <v>69</v>
      </c>
      <c r="G30" s="68">
        <v>53</v>
      </c>
      <c r="H30" s="68">
        <v>73</v>
      </c>
      <c r="I30" s="68">
        <v>489</v>
      </c>
      <c r="J30" s="68">
        <v>78</v>
      </c>
      <c r="K30" s="68">
        <v>173</v>
      </c>
      <c r="L30" s="68">
        <v>172</v>
      </c>
      <c r="M30" s="68">
        <v>4</v>
      </c>
      <c r="N30" s="68">
        <v>1</v>
      </c>
      <c r="O30" s="68">
        <v>89</v>
      </c>
      <c r="P30" s="68">
        <v>9</v>
      </c>
    </row>
    <row r="31" spans="1:16" ht="12.75" customHeight="1" x14ac:dyDescent="0.2">
      <c r="A31" s="35">
        <v>2003</v>
      </c>
      <c r="B31" s="70">
        <v>1354</v>
      </c>
      <c r="C31" s="68">
        <v>94</v>
      </c>
      <c r="D31" s="68">
        <v>12</v>
      </c>
      <c r="E31" s="68">
        <v>25</v>
      </c>
      <c r="F31" s="68">
        <v>53</v>
      </c>
      <c r="G31" s="68">
        <v>54</v>
      </c>
      <c r="H31" s="68">
        <v>77</v>
      </c>
      <c r="I31" s="68">
        <v>483</v>
      </c>
      <c r="J31" s="68">
        <v>70</v>
      </c>
      <c r="K31" s="68">
        <v>176</v>
      </c>
      <c r="L31" s="68">
        <v>176</v>
      </c>
      <c r="M31" s="68">
        <v>7</v>
      </c>
      <c r="N31" s="68">
        <v>2</v>
      </c>
      <c r="O31" s="68">
        <v>112</v>
      </c>
      <c r="P31" s="68">
        <v>13</v>
      </c>
    </row>
    <row r="32" spans="1:16" ht="12.75" customHeight="1" x14ac:dyDescent="0.2">
      <c r="A32" s="35">
        <v>2004</v>
      </c>
      <c r="B32" s="70">
        <v>1331</v>
      </c>
      <c r="C32" s="68">
        <v>85</v>
      </c>
      <c r="D32" s="68">
        <v>17</v>
      </c>
      <c r="E32" s="68">
        <v>23</v>
      </c>
      <c r="F32" s="68">
        <v>56</v>
      </c>
      <c r="G32" s="68">
        <v>53</v>
      </c>
      <c r="H32" s="68">
        <v>79</v>
      </c>
      <c r="I32" s="68">
        <v>444</v>
      </c>
      <c r="J32" s="68">
        <v>75</v>
      </c>
      <c r="K32" s="68">
        <v>180</v>
      </c>
      <c r="L32" s="68">
        <v>175</v>
      </c>
      <c r="M32" s="68">
        <v>7</v>
      </c>
      <c r="N32" s="68">
        <v>6</v>
      </c>
      <c r="O32" s="68">
        <v>121</v>
      </c>
      <c r="P32" s="68">
        <v>10</v>
      </c>
    </row>
    <row r="33" spans="1:16" ht="12.75" customHeight="1" x14ac:dyDescent="0.2">
      <c r="A33" s="35">
        <v>2005</v>
      </c>
      <c r="B33" s="70">
        <v>1354</v>
      </c>
      <c r="C33" s="68">
        <v>78</v>
      </c>
      <c r="D33" s="68">
        <v>11</v>
      </c>
      <c r="E33" s="68">
        <v>26</v>
      </c>
      <c r="F33" s="68">
        <v>65</v>
      </c>
      <c r="G33" s="68">
        <v>48</v>
      </c>
      <c r="H33" s="68">
        <v>79</v>
      </c>
      <c r="I33" s="68">
        <v>462</v>
      </c>
      <c r="J33" s="68">
        <v>76</v>
      </c>
      <c r="K33" s="68">
        <v>193</v>
      </c>
      <c r="L33" s="68">
        <v>199</v>
      </c>
      <c r="M33" s="68">
        <v>3</v>
      </c>
      <c r="N33" s="68">
        <v>6</v>
      </c>
      <c r="O33" s="68">
        <v>96</v>
      </c>
      <c r="P33" s="68">
        <v>12</v>
      </c>
    </row>
    <row r="34" spans="1:16" ht="12.75" customHeight="1" x14ac:dyDescent="0.2">
      <c r="A34" s="35">
        <v>2006</v>
      </c>
      <c r="B34" s="70">
        <v>1417</v>
      </c>
      <c r="C34" s="68">
        <v>105</v>
      </c>
      <c r="D34" s="68">
        <v>6</v>
      </c>
      <c r="E34" s="68">
        <v>31</v>
      </c>
      <c r="F34" s="68">
        <v>69</v>
      </c>
      <c r="G34" s="68">
        <v>53</v>
      </c>
      <c r="H34" s="68">
        <v>71</v>
      </c>
      <c r="I34" s="68">
        <v>524</v>
      </c>
      <c r="J34" s="68">
        <v>98</v>
      </c>
      <c r="K34" s="68">
        <v>202</v>
      </c>
      <c r="L34" s="68">
        <v>150</v>
      </c>
      <c r="M34" s="68">
        <v>2</v>
      </c>
      <c r="N34" s="68">
        <v>6</v>
      </c>
      <c r="O34" s="68">
        <v>90</v>
      </c>
      <c r="P34" s="68">
        <v>10</v>
      </c>
    </row>
    <row r="35" spans="1:16" ht="12.75" customHeight="1" x14ac:dyDescent="0.2">
      <c r="A35" s="35">
        <v>2007</v>
      </c>
      <c r="B35" s="70">
        <v>1282</v>
      </c>
      <c r="C35" s="68">
        <v>82</v>
      </c>
      <c r="D35" s="68">
        <v>22</v>
      </c>
      <c r="E35" s="68">
        <v>22</v>
      </c>
      <c r="F35" s="68">
        <v>74</v>
      </c>
      <c r="G35" s="68">
        <v>52</v>
      </c>
      <c r="H35" s="68">
        <v>86</v>
      </c>
      <c r="I35" s="68">
        <v>419</v>
      </c>
      <c r="J35" s="68">
        <v>94</v>
      </c>
      <c r="K35" s="68">
        <v>186</v>
      </c>
      <c r="L35" s="68">
        <v>147</v>
      </c>
      <c r="M35" s="68">
        <v>6</v>
      </c>
      <c r="N35" s="68">
        <v>6</v>
      </c>
      <c r="O35" s="68">
        <v>82</v>
      </c>
      <c r="P35" s="68">
        <v>4</v>
      </c>
    </row>
    <row r="36" spans="1:16" ht="12.75" customHeight="1" x14ac:dyDescent="0.2">
      <c r="A36" s="35">
        <v>2008</v>
      </c>
      <c r="B36" s="70">
        <v>1316</v>
      </c>
      <c r="C36" s="68">
        <v>93</v>
      </c>
      <c r="D36" s="68">
        <v>10</v>
      </c>
      <c r="E36" s="68">
        <v>23</v>
      </c>
      <c r="F36" s="68">
        <v>69</v>
      </c>
      <c r="G36" s="68">
        <v>66</v>
      </c>
      <c r="H36" s="68">
        <v>82</v>
      </c>
      <c r="I36" s="68">
        <v>432</v>
      </c>
      <c r="J36" s="68">
        <v>80</v>
      </c>
      <c r="K36" s="68">
        <v>182</v>
      </c>
      <c r="L36" s="68">
        <v>155</v>
      </c>
      <c r="M36" s="68">
        <v>5</v>
      </c>
      <c r="N36" s="68">
        <v>3</v>
      </c>
      <c r="O36" s="68">
        <v>108</v>
      </c>
      <c r="P36" s="68">
        <v>8</v>
      </c>
    </row>
    <row r="37" spans="1:16" ht="12.75" customHeight="1" x14ac:dyDescent="0.2">
      <c r="A37" s="35">
        <v>2009</v>
      </c>
      <c r="B37" s="70">
        <v>1180</v>
      </c>
      <c r="C37" s="68">
        <v>91</v>
      </c>
      <c r="D37" s="68">
        <v>11</v>
      </c>
      <c r="E37" s="68">
        <v>29</v>
      </c>
      <c r="F37" s="68">
        <v>75</v>
      </c>
      <c r="G37" s="68">
        <v>62</v>
      </c>
      <c r="H37" s="68">
        <v>94</v>
      </c>
      <c r="I37" s="68">
        <v>317</v>
      </c>
      <c r="J37" s="68">
        <v>81</v>
      </c>
      <c r="K37" s="68">
        <v>170</v>
      </c>
      <c r="L37" s="68">
        <v>132</v>
      </c>
      <c r="M37" s="68">
        <v>7</v>
      </c>
      <c r="N37" s="68">
        <v>2</v>
      </c>
      <c r="O37" s="68">
        <v>100</v>
      </c>
      <c r="P37" s="68">
        <v>9</v>
      </c>
    </row>
    <row r="38" spans="1:16" ht="12.75" customHeight="1" x14ac:dyDescent="0.2">
      <c r="A38" s="40">
        <v>2010</v>
      </c>
      <c r="B38" s="71">
        <v>1183</v>
      </c>
      <c r="C38" s="72">
        <v>88</v>
      </c>
      <c r="D38" s="72">
        <v>21</v>
      </c>
      <c r="E38" s="72">
        <v>31</v>
      </c>
      <c r="F38" s="72">
        <v>68</v>
      </c>
      <c r="G38" s="72">
        <v>55</v>
      </c>
      <c r="H38" s="72">
        <v>69</v>
      </c>
      <c r="I38" s="72">
        <v>333</v>
      </c>
      <c r="J38" s="72">
        <v>96</v>
      </c>
      <c r="K38" s="72">
        <v>165</v>
      </c>
      <c r="L38" s="72">
        <v>142</v>
      </c>
      <c r="M38" s="72">
        <v>5</v>
      </c>
      <c r="N38" s="72">
        <v>9</v>
      </c>
      <c r="O38" s="72">
        <v>95</v>
      </c>
      <c r="P38" s="72">
        <v>6</v>
      </c>
    </row>
    <row r="39" spans="1:16" ht="12.75" customHeight="1" x14ac:dyDescent="0.2">
      <c r="A39" s="41">
        <v>2011</v>
      </c>
      <c r="B39" s="71">
        <v>1135</v>
      </c>
      <c r="C39" s="72">
        <v>69</v>
      </c>
      <c r="D39" s="72">
        <v>15</v>
      </c>
      <c r="E39" s="72">
        <v>18</v>
      </c>
      <c r="F39" s="72">
        <v>83</v>
      </c>
      <c r="G39" s="72">
        <v>57</v>
      </c>
      <c r="H39" s="72">
        <v>59</v>
      </c>
      <c r="I39" s="72">
        <v>360</v>
      </c>
      <c r="J39" s="72">
        <v>65</v>
      </c>
      <c r="K39" s="72">
        <v>173</v>
      </c>
      <c r="L39" s="72">
        <v>127</v>
      </c>
      <c r="M39" s="72">
        <v>4</v>
      </c>
      <c r="N39" s="72">
        <v>4</v>
      </c>
      <c r="O39" s="72">
        <v>94</v>
      </c>
      <c r="P39" s="72">
        <v>7</v>
      </c>
    </row>
    <row r="40" spans="1:16" ht="12.75" customHeight="1" x14ac:dyDescent="0.2">
      <c r="A40" s="41">
        <v>2012</v>
      </c>
      <c r="B40" s="71">
        <v>968</v>
      </c>
      <c r="C40" s="72">
        <v>67</v>
      </c>
      <c r="D40" s="72">
        <v>15</v>
      </c>
      <c r="E40" s="72">
        <v>11</v>
      </c>
      <c r="F40" s="72">
        <v>51</v>
      </c>
      <c r="G40" s="72">
        <v>35</v>
      </c>
      <c r="H40" s="72">
        <v>69</v>
      </c>
      <c r="I40" s="72">
        <v>298</v>
      </c>
      <c r="J40" s="72">
        <v>61</v>
      </c>
      <c r="K40" s="72">
        <v>159</v>
      </c>
      <c r="L40" s="72">
        <v>110</v>
      </c>
      <c r="M40" s="72">
        <v>4</v>
      </c>
      <c r="N40" s="72">
        <v>0</v>
      </c>
      <c r="O40" s="72">
        <v>80</v>
      </c>
      <c r="P40" s="72">
        <v>8</v>
      </c>
    </row>
    <row r="41" spans="1:16" ht="12.75" customHeight="1" x14ac:dyDescent="0.2">
      <c r="A41" s="41">
        <v>2013</v>
      </c>
      <c r="B41" s="71">
        <v>1002</v>
      </c>
      <c r="C41" s="72">
        <v>70</v>
      </c>
      <c r="D41" s="72">
        <v>14</v>
      </c>
      <c r="E41" s="72">
        <v>19</v>
      </c>
      <c r="F41" s="72">
        <v>57</v>
      </c>
      <c r="G41" s="72">
        <v>57</v>
      </c>
      <c r="H41" s="72">
        <v>72</v>
      </c>
      <c r="I41" s="72">
        <v>281</v>
      </c>
      <c r="J41" s="72">
        <v>69</v>
      </c>
      <c r="K41" s="72">
        <v>145</v>
      </c>
      <c r="L41" s="72">
        <v>138</v>
      </c>
      <c r="M41" s="72">
        <v>8</v>
      </c>
      <c r="N41" s="72">
        <v>1</v>
      </c>
      <c r="O41" s="72">
        <v>63</v>
      </c>
      <c r="P41" s="72">
        <v>8</v>
      </c>
    </row>
    <row r="42" spans="1:16" ht="12.75" customHeight="1" x14ac:dyDescent="0.2">
      <c r="A42" s="41">
        <v>2014</v>
      </c>
      <c r="B42" s="71">
        <v>1036</v>
      </c>
      <c r="C42" s="72">
        <v>80</v>
      </c>
      <c r="D42" s="72">
        <v>21</v>
      </c>
      <c r="E42" s="72">
        <v>12</v>
      </c>
      <c r="F42" s="72">
        <v>48</v>
      </c>
      <c r="G42" s="72">
        <v>48</v>
      </c>
      <c r="H42" s="72">
        <v>75</v>
      </c>
      <c r="I42" s="72">
        <v>287</v>
      </c>
      <c r="J42" s="72">
        <v>56</v>
      </c>
      <c r="K42" s="72">
        <v>166</v>
      </c>
      <c r="L42" s="72">
        <v>139</v>
      </c>
      <c r="M42" s="72">
        <v>3</v>
      </c>
      <c r="N42" s="72">
        <v>3</v>
      </c>
      <c r="O42" s="72">
        <v>81</v>
      </c>
      <c r="P42" s="72">
        <v>17</v>
      </c>
    </row>
    <row r="43" spans="1:16" ht="12.75" customHeight="1" x14ac:dyDescent="0.2">
      <c r="A43" s="41">
        <v>2015</v>
      </c>
      <c r="B43" s="71">
        <v>1045</v>
      </c>
      <c r="C43" s="72">
        <v>61</v>
      </c>
      <c r="D43" s="72">
        <v>17</v>
      </c>
      <c r="E43" s="72">
        <v>27</v>
      </c>
      <c r="F43" s="72">
        <v>59</v>
      </c>
      <c r="G43" s="72">
        <v>56</v>
      </c>
      <c r="H43" s="72">
        <v>75</v>
      </c>
      <c r="I43" s="72">
        <v>274</v>
      </c>
      <c r="J43" s="72">
        <v>71</v>
      </c>
      <c r="K43" s="72">
        <v>167</v>
      </c>
      <c r="L43" s="72">
        <v>125</v>
      </c>
      <c r="M43" s="72">
        <v>4</v>
      </c>
      <c r="N43" s="72">
        <v>2</v>
      </c>
      <c r="O43" s="72">
        <v>96</v>
      </c>
      <c r="P43" s="72">
        <v>11</v>
      </c>
    </row>
    <row r="44" spans="1:16" ht="12.75" customHeight="1" x14ac:dyDescent="0.2">
      <c r="A44" s="41">
        <v>2016</v>
      </c>
      <c r="B44" s="71">
        <v>1139</v>
      </c>
      <c r="C44" s="72">
        <v>67</v>
      </c>
      <c r="D44" s="72">
        <v>16</v>
      </c>
      <c r="E44" s="72">
        <v>25</v>
      </c>
      <c r="F44" s="72">
        <v>67</v>
      </c>
      <c r="G44" s="72">
        <v>56</v>
      </c>
      <c r="H44" s="72">
        <v>86</v>
      </c>
      <c r="I44" s="72">
        <v>308</v>
      </c>
      <c r="J44" s="72">
        <v>79</v>
      </c>
      <c r="K44" s="72">
        <v>197</v>
      </c>
      <c r="L44" s="72">
        <v>141</v>
      </c>
      <c r="M44" s="72">
        <v>9</v>
      </c>
      <c r="N44" s="34">
        <v>3</v>
      </c>
      <c r="O44" s="72">
        <v>77</v>
      </c>
      <c r="P44" s="72">
        <v>8</v>
      </c>
    </row>
    <row r="45" spans="1:16" ht="12.75" customHeight="1" x14ac:dyDescent="0.2">
      <c r="A45" s="41">
        <v>2017</v>
      </c>
      <c r="B45" s="71">
        <v>1120</v>
      </c>
      <c r="C45" s="72">
        <v>70</v>
      </c>
      <c r="D45" s="72">
        <v>12</v>
      </c>
      <c r="E45" s="72">
        <v>15</v>
      </c>
      <c r="F45" s="72">
        <v>91</v>
      </c>
      <c r="G45" s="72">
        <v>40</v>
      </c>
      <c r="H45" s="72">
        <v>77</v>
      </c>
      <c r="I45" s="72">
        <v>310</v>
      </c>
      <c r="J45" s="72">
        <v>86</v>
      </c>
      <c r="K45" s="72">
        <v>176</v>
      </c>
      <c r="L45" s="72">
        <v>165</v>
      </c>
      <c r="M45" s="72">
        <v>2</v>
      </c>
      <c r="N45" s="34">
        <v>1</v>
      </c>
      <c r="O45" s="72">
        <v>67</v>
      </c>
      <c r="P45" s="72">
        <v>8</v>
      </c>
    </row>
    <row r="46" spans="1:16" ht="12.75" customHeight="1" x14ac:dyDescent="0.2">
      <c r="A46" s="41">
        <v>2018</v>
      </c>
      <c r="B46" s="71">
        <v>1136</v>
      </c>
      <c r="C46" s="72">
        <v>79</v>
      </c>
      <c r="D46" s="72">
        <v>18</v>
      </c>
      <c r="E46" s="72">
        <v>25</v>
      </c>
      <c r="F46" s="72">
        <v>59</v>
      </c>
      <c r="G46" s="72">
        <v>57</v>
      </c>
      <c r="H46" s="72">
        <v>100</v>
      </c>
      <c r="I46" s="72">
        <v>274</v>
      </c>
      <c r="J46" s="72">
        <v>78</v>
      </c>
      <c r="K46" s="72">
        <v>170</v>
      </c>
      <c r="L46" s="72">
        <v>165</v>
      </c>
      <c r="M46" s="72">
        <v>5</v>
      </c>
      <c r="N46" s="34">
        <v>5</v>
      </c>
      <c r="O46" s="72">
        <v>88</v>
      </c>
      <c r="P46" s="72">
        <v>13</v>
      </c>
    </row>
    <row r="47" spans="1:16" ht="12.75" customHeight="1" x14ac:dyDescent="0.2">
      <c r="B47" s="72"/>
      <c r="C47" s="73"/>
      <c r="D47" s="73"/>
      <c r="E47" s="73"/>
      <c r="F47" s="73"/>
      <c r="G47" s="73"/>
      <c r="H47" s="73"/>
      <c r="I47" s="73"/>
      <c r="J47" s="73"/>
      <c r="K47" s="73"/>
      <c r="L47" s="73"/>
      <c r="M47" s="73"/>
      <c r="N47" s="73"/>
      <c r="O47" s="73"/>
      <c r="P47" s="73"/>
    </row>
    <row r="48" spans="1:16" x14ac:dyDescent="0.2">
      <c r="A48" s="183" t="s">
        <v>80</v>
      </c>
      <c r="B48" s="183"/>
      <c r="C48" s="68"/>
      <c r="D48" s="68"/>
      <c r="E48" s="68"/>
      <c r="F48" s="68"/>
      <c r="G48" s="68"/>
      <c r="H48" s="68"/>
      <c r="I48" s="68"/>
      <c r="J48" s="68"/>
      <c r="K48" s="68"/>
      <c r="L48" s="68"/>
      <c r="M48" s="68"/>
      <c r="N48" s="68"/>
      <c r="O48" s="68"/>
      <c r="P48" s="68"/>
    </row>
    <row r="49" spans="1:16" ht="12.75" customHeight="1" x14ac:dyDescent="0.2">
      <c r="A49" s="5"/>
      <c r="B49" s="68"/>
      <c r="C49" s="68"/>
      <c r="D49" s="68"/>
      <c r="E49" s="68"/>
      <c r="F49" s="68"/>
      <c r="G49" s="68"/>
      <c r="H49" s="68"/>
      <c r="I49" s="68"/>
      <c r="J49" s="68"/>
      <c r="K49" s="68"/>
      <c r="L49" s="68"/>
      <c r="M49" s="68"/>
      <c r="N49" s="68"/>
      <c r="O49" s="68"/>
      <c r="P49" s="68"/>
    </row>
    <row r="50" spans="1:16" ht="12.75" customHeight="1" x14ac:dyDescent="0.2">
      <c r="A50" s="5" t="s">
        <v>152</v>
      </c>
      <c r="B50" s="71">
        <f t="shared" ref="B50:P65" si="0">AVERAGE(B7:B11)</f>
        <v>362.4</v>
      </c>
      <c r="C50" s="74">
        <f t="shared" si="0"/>
        <v>16.8</v>
      </c>
      <c r="D50" s="74">
        <f t="shared" si="0"/>
        <v>2</v>
      </c>
      <c r="E50" s="74">
        <f t="shared" si="0"/>
        <v>4.4000000000000004</v>
      </c>
      <c r="F50" s="74">
        <f t="shared" si="0"/>
        <v>13.2</v>
      </c>
      <c r="G50" s="74">
        <f t="shared" si="0"/>
        <v>9.6</v>
      </c>
      <c r="H50" s="74">
        <f t="shared" si="0"/>
        <v>21.8</v>
      </c>
      <c r="I50" s="74">
        <f t="shared" si="0"/>
        <v>156</v>
      </c>
      <c r="J50" s="74">
        <f t="shared" si="0"/>
        <v>21.4</v>
      </c>
      <c r="K50" s="74">
        <f t="shared" si="0"/>
        <v>35.6</v>
      </c>
      <c r="L50" s="74">
        <f t="shared" si="0"/>
        <v>53.2</v>
      </c>
      <c r="M50" s="74">
        <f t="shared" si="0"/>
        <v>2</v>
      </c>
      <c r="N50" s="74">
        <f t="shared" si="0"/>
        <v>0.8</v>
      </c>
      <c r="O50" s="74">
        <f t="shared" si="0"/>
        <v>20.8</v>
      </c>
      <c r="P50" s="74">
        <f t="shared" si="0"/>
        <v>1.8</v>
      </c>
    </row>
    <row r="51" spans="1:16" ht="12.75" customHeight="1" x14ac:dyDescent="0.2">
      <c r="A51" s="5" t="s">
        <v>153</v>
      </c>
      <c r="B51" s="71">
        <f t="shared" ref="B51" si="1">AVERAGE(B8:B12)</f>
        <v>358.4</v>
      </c>
      <c r="C51" s="74">
        <f t="shared" si="0"/>
        <v>17</v>
      </c>
      <c r="D51" s="74">
        <f t="shared" si="0"/>
        <v>2.4</v>
      </c>
      <c r="E51" s="74">
        <f t="shared" si="0"/>
        <v>5.6</v>
      </c>
      <c r="F51" s="74">
        <f t="shared" si="0"/>
        <v>13.6</v>
      </c>
      <c r="G51" s="74">
        <f t="shared" si="0"/>
        <v>9.6</v>
      </c>
      <c r="H51" s="74">
        <f t="shared" si="0"/>
        <v>21.4</v>
      </c>
      <c r="I51" s="74">
        <f t="shared" si="0"/>
        <v>150.4</v>
      </c>
      <c r="J51" s="74">
        <f t="shared" si="0"/>
        <v>23.8</v>
      </c>
      <c r="K51" s="74">
        <f t="shared" si="0"/>
        <v>34</v>
      </c>
      <c r="L51" s="74">
        <f t="shared" si="0"/>
        <v>55</v>
      </c>
      <c r="M51" s="74">
        <f t="shared" si="0"/>
        <v>1.6</v>
      </c>
      <c r="N51" s="74">
        <f t="shared" si="0"/>
        <v>0.8</v>
      </c>
      <c r="O51" s="74">
        <f t="shared" si="0"/>
        <v>19.2</v>
      </c>
      <c r="P51" s="74">
        <f t="shared" si="0"/>
        <v>2</v>
      </c>
    </row>
    <row r="52" spans="1:16" ht="12.75" customHeight="1" x14ac:dyDescent="0.2">
      <c r="A52" s="5" t="s">
        <v>154</v>
      </c>
      <c r="B52" s="71">
        <f t="shared" ref="B52" si="2">AVERAGE(B9:B13)</f>
        <v>363.6</v>
      </c>
      <c r="C52" s="74">
        <f t="shared" si="0"/>
        <v>17.399999999999999</v>
      </c>
      <c r="D52" s="74">
        <f t="shared" si="0"/>
        <v>2.6</v>
      </c>
      <c r="E52" s="74">
        <f t="shared" si="0"/>
        <v>5.8</v>
      </c>
      <c r="F52" s="74">
        <f t="shared" si="0"/>
        <v>14.6</v>
      </c>
      <c r="G52" s="74">
        <f t="shared" si="0"/>
        <v>10</v>
      </c>
      <c r="H52" s="74">
        <f t="shared" si="0"/>
        <v>25</v>
      </c>
      <c r="I52" s="74">
        <f t="shared" si="0"/>
        <v>142.80000000000001</v>
      </c>
      <c r="J52" s="74">
        <f t="shared" si="0"/>
        <v>23.4</v>
      </c>
      <c r="K52" s="74">
        <f t="shared" si="0"/>
        <v>36.799999999999997</v>
      </c>
      <c r="L52" s="74">
        <f t="shared" si="0"/>
        <v>57.4</v>
      </c>
      <c r="M52" s="74">
        <f t="shared" si="0"/>
        <v>1.4</v>
      </c>
      <c r="N52" s="74">
        <f t="shared" si="0"/>
        <v>1</v>
      </c>
      <c r="O52" s="74">
        <f t="shared" si="0"/>
        <v>21.4</v>
      </c>
      <c r="P52" s="74">
        <f t="shared" si="0"/>
        <v>2.6</v>
      </c>
    </row>
    <row r="53" spans="1:16" ht="12.75" customHeight="1" x14ac:dyDescent="0.2">
      <c r="A53" s="5" t="s">
        <v>155</v>
      </c>
      <c r="B53" s="71">
        <f t="shared" ref="B53" si="3">AVERAGE(B10:B14)</f>
        <v>370.8</v>
      </c>
      <c r="C53" s="74">
        <f t="shared" si="0"/>
        <v>17.2</v>
      </c>
      <c r="D53" s="74">
        <f t="shared" si="0"/>
        <v>2.4</v>
      </c>
      <c r="E53" s="74">
        <f t="shared" si="0"/>
        <v>5.8</v>
      </c>
      <c r="F53" s="74">
        <f t="shared" si="0"/>
        <v>12.2</v>
      </c>
      <c r="G53" s="74">
        <f t="shared" si="0"/>
        <v>11</v>
      </c>
      <c r="H53" s="74">
        <f t="shared" si="0"/>
        <v>26.6</v>
      </c>
      <c r="I53" s="74">
        <f t="shared" si="0"/>
        <v>149</v>
      </c>
      <c r="J53" s="74">
        <f t="shared" si="0"/>
        <v>24</v>
      </c>
      <c r="K53" s="74">
        <f t="shared" si="0"/>
        <v>37.6</v>
      </c>
      <c r="L53" s="74">
        <f t="shared" si="0"/>
        <v>55.6</v>
      </c>
      <c r="M53" s="74">
        <f t="shared" si="0"/>
        <v>1.4</v>
      </c>
      <c r="N53" s="74">
        <f t="shared" si="0"/>
        <v>0.8</v>
      </c>
      <c r="O53" s="74">
        <f t="shared" si="0"/>
        <v>23</v>
      </c>
      <c r="P53" s="74">
        <f t="shared" si="0"/>
        <v>2.6</v>
      </c>
    </row>
    <row r="54" spans="1:16" ht="12.75" customHeight="1" x14ac:dyDescent="0.2">
      <c r="A54" s="5" t="s">
        <v>156</v>
      </c>
      <c r="B54" s="71">
        <f t="shared" ref="B54" si="4">AVERAGE(B11:B15)</f>
        <v>376.6</v>
      </c>
      <c r="C54" s="74">
        <f t="shared" si="0"/>
        <v>18.600000000000001</v>
      </c>
      <c r="D54" s="74">
        <f t="shared" si="0"/>
        <v>2.6</v>
      </c>
      <c r="E54" s="74">
        <f t="shared" si="0"/>
        <v>6.4</v>
      </c>
      <c r="F54" s="74">
        <f t="shared" si="0"/>
        <v>13.2</v>
      </c>
      <c r="G54" s="74">
        <f t="shared" si="0"/>
        <v>12</v>
      </c>
      <c r="H54" s="74">
        <f t="shared" si="0"/>
        <v>25.6</v>
      </c>
      <c r="I54" s="74">
        <f t="shared" si="0"/>
        <v>149.19999999999999</v>
      </c>
      <c r="J54" s="74">
        <f t="shared" si="0"/>
        <v>23.8</v>
      </c>
      <c r="K54" s="74">
        <f t="shared" si="0"/>
        <v>37.4</v>
      </c>
      <c r="L54" s="74">
        <f t="shared" si="0"/>
        <v>55.2</v>
      </c>
      <c r="M54" s="74">
        <f t="shared" si="0"/>
        <v>1.6</v>
      </c>
      <c r="N54" s="74">
        <f t="shared" si="0"/>
        <v>0.8</v>
      </c>
      <c r="O54" s="74">
        <f t="shared" si="0"/>
        <v>26.4</v>
      </c>
      <c r="P54" s="74">
        <f t="shared" si="0"/>
        <v>2.4</v>
      </c>
    </row>
    <row r="55" spans="1:16" ht="12.75" customHeight="1" x14ac:dyDescent="0.2">
      <c r="A55" s="5" t="s">
        <v>157</v>
      </c>
      <c r="B55" s="71">
        <f t="shared" ref="B55" si="5">AVERAGE(B12:B16)</f>
        <v>391.8</v>
      </c>
      <c r="C55" s="74">
        <f t="shared" si="0"/>
        <v>20.6</v>
      </c>
      <c r="D55" s="74">
        <f t="shared" si="0"/>
        <v>2.8</v>
      </c>
      <c r="E55" s="74">
        <f t="shared" si="0"/>
        <v>7</v>
      </c>
      <c r="F55" s="74">
        <f t="shared" si="0"/>
        <v>13.2</v>
      </c>
      <c r="G55" s="74">
        <f t="shared" si="0"/>
        <v>12.8</v>
      </c>
      <c r="H55" s="74">
        <f t="shared" si="0"/>
        <v>26.6</v>
      </c>
      <c r="I55" s="74">
        <f t="shared" si="0"/>
        <v>152</v>
      </c>
      <c r="J55" s="74">
        <f t="shared" si="0"/>
        <v>24</v>
      </c>
      <c r="K55" s="74">
        <f t="shared" si="0"/>
        <v>41.4</v>
      </c>
      <c r="L55" s="74">
        <f t="shared" si="0"/>
        <v>58.2</v>
      </c>
      <c r="M55" s="74">
        <f t="shared" si="0"/>
        <v>1.2</v>
      </c>
      <c r="N55" s="74">
        <f t="shared" si="0"/>
        <v>1.2</v>
      </c>
      <c r="O55" s="74">
        <f t="shared" si="0"/>
        <v>26</v>
      </c>
      <c r="P55" s="74">
        <f t="shared" si="0"/>
        <v>2.8</v>
      </c>
    </row>
    <row r="56" spans="1:16" ht="12.75" customHeight="1" x14ac:dyDescent="0.2">
      <c r="A56" s="5" t="s">
        <v>158</v>
      </c>
      <c r="B56" s="71">
        <f t="shared" ref="B56" si="6">AVERAGE(B13:B17)</f>
        <v>407.8</v>
      </c>
      <c r="C56" s="74">
        <f t="shared" si="0"/>
        <v>22.2</v>
      </c>
      <c r="D56" s="74">
        <f t="shared" si="0"/>
        <v>3</v>
      </c>
      <c r="E56" s="74">
        <f t="shared" si="0"/>
        <v>6.8</v>
      </c>
      <c r="F56" s="74">
        <f t="shared" si="0"/>
        <v>13.2</v>
      </c>
      <c r="G56" s="74">
        <f t="shared" si="0"/>
        <v>13.2</v>
      </c>
      <c r="H56" s="74">
        <f t="shared" si="0"/>
        <v>25.8</v>
      </c>
      <c r="I56" s="74">
        <f t="shared" si="0"/>
        <v>159.4</v>
      </c>
      <c r="J56" s="74">
        <f t="shared" si="0"/>
        <v>23.4</v>
      </c>
      <c r="K56" s="74">
        <f t="shared" si="0"/>
        <v>40.799999999999997</v>
      </c>
      <c r="L56" s="74">
        <f t="shared" si="0"/>
        <v>63.4</v>
      </c>
      <c r="M56" s="74">
        <f t="shared" si="0"/>
        <v>1.4</v>
      </c>
      <c r="N56" s="74">
        <f t="shared" si="0"/>
        <v>1.6</v>
      </c>
      <c r="O56" s="74">
        <f t="shared" si="0"/>
        <v>28.4</v>
      </c>
      <c r="P56" s="74">
        <f t="shared" si="0"/>
        <v>3.2</v>
      </c>
    </row>
    <row r="57" spans="1:16" ht="12.75" customHeight="1" x14ac:dyDescent="0.2">
      <c r="A57" s="5" t="s">
        <v>159</v>
      </c>
      <c r="B57" s="71">
        <f t="shared" ref="B57" si="7">AVERAGE(B14:B18)</f>
        <v>416</v>
      </c>
      <c r="C57" s="74">
        <f t="shared" si="0"/>
        <v>25.2</v>
      </c>
      <c r="D57" s="74">
        <f t="shared" si="0"/>
        <v>3.8</v>
      </c>
      <c r="E57" s="74">
        <f t="shared" si="0"/>
        <v>6.2</v>
      </c>
      <c r="F57" s="74">
        <f t="shared" si="0"/>
        <v>14.2</v>
      </c>
      <c r="G57" s="74">
        <f t="shared" si="0"/>
        <v>15</v>
      </c>
      <c r="H57" s="74">
        <f t="shared" si="0"/>
        <v>27</v>
      </c>
      <c r="I57" s="74">
        <f t="shared" si="0"/>
        <v>163</v>
      </c>
      <c r="J57" s="74">
        <f t="shared" si="0"/>
        <v>21.8</v>
      </c>
      <c r="K57" s="74">
        <f t="shared" si="0"/>
        <v>39.200000000000003</v>
      </c>
      <c r="L57" s="74">
        <f t="shared" si="0"/>
        <v>63.4</v>
      </c>
      <c r="M57" s="74">
        <f t="shared" si="0"/>
        <v>1.4</v>
      </c>
      <c r="N57" s="74">
        <f t="shared" si="0"/>
        <v>2</v>
      </c>
      <c r="O57" s="74">
        <f t="shared" si="0"/>
        <v>29.2</v>
      </c>
      <c r="P57" s="74">
        <f t="shared" si="0"/>
        <v>2.4</v>
      </c>
    </row>
    <row r="58" spans="1:16" ht="12.75" customHeight="1" x14ac:dyDescent="0.2">
      <c r="A58" s="5" t="s">
        <v>160</v>
      </c>
      <c r="B58" s="71">
        <f t="shared" ref="B58" si="8">AVERAGE(B15:B19)</f>
        <v>425.4</v>
      </c>
      <c r="C58" s="74">
        <f t="shared" si="0"/>
        <v>26.6</v>
      </c>
      <c r="D58" s="74">
        <f t="shared" si="0"/>
        <v>4.8</v>
      </c>
      <c r="E58" s="74">
        <f t="shared" si="0"/>
        <v>7.2</v>
      </c>
      <c r="F58" s="74">
        <f t="shared" si="0"/>
        <v>16.600000000000001</v>
      </c>
      <c r="G58" s="74">
        <f t="shared" si="0"/>
        <v>15.6</v>
      </c>
      <c r="H58" s="74">
        <f t="shared" si="0"/>
        <v>27.8</v>
      </c>
      <c r="I58" s="74">
        <f t="shared" si="0"/>
        <v>152.6</v>
      </c>
      <c r="J58" s="74">
        <f t="shared" si="0"/>
        <v>24.6</v>
      </c>
      <c r="K58" s="74">
        <f t="shared" si="0"/>
        <v>41.2</v>
      </c>
      <c r="L58" s="74">
        <f t="shared" si="0"/>
        <v>68.2</v>
      </c>
      <c r="M58" s="74">
        <f t="shared" si="0"/>
        <v>1.2</v>
      </c>
      <c r="N58" s="74">
        <f t="shared" si="0"/>
        <v>3.2</v>
      </c>
      <c r="O58" s="74">
        <f t="shared" si="0"/>
        <v>32.4</v>
      </c>
      <c r="P58" s="74">
        <f t="shared" si="0"/>
        <v>2</v>
      </c>
    </row>
    <row r="59" spans="1:16" ht="12.75" customHeight="1" x14ac:dyDescent="0.2">
      <c r="A59" s="5" t="s">
        <v>162</v>
      </c>
      <c r="B59" s="71">
        <f t="shared" ref="B59" si="9">AVERAGE(B16:B20)</f>
        <v>430.6</v>
      </c>
      <c r="C59" s="74">
        <f t="shared" si="0"/>
        <v>27.2</v>
      </c>
      <c r="D59" s="74">
        <f t="shared" si="0"/>
        <v>5.4</v>
      </c>
      <c r="E59" s="74">
        <f t="shared" si="0"/>
        <v>7</v>
      </c>
      <c r="F59" s="74">
        <f t="shared" si="0"/>
        <v>17.2</v>
      </c>
      <c r="G59" s="74">
        <f t="shared" si="0"/>
        <v>16.600000000000001</v>
      </c>
      <c r="H59" s="74">
        <f t="shared" si="0"/>
        <v>31.6</v>
      </c>
      <c r="I59" s="74">
        <f t="shared" si="0"/>
        <v>144.6</v>
      </c>
      <c r="J59" s="74">
        <f t="shared" si="0"/>
        <v>24.8</v>
      </c>
      <c r="K59" s="74">
        <f t="shared" si="0"/>
        <v>45</v>
      </c>
      <c r="L59" s="74">
        <f t="shared" si="0"/>
        <v>69.400000000000006</v>
      </c>
      <c r="M59" s="74">
        <f t="shared" si="0"/>
        <v>1.2</v>
      </c>
      <c r="N59" s="74">
        <f t="shared" si="0"/>
        <v>4.2</v>
      </c>
      <c r="O59" s="74">
        <f t="shared" si="0"/>
        <v>33.200000000000003</v>
      </c>
      <c r="P59" s="74">
        <f t="shared" si="0"/>
        <v>2</v>
      </c>
    </row>
    <row r="60" spans="1:16" ht="12.75" customHeight="1" x14ac:dyDescent="0.2">
      <c r="A60" s="5" t="s">
        <v>161</v>
      </c>
      <c r="B60" s="71">
        <f t="shared" ref="B60" si="10">AVERAGE(B17:B21)</f>
        <v>435.4</v>
      </c>
      <c r="C60" s="74">
        <f t="shared" si="0"/>
        <v>28.2</v>
      </c>
      <c r="D60" s="74">
        <f t="shared" si="0"/>
        <v>5.2</v>
      </c>
      <c r="E60" s="74">
        <f t="shared" si="0"/>
        <v>7.2</v>
      </c>
      <c r="F60" s="74">
        <f t="shared" si="0"/>
        <v>20.399999999999999</v>
      </c>
      <c r="G60" s="74">
        <f t="shared" si="0"/>
        <v>19.399999999999999</v>
      </c>
      <c r="H60" s="74">
        <f t="shared" si="0"/>
        <v>33.4</v>
      </c>
      <c r="I60" s="74">
        <f t="shared" si="0"/>
        <v>143</v>
      </c>
      <c r="J60" s="74">
        <f t="shared" si="0"/>
        <v>24.4</v>
      </c>
      <c r="K60" s="74">
        <f t="shared" si="0"/>
        <v>43</v>
      </c>
      <c r="L60" s="74">
        <f t="shared" si="0"/>
        <v>67.8</v>
      </c>
      <c r="M60" s="74">
        <f t="shared" si="0"/>
        <v>1.4</v>
      </c>
      <c r="N60" s="74">
        <f t="shared" si="0"/>
        <v>4</v>
      </c>
      <c r="O60" s="74">
        <f t="shared" si="0"/>
        <v>35.200000000000003</v>
      </c>
      <c r="P60" s="74">
        <f t="shared" si="0"/>
        <v>2.2000000000000002</v>
      </c>
    </row>
    <row r="61" spans="1:16" ht="12.75" customHeight="1" x14ac:dyDescent="0.2">
      <c r="A61" s="5" t="s">
        <v>163</v>
      </c>
      <c r="B61" s="71">
        <f t="shared" ref="B61" si="11">AVERAGE(B18:B22)</f>
        <v>455.6</v>
      </c>
      <c r="C61" s="74">
        <f t="shared" si="0"/>
        <v>30</v>
      </c>
      <c r="D61" s="74">
        <f t="shared" si="0"/>
        <v>6</v>
      </c>
      <c r="E61" s="74">
        <f t="shared" si="0"/>
        <v>7.2</v>
      </c>
      <c r="F61" s="74">
        <f t="shared" si="0"/>
        <v>21.6</v>
      </c>
      <c r="G61" s="74">
        <f t="shared" si="0"/>
        <v>22.2</v>
      </c>
      <c r="H61" s="74">
        <f t="shared" si="0"/>
        <v>36.6</v>
      </c>
      <c r="I61" s="74">
        <f t="shared" si="0"/>
        <v>143.80000000000001</v>
      </c>
      <c r="J61" s="74">
        <f t="shared" si="0"/>
        <v>27.4</v>
      </c>
      <c r="K61" s="74">
        <f t="shared" si="0"/>
        <v>50</v>
      </c>
      <c r="L61" s="74">
        <f t="shared" si="0"/>
        <v>65</v>
      </c>
      <c r="M61" s="74">
        <f t="shared" si="0"/>
        <v>1.4</v>
      </c>
      <c r="N61" s="74">
        <f t="shared" si="0"/>
        <v>4.2</v>
      </c>
      <c r="O61" s="74">
        <f t="shared" si="0"/>
        <v>38.200000000000003</v>
      </c>
      <c r="P61" s="74">
        <f t="shared" si="0"/>
        <v>1.8</v>
      </c>
    </row>
    <row r="62" spans="1:16" ht="12.75" customHeight="1" x14ac:dyDescent="0.2">
      <c r="A62" s="5" t="s">
        <v>164</v>
      </c>
      <c r="B62" s="71">
        <f t="shared" ref="B62" si="12">AVERAGE(B19:B23)</f>
        <v>493.8</v>
      </c>
      <c r="C62" s="74">
        <f t="shared" si="0"/>
        <v>29</v>
      </c>
      <c r="D62" s="74">
        <f t="shared" si="0"/>
        <v>6.2</v>
      </c>
      <c r="E62" s="74">
        <f t="shared" si="0"/>
        <v>8.6</v>
      </c>
      <c r="F62" s="74">
        <f t="shared" si="0"/>
        <v>23.8</v>
      </c>
      <c r="G62" s="74">
        <f t="shared" si="0"/>
        <v>22.2</v>
      </c>
      <c r="H62" s="74">
        <f t="shared" si="0"/>
        <v>37.6</v>
      </c>
      <c r="I62" s="74">
        <f t="shared" si="0"/>
        <v>158.4</v>
      </c>
      <c r="J62" s="74">
        <f t="shared" si="0"/>
        <v>33.799999999999997</v>
      </c>
      <c r="K62" s="74">
        <f t="shared" si="0"/>
        <v>54.8</v>
      </c>
      <c r="L62" s="74">
        <f t="shared" si="0"/>
        <v>69.8</v>
      </c>
      <c r="M62" s="74">
        <f t="shared" si="0"/>
        <v>1.8</v>
      </c>
      <c r="N62" s="74">
        <f t="shared" si="0"/>
        <v>3.4</v>
      </c>
      <c r="O62" s="74">
        <f t="shared" si="0"/>
        <v>41.2</v>
      </c>
      <c r="P62" s="74">
        <f t="shared" si="0"/>
        <v>3.2</v>
      </c>
    </row>
    <row r="63" spans="1:16" ht="12.75" customHeight="1" x14ac:dyDescent="0.2">
      <c r="A63" s="5" t="s">
        <v>165</v>
      </c>
      <c r="B63" s="71">
        <f t="shared" ref="B63" si="13">AVERAGE(B20:B24)</f>
        <v>562.6</v>
      </c>
      <c r="C63" s="74">
        <f t="shared" si="0"/>
        <v>35</v>
      </c>
      <c r="D63" s="74">
        <f t="shared" si="0"/>
        <v>6</v>
      </c>
      <c r="E63" s="74">
        <f t="shared" si="0"/>
        <v>8.8000000000000007</v>
      </c>
      <c r="F63" s="74">
        <f t="shared" si="0"/>
        <v>26.6</v>
      </c>
      <c r="G63" s="74">
        <f t="shared" si="0"/>
        <v>23.6</v>
      </c>
      <c r="H63" s="74">
        <f t="shared" si="0"/>
        <v>41.8</v>
      </c>
      <c r="I63" s="74">
        <f t="shared" si="0"/>
        <v>197.4</v>
      </c>
      <c r="J63" s="74">
        <f t="shared" si="0"/>
        <v>33.799999999999997</v>
      </c>
      <c r="K63" s="74">
        <f t="shared" si="0"/>
        <v>60.4</v>
      </c>
      <c r="L63" s="74">
        <f t="shared" si="0"/>
        <v>75.2</v>
      </c>
      <c r="M63" s="74">
        <f t="shared" si="0"/>
        <v>2.4</v>
      </c>
      <c r="N63" s="74">
        <f t="shared" si="0"/>
        <v>2.6</v>
      </c>
      <c r="O63" s="74">
        <f t="shared" si="0"/>
        <v>44.6</v>
      </c>
      <c r="P63" s="74">
        <f t="shared" si="0"/>
        <v>4.4000000000000004</v>
      </c>
    </row>
    <row r="64" spans="1:16" ht="12.75" customHeight="1" x14ac:dyDescent="0.2">
      <c r="A64" s="5" t="s">
        <v>166</v>
      </c>
      <c r="B64" s="71">
        <f t="shared" ref="B64" si="14">AVERAGE(B21:B25)</f>
        <v>652.79999999999995</v>
      </c>
      <c r="C64" s="74">
        <f t="shared" si="0"/>
        <v>47.4</v>
      </c>
      <c r="D64" s="74">
        <f t="shared" si="0"/>
        <v>6.2</v>
      </c>
      <c r="E64" s="74">
        <f t="shared" si="0"/>
        <v>10.4</v>
      </c>
      <c r="F64" s="74">
        <f t="shared" si="0"/>
        <v>27.6</v>
      </c>
      <c r="G64" s="74">
        <f t="shared" si="0"/>
        <v>26.6</v>
      </c>
      <c r="H64" s="74">
        <f t="shared" si="0"/>
        <v>44.2</v>
      </c>
      <c r="I64" s="74">
        <f t="shared" si="0"/>
        <v>240.8</v>
      </c>
      <c r="J64" s="74">
        <f t="shared" si="0"/>
        <v>38.799999999999997</v>
      </c>
      <c r="K64" s="74">
        <f t="shared" si="0"/>
        <v>67.599999999999994</v>
      </c>
      <c r="L64" s="74">
        <f t="shared" si="0"/>
        <v>86.4</v>
      </c>
      <c r="M64" s="74">
        <f t="shared" si="0"/>
        <v>2.6</v>
      </c>
      <c r="N64" s="74">
        <f t="shared" si="0"/>
        <v>2.2000000000000002</v>
      </c>
      <c r="O64" s="74">
        <f t="shared" si="0"/>
        <v>47.4</v>
      </c>
      <c r="P64" s="74">
        <f t="shared" si="0"/>
        <v>4.5999999999999996</v>
      </c>
    </row>
    <row r="65" spans="1:16" ht="12.75" customHeight="1" x14ac:dyDescent="0.2">
      <c r="A65" s="5" t="s">
        <v>167</v>
      </c>
      <c r="B65" s="71">
        <f t="shared" ref="B65" si="15">AVERAGE(B22:B26)</f>
        <v>745.6</v>
      </c>
      <c r="C65" s="74">
        <f t="shared" si="0"/>
        <v>51.4</v>
      </c>
      <c r="D65" s="74">
        <f t="shared" si="0"/>
        <v>7.2</v>
      </c>
      <c r="E65" s="74">
        <f t="shared" si="0"/>
        <v>12.6</v>
      </c>
      <c r="F65" s="74">
        <f t="shared" si="0"/>
        <v>29.2</v>
      </c>
      <c r="G65" s="74">
        <f t="shared" si="0"/>
        <v>26.8</v>
      </c>
      <c r="H65" s="74">
        <f t="shared" si="0"/>
        <v>48.4</v>
      </c>
      <c r="I65" s="74">
        <f t="shared" si="0"/>
        <v>285.8</v>
      </c>
      <c r="J65" s="74">
        <f t="shared" si="0"/>
        <v>42</v>
      </c>
      <c r="K65" s="74">
        <f t="shared" si="0"/>
        <v>83</v>
      </c>
      <c r="L65" s="74">
        <f t="shared" si="0"/>
        <v>96.8</v>
      </c>
      <c r="M65" s="74">
        <f t="shared" si="0"/>
        <v>2.6</v>
      </c>
      <c r="N65" s="74">
        <f t="shared" si="0"/>
        <v>2.6</v>
      </c>
      <c r="O65" s="74">
        <f t="shared" si="0"/>
        <v>52.2</v>
      </c>
      <c r="P65" s="74">
        <f t="shared" si="0"/>
        <v>5</v>
      </c>
    </row>
    <row r="66" spans="1:16" ht="12.75" customHeight="1" x14ac:dyDescent="0.2">
      <c r="A66" s="5" t="s">
        <v>168</v>
      </c>
      <c r="B66" s="71">
        <f t="shared" ref="B66:P70" si="16">AVERAGE(B23:B27)</f>
        <v>839.8</v>
      </c>
      <c r="C66" s="74">
        <f t="shared" si="16"/>
        <v>57.2</v>
      </c>
      <c r="D66" s="74">
        <f t="shared" si="16"/>
        <v>7.4</v>
      </c>
      <c r="E66" s="74">
        <f t="shared" si="16"/>
        <v>12.8</v>
      </c>
      <c r="F66" s="74">
        <f t="shared" si="16"/>
        <v>34.200000000000003</v>
      </c>
      <c r="G66" s="74">
        <f t="shared" si="16"/>
        <v>30</v>
      </c>
      <c r="H66" s="74">
        <f t="shared" si="16"/>
        <v>54.6</v>
      </c>
      <c r="I66" s="74">
        <f t="shared" si="16"/>
        <v>322.2</v>
      </c>
      <c r="J66" s="74">
        <f t="shared" si="16"/>
        <v>45.6</v>
      </c>
      <c r="K66" s="74">
        <f t="shared" si="16"/>
        <v>97.8</v>
      </c>
      <c r="L66" s="74">
        <f t="shared" si="16"/>
        <v>109.6</v>
      </c>
      <c r="M66" s="74">
        <f t="shared" si="16"/>
        <v>2.6</v>
      </c>
      <c r="N66" s="74">
        <f t="shared" si="16"/>
        <v>2.2000000000000002</v>
      </c>
      <c r="O66" s="74">
        <f t="shared" si="16"/>
        <v>57.6</v>
      </c>
      <c r="P66" s="74">
        <f t="shared" si="16"/>
        <v>6</v>
      </c>
    </row>
    <row r="67" spans="1:16" ht="12.75" customHeight="1" x14ac:dyDescent="0.2">
      <c r="A67" s="5" t="s">
        <v>169</v>
      </c>
      <c r="B67" s="71">
        <f t="shared" ref="B67" si="17">AVERAGE(B24:B28)</f>
        <v>943.2</v>
      </c>
      <c r="C67" s="74">
        <f t="shared" si="16"/>
        <v>66.599999999999994</v>
      </c>
      <c r="D67" s="74">
        <f t="shared" si="16"/>
        <v>7.6</v>
      </c>
      <c r="E67" s="74">
        <f t="shared" si="16"/>
        <v>14</v>
      </c>
      <c r="F67" s="74">
        <f t="shared" si="16"/>
        <v>41</v>
      </c>
      <c r="G67" s="74">
        <f t="shared" si="16"/>
        <v>36.4</v>
      </c>
      <c r="H67" s="74">
        <f t="shared" si="16"/>
        <v>62</v>
      </c>
      <c r="I67" s="74">
        <f t="shared" si="16"/>
        <v>357.4</v>
      </c>
      <c r="J67" s="74">
        <f t="shared" si="16"/>
        <v>50</v>
      </c>
      <c r="K67" s="74">
        <f t="shared" si="16"/>
        <v>112.8</v>
      </c>
      <c r="L67" s="74">
        <f t="shared" si="16"/>
        <v>124.8</v>
      </c>
      <c r="M67" s="74">
        <f t="shared" si="16"/>
        <v>3</v>
      </c>
      <c r="N67" s="74">
        <f t="shared" si="16"/>
        <v>2.2000000000000002</v>
      </c>
      <c r="O67" s="74">
        <f t="shared" si="16"/>
        <v>60.4</v>
      </c>
      <c r="P67" s="74">
        <f t="shared" si="16"/>
        <v>5</v>
      </c>
    </row>
    <row r="68" spans="1:16" ht="12.75" customHeight="1" x14ac:dyDescent="0.2">
      <c r="A68" s="5" t="s">
        <v>170</v>
      </c>
      <c r="B68" s="71">
        <f t="shared" ref="B68" si="18">AVERAGE(B25:B29)</f>
        <v>1033.8</v>
      </c>
      <c r="C68" s="74">
        <f t="shared" si="16"/>
        <v>71.2</v>
      </c>
      <c r="D68" s="74">
        <f t="shared" si="16"/>
        <v>9</v>
      </c>
      <c r="E68" s="74">
        <f t="shared" si="16"/>
        <v>16.2</v>
      </c>
      <c r="F68" s="74">
        <f t="shared" si="16"/>
        <v>44.2</v>
      </c>
      <c r="G68" s="74">
        <f t="shared" si="16"/>
        <v>41.8</v>
      </c>
      <c r="H68" s="74">
        <f t="shared" si="16"/>
        <v>68.400000000000006</v>
      </c>
      <c r="I68" s="74">
        <f t="shared" si="16"/>
        <v>387.2</v>
      </c>
      <c r="J68" s="74">
        <f t="shared" si="16"/>
        <v>55.4</v>
      </c>
      <c r="K68" s="74">
        <f t="shared" si="16"/>
        <v>124.6</v>
      </c>
      <c r="L68" s="74">
        <f t="shared" si="16"/>
        <v>138.6</v>
      </c>
      <c r="M68" s="74">
        <f t="shared" si="16"/>
        <v>4</v>
      </c>
      <c r="N68" s="74">
        <f t="shared" si="16"/>
        <v>2.8</v>
      </c>
      <c r="O68" s="74">
        <f t="shared" si="16"/>
        <v>66</v>
      </c>
      <c r="P68" s="74">
        <f t="shared" si="16"/>
        <v>4.4000000000000004</v>
      </c>
    </row>
    <row r="69" spans="1:16" ht="12.75" customHeight="1" x14ac:dyDescent="0.2">
      <c r="A69" s="5" t="s">
        <v>171</v>
      </c>
      <c r="B69" s="71">
        <f t="shared" ref="B69" si="19">AVERAGE(B26:B30)</f>
        <v>1128.4000000000001</v>
      </c>
      <c r="C69" s="74">
        <f t="shared" si="16"/>
        <v>71.2</v>
      </c>
      <c r="D69" s="74">
        <f t="shared" si="16"/>
        <v>10.8</v>
      </c>
      <c r="E69" s="74">
        <f t="shared" si="16"/>
        <v>18</v>
      </c>
      <c r="F69" s="74">
        <f t="shared" si="16"/>
        <v>53.6</v>
      </c>
      <c r="G69" s="74">
        <f t="shared" si="16"/>
        <v>45.2</v>
      </c>
      <c r="H69" s="74">
        <f t="shared" si="16"/>
        <v>73.2</v>
      </c>
      <c r="I69" s="74">
        <f t="shared" si="16"/>
        <v>418.4</v>
      </c>
      <c r="J69" s="74">
        <f t="shared" si="16"/>
        <v>61.2</v>
      </c>
      <c r="K69" s="74">
        <f t="shared" si="16"/>
        <v>141</v>
      </c>
      <c r="L69" s="74">
        <f t="shared" si="16"/>
        <v>150.19999999999999</v>
      </c>
      <c r="M69" s="74">
        <f t="shared" si="16"/>
        <v>4.2</v>
      </c>
      <c r="N69" s="74">
        <f t="shared" si="16"/>
        <v>2.2000000000000002</v>
      </c>
      <c r="O69" s="74">
        <f t="shared" si="16"/>
        <v>73.599999999999994</v>
      </c>
      <c r="P69" s="74">
        <f t="shared" si="16"/>
        <v>5.6</v>
      </c>
    </row>
    <row r="70" spans="1:16" ht="12.75" customHeight="1" x14ac:dyDescent="0.2">
      <c r="A70" s="5" t="s">
        <v>172</v>
      </c>
      <c r="B70" s="71">
        <f t="shared" ref="B70" si="20">AVERAGE(B27:B31)</f>
        <v>1216.2</v>
      </c>
      <c r="C70" s="74">
        <f t="shared" si="16"/>
        <v>79.400000000000006</v>
      </c>
      <c r="D70" s="74">
        <f t="shared" si="16"/>
        <v>11.4</v>
      </c>
      <c r="E70" s="74">
        <f t="shared" si="16"/>
        <v>19.2</v>
      </c>
      <c r="F70" s="74">
        <f t="shared" si="16"/>
        <v>57</v>
      </c>
      <c r="G70" s="74">
        <f t="shared" si="16"/>
        <v>49.8</v>
      </c>
      <c r="H70" s="74">
        <f t="shared" si="16"/>
        <v>77.400000000000006</v>
      </c>
      <c r="I70" s="74">
        <f t="shared" si="16"/>
        <v>443.4</v>
      </c>
      <c r="J70" s="74">
        <f t="shared" si="16"/>
        <v>66.599999999999994</v>
      </c>
      <c r="K70" s="74">
        <f t="shared" si="16"/>
        <v>150.80000000000001</v>
      </c>
      <c r="L70" s="74">
        <f t="shared" si="16"/>
        <v>162.80000000000001</v>
      </c>
      <c r="M70" s="74">
        <f t="shared" si="16"/>
        <v>5.2</v>
      </c>
      <c r="N70" s="74">
        <f t="shared" si="16"/>
        <v>2</v>
      </c>
      <c r="O70" s="74">
        <f t="shared" si="16"/>
        <v>84</v>
      </c>
      <c r="P70" s="74">
        <f t="shared" si="16"/>
        <v>7.2</v>
      </c>
    </row>
    <row r="71" spans="1:16" ht="12.75" customHeight="1" x14ac:dyDescent="0.2">
      <c r="A71" s="61" t="s">
        <v>81</v>
      </c>
      <c r="B71" s="71">
        <f t="shared" ref="B71:P85" si="21">AVERAGE(B28:B32)</f>
        <v>1278.2</v>
      </c>
      <c r="C71" s="74">
        <f t="shared" ref="C71:C74" si="22">AVERAGE(C28:C32)</f>
        <v>83.8</v>
      </c>
      <c r="D71" s="74">
        <f t="shared" ref="D71:P74" si="23">AVERAGE(D28:D32)</f>
        <v>13</v>
      </c>
      <c r="E71" s="74">
        <f t="shared" si="23"/>
        <v>21.8</v>
      </c>
      <c r="F71" s="74">
        <f t="shared" si="23"/>
        <v>58.8</v>
      </c>
      <c r="G71" s="74">
        <f t="shared" si="23"/>
        <v>52.4</v>
      </c>
      <c r="H71" s="74">
        <f t="shared" si="23"/>
        <v>79.599999999999994</v>
      </c>
      <c r="I71" s="74">
        <f t="shared" si="23"/>
        <v>458</v>
      </c>
      <c r="J71" s="74">
        <f t="shared" si="23"/>
        <v>70.599999999999994</v>
      </c>
      <c r="K71" s="74">
        <f t="shared" si="23"/>
        <v>159</v>
      </c>
      <c r="L71" s="74">
        <f t="shared" si="23"/>
        <v>170.8</v>
      </c>
      <c r="M71" s="74">
        <f t="shared" si="23"/>
        <v>6.2</v>
      </c>
      <c r="N71" s="74">
        <f t="shared" si="23"/>
        <v>3</v>
      </c>
      <c r="O71" s="74">
        <f t="shared" si="23"/>
        <v>93.6</v>
      </c>
      <c r="P71" s="74">
        <f t="shared" si="23"/>
        <v>7.6</v>
      </c>
    </row>
    <row r="72" spans="1:16" ht="12.75" customHeight="1" x14ac:dyDescent="0.2">
      <c r="A72" s="61" t="s">
        <v>82</v>
      </c>
      <c r="B72" s="71">
        <f t="shared" si="21"/>
        <v>1320.2</v>
      </c>
      <c r="C72" s="74">
        <f t="shared" si="22"/>
        <v>84</v>
      </c>
      <c r="D72" s="74">
        <f t="shared" si="23"/>
        <v>13.6</v>
      </c>
      <c r="E72" s="74">
        <f t="shared" si="23"/>
        <v>23.6</v>
      </c>
      <c r="F72" s="74">
        <f t="shared" si="23"/>
        <v>58.6</v>
      </c>
      <c r="G72" s="74">
        <f t="shared" si="23"/>
        <v>51.8</v>
      </c>
      <c r="H72" s="74">
        <f t="shared" si="23"/>
        <v>79.2</v>
      </c>
      <c r="I72" s="74">
        <f t="shared" si="23"/>
        <v>467.4</v>
      </c>
      <c r="J72" s="74">
        <f t="shared" si="23"/>
        <v>72.400000000000006</v>
      </c>
      <c r="K72" s="74">
        <f t="shared" si="23"/>
        <v>171</v>
      </c>
      <c r="L72" s="74">
        <f t="shared" si="23"/>
        <v>179.2</v>
      </c>
      <c r="M72" s="74">
        <f t="shared" si="23"/>
        <v>5.8</v>
      </c>
      <c r="N72" s="74">
        <f t="shared" si="23"/>
        <v>4</v>
      </c>
      <c r="O72" s="74">
        <f t="shared" si="23"/>
        <v>100.2</v>
      </c>
      <c r="P72" s="74">
        <f t="shared" si="23"/>
        <v>9.4</v>
      </c>
    </row>
    <row r="73" spans="1:16" ht="12.75" customHeight="1" x14ac:dyDescent="0.2">
      <c r="A73" s="61" t="s">
        <v>83</v>
      </c>
      <c r="B73" s="71">
        <f t="shared" si="21"/>
        <v>1358</v>
      </c>
      <c r="C73" s="74">
        <f t="shared" si="22"/>
        <v>89.6</v>
      </c>
      <c r="D73" s="74">
        <f t="shared" si="23"/>
        <v>12.2</v>
      </c>
      <c r="E73" s="74">
        <f t="shared" si="23"/>
        <v>25.6</v>
      </c>
      <c r="F73" s="74">
        <f t="shared" si="23"/>
        <v>62.4</v>
      </c>
      <c r="G73" s="74">
        <f t="shared" si="23"/>
        <v>52.2</v>
      </c>
      <c r="H73" s="74">
        <f t="shared" si="23"/>
        <v>75.8</v>
      </c>
      <c r="I73" s="74">
        <f t="shared" si="23"/>
        <v>480.4</v>
      </c>
      <c r="J73" s="74">
        <f t="shared" si="23"/>
        <v>79.400000000000006</v>
      </c>
      <c r="K73" s="74">
        <f t="shared" si="23"/>
        <v>184.8</v>
      </c>
      <c r="L73" s="74">
        <f t="shared" si="23"/>
        <v>174.4</v>
      </c>
      <c r="M73" s="74">
        <f t="shared" si="23"/>
        <v>4.5999999999999996</v>
      </c>
      <c r="N73" s="74">
        <f t="shared" si="23"/>
        <v>4.2</v>
      </c>
      <c r="O73" s="74">
        <f t="shared" si="23"/>
        <v>101.6</v>
      </c>
      <c r="P73" s="74">
        <f t="shared" si="23"/>
        <v>10.8</v>
      </c>
    </row>
    <row r="74" spans="1:16" ht="12.75" customHeight="1" x14ac:dyDescent="0.2">
      <c r="A74" s="61" t="s">
        <v>84</v>
      </c>
      <c r="B74" s="71">
        <f t="shared" si="21"/>
        <v>1347.6</v>
      </c>
      <c r="C74" s="74">
        <f t="shared" si="22"/>
        <v>88.8</v>
      </c>
      <c r="D74" s="74">
        <f t="shared" si="23"/>
        <v>13.6</v>
      </c>
      <c r="E74" s="74">
        <f t="shared" si="23"/>
        <v>25.4</v>
      </c>
      <c r="F74" s="74">
        <f t="shared" si="23"/>
        <v>63.4</v>
      </c>
      <c r="G74" s="74">
        <f t="shared" si="23"/>
        <v>52</v>
      </c>
      <c r="H74" s="74">
        <f t="shared" si="23"/>
        <v>78.400000000000006</v>
      </c>
      <c r="I74" s="74">
        <f t="shared" si="23"/>
        <v>466.4</v>
      </c>
      <c r="J74" s="74">
        <f t="shared" si="23"/>
        <v>82.6</v>
      </c>
      <c r="K74" s="74">
        <f t="shared" si="23"/>
        <v>187.4</v>
      </c>
      <c r="L74" s="74">
        <f t="shared" si="23"/>
        <v>169.4</v>
      </c>
      <c r="M74" s="74">
        <f t="shared" si="23"/>
        <v>5</v>
      </c>
      <c r="N74" s="74">
        <f t="shared" si="23"/>
        <v>5.2</v>
      </c>
      <c r="O74" s="74">
        <f t="shared" si="23"/>
        <v>100.2</v>
      </c>
      <c r="P74" s="74">
        <f t="shared" si="23"/>
        <v>9.8000000000000007</v>
      </c>
    </row>
    <row r="75" spans="1:16" ht="12.75" customHeight="1" x14ac:dyDescent="0.2">
      <c r="A75" s="61" t="s">
        <v>85</v>
      </c>
      <c r="B75" s="71">
        <f t="shared" si="21"/>
        <v>1340</v>
      </c>
      <c r="C75" s="74">
        <f t="shared" ref="C75:P75" si="24">AVERAGE(C32:C36)</f>
        <v>88.6</v>
      </c>
      <c r="D75" s="74">
        <f t="shared" si="24"/>
        <v>13.2</v>
      </c>
      <c r="E75" s="74">
        <f t="shared" si="24"/>
        <v>25</v>
      </c>
      <c r="F75" s="74">
        <f t="shared" si="24"/>
        <v>66.599999999999994</v>
      </c>
      <c r="G75" s="74">
        <f t="shared" si="24"/>
        <v>54.4</v>
      </c>
      <c r="H75" s="74">
        <f t="shared" si="24"/>
        <v>79.400000000000006</v>
      </c>
      <c r="I75" s="74">
        <f t="shared" si="24"/>
        <v>456.2</v>
      </c>
      <c r="J75" s="74">
        <f t="shared" si="24"/>
        <v>84.6</v>
      </c>
      <c r="K75" s="74">
        <f t="shared" si="24"/>
        <v>188.6</v>
      </c>
      <c r="L75" s="74">
        <f t="shared" si="24"/>
        <v>165.2</v>
      </c>
      <c r="M75" s="74">
        <f t="shared" si="24"/>
        <v>4.5999999999999996</v>
      </c>
      <c r="N75" s="74">
        <f t="shared" si="24"/>
        <v>5.4</v>
      </c>
      <c r="O75" s="74">
        <f t="shared" si="24"/>
        <v>99.4</v>
      </c>
      <c r="P75" s="74">
        <f t="shared" si="24"/>
        <v>8.8000000000000007</v>
      </c>
    </row>
    <row r="76" spans="1:16" ht="12.75" customHeight="1" x14ac:dyDescent="0.2">
      <c r="A76" s="61" t="s">
        <v>86</v>
      </c>
      <c r="B76" s="71">
        <f t="shared" si="21"/>
        <v>1309.8</v>
      </c>
      <c r="C76" s="74">
        <f t="shared" ref="C76:P80" si="25">AVERAGE(C33:C37)</f>
        <v>89.8</v>
      </c>
      <c r="D76" s="74">
        <f t="shared" si="25"/>
        <v>12</v>
      </c>
      <c r="E76" s="74">
        <f t="shared" si="25"/>
        <v>26.2</v>
      </c>
      <c r="F76" s="74">
        <f t="shared" si="25"/>
        <v>70.400000000000006</v>
      </c>
      <c r="G76" s="74">
        <f t="shared" si="25"/>
        <v>56.2</v>
      </c>
      <c r="H76" s="74">
        <f t="shared" si="25"/>
        <v>82.4</v>
      </c>
      <c r="I76" s="74">
        <f t="shared" si="25"/>
        <v>430.8</v>
      </c>
      <c r="J76" s="74">
        <f t="shared" si="25"/>
        <v>85.8</v>
      </c>
      <c r="K76" s="74">
        <f t="shared" si="25"/>
        <v>186.6</v>
      </c>
      <c r="L76" s="74">
        <f t="shared" si="25"/>
        <v>156.6</v>
      </c>
      <c r="M76" s="74">
        <f t="shared" si="25"/>
        <v>4.5999999999999996</v>
      </c>
      <c r="N76" s="74">
        <f t="shared" si="25"/>
        <v>4.5999999999999996</v>
      </c>
      <c r="O76" s="74">
        <f t="shared" si="25"/>
        <v>95.2</v>
      </c>
      <c r="P76" s="74">
        <f t="shared" si="25"/>
        <v>8.6</v>
      </c>
    </row>
    <row r="77" spans="1:16" ht="12.75" customHeight="1" x14ac:dyDescent="0.2">
      <c r="A77" s="61" t="s">
        <v>87</v>
      </c>
      <c r="B77" s="71">
        <f t="shared" si="21"/>
        <v>1275.5999999999999</v>
      </c>
      <c r="C77" s="75">
        <f t="shared" si="25"/>
        <v>91.8</v>
      </c>
      <c r="D77" s="75">
        <f t="shared" si="25"/>
        <v>14</v>
      </c>
      <c r="E77" s="75">
        <f t="shared" si="25"/>
        <v>27.2</v>
      </c>
      <c r="F77" s="75">
        <f t="shared" si="25"/>
        <v>71</v>
      </c>
      <c r="G77" s="75">
        <f t="shared" si="25"/>
        <v>57.6</v>
      </c>
      <c r="H77" s="75">
        <f t="shared" si="25"/>
        <v>80.400000000000006</v>
      </c>
      <c r="I77" s="75">
        <f t="shared" si="25"/>
        <v>405</v>
      </c>
      <c r="J77" s="75">
        <f t="shared" si="25"/>
        <v>89.8</v>
      </c>
      <c r="K77" s="75">
        <f t="shared" si="25"/>
        <v>181</v>
      </c>
      <c r="L77" s="75">
        <f t="shared" si="25"/>
        <v>145.19999999999999</v>
      </c>
      <c r="M77" s="75">
        <f t="shared" si="25"/>
        <v>5</v>
      </c>
      <c r="N77" s="75">
        <f t="shared" si="25"/>
        <v>5.2</v>
      </c>
      <c r="O77" s="75">
        <f t="shared" si="25"/>
        <v>95</v>
      </c>
      <c r="P77" s="75">
        <f t="shared" si="25"/>
        <v>7.4</v>
      </c>
    </row>
    <row r="78" spans="1:16" ht="12.75" customHeight="1" x14ac:dyDescent="0.2">
      <c r="A78" s="61" t="s">
        <v>88</v>
      </c>
      <c r="B78" s="71">
        <f t="shared" si="21"/>
        <v>1219.2</v>
      </c>
      <c r="C78" s="76">
        <f t="shared" si="25"/>
        <v>84.6</v>
      </c>
      <c r="D78" s="76">
        <f t="shared" si="25"/>
        <v>15.8</v>
      </c>
      <c r="E78" s="76">
        <f t="shared" si="25"/>
        <v>24.6</v>
      </c>
      <c r="F78" s="76">
        <f t="shared" si="25"/>
        <v>73.8</v>
      </c>
      <c r="G78" s="76">
        <f t="shared" si="25"/>
        <v>58.4</v>
      </c>
      <c r="H78" s="76">
        <f t="shared" si="25"/>
        <v>78</v>
      </c>
      <c r="I78" s="76">
        <f t="shared" si="25"/>
        <v>372.2</v>
      </c>
      <c r="J78" s="76">
        <f t="shared" si="25"/>
        <v>83.2</v>
      </c>
      <c r="K78" s="76">
        <f t="shared" si="25"/>
        <v>175.2</v>
      </c>
      <c r="L78" s="76">
        <f t="shared" si="25"/>
        <v>140.6</v>
      </c>
      <c r="M78" s="76">
        <f t="shared" si="25"/>
        <v>5.4</v>
      </c>
      <c r="N78" s="76">
        <f t="shared" si="25"/>
        <v>4.8</v>
      </c>
      <c r="O78" s="76">
        <f t="shared" si="25"/>
        <v>95.8</v>
      </c>
      <c r="P78" s="76">
        <f t="shared" si="25"/>
        <v>6.8</v>
      </c>
    </row>
    <row r="79" spans="1:16" ht="12.75" customHeight="1" x14ac:dyDescent="0.2">
      <c r="A79" s="61" t="s">
        <v>89</v>
      </c>
      <c r="B79" s="71">
        <f t="shared" si="21"/>
        <v>1156.4000000000001</v>
      </c>
      <c r="C79" s="76">
        <f t="shared" si="25"/>
        <v>81.599999999999994</v>
      </c>
      <c r="D79" s="76">
        <f t="shared" si="25"/>
        <v>14.4</v>
      </c>
      <c r="E79" s="76">
        <f t="shared" si="25"/>
        <v>22.4</v>
      </c>
      <c r="F79" s="76">
        <f t="shared" si="25"/>
        <v>69.2</v>
      </c>
      <c r="G79" s="76">
        <f t="shared" si="25"/>
        <v>55</v>
      </c>
      <c r="H79" s="76">
        <f t="shared" si="25"/>
        <v>74.599999999999994</v>
      </c>
      <c r="I79" s="76">
        <f t="shared" si="25"/>
        <v>348</v>
      </c>
      <c r="J79" s="76">
        <f t="shared" si="25"/>
        <v>76.599999999999994</v>
      </c>
      <c r="K79" s="76">
        <f t="shared" si="25"/>
        <v>169.8</v>
      </c>
      <c r="L79" s="76">
        <f t="shared" si="25"/>
        <v>133.19999999999999</v>
      </c>
      <c r="M79" s="76">
        <f t="shared" si="25"/>
        <v>5</v>
      </c>
      <c r="N79" s="76">
        <f t="shared" si="25"/>
        <v>3.6</v>
      </c>
      <c r="O79" s="76">
        <f t="shared" si="25"/>
        <v>95.4</v>
      </c>
      <c r="P79" s="76">
        <f t="shared" si="25"/>
        <v>7.6</v>
      </c>
    </row>
    <row r="80" spans="1:16" ht="12.75" customHeight="1" x14ac:dyDescent="0.2">
      <c r="A80" s="61" t="s">
        <v>90</v>
      </c>
      <c r="B80" s="71">
        <f t="shared" si="21"/>
        <v>1093.5999999999999</v>
      </c>
      <c r="C80" s="76">
        <f t="shared" si="25"/>
        <v>77</v>
      </c>
      <c r="D80" s="76">
        <f t="shared" si="25"/>
        <v>15.2</v>
      </c>
      <c r="E80" s="76">
        <f t="shared" si="25"/>
        <v>21.6</v>
      </c>
      <c r="F80" s="76">
        <f t="shared" si="25"/>
        <v>66.8</v>
      </c>
      <c r="G80" s="76">
        <f t="shared" si="25"/>
        <v>53.2</v>
      </c>
      <c r="H80" s="76">
        <f t="shared" si="25"/>
        <v>72.599999999999994</v>
      </c>
      <c r="I80" s="76">
        <f t="shared" si="25"/>
        <v>317.8</v>
      </c>
      <c r="J80" s="76">
        <f t="shared" si="25"/>
        <v>74.400000000000006</v>
      </c>
      <c r="K80" s="76">
        <f t="shared" si="25"/>
        <v>162.4</v>
      </c>
      <c r="L80" s="76">
        <f t="shared" si="25"/>
        <v>129.80000000000001</v>
      </c>
      <c r="M80" s="76">
        <f t="shared" si="25"/>
        <v>5.6</v>
      </c>
      <c r="N80" s="76">
        <f t="shared" si="25"/>
        <v>3.2</v>
      </c>
      <c r="O80" s="76">
        <f t="shared" si="25"/>
        <v>86.4</v>
      </c>
      <c r="P80" s="76">
        <f t="shared" si="25"/>
        <v>7.6</v>
      </c>
    </row>
    <row r="81" spans="1:16" ht="12.75" customHeight="1" x14ac:dyDescent="0.2">
      <c r="A81" s="61" t="s">
        <v>91</v>
      </c>
      <c r="B81" s="71">
        <f t="shared" si="21"/>
        <v>1064.8</v>
      </c>
      <c r="C81" s="76">
        <f t="shared" si="21"/>
        <v>74.8</v>
      </c>
      <c r="D81" s="76">
        <f t="shared" si="21"/>
        <v>17.2</v>
      </c>
      <c r="E81" s="76">
        <f t="shared" si="21"/>
        <v>18.2</v>
      </c>
      <c r="F81" s="76">
        <f t="shared" si="21"/>
        <v>61.4</v>
      </c>
      <c r="G81" s="76">
        <f t="shared" si="21"/>
        <v>50.4</v>
      </c>
      <c r="H81" s="76">
        <f t="shared" si="21"/>
        <v>68.8</v>
      </c>
      <c r="I81" s="76">
        <f t="shared" si="21"/>
        <v>311.8</v>
      </c>
      <c r="J81" s="76">
        <f t="shared" si="21"/>
        <v>69.400000000000006</v>
      </c>
      <c r="K81" s="76">
        <f t="shared" si="21"/>
        <v>161.6</v>
      </c>
      <c r="L81" s="76">
        <f t="shared" si="21"/>
        <v>131.19999999999999</v>
      </c>
      <c r="M81" s="76">
        <f t="shared" si="21"/>
        <v>4.8</v>
      </c>
      <c r="N81" s="76">
        <f t="shared" si="21"/>
        <v>3.4</v>
      </c>
      <c r="O81" s="76">
        <f t="shared" si="21"/>
        <v>82.6</v>
      </c>
      <c r="P81" s="76">
        <f t="shared" si="21"/>
        <v>9.1999999999999993</v>
      </c>
    </row>
    <row r="82" spans="1:16" ht="12.75" customHeight="1" x14ac:dyDescent="0.2">
      <c r="A82" s="61" t="s">
        <v>92</v>
      </c>
      <c r="B82" s="71">
        <f t="shared" si="21"/>
        <v>1037.2</v>
      </c>
      <c r="C82" s="76">
        <f t="shared" si="21"/>
        <v>69.400000000000006</v>
      </c>
      <c r="D82" s="76">
        <f t="shared" si="21"/>
        <v>16.399999999999999</v>
      </c>
      <c r="E82" s="76">
        <f t="shared" si="21"/>
        <v>17.399999999999999</v>
      </c>
      <c r="F82" s="76">
        <f t="shared" si="21"/>
        <v>59.6</v>
      </c>
      <c r="G82" s="76">
        <f t="shared" si="21"/>
        <v>50.6</v>
      </c>
      <c r="H82" s="76">
        <f t="shared" si="21"/>
        <v>70</v>
      </c>
      <c r="I82" s="76">
        <f t="shared" si="21"/>
        <v>300</v>
      </c>
      <c r="J82" s="76">
        <f t="shared" si="21"/>
        <v>64.400000000000006</v>
      </c>
      <c r="K82" s="76">
        <f t="shared" si="21"/>
        <v>162</v>
      </c>
      <c r="L82" s="76">
        <f t="shared" si="21"/>
        <v>127.8</v>
      </c>
      <c r="M82" s="76">
        <f t="shared" si="21"/>
        <v>4.5999999999999996</v>
      </c>
      <c r="N82" s="76">
        <f t="shared" si="21"/>
        <v>2</v>
      </c>
      <c r="O82" s="76">
        <f t="shared" si="21"/>
        <v>82.8</v>
      </c>
      <c r="P82" s="76">
        <f t="shared" si="21"/>
        <v>10.199999999999999</v>
      </c>
    </row>
    <row r="83" spans="1:16" ht="12.75" customHeight="1" x14ac:dyDescent="0.2">
      <c r="A83" s="61" t="s">
        <v>93</v>
      </c>
      <c r="B83" s="71">
        <f t="shared" si="21"/>
        <v>1038</v>
      </c>
      <c r="C83" s="76">
        <f t="shared" si="21"/>
        <v>69</v>
      </c>
      <c r="D83" s="76">
        <f t="shared" si="21"/>
        <v>16.600000000000001</v>
      </c>
      <c r="E83" s="76">
        <f t="shared" si="21"/>
        <v>18.8</v>
      </c>
      <c r="F83" s="76">
        <f t="shared" si="21"/>
        <v>56.4</v>
      </c>
      <c r="G83" s="76">
        <f t="shared" si="21"/>
        <v>50.4</v>
      </c>
      <c r="H83" s="76">
        <f t="shared" si="21"/>
        <v>75.400000000000006</v>
      </c>
      <c r="I83" s="76">
        <f t="shared" si="21"/>
        <v>289.60000000000002</v>
      </c>
      <c r="J83" s="76">
        <f t="shared" si="21"/>
        <v>67.2</v>
      </c>
      <c r="K83" s="76">
        <f t="shared" si="21"/>
        <v>166.8</v>
      </c>
      <c r="L83" s="76">
        <f t="shared" si="21"/>
        <v>130.6</v>
      </c>
      <c r="M83" s="76">
        <f t="shared" si="21"/>
        <v>5.6</v>
      </c>
      <c r="N83" s="76">
        <f t="shared" si="21"/>
        <v>1.8</v>
      </c>
      <c r="O83" s="76">
        <f t="shared" si="21"/>
        <v>79.400000000000006</v>
      </c>
      <c r="P83" s="76">
        <f t="shared" si="21"/>
        <v>10.4</v>
      </c>
    </row>
    <row r="84" spans="1:16" ht="12.75" customHeight="1" x14ac:dyDescent="0.2">
      <c r="A84" s="61" t="s">
        <v>134</v>
      </c>
      <c r="B84" s="71">
        <f t="shared" si="21"/>
        <v>1068.4000000000001</v>
      </c>
      <c r="C84" s="76">
        <f t="shared" si="21"/>
        <v>69.599999999999994</v>
      </c>
      <c r="D84" s="76">
        <f t="shared" si="21"/>
        <v>16</v>
      </c>
      <c r="E84" s="76">
        <f t="shared" si="21"/>
        <v>19.600000000000001</v>
      </c>
      <c r="F84" s="76">
        <f t="shared" si="21"/>
        <v>64.400000000000006</v>
      </c>
      <c r="G84" s="76">
        <f t="shared" si="21"/>
        <v>51.4</v>
      </c>
      <c r="H84" s="76">
        <f t="shared" si="21"/>
        <v>77</v>
      </c>
      <c r="I84" s="76">
        <f t="shared" si="21"/>
        <v>292</v>
      </c>
      <c r="J84" s="76">
        <f t="shared" si="21"/>
        <v>72.2</v>
      </c>
      <c r="K84" s="76">
        <f t="shared" si="21"/>
        <v>170.2</v>
      </c>
      <c r="L84" s="76">
        <f t="shared" si="21"/>
        <v>141.6</v>
      </c>
      <c r="M84" s="76">
        <f t="shared" si="21"/>
        <v>5.2</v>
      </c>
      <c r="N84" s="76">
        <f t="shared" si="21"/>
        <v>2</v>
      </c>
      <c r="O84" s="76">
        <f t="shared" si="21"/>
        <v>76.8</v>
      </c>
      <c r="P84" s="76">
        <f t="shared" si="21"/>
        <v>10.4</v>
      </c>
    </row>
    <row r="85" spans="1:16" ht="12.75" customHeight="1" x14ac:dyDescent="0.2">
      <c r="A85" s="61" t="s">
        <v>226</v>
      </c>
      <c r="B85" s="71">
        <f t="shared" si="21"/>
        <v>1095.2</v>
      </c>
      <c r="C85" s="76">
        <f t="shared" si="21"/>
        <v>71.400000000000006</v>
      </c>
      <c r="D85" s="76">
        <f t="shared" si="21"/>
        <v>16.8</v>
      </c>
      <c r="E85" s="76">
        <f t="shared" si="21"/>
        <v>20.8</v>
      </c>
      <c r="F85" s="76">
        <f t="shared" si="21"/>
        <v>64.8</v>
      </c>
      <c r="G85" s="76">
        <f t="shared" si="21"/>
        <v>51.4</v>
      </c>
      <c r="H85" s="76">
        <f t="shared" si="21"/>
        <v>82.6</v>
      </c>
      <c r="I85" s="76">
        <f t="shared" si="21"/>
        <v>290.60000000000002</v>
      </c>
      <c r="J85" s="76">
        <f t="shared" si="21"/>
        <v>74</v>
      </c>
      <c r="K85" s="76">
        <f t="shared" si="21"/>
        <v>175.2</v>
      </c>
      <c r="L85" s="76">
        <f t="shared" si="21"/>
        <v>147</v>
      </c>
      <c r="M85" s="76">
        <f t="shared" si="21"/>
        <v>4.5999999999999996</v>
      </c>
      <c r="N85" s="76">
        <f t="shared" si="21"/>
        <v>2.8</v>
      </c>
      <c r="O85" s="76">
        <f t="shared" si="21"/>
        <v>81.8</v>
      </c>
      <c r="P85" s="76">
        <f t="shared" si="21"/>
        <v>11.4</v>
      </c>
    </row>
    <row r="86" spans="1:16" ht="12.75" customHeight="1" thickBot="1" x14ac:dyDescent="0.25">
      <c r="A86" s="13"/>
      <c r="B86" s="14"/>
      <c r="C86" s="14"/>
      <c r="D86" s="14"/>
      <c r="E86" s="14"/>
      <c r="F86" s="14"/>
      <c r="G86" s="14"/>
      <c r="H86" s="14"/>
      <c r="I86" s="14"/>
      <c r="J86" s="14"/>
      <c r="K86" s="14"/>
      <c r="L86" s="14"/>
      <c r="M86" s="14"/>
      <c r="N86" s="14"/>
      <c r="O86" s="14"/>
      <c r="P86" s="14"/>
    </row>
    <row r="87" spans="1:16" ht="11.25" customHeight="1" x14ac:dyDescent="0.2">
      <c r="A87" s="11"/>
      <c r="B87" s="12"/>
      <c r="C87" s="12"/>
      <c r="D87" s="12"/>
      <c r="E87" s="12"/>
      <c r="F87" s="12"/>
      <c r="G87" s="12"/>
      <c r="H87" s="12"/>
      <c r="I87" s="12"/>
      <c r="J87" s="12"/>
      <c r="K87" s="12"/>
      <c r="L87" s="12"/>
      <c r="M87" s="12"/>
      <c r="N87" s="12"/>
      <c r="O87" s="12"/>
      <c r="P87" s="12"/>
    </row>
    <row r="88" spans="1:16" ht="10.5" customHeight="1" x14ac:dyDescent="0.2">
      <c r="A88" s="136" t="s">
        <v>61</v>
      </c>
      <c r="B88" s="136"/>
      <c r="C88" s="15"/>
      <c r="D88" s="15"/>
      <c r="E88" s="15"/>
      <c r="F88" s="15"/>
      <c r="G88" s="15"/>
      <c r="H88" s="15"/>
      <c r="I88" s="15"/>
      <c r="J88" s="15"/>
      <c r="K88" s="15"/>
      <c r="L88" s="15"/>
      <c r="M88" s="15"/>
      <c r="N88" s="15"/>
      <c r="O88" s="15"/>
      <c r="P88" s="15"/>
    </row>
    <row r="89" spans="1:16" ht="11.25" customHeight="1" x14ac:dyDescent="0.2">
      <c r="A89" s="191" t="s">
        <v>79</v>
      </c>
      <c r="B89" s="191"/>
      <c r="C89" s="191"/>
      <c r="D89" s="191"/>
      <c r="E89" s="191"/>
      <c r="F89" s="191"/>
      <c r="G89" s="191"/>
      <c r="H89" s="191"/>
      <c r="I89" s="191"/>
      <c r="J89" s="191"/>
      <c r="K89" s="191"/>
      <c r="L89" s="191"/>
      <c r="M89" s="191"/>
      <c r="N89" s="191"/>
      <c r="O89" s="191"/>
      <c r="P89" s="191"/>
    </row>
    <row r="90" spans="1:16" ht="11.25" customHeight="1" x14ac:dyDescent="0.2">
      <c r="A90" s="191"/>
      <c r="B90" s="191"/>
      <c r="C90" s="191"/>
      <c r="D90" s="191"/>
      <c r="E90" s="191"/>
      <c r="F90" s="191"/>
      <c r="G90" s="191"/>
      <c r="H90" s="191"/>
      <c r="I90" s="191"/>
      <c r="J90" s="191"/>
      <c r="K90" s="191"/>
      <c r="L90" s="191"/>
      <c r="M90" s="191"/>
      <c r="N90" s="191"/>
      <c r="O90" s="191"/>
      <c r="P90" s="191"/>
    </row>
    <row r="91" spans="1:16" ht="11.25" customHeight="1" x14ac:dyDescent="0.2">
      <c r="A91" s="191" t="s">
        <v>209</v>
      </c>
      <c r="B91" s="191"/>
      <c r="C91" s="191"/>
      <c r="D91" s="191"/>
      <c r="E91" s="191"/>
      <c r="F91" s="191"/>
      <c r="G91" s="191"/>
      <c r="H91" s="191"/>
      <c r="I91" s="191"/>
      <c r="J91" s="191"/>
      <c r="K91" s="191"/>
      <c r="L91" s="191"/>
      <c r="M91" s="191"/>
      <c r="N91" s="191"/>
      <c r="O91" s="191"/>
      <c r="P91" s="191"/>
    </row>
    <row r="92" spans="1:16" ht="10.5" customHeight="1" x14ac:dyDescent="0.2">
      <c r="A92" s="119"/>
      <c r="B92" s="119"/>
      <c r="C92" s="119"/>
      <c r="D92" s="119"/>
      <c r="E92" s="119"/>
      <c r="F92" s="119"/>
      <c r="G92" s="119"/>
      <c r="H92" s="119"/>
      <c r="I92" s="119"/>
      <c r="J92" s="119"/>
      <c r="K92" s="119"/>
      <c r="L92" s="119"/>
      <c r="M92" s="119"/>
      <c r="N92" s="119"/>
      <c r="O92" s="119"/>
      <c r="P92" s="119"/>
    </row>
    <row r="93" spans="1:16" ht="10.5" customHeight="1" x14ac:dyDescent="0.2">
      <c r="A93" s="129" t="s">
        <v>222</v>
      </c>
      <c r="B93" s="129"/>
      <c r="C93" s="6"/>
      <c r="D93" s="6"/>
      <c r="E93" s="6"/>
      <c r="F93" s="6"/>
      <c r="G93" s="6"/>
      <c r="H93" s="6"/>
      <c r="I93" s="6"/>
      <c r="J93" s="6"/>
      <c r="K93" s="6"/>
      <c r="L93" s="6"/>
      <c r="M93" s="6"/>
      <c r="N93" s="6"/>
    </row>
    <row r="94" spans="1:16" ht="11.25" customHeight="1" x14ac:dyDescent="0.2"/>
  </sheetData>
  <mergeCells count="22">
    <mergeCell ref="B3:P3"/>
    <mergeCell ref="A89:P90"/>
    <mergeCell ref="A1:N2"/>
    <mergeCell ref="A91:P91"/>
    <mergeCell ref="P1:Q1"/>
    <mergeCell ref="A48:B48"/>
    <mergeCell ref="A4:A6"/>
    <mergeCell ref="B4:B6"/>
    <mergeCell ref="C4:C6"/>
    <mergeCell ref="D4:D6"/>
    <mergeCell ref="E4:E6"/>
    <mergeCell ref="F4:F6"/>
    <mergeCell ref="G4:G6"/>
    <mergeCell ref="H4:H6"/>
    <mergeCell ref="I4:I6"/>
    <mergeCell ref="J4:J6"/>
    <mergeCell ref="P4:P6"/>
    <mergeCell ref="K4:K6"/>
    <mergeCell ref="L4:L6"/>
    <mergeCell ref="M4:M6"/>
    <mergeCell ref="N4:N6"/>
    <mergeCell ref="O4:O6"/>
  </mergeCells>
  <phoneticPr fontId="4" type="noConversion"/>
  <hyperlinks>
    <hyperlink ref="P1" location="Contents!A1" display="back to contents"/>
  </hyperlinks>
  <pageMargins left="0.70866141732283472" right="0.70866141732283472" top="0.74803149606299213" bottom="0.74803149606299213" header="0.31496062992125984" footer="0.31496062992125984"/>
  <pageSetup paperSize="9" scale="81" orientation="landscape" r:id="rId1"/>
  <headerFooter>
    <oddFooter>&amp;L&amp;F     &amp;A</oddFooter>
  </headerFooter>
  <ignoredErrors>
    <ignoredError sqref="B71:P80 B81 C81:P81 B82:P82 B83:P83 B84:P84 B58:O70 B50:P57 B85:P8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A24515141</value>
    </field>
    <field name="Objective-Title">
      <value order="0">Alcohol deaths - web section - alcohol-specific deaths - 2018 - all tables and chart</value>
    </field>
    <field name="Objective-Description">
      <value order="0"/>
    </field>
    <field name="Objective-CreationStamp">
      <value order="0">2019-05-21T13:32:27Z</value>
    </field>
    <field name="Objective-IsApproved">
      <value order="0">false</value>
    </field>
    <field name="Objective-IsPublished">
      <value order="0">false</value>
    </field>
    <field name="Objective-DatePublished">
      <value order="0"/>
    </field>
    <field name="Objective-ModificationStamp">
      <value order="0">2019-05-21T13:34:04Z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vA35097346</value>
    </field>
    <field name="Objective-Version">
      <value order="0">0.2</value>
    </field>
    <field name="Objective-VersionNumber">
      <value order="0">2</value>
    </field>
    <field name="Objective-VersionComment">
      <value order="0">Version 2</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1 - Sex and type of cause</vt:lpstr>
      <vt:lpstr>chart 1</vt:lpstr>
      <vt:lpstr>2 - Cause of Death (ICD-10)</vt:lpstr>
      <vt:lpstr>2A - Cause of Death (ICD-9)</vt:lpstr>
      <vt:lpstr>3 - Age-group</vt:lpstr>
      <vt:lpstr>3M - Males by Age-group</vt:lpstr>
      <vt:lpstr>3F - Females by Age-group</vt:lpstr>
      <vt:lpstr>4 - Health Board</vt:lpstr>
      <vt:lpstr>5 - Local Authority</vt:lpstr>
      <vt:lpstr>figures for chart 1</vt:lpstr>
      <vt:lpstr>'1 - Sex and type of cause'!Print_Area</vt:lpstr>
      <vt:lpstr>'2 - Cause of Death (ICD-10)'!Print_Area</vt:lpstr>
      <vt:lpstr>'2A - Cause of Death (ICD-9)'!Print_Area</vt:lpstr>
      <vt:lpstr>'3 - Age-group'!Print_Area</vt:lpstr>
      <vt:lpstr>'3F - Females by Age-group'!Print_Area</vt:lpstr>
      <vt:lpstr>'3M - Males by Age-group'!Print_Area</vt:lpstr>
      <vt:lpstr>'4 - Health Board'!Print_Area</vt:lpstr>
      <vt:lpstr>'5 - Local Authority'!Print_Area</vt:lpstr>
      <vt:lpstr>'chart 1'!Print_Area</vt:lpstr>
      <vt:lpstr>Contents!Print_Area</vt:lpstr>
      <vt:lpstr>'figures for chart 1'!Print_Area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FJ (Frank)</dc:creator>
  <cp:lastModifiedBy>u443992</cp:lastModifiedBy>
  <cp:lastPrinted>2019-05-17T16:23:47Z</cp:lastPrinted>
  <dcterms:created xsi:type="dcterms:W3CDTF">2008-11-27T13:59:02Z</dcterms:created>
  <dcterms:modified xsi:type="dcterms:W3CDTF">2020-09-04T07:48:39Z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A24515141</vt:lpwstr>
  </property>
  <property fmtid="{D5CDD505-2E9C-101B-9397-08002B2CF9AE}" pid="4" name="Objective-Title">
    <vt:lpwstr>Alcohol deaths - web section - alcohol-specific deaths - 2018 - all tables and chart</vt:lpwstr>
  </property>
  <property fmtid="{D5CDD505-2E9C-101B-9397-08002B2CF9AE}" pid="5" name="Objective-Comment">
    <vt:lpwstr/>
  </property>
  <property fmtid="{D5CDD505-2E9C-101B-9397-08002B2CF9AE}" pid="6" name="Objective-CreationStamp">
    <vt:filetime>2019-05-21T13:32:42Z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2019-05-21T13:34:04Z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vA35097346</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