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1"/>
  </bookViews>
  <sheets>
    <sheet name="CouncilComp" sheetId="1" r:id="rId1"/>
    <sheet name="AbdDumfr" sheetId="2" r:id="rId2"/>
    <sheet name="HHEsts" sheetId="3" r:id="rId3"/>
    <sheet name="CTaxOccDwell" sheetId="4" r:id="rId4"/>
  </sheets>
  <definedNames>
    <definedName name="_xlnm.Print_Area" localSheetId="2">'HHEsts'!$A:$IV</definedName>
  </definedNames>
  <calcPr fullCalcOnLoad="1"/>
</workbook>
</file>

<file path=xl/sharedStrings.xml><?xml version="1.0" encoding="utf-8"?>
<sst xmlns="http://schemas.openxmlformats.org/spreadsheetml/2006/main" count="245" uniqueCount="53">
  <si>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</si>
  <si>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</si>
  <si>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</si>
  <si>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</si>
  <si>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</si>
  <si>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</si>
  <si>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</si>
  <si>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</si>
  <si>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</si>
  <si>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</si>
  <si>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</si>
  <si>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</si>
  <si>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</si>
  <si>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</si>
  <si>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</si>
  <si>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</si>
  <si>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</si>
  <si>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</si>
  <si>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</si>
  <si>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</si>
  <si>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</si>
  <si>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</si>
  <si>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</si>
  <si>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</si>
  <si>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</si>
  <si>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</si>
  <si>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</si>
  <si>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</si>
  <si>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</si>
  <si>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</si>
  <si>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</si>
  <si>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</si>
  <si>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</si>
  <si>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</si>
  <si>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</si>
  <si>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</si>
  <si>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</si>
  <si>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</si>
  <si>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</si>
  <si>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</si>
  <si>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</si>
  <si>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</si>
  <si>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</si>
  <si>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</si>
  <si>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</si>
  <si>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</si>
  <si>
    <t>2000</t>
  </si>
  <si>
    <t>Census 2001</t>
  </si>
  <si>
    <t>Rounded Mid-Year Estimates for Issue</t>
  </si>
  <si>
    <t>for Scotland and Local Authority</t>
  </si>
  <si>
    <t>Occdwell/Hhests</t>
  </si>
  <si>
    <t>Scotland</t>
  </si>
  <si>
    <t>Scales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</si>
</sst>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 applyProtection="0">
      <alignment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3" fontId="3" fillId="0" borderId="16" xfId="19" applyNumberFormat="1" applyFont="1" applyBorder="1" applyAlignment="1" quotePrefix="1">
      <alignment horizontal="center"/>
      <protection/>
    </xf>
    <xf numFmtId="3" fontId="3" fillId="0" borderId="17" xfId="19" applyNumberFormat="1" applyFont="1" applyBorder="1" applyAlignment="1" quotePrefix="1">
      <alignment horizontal="center"/>
      <protection/>
    </xf>
    <xf numFmtId="3" fontId="3" fillId="0" borderId="0" xfId="19" applyNumberFormat="1" applyFont="1">
      <alignment/>
      <protection/>
    </xf>
    <xf numFmtId="3" fontId="4" fillId="0" borderId="0" xfId="19" applyNumberFormat="1" applyFont="1">
      <alignment/>
      <protection/>
    </xf>
    <xf numFmtId="3" fontId="3" fillId="0" borderId="0" xfId="19" applyNumberFormat="1" applyFont="1" applyBorder="1" applyAlignment="1" quotePrefix="1">
      <alignment horizontal="center"/>
      <protection/>
    </xf>
    <xf numFmtId="3" fontId="4" fillId="0" borderId="0" xfId="19" applyNumberFormat="1" applyFont="1" applyAlignment="1">
      <alignment horizontal="center"/>
      <protection/>
    </xf>
    <xf numFmtId="3" fontId="3" fillId="0" borderId="0" xfId="19" applyNumberFormat="1" applyFont="1" applyProtection="1">
      <alignment/>
      <protection locked="0"/>
    </xf>
    <xf numFmtId="3" fontId="4" fillId="0" borderId="0" xfId="19" applyNumberFormat="1" applyFont="1" applyFill="1">
      <alignment/>
      <protection/>
    </xf>
    <xf numFmtId="3" fontId="4" fillId="0" borderId="0" xfId="19" applyNumberFormat="1" applyFont="1" applyBorder="1">
      <alignment/>
      <protection/>
    </xf>
    <xf numFmtId="3" fontId="3" fillId="0" borderId="0" xfId="20" applyNumberFormat="1" applyFont="1" applyBorder="1">
      <alignment/>
    </xf>
    <xf numFmtId="3" fontId="4" fillId="0" borderId="0" xfId="20" applyNumberFormat="1" applyFont="1" applyBorder="1">
      <alignment/>
    </xf>
    <xf numFmtId="0" fontId="5" fillId="0" borderId="0" xfId="19" applyFont="1" applyFill="1" applyBorder="1">
      <alignment/>
      <protection/>
    </xf>
    <xf numFmtId="15" fontId="5" fillId="0" borderId="0" xfId="19" applyNumberFormat="1" applyFont="1" applyFill="1" applyBorder="1" applyAlignment="1">
      <alignment horizontal="left"/>
      <protection/>
    </xf>
    <xf numFmtId="3" fontId="3" fillId="0" borderId="18" xfId="19" applyNumberFormat="1" applyFont="1" applyBorder="1">
      <alignment/>
      <protection/>
    </xf>
    <xf numFmtId="3" fontId="3" fillId="0" borderId="19" xfId="19" applyNumberFormat="1" applyFont="1" applyBorder="1">
      <alignment/>
      <protection/>
    </xf>
    <xf numFmtId="9" fontId="0" fillId="0" borderId="0" xfId="21" applyAlignment="1">
      <alignment/>
    </xf>
    <xf numFmtId="166" fontId="0" fillId="0" borderId="0" xfId="21" applyNumberFormat="1" applyAlignment="1">
      <alignment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3" fillId="0" borderId="0" xfId="19" applyNumberFormat="1" applyFont="1" applyBorder="1">
      <alignment/>
      <protection/>
    </xf>
    <xf numFmtId="164" fontId="4" fillId="0" borderId="0" xfId="19" applyNumberFormat="1" applyFont="1">
      <alignment/>
      <protection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YE01estimates" xfId="19"/>
    <cellStyle name="Normal_revi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CouncilComp!$B$9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CouncilComp!$C$9:$H$9</c:f>
              <c:numCache>
                <c:ptCount val="6"/>
                <c:pt idx="0">
                  <c:v>96.8</c:v>
                </c:pt>
                <c:pt idx="1">
                  <c:v>98.3</c:v>
                </c:pt>
                <c:pt idx="2">
                  <c:v>99.4</c:v>
                </c:pt>
                <c:pt idx="3">
                  <c:v>99.9</c:v>
                </c:pt>
                <c:pt idx="4">
                  <c:v>100.87</c:v>
                </c:pt>
                <c:pt idx="5">
                  <c:v>101.12165123845918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CouncilComp!$B$10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CouncilComp!$C$10:$H$10</c:f>
              <c:numCache>
                <c:ptCount val="6"/>
                <c:pt idx="0">
                  <c:v>94.012</c:v>
                </c:pt>
                <c:pt idx="1">
                  <c:v>97.798</c:v>
                </c:pt>
                <c:pt idx="2">
                  <c:v>98.908</c:v>
                </c:pt>
                <c:pt idx="3">
                  <c:v>99.265</c:v>
                </c:pt>
                <c:pt idx="4">
                  <c:v>99.348</c:v>
                </c:pt>
                <c:pt idx="5">
                  <c:v>99.726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CouncilComp!$B$11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CouncilComp!$C$11:$H$11</c:f>
              <c:numCache>
                <c:ptCount val="6"/>
                <c:pt idx="5">
                  <c:v>97.013</c:v>
                </c:pt>
              </c:numCache>
            </c:numRef>
          </c:val>
          <c:smooth val="0"/>
        </c:ser>
        <c:axId val="53691026"/>
        <c:axId val="13457187"/>
      </c:lineChart>
      <c:catAx>
        <c:axId val="5369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7187"/>
        <c:crossesAt val="90"/>
        <c:auto val="1"/>
        <c:lblOffset val="100"/>
        <c:noMultiLvlLbl val="0"/>
      </c:catAx>
      <c:valAx>
        <c:axId val="13457187"/>
        <c:scaling>
          <c:orientation val="minMax"/>
          <c:max val="11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102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CouncilComp!$B$13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CouncilComp!$C$13:$H$13</c:f>
              <c:numCache>
                <c:ptCount val="6"/>
                <c:pt idx="0">
                  <c:v>87.1</c:v>
                </c:pt>
                <c:pt idx="1">
                  <c:v>87.9</c:v>
                </c:pt>
                <c:pt idx="2">
                  <c:v>89</c:v>
                </c:pt>
                <c:pt idx="3">
                  <c:v>90</c:v>
                </c:pt>
                <c:pt idx="4">
                  <c:v>91.32</c:v>
                </c:pt>
                <c:pt idx="5">
                  <c:v>92.09541429913102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CouncilComp!$B$14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CouncilComp!$C$14:$H$14</c:f>
              <c:numCache>
                <c:ptCount val="6"/>
                <c:pt idx="0">
                  <c:v>87.081</c:v>
                </c:pt>
                <c:pt idx="1">
                  <c:v>87.942</c:v>
                </c:pt>
                <c:pt idx="2">
                  <c:v>89.302</c:v>
                </c:pt>
                <c:pt idx="3">
                  <c:v>89.442</c:v>
                </c:pt>
                <c:pt idx="4">
                  <c:v>90.637</c:v>
                </c:pt>
                <c:pt idx="5">
                  <c:v>91.506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CouncilComp!$B$15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CouncilComp!$C$15:$H$15</c:f>
              <c:numCache>
                <c:ptCount val="6"/>
                <c:pt idx="5">
                  <c:v>90.736</c:v>
                </c:pt>
              </c:numCache>
            </c:numRef>
          </c:val>
          <c:smooth val="0"/>
        </c:ser>
        <c:axId val="54005820"/>
        <c:axId val="16290333"/>
      </c:line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90333"/>
        <c:crossesAt val="80"/>
        <c:auto val="1"/>
        <c:lblOffset val="100"/>
        <c:noMultiLvlLbl val="0"/>
      </c:catAx>
      <c:valAx>
        <c:axId val="16290333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582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Angus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CouncilComp!$B$17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CouncilComp!$C$17:$H$17</c:f>
              <c:numCache>
                <c:ptCount val="6"/>
                <c:pt idx="0">
                  <c:v>46.2</c:v>
                </c:pt>
                <c:pt idx="1">
                  <c:v>46.1</c:v>
                </c:pt>
                <c:pt idx="2">
                  <c:v>46.4</c:v>
                </c:pt>
                <c:pt idx="3">
                  <c:v>46.6</c:v>
                </c:pt>
                <c:pt idx="4">
                  <c:v>46.92</c:v>
                </c:pt>
                <c:pt idx="5">
                  <c:v>46.80637037792897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CouncilComp!$B$18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CouncilComp!$C$18:$H$18</c:f>
              <c:numCache>
                <c:ptCount val="6"/>
                <c:pt idx="0">
                  <c:v>46.241</c:v>
                </c:pt>
                <c:pt idx="1">
                  <c:v>46.651</c:v>
                </c:pt>
                <c:pt idx="2">
                  <c:v>46.722</c:v>
                </c:pt>
                <c:pt idx="3">
                  <c:v>46.9</c:v>
                </c:pt>
                <c:pt idx="4">
                  <c:v>47.291</c:v>
                </c:pt>
                <c:pt idx="5">
                  <c:v>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CouncilComp!$B$19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CouncilComp!$C$19:$H$19</c:f>
              <c:numCache>
                <c:ptCount val="6"/>
                <c:pt idx="5">
                  <c:v>46.945</c:v>
                </c:pt>
              </c:numCache>
            </c:numRef>
          </c:val>
          <c:smooth val="0"/>
        </c:ser>
        <c:axId val="12395270"/>
        <c:axId val="44448567"/>
      </c:line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inMax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9527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Argyll &amp; Bute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CouncilComp!$B$21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CouncilComp!$C$21:$H$21</c:f>
              <c:numCache>
                <c:ptCount val="6"/>
                <c:pt idx="0">
                  <c:v>37.7</c:v>
                </c:pt>
                <c:pt idx="1">
                  <c:v>37.7</c:v>
                </c:pt>
                <c:pt idx="2">
                  <c:v>38.1</c:v>
                </c:pt>
                <c:pt idx="3">
                  <c:v>38.2</c:v>
                </c:pt>
                <c:pt idx="4">
                  <c:v>38.32</c:v>
                </c:pt>
                <c:pt idx="5">
                  <c:v>38.48950739387299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CouncilComp!$B$22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CouncilComp!$C$22:$H$22</c:f>
              <c:numCache>
                <c:ptCount val="6"/>
                <c:pt idx="0">
                  <c:v>39.375</c:v>
                </c:pt>
                <c:pt idx="1">
                  <c:v>39.397</c:v>
                </c:pt>
                <c:pt idx="2">
                  <c:v>38.349</c:v>
                </c:pt>
                <c:pt idx="3">
                  <c:v>39.518</c:v>
                </c:pt>
                <c:pt idx="4">
                  <c:v>38.618</c:v>
                </c:pt>
                <c:pt idx="5">
                  <c:v>38.601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CouncilComp!$B$23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CouncilComp!$C$23:$H$23</c:f>
              <c:numCache>
                <c:ptCount val="6"/>
                <c:pt idx="5">
                  <c:v>38.969</c:v>
                </c:pt>
              </c:numCache>
            </c:numRef>
          </c:val>
          <c:smooth val="0"/>
        </c:ser>
        <c:axId val="64492784"/>
        <c:axId val="43564145"/>
      </c:line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64145"/>
        <c:crossesAt val="35"/>
        <c:auto val="1"/>
        <c:lblOffset val="100"/>
        <c:noMultiLvlLbl val="0"/>
      </c:catAx>
      <c:valAx>
        <c:axId val="43564145"/>
        <c:scaling>
          <c:orientation val="minMax"/>
          <c:max val="42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9278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Clackmannanshire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CouncilComp!$B$25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CouncilComp!$C$25:$H$25</c:f>
              <c:numCache>
                <c:ptCount val="6"/>
                <c:pt idx="0">
                  <c:v>20</c:v>
                </c:pt>
                <c:pt idx="1">
                  <c:v>20.2</c:v>
                </c:pt>
                <c:pt idx="2">
                  <c:v>20.3</c:v>
                </c:pt>
                <c:pt idx="3">
                  <c:v>20.4</c:v>
                </c:pt>
                <c:pt idx="4">
                  <c:v>20.63</c:v>
                </c:pt>
                <c:pt idx="5">
                  <c:v>20.69016857511007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CouncilComp!$B$26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CouncilComp!$C$26:$H$26</c:f>
              <c:numCache>
                <c:ptCount val="6"/>
                <c:pt idx="0">
                  <c:v>19.911</c:v>
                </c:pt>
                <c:pt idx="1">
                  <c:v>20.275</c:v>
                </c:pt>
                <c:pt idx="2">
                  <c:v>20.239</c:v>
                </c:pt>
                <c:pt idx="3">
                  <c:v>20.324</c:v>
                </c:pt>
                <c:pt idx="4">
                  <c:v>20.424</c:v>
                </c:pt>
                <c:pt idx="5">
                  <c:v>20.581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CouncilComp!$B$27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CouncilComp!$C$27:$H$27</c:f>
              <c:numCache>
                <c:ptCount val="6"/>
                <c:pt idx="5">
                  <c:v>20.558</c:v>
                </c:pt>
              </c:numCache>
            </c:numRef>
          </c:val>
          <c:smooth val="0"/>
        </c:ser>
        <c:axId val="56532986"/>
        <c:axId val="39034827"/>
      </c:lineChart>
      <c:catAx>
        <c:axId val="5653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4827"/>
        <c:crossesAt val="18.5"/>
        <c:auto val="1"/>
        <c:lblOffset val="100"/>
        <c:noMultiLvlLbl val="0"/>
      </c:catAx>
      <c:valAx>
        <c:axId val="39034827"/>
        <c:scaling>
          <c:orientation val="minMax"/>
          <c:max val="22"/>
          <c:min val="1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32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Dumfries &amp; Galloway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CouncilComp!$B$29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CouncilComp!$C$29:$H$29</c:f>
              <c:numCache>
                <c:ptCount val="6"/>
                <c:pt idx="0">
                  <c:v>62.3</c:v>
                </c:pt>
                <c:pt idx="1">
                  <c:v>62.7</c:v>
                </c:pt>
                <c:pt idx="2">
                  <c:v>63</c:v>
                </c:pt>
                <c:pt idx="3">
                  <c:v>63.3</c:v>
                </c:pt>
                <c:pt idx="4">
                  <c:v>63.7</c:v>
                </c:pt>
                <c:pt idx="5">
                  <c:v>64.07676858227795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CouncilComp!$B$30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CouncilComp!$C$3:$H$3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CouncilComp!$C$30:$H$30</c:f>
              <c:numCache>
                <c:ptCount val="6"/>
                <c:pt idx="0">
                  <c:v>62.843</c:v>
                </c:pt>
                <c:pt idx="1">
                  <c:v>63.039</c:v>
                </c:pt>
                <c:pt idx="2">
                  <c:v>63.035</c:v>
                </c:pt>
                <c:pt idx="3">
                  <c:v>63.556</c:v>
                </c:pt>
                <c:pt idx="4">
                  <c:v>63.711</c:v>
                </c:pt>
                <c:pt idx="5">
                  <c:v>63.854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CouncilComp!$B$31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CouncilComp!$C$31:$H$31</c:f>
              <c:numCache>
                <c:ptCount val="6"/>
                <c:pt idx="5">
                  <c:v>63.807</c:v>
                </c:pt>
              </c:numCache>
            </c:numRef>
          </c:val>
          <c:smooth val="0"/>
        </c:ser>
        <c:axId val="15769124"/>
        <c:axId val="7704389"/>
      </c:line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4389"/>
        <c:crossesAt val="57"/>
        <c:auto val="1"/>
        <c:lblOffset val="100"/>
        <c:noMultiLvlLbl val="0"/>
      </c:catAx>
      <c:valAx>
        <c:axId val="7704389"/>
        <c:scaling>
          <c:orientation val="minMax"/>
          <c:max val="69"/>
          <c:min val="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69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8</xdr:col>
      <xdr:colOff>47625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14300" y="85725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152400</xdr:rowOff>
    </xdr:from>
    <xdr:to>
      <xdr:col>8</xdr:col>
      <xdr:colOff>76200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142875" y="29051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35</xdr:row>
      <xdr:rowOff>9525</xdr:rowOff>
    </xdr:from>
    <xdr:to>
      <xdr:col>8</xdr:col>
      <xdr:colOff>57150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123825" y="56769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0</xdr:row>
      <xdr:rowOff>85725</xdr:rowOff>
    </xdr:from>
    <xdr:to>
      <xdr:col>16</xdr:col>
      <xdr:colOff>457200</xdr:colOff>
      <xdr:row>16</xdr:row>
      <xdr:rowOff>76200</xdr:rowOff>
    </xdr:to>
    <xdr:graphicFrame>
      <xdr:nvGraphicFramePr>
        <xdr:cNvPr id="4" name="Chart 4"/>
        <xdr:cNvGraphicFramePr/>
      </xdr:nvGraphicFramePr>
      <xdr:xfrm>
        <a:off x="5400675" y="8572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571500</xdr:colOff>
      <xdr:row>18</xdr:row>
      <xdr:rowOff>9525</xdr:rowOff>
    </xdr:from>
    <xdr:to>
      <xdr:col>16</xdr:col>
      <xdr:colOff>504825</xdr:colOff>
      <xdr:row>34</xdr:row>
      <xdr:rowOff>0</xdr:rowOff>
    </xdr:to>
    <xdr:graphicFrame>
      <xdr:nvGraphicFramePr>
        <xdr:cNvPr id="5" name="Chart 5"/>
        <xdr:cNvGraphicFramePr/>
      </xdr:nvGraphicFramePr>
      <xdr:xfrm>
        <a:off x="5448300" y="2924175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35</xdr:row>
      <xdr:rowOff>38100</xdr:rowOff>
    </xdr:from>
    <xdr:to>
      <xdr:col>16</xdr:col>
      <xdr:colOff>542925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5486400" y="5705475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zoomScale="75" zoomScaleNormal="75" workbookViewId="0" topLeftCell="A1">
      <selection activeCell="N58" sqref="N58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  <col min="14" max="14" width="19.140625" style="32" customWidth="1"/>
    <col min="15" max="15" width="15.28125" style="32" customWidth="1"/>
  </cols>
  <sheetData>
    <row r="1" spans="1:14" ht="12.75">
      <c r="A1" s="1" t="s">
        <v>42</v>
      </c>
      <c r="B1" s="1"/>
      <c r="K1" t="s">
        <v>52</v>
      </c>
      <c r="N1" s="35" t="s">
        <v>48</v>
      </c>
    </row>
    <row r="2" spans="8:14" ht="9" customHeight="1">
      <c r="H2" t="s">
        <v>43</v>
      </c>
      <c r="N2" s="32" t="s">
        <v>49</v>
      </c>
    </row>
    <row r="3" spans="1:14" ht="25.5" customHeight="1">
      <c r="A3" s="51" t="s">
        <v>1</v>
      </c>
      <c r="B3" s="51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  <c r="I3" t="s">
        <v>50</v>
      </c>
      <c r="N3" s="36"/>
    </row>
    <row r="4" spans="1:14" ht="17.25" customHeight="1">
      <c r="A4" t="s">
        <v>51</v>
      </c>
      <c r="C4" s="28"/>
      <c r="D4" s="28"/>
      <c r="E4" s="28"/>
      <c r="F4" s="28"/>
      <c r="G4" s="28"/>
      <c r="H4" s="28"/>
      <c r="N4" s="36"/>
    </row>
    <row r="5" spans="2:14" ht="17.25" customHeight="1">
      <c r="B5" t="s">
        <v>44</v>
      </c>
      <c r="C5" s="28">
        <f>HHEsts!E5/1000</f>
        <v>2136.2</v>
      </c>
      <c r="D5" s="28">
        <f>HHEsts!F5/1000</f>
        <v>2152.8</v>
      </c>
      <c r="E5" s="28">
        <f>HHEsts!G5/1000</f>
        <v>2169.9</v>
      </c>
      <c r="F5" s="28">
        <f>HHEsts!H5/1000</f>
        <v>2186.1</v>
      </c>
      <c r="G5" s="28">
        <f>HHEsts!I5/1000</f>
        <v>2203.16</v>
      </c>
      <c r="H5" s="28">
        <f>HHEsts!J5/1000</f>
        <v>2218.5956918115326</v>
      </c>
      <c r="I5" s="45">
        <f>SUM(C6:H6)/SUM(C5:H5)-1</f>
        <v>0.001511263289390552</v>
      </c>
      <c r="N5" s="36"/>
    </row>
    <row r="6" spans="2:14" ht="17.25" customHeight="1">
      <c r="B6" t="s">
        <v>45</v>
      </c>
      <c r="C6" s="28">
        <f>CTaxOccDwell!B5</f>
        <v>2139.0810000000006</v>
      </c>
      <c r="D6" s="28">
        <f>CTaxOccDwell!C5</f>
        <v>2159.144</v>
      </c>
      <c r="E6" s="28">
        <f>CTaxOccDwell!D5</f>
        <v>2174.848</v>
      </c>
      <c r="F6" s="28">
        <f>CTaxOccDwell!E5</f>
        <v>2194.1090000000004</v>
      </c>
      <c r="G6" s="28">
        <f>CTaxOccDwell!F5</f>
        <v>2202.5230000000006</v>
      </c>
      <c r="H6" s="28">
        <f>CTaxOccDwell!G5</f>
        <v>2216.7980000000002</v>
      </c>
      <c r="I6" s="44"/>
      <c r="N6" s="36"/>
    </row>
    <row r="7" spans="2:14" ht="17.25" customHeight="1">
      <c r="B7" t="s">
        <v>47</v>
      </c>
      <c r="C7" s="28"/>
      <c r="D7" s="28"/>
      <c r="E7" s="28"/>
      <c r="F7" s="28"/>
      <c r="G7" s="28"/>
      <c r="H7" s="50">
        <f>O12/1000</f>
        <v>2192.246</v>
      </c>
      <c r="N7" s="36"/>
    </row>
    <row r="8" spans="1:15" ht="12.75">
      <c r="A8" t="s">
        <v>4</v>
      </c>
      <c r="C8" s="28"/>
      <c r="D8" s="28"/>
      <c r="E8" s="28"/>
      <c r="F8" s="28"/>
      <c r="G8" s="28"/>
      <c r="H8" s="28"/>
      <c r="O8" s="34"/>
    </row>
    <row r="9" spans="2:11" ht="12.75">
      <c r="B9" t="s">
        <v>44</v>
      </c>
      <c r="C9" s="28">
        <f>HHEsts!E6/1000</f>
        <v>96.8</v>
      </c>
      <c r="D9" s="28">
        <f>HHEsts!F6/1000</f>
        <v>98.3</v>
      </c>
      <c r="E9" s="28">
        <f>HHEsts!G6/1000</f>
        <v>99.4</v>
      </c>
      <c r="F9" s="28">
        <f>HHEsts!H6/1000</f>
        <v>99.9</v>
      </c>
      <c r="G9" s="28">
        <f>HHEsts!I6/1000</f>
        <v>100.87</v>
      </c>
      <c r="H9" s="28">
        <f>HHEsts!J6/1000</f>
        <v>101.12165123845918</v>
      </c>
      <c r="I9" s="45">
        <f>SUM(C10:H10)/SUM(C9:H9)-1</f>
        <v>-0.01229838013866913</v>
      </c>
      <c r="K9" s="28">
        <f>E9*1.1</f>
        <v>109.34000000000002</v>
      </c>
    </row>
    <row r="10" spans="2:15" ht="12.75">
      <c r="B10" t="s">
        <v>45</v>
      </c>
      <c r="C10" s="28">
        <f>CTaxOccDwell!B6</f>
        <v>94.012</v>
      </c>
      <c r="D10" s="28">
        <f>CTaxOccDwell!C6</f>
        <v>97.798</v>
      </c>
      <c r="E10" s="28">
        <f>CTaxOccDwell!D6</f>
        <v>98.908</v>
      </c>
      <c r="F10" s="28">
        <f>CTaxOccDwell!E6</f>
        <v>99.265</v>
      </c>
      <c r="G10" s="28">
        <f>CTaxOccDwell!F6</f>
        <v>99.348</v>
      </c>
      <c r="H10" s="28">
        <f>CTaxOccDwell!G6</f>
        <v>99.726</v>
      </c>
      <c r="I10" s="44"/>
      <c r="K10" s="28">
        <f>E9/1.1</f>
        <v>90.36363636363636</v>
      </c>
      <c r="N10" s="37"/>
      <c r="O10" s="31" t="s">
        <v>47</v>
      </c>
    </row>
    <row r="11" spans="2:15" ht="12.75">
      <c r="B11" t="s">
        <v>47</v>
      </c>
      <c r="C11" s="28"/>
      <c r="D11" s="28"/>
      <c r="E11" s="28"/>
      <c r="F11" s="28"/>
      <c r="G11" s="28"/>
      <c r="H11" s="28">
        <f>O13/1000</f>
        <v>97.013</v>
      </c>
      <c r="I11" s="44"/>
      <c r="K11" s="28"/>
      <c r="N11" s="37"/>
      <c r="O11" s="31"/>
    </row>
    <row r="12" spans="1:15" ht="12.75">
      <c r="A12" t="s">
        <v>5</v>
      </c>
      <c r="C12" s="28"/>
      <c r="D12" s="28"/>
      <c r="E12" s="28"/>
      <c r="F12" s="28"/>
      <c r="G12" s="28"/>
      <c r="N12" s="38" t="s">
        <v>37</v>
      </c>
      <c r="O12" s="32">
        <v>2192246</v>
      </c>
    </row>
    <row r="13" spans="2:15" ht="12.75">
      <c r="B13" t="s">
        <v>44</v>
      </c>
      <c r="C13" s="28">
        <f>HHEsts!E7/1000</f>
        <v>87.1</v>
      </c>
      <c r="D13" s="28">
        <f>HHEsts!F7/1000</f>
        <v>87.9</v>
      </c>
      <c r="E13" s="28">
        <f>HHEsts!G7/1000</f>
        <v>89</v>
      </c>
      <c r="F13" s="28">
        <f>HHEsts!H7/1000</f>
        <v>90</v>
      </c>
      <c r="G13" s="28">
        <f>HHEsts!I7/1000</f>
        <v>91.32</v>
      </c>
      <c r="H13" s="28">
        <f>HHEsts!J7/1000</f>
        <v>92.09541429913102</v>
      </c>
      <c r="I13" s="45">
        <f>SUM(C14:H14)/SUM(C13:H13)-1</f>
        <v>-0.0028012116122392294</v>
      </c>
      <c r="K13" s="28">
        <f>E13*1.1</f>
        <v>97.9</v>
      </c>
      <c r="N13" s="39" t="s">
        <v>4</v>
      </c>
      <c r="O13" s="32">
        <v>97013</v>
      </c>
    </row>
    <row r="14" spans="2:15" ht="12.75">
      <c r="B14" t="s">
        <v>45</v>
      </c>
      <c r="C14" s="28">
        <f>CTaxOccDwell!B7</f>
        <v>87.081</v>
      </c>
      <c r="D14" s="28">
        <f>CTaxOccDwell!C7</f>
        <v>87.942</v>
      </c>
      <c r="E14" s="28">
        <f>CTaxOccDwell!D7</f>
        <v>89.302</v>
      </c>
      <c r="F14" s="28">
        <f>CTaxOccDwell!E7</f>
        <v>89.442</v>
      </c>
      <c r="G14" s="28">
        <f>CTaxOccDwell!F7</f>
        <v>90.637</v>
      </c>
      <c r="H14" s="28">
        <f>CTaxOccDwell!G7</f>
        <v>91.506</v>
      </c>
      <c r="K14" s="28">
        <f>E13/1.1</f>
        <v>80.9090909090909</v>
      </c>
      <c r="N14" s="39" t="s">
        <v>5</v>
      </c>
      <c r="O14" s="32">
        <v>90736</v>
      </c>
    </row>
    <row r="15" spans="2:14" ht="12.75">
      <c r="B15" t="s">
        <v>47</v>
      </c>
      <c r="C15" s="28"/>
      <c r="D15" s="28"/>
      <c r="E15" s="28"/>
      <c r="F15" s="28"/>
      <c r="G15" s="28"/>
      <c r="H15" s="28">
        <f>O14/1000</f>
        <v>90.736</v>
      </c>
      <c r="K15" s="28"/>
      <c r="N15" s="39"/>
    </row>
    <row r="16" spans="1:15" ht="12.75">
      <c r="A16" t="s">
        <v>6</v>
      </c>
      <c r="C16" s="28"/>
      <c r="D16" s="28"/>
      <c r="E16" s="28"/>
      <c r="F16" s="28"/>
      <c r="G16" s="28"/>
      <c r="H16" s="28"/>
      <c r="N16" s="39" t="s">
        <v>6</v>
      </c>
      <c r="O16" s="32">
        <v>46945</v>
      </c>
    </row>
    <row r="17" spans="2:15" ht="12.75">
      <c r="B17" t="s">
        <v>44</v>
      </c>
      <c r="C17" s="28">
        <f>HHEsts!E8/1000</f>
        <v>46.2</v>
      </c>
      <c r="D17" s="28">
        <f>HHEsts!F8/1000</f>
        <v>46.1</v>
      </c>
      <c r="E17" s="28">
        <f>HHEsts!G8/1000</f>
        <v>46.4</v>
      </c>
      <c r="F17" s="28">
        <f>HHEsts!H8/1000</f>
        <v>46.6</v>
      </c>
      <c r="G17" s="28">
        <f>HHEsts!I8/1000</f>
        <v>46.92</v>
      </c>
      <c r="H17" s="28">
        <f>HHEsts!J8/1000</f>
        <v>46.80637037792897</v>
      </c>
      <c r="I17" s="45">
        <f>SUM(C18:H18)/SUM(C17:H17)-1</f>
        <v>0.008166359398162681</v>
      </c>
      <c r="K17" s="28">
        <f>E17*1.1</f>
        <v>51.04</v>
      </c>
      <c r="N17" s="39" t="s">
        <v>7</v>
      </c>
      <c r="O17" s="32">
        <v>38969</v>
      </c>
    </row>
    <row r="18" spans="2:15" ht="12.75">
      <c r="B18" t="s">
        <v>45</v>
      </c>
      <c r="C18" s="28">
        <f>CTaxOccDwell!B8</f>
        <v>46.241</v>
      </c>
      <c r="D18" s="28">
        <f>CTaxOccDwell!C8</f>
        <v>46.651</v>
      </c>
      <c r="E18" s="28">
        <f>CTaxOccDwell!D8</f>
        <v>46.722</v>
      </c>
      <c r="F18" s="28">
        <f>CTaxOccDwell!E8</f>
        <v>46.9</v>
      </c>
      <c r="G18" s="28">
        <f>CTaxOccDwell!F8</f>
        <v>47.291</v>
      </c>
      <c r="H18" s="28">
        <f>CTaxOccDwell!G8</f>
        <v>47.5</v>
      </c>
      <c r="K18" s="28">
        <f>E17/1.1</f>
        <v>42.18181818181818</v>
      </c>
      <c r="N18" s="39" t="s">
        <v>8</v>
      </c>
      <c r="O18" s="32">
        <v>20558</v>
      </c>
    </row>
    <row r="19" spans="2:14" ht="12.75">
      <c r="B19" t="s">
        <v>47</v>
      </c>
      <c r="C19" s="28"/>
      <c r="D19" s="28"/>
      <c r="E19" s="28"/>
      <c r="F19" s="28"/>
      <c r="G19" s="28"/>
      <c r="H19" s="28">
        <f>O16/1000</f>
        <v>46.945</v>
      </c>
      <c r="K19" s="28"/>
      <c r="N19" s="39"/>
    </row>
    <row r="20" spans="1:15" ht="12.75">
      <c r="A20" t="s">
        <v>7</v>
      </c>
      <c r="C20" s="28"/>
      <c r="D20" s="28"/>
      <c r="E20" s="28"/>
      <c r="F20" s="28"/>
      <c r="G20" s="28"/>
      <c r="H20" s="28"/>
      <c r="N20" s="39" t="s">
        <v>9</v>
      </c>
      <c r="O20" s="32">
        <v>63807</v>
      </c>
    </row>
    <row r="21" spans="2:15" ht="12.75">
      <c r="B21" t="s">
        <v>44</v>
      </c>
      <c r="C21" s="28">
        <f>HHEsts!E9/1000</f>
        <v>37.7</v>
      </c>
      <c r="D21" s="28">
        <f>HHEsts!F9/1000</f>
        <v>37.7</v>
      </c>
      <c r="E21" s="28">
        <f>HHEsts!G9/1000</f>
        <v>38.1</v>
      </c>
      <c r="F21" s="28">
        <f>HHEsts!H9/1000</f>
        <v>38.2</v>
      </c>
      <c r="G21" s="28">
        <f>HHEsts!I9/1000</f>
        <v>38.32</v>
      </c>
      <c r="H21" s="28">
        <f>HHEsts!J9/1000</f>
        <v>38.48950739387299</v>
      </c>
      <c r="I21" s="45">
        <f>SUM(C22:H22)/SUM(C21:H21)-1</f>
        <v>0.02340599595669346</v>
      </c>
      <c r="K21" s="28">
        <f>E21*1.1</f>
        <v>41.910000000000004</v>
      </c>
      <c r="N21" s="39" t="s">
        <v>10</v>
      </c>
      <c r="O21" s="32">
        <v>66908</v>
      </c>
    </row>
    <row r="22" spans="2:15" ht="12.75">
      <c r="B22" t="s">
        <v>45</v>
      </c>
      <c r="C22" s="28">
        <f>CTaxOccDwell!B9</f>
        <v>39.375</v>
      </c>
      <c r="D22" s="28">
        <f>CTaxOccDwell!C9</f>
        <v>39.397</v>
      </c>
      <c r="E22" s="28">
        <f>CTaxOccDwell!D9</f>
        <v>38.349</v>
      </c>
      <c r="F22" s="28">
        <f>CTaxOccDwell!E9</f>
        <v>39.518</v>
      </c>
      <c r="G22" s="28">
        <f>CTaxOccDwell!F9</f>
        <v>38.618</v>
      </c>
      <c r="H22" s="28">
        <f>CTaxOccDwell!G9</f>
        <v>38.601</v>
      </c>
      <c r="K22" s="28">
        <f>E21/1.1</f>
        <v>34.63636363636363</v>
      </c>
      <c r="N22" s="39" t="s">
        <v>11</v>
      </c>
      <c r="O22" s="32">
        <v>50346</v>
      </c>
    </row>
    <row r="23" spans="2:14" ht="12.75">
      <c r="B23" t="s">
        <v>47</v>
      </c>
      <c r="C23" s="28"/>
      <c r="D23" s="28"/>
      <c r="E23" s="28"/>
      <c r="F23" s="28"/>
      <c r="G23" s="28"/>
      <c r="H23" s="28">
        <f>O17/1000</f>
        <v>38.969</v>
      </c>
      <c r="K23" s="28"/>
      <c r="N23" s="39"/>
    </row>
    <row r="24" spans="1:15" ht="12.75">
      <c r="A24" t="s">
        <v>8</v>
      </c>
      <c r="C24" s="28"/>
      <c r="D24" s="28"/>
      <c r="E24" s="28"/>
      <c r="F24" s="28"/>
      <c r="G24" s="28"/>
      <c r="H24" s="28"/>
      <c r="N24" s="39" t="s">
        <v>12</v>
      </c>
      <c r="O24" s="32">
        <v>42206</v>
      </c>
    </row>
    <row r="25" spans="2:15" ht="12.75">
      <c r="B25" t="s">
        <v>44</v>
      </c>
      <c r="C25" s="28">
        <f>HHEsts!E10/1000</f>
        <v>20</v>
      </c>
      <c r="D25" s="28">
        <f>HHEsts!F10/1000</f>
        <v>20.2</v>
      </c>
      <c r="E25" s="28">
        <f>HHEsts!G10/1000</f>
        <v>20.3</v>
      </c>
      <c r="F25" s="28">
        <f>HHEsts!H10/1000</f>
        <v>20.4</v>
      </c>
      <c r="G25" s="28">
        <f>HHEsts!I10/1000</f>
        <v>20.63</v>
      </c>
      <c r="H25" s="28">
        <f>HHEsts!J10/1000</f>
        <v>20.69016857511007</v>
      </c>
      <c r="I25" s="45">
        <f>SUM(C26:H26)/SUM(C25:H25)-1</f>
        <v>-0.003814170611486256</v>
      </c>
      <c r="K25" s="28">
        <f>E25*1.1</f>
        <v>22.330000000000002</v>
      </c>
      <c r="N25" s="39" t="s">
        <v>13</v>
      </c>
      <c r="O25" s="32">
        <v>38157</v>
      </c>
    </row>
    <row r="26" spans="2:15" ht="12.75">
      <c r="B26" t="s">
        <v>45</v>
      </c>
      <c r="C26" s="28">
        <f>CTaxOccDwell!B10</f>
        <v>19.911</v>
      </c>
      <c r="D26" s="28">
        <f>CTaxOccDwell!C10</f>
        <v>20.275</v>
      </c>
      <c r="E26" s="28">
        <f>CTaxOccDwell!D10</f>
        <v>20.239</v>
      </c>
      <c r="F26" s="28">
        <f>CTaxOccDwell!E10</f>
        <v>20.324</v>
      </c>
      <c r="G26" s="28">
        <f>CTaxOccDwell!F10</f>
        <v>20.424</v>
      </c>
      <c r="H26" s="28">
        <f>CTaxOccDwell!G10</f>
        <v>20.581</v>
      </c>
      <c r="K26" s="28">
        <f>E25/1.1</f>
        <v>18.454545454545453</v>
      </c>
      <c r="N26" s="39" t="s">
        <v>14</v>
      </c>
      <c r="O26" s="32">
        <v>34950</v>
      </c>
    </row>
    <row r="27" spans="2:14" ht="12.75">
      <c r="B27" t="s">
        <v>47</v>
      </c>
      <c r="C27" s="28"/>
      <c r="D27" s="28"/>
      <c r="E27" s="28"/>
      <c r="F27" s="28"/>
      <c r="G27" s="28"/>
      <c r="H27" s="28">
        <f>O18/1000</f>
        <v>20.558</v>
      </c>
      <c r="K27" s="28"/>
      <c r="N27" s="39"/>
    </row>
    <row r="28" spans="1:15" ht="12.75">
      <c r="A28" t="s">
        <v>9</v>
      </c>
      <c r="C28" s="28"/>
      <c r="D28" s="28"/>
      <c r="E28" s="28"/>
      <c r="F28" s="28"/>
      <c r="G28" s="28"/>
      <c r="H28" s="28"/>
      <c r="N28" s="39" t="s">
        <v>38</v>
      </c>
      <c r="O28" s="32">
        <v>204683</v>
      </c>
    </row>
    <row r="29" spans="2:15" ht="12.75">
      <c r="B29" t="s">
        <v>44</v>
      </c>
      <c r="C29" s="28">
        <f>HHEsts!E11/1000</f>
        <v>62.3</v>
      </c>
      <c r="D29" s="28">
        <f>HHEsts!F11/1000</f>
        <v>62.7</v>
      </c>
      <c r="E29" s="28">
        <f>HHEsts!G11/1000</f>
        <v>63</v>
      </c>
      <c r="F29" s="28">
        <f>HHEsts!H11/1000</f>
        <v>63.3</v>
      </c>
      <c r="G29" s="28">
        <f>HHEsts!I11/1000</f>
        <v>63.7</v>
      </c>
      <c r="H29" s="28">
        <f>HHEsts!J11/1000</f>
        <v>64.07676858227795</v>
      </c>
      <c r="I29" s="45">
        <f>SUM(C30:H30)/SUM(C29:H29)-1</f>
        <v>0.002535717029869655</v>
      </c>
      <c r="K29" s="28">
        <f>E29*1.1</f>
        <v>69.30000000000001</v>
      </c>
      <c r="N29" s="39" t="s">
        <v>16</v>
      </c>
      <c r="O29" s="32">
        <v>11275</v>
      </c>
    </row>
    <row r="30" spans="2:15" ht="12.75">
      <c r="B30" t="s">
        <v>45</v>
      </c>
      <c r="C30" s="28">
        <f>CTaxOccDwell!B11</f>
        <v>62.843</v>
      </c>
      <c r="D30" s="28">
        <f>CTaxOccDwell!C11</f>
        <v>63.039</v>
      </c>
      <c r="E30" s="28">
        <f>CTaxOccDwell!D11</f>
        <v>63.035</v>
      </c>
      <c r="F30" s="28">
        <f>CTaxOccDwell!E11</f>
        <v>63.556</v>
      </c>
      <c r="G30" s="28">
        <f>CTaxOccDwell!F11</f>
        <v>63.711</v>
      </c>
      <c r="H30" s="28">
        <f>CTaxOccDwell!G11</f>
        <v>63.854</v>
      </c>
      <c r="K30" s="28">
        <f>E29/1.1</f>
        <v>57.272727272727266</v>
      </c>
      <c r="N30" s="39" t="s">
        <v>17</v>
      </c>
      <c r="O30" s="32">
        <v>62598</v>
      </c>
    </row>
    <row r="31" spans="2:14" ht="12.75">
      <c r="B31" t="s">
        <v>47</v>
      </c>
      <c r="C31" s="28"/>
      <c r="D31" s="28"/>
      <c r="E31" s="28"/>
      <c r="F31" s="28"/>
      <c r="G31" s="28"/>
      <c r="H31" s="28">
        <f>O20/1000</f>
        <v>63.807</v>
      </c>
      <c r="K31" s="28"/>
      <c r="N31" s="39"/>
    </row>
    <row r="32" spans="1:15" ht="12.75">
      <c r="A32" t="s">
        <v>10</v>
      </c>
      <c r="C32" s="28"/>
      <c r="D32" s="28"/>
      <c r="E32" s="28"/>
      <c r="F32" s="28"/>
      <c r="G32" s="28"/>
      <c r="H32" s="28"/>
      <c r="N32" s="39" t="s">
        <v>18</v>
      </c>
      <c r="O32" s="32">
        <v>150274</v>
      </c>
    </row>
    <row r="33" spans="2:15" ht="12.75">
      <c r="B33" t="s">
        <v>44</v>
      </c>
      <c r="C33" s="28">
        <f>HHEsts!E12/1000</f>
        <v>67.5</v>
      </c>
      <c r="D33" s="28">
        <f>HHEsts!F12/1000</f>
        <v>67.2</v>
      </c>
      <c r="E33" s="28">
        <f>HHEsts!G12/1000</f>
        <v>66.8</v>
      </c>
      <c r="F33" s="28">
        <f>HHEsts!H12/1000</f>
        <v>66.8</v>
      </c>
      <c r="G33" s="28">
        <f>HHEsts!I12/1000</f>
        <v>66.98</v>
      </c>
      <c r="H33" s="28">
        <f>HHEsts!J12/1000</f>
        <v>66.98086794596033</v>
      </c>
      <c r="I33" s="45">
        <f>SUM(C34:H34)/SUM(C33:H33)-1</f>
        <v>-0.005849109703299327</v>
      </c>
      <c r="K33" s="28">
        <f>E33*1.1</f>
        <v>73.48</v>
      </c>
      <c r="N33" s="39" t="s">
        <v>19</v>
      </c>
      <c r="O33" s="32">
        <v>271596</v>
      </c>
    </row>
    <row r="34" spans="2:15" ht="12.75">
      <c r="B34" t="s">
        <v>45</v>
      </c>
      <c r="C34" s="28">
        <f>CTaxOccDwell!B12</f>
        <v>67.15</v>
      </c>
      <c r="D34" s="28">
        <f>CTaxOccDwell!C12</f>
        <v>67.411</v>
      </c>
      <c r="E34" s="28">
        <f>CTaxOccDwell!D12</f>
        <v>66.609</v>
      </c>
      <c r="F34" s="28">
        <f>CTaxOccDwell!E12</f>
        <v>66.627</v>
      </c>
      <c r="G34" s="28">
        <f>CTaxOccDwell!F12</f>
        <v>66.002</v>
      </c>
      <c r="H34" s="28">
        <f>CTaxOccDwell!G12</f>
        <v>66.109</v>
      </c>
      <c r="K34" s="28">
        <f>E33/1.1</f>
        <v>60.72727272727272</v>
      </c>
      <c r="N34" s="39" t="s">
        <v>20</v>
      </c>
      <c r="O34" s="32">
        <v>89533</v>
      </c>
    </row>
    <row r="35" spans="2:14" ht="12.75">
      <c r="B35" t="s">
        <v>47</v>
      </c>
      <c r="C35" s="28"/>
      <c r="D35" s="28"/>
      <c r="E35" s="28"/>
      <c r="F35" s="28"/>
      <c r="G35" s="28"/>
      <c r="H35" s="28">
        <f>O21/1000</f>
        <v>66.908</v>
      </c>
      <c r="K35" s="28"/>
      <c r="N35" s="39"/>
    </row>
    <row r="36" spans="1:15" ht="12.75">
      <c r="A36" t="s">
        <v>11</v>
      </c>
      <c r="C36" s="28"/>
      <c r="D36" s="28"/>
      <c r="E36" s="28"/>
      <c r="F36" s="28"/>
      <c r="G36" s="28"/>
      <c r="H36" s="28"/>
      <c r="N36" s="39" t="s">
        <v>21</v>
      </c>
      <c r="O36" s="32">
        <v>36691</v>
      </c>
    </row>
    <row r="37" spans="2:15" ht="12.75">
      <c r="B37" t="s">
        <v>44</v>
      </c>
      <c r="C37" s="28">
        <f>HHEsts!E13/1000</f>
        <v>50.1</v>
      </c>
      <c r="D37" s="28">
        <f>HHEsts!F13/1000</f>
        <v>50.3</v>
      </c>
      <c r="E37" s="28">
        <f>HHEsts!G13/1000</f>
        <v>50.7</v>
      </c>
      <c r="F37" s="28">
        <f>HHEsts!H13/1000</f>
        <v>50.8</v>
      </c>
      <c r="G37" s="28">
        <f>HHEsts!I13/1000</f>
        <v>51.08</v>
      </c>
      <c r="H37" s="28">
        <f>HHEsts!J13/1000</f>
        <v>51.35157413535039</v>
      </c>
      <c r="I37" s="45">
        <f>SUM(C38:H38)/SUM(C37:H37)-1</f>
        <v>0.0033530068891101106</v>
      </c>
      <c r="K37" s="28">
        <f>E37*1.1</f>
        <v>55.77000000000001</v>
      </c>
      <c r="N37" s="39" t="s">
        <v>22</v>
      </c>
      <c r="O37" s="32">
        <v>32922</v>
      </c>
    </row>
    <row r="38" spans="2:15" ht="12.75">
      <c r="B38" t="s">
        <v>45</v>
      </c>
      <c r="C38" s="28">
        <f>CTaxOccDwell!B13</f>
        <v>50.264</v>
      </c>
      <c r="D38" s="28">
        <f>CTaxOccDwell!C13</f>
        <v>50.552</v>
      </c>
      <c r="E38" s="28">
        <f>CTaxOccDwell!D13</f>
        <v>50.945</v>
      </c>
      <c r="F38" s="28">
        <f>CTaxOccDwell!E13</f>
        <v>50.867</v>
      </c>
      <c r="G38" s="28">
        <f>CTaxOccDwell!F13</f>
        <v>51.178</v>
      </c>
      <c r="H38" s="28">
        <f>CTaxOccDwell!G13</f>
        <v>51.546</v>
      </c>
      <c r="K38" s="28">
        <f>E37/1.1</f>
        <v>46.090909090909086</v>
      </c>
      <c r="N38" s="39" t="s">
        <v>23</v>
      </c>
      <c r="O38" s="32">
        <v>35803</v>
      </c>
    </row>
    <row r="39" spans="2:14" ht="12.75">
      <c r="B39" t="s">
        <v>47</v>
      </c>
      <c r="C39" s="28"/>
      <c r="D39" s="28"/>
      <c r="E39" s="28"/>
      <c r="F39" s="28"/>
      <c r="G39" s="28"/>
      <c r="H39" s="28">
        <f>O22/1000</f>
        <v>50.346</v>
      </c>
      <c r="K39" s="28"/>
      <c r="N39" s="39"/>
    </row>
    <row r="40" spans="1:15" ht="12.75">
      <c r="A40" t="s">
        <v>12</v>
      </c>
      <c r="C40" s="28"/>
      <c r="D40" s="28"/>
      <c r="E40" s="28"/>
      <c r="F40" s="28"/>
      <c r="G40" s="28"/>
      <c r="H40" s="28"/>
      <c r="N40" s="39" t="s">
        <v>24</v>
      </c>
      <c r="O40" s="32">
        <v>58726</v>
      </c>
    </row>
    <row r="41" spans="2:15" ht="12.75">
      <c r="B41" t="s">
        <v>44</v>
      </c>
      <c r="C41" s="28">
        <f>HHEsts!E14/1000</f>
        <v>41.3</v>
      </c>
      <c r="D41" s="28">
        <f>HHEsts!F14/1000</f>
        <v>41.5</v>
      </c>
      <c r="E41" s="28">
        <f>HHEsts!G14/1000</f>
        <v>41.6</v>
      </c>
      <c r="F41" s="28">
        <f>HHEsts!H14/1000</f>
        <v>41.9</v>
      </c>
      <c r="G41" s="28">
        <f>HHEsts!I14/1000</f>
        <v>42.11</v>
      </c>
      <c r="H41" s="28">
        <f>HHEsts!J14/1000</f>
        <v>42.198016112589926</v>
      </c>
      <c r="I41" s="45">
        <f>SUM(C42:H42)/SUM(C41:H41)-1</f>
        <v>0.006444262687449243</v>
      </c>
      <c r="K41" s="28">
        <f>E41*1.1</f>
        <v>45.760000000000005</v>
      </c>
      <c r="N41" s="39" t="s">
        <v>25</v>
      </c>
      <c r="O41" s="32">
        <v>132619</v>
      </c>
    </row>
    <row r="42" spans="2:15" ht="12.75">
      <c r="B42" t="s">
        <v>45</v>
      </c>
      <c r="C42" s="28">
        <f>CTaxOccDwell!B14</f>
        <v>41.312</v>
      </c>
      <c r="D42" s="28">
        <f>CTaxOccDwell!C14</f>
        <v>41.852</v>
      </c>
      <c r="E42" s="28">
        <f>CTaxOccDwell!D14</f>
        <v>41.965</v>
      </c>
      <c r="F42" s="28">
        <f>CTaxOccDwell!E14</f>
        <v>42.193</v>
      </c>
      <c r="G42" s="28">
        <f>CTaxOccDwell!F14</f>
        <v>42.401</v>
      </c>
      <c r="H42" s="28">
        <f>CTaxOccDwell!G14</f>
        <v>42.5</v>
      </c>
      <c r="K42" s="28">
        <f>E41/1.1</f>
        <v>37.81818181818181</v>
      </c>
      <c r="N42" s="39" t="s">
        <v>39</v>
      </c>
      <c r="O42" s="32">
        <v>8342</v>
      </c>
    </row>
    <row r="43" spans="2:14" ht="12.75">
      <c r="B43" t="s">
        <v>47</v>
      </c>
      <c r="C43" s="28"/>
      <c r="D43" s="28"/>
      <c r="E43" s="28"/>
      <c r="F43" s="28"/>
      <c r="G43" s="28"/>
      <c r="H43" s="28">
        <f>O24/1000</f>
        <v>42.206</v>
      </c>
      <c r="K43" s="28"/>
      <c r="N43" s="39"/>
    </row>
    <row r="44" spans="1:15" ht="12.75">
      <c r="A44" t="s">
        <v>13</v>
      </c>
      <c r="C44" s="28"/>
      <c r="D44" s="28"/>
      <c r="E44" s="28"/>
      <c r="F44" s="28"/>
      <c r="G44" s="28"/>
      <c r="H44" s="28"/>
      <c r="N44" s="39" t="s">
        <v>27</v>
      </c>
      <c r="O44" s="32">
        <v>58323</v>
      </c>
    </row>
    <row r="45" spans="2:15" ht="12.75">
      <c r="B45" t="s">
        <v>44</v>
      </c>
      <c r="C45" s="28">
        <f>HHEsts!E15/1000</f>
        <v>36.3</v>
      </c>
      <c r="D45" s="28">
        <f>HHEsts!F15/1000</f>
        <v>36.7</v>
      </c>
      <c r="E45" s="28">
        <f>HHEsts!G15/1000</f>
        <v>37.2</v>
      </c>
      <c r="F45" s="28">
        <f>HHEsts!H15/1000</f>
        <v>37.5</v>
      </c>
      <c r="G45" s="28">
        <f>HHEsts!I15/1000</f>
        <v>37.89</v>
      </c>
      <c r="H45" s="28">
        <f>HHEsts!J15/1000</f>
        <v>38.305742134440635</v>
      </c>
      <c r="I45" s="45">
        <f>SUM(C46:H46)/SUM(C45:H45)-1</f>
        <v>0.007040142213213141</v>
      </c>
      <c r="K45" s="28">
        <f>E45*1.1</f>
        <v>40.92000000000001</v>
      </c>
      <c r="N45" s="39" t="s">
        <v>28</v>
      </c>
      <c r="O45" s="32">
        <v>75355</v>
      </c>
    </row>
    <row r="46" spans="2:15" ht="12.75">
      <c r="B46" t="s">
        <v>45</v>
      </c>
      <c r="C46" s="28">
        <f>CTaxOccDwell!B15</f>
        <v>36.488</v>
      </c>
      <c r="D46" s="28">
        <f>CTaxOccDwell!C15</f>
        <v>36.975</v>
      </c>
      <c r="E46" s="28">
        <f>CTaxOccDwell!D15</f>
        <v>37.482</v>
      </c>
      <c r="F46" s="28">
        <f>CTaxOccDwell!E15</f>
        <v>37.869</v>
      </c>
      <c r="G46" s="28">
        <f>CTaxOccDwell!F15</f>
        <v>38.166</v>
      </c>
      <c r="H46" s="28">
        <f>CTaxOccDwell!G15</f>
        <v>38.492</v>
      </c>
      <c r="K46" s="28">
        <f>E45/1.1</f>
        <v>33.81818181818182</v>
      </c>
      <c r="N46" s="39" t="s">
        <v>40</v>
      </c>
      <c r="O46" s="32">
        <v>47371</v>
      </c>
    </row>
    <row r="47" spans="2:14" ht="12.75">
      <c r="B47" t="s">
        <v>47</v>
      </c>
      <c r="C47" s="28"/>
      <c r="D47" s="28"/>
      <c r="E47" s="28"/>
      <c r="F47" s="28"/>
      <c r="G47" s="28"/>
      <c r="H47" s="28">
        <f>O25/1000</f>
        <v>38.157</v>
      </c>
      <c r="K47" s="28"/>
      <c r="N47" s="39"/>
    </row>
    <row r="48" spans="1:15" ht="12.75">
      <c r="A48" t="s">
        <v>14</v>
      </c>
      <c r="C48" s="28"/>
      <c r="D48" s="28"/>
      <c r="E48" s="28"/>
      <c r="F48" s="28"/>
      <c r="G48" s="28"/>
      <c r="H48" s="28"/>
      <c r="N48" s="39" t="s">
        <v>41</v>
      </c>
      <c r="O48" s="32">
        <v>9111</v>
      </c>
    </row>
    <row r="49" spans="2:15" ht="12.75">
      <c r="B49" t="s">
        <v>44</v>
      </c>
      <c r="C49" s="28">
        <f>HHEsts!E16/1000</f>
        <v>33.1</v>
      </c>
      <c r="D49" s="28">
        <f>HHEsts!F16/1000</f>
        <v>33.5</v>
      </c>
      <c r="E49" s="28">
        <f>HHEsts!G16/1000</f>
        <v>33.8</v>
      </c>
      <c r="F49" s="28">
        <f>HHEsts!H16/1000</f>
        <v>34.1</v>
      </c>
      <c r="G49" s="28">
        <f>HHEsts!I16/1000</f>
        <v>34.53</v>
      </c>
      <c r="H49" s="28">
        <f>HHEsts!J16/1000</f>
        <v>34.693176254222614</v>
      </c>
      <c r="I49" s="45">
        <f>SUM(C50:H50)/SUM(C49:H49)-1</f>
        <v>0.017694715996765087</v>
      </c>
      <c r="K49" s="28">
        <f>E49*1.1</f>
        <v>37.18</v>
      </c>
      <c r="N49" s="39" t="s">
        <v>31</v>
      </c>
      <c r="O49" s="32">
        <v>48748</v>
      </c>
    </row>
    <row r="50" spans="2:15" ht="12.75">
      <c r="B50" t="s">
        <v>45</v>
      </c>
      <c r="C50" s="28">
        <f>CTaxOccDwell!B16</f>
        <v>33.655</v>
      </c>
      <c r="D50" s="28">
        <f>CTaxOccDwell!C16</f>
        <v>34.068</v>
      </c>
      <c r="E50" s="28">
        <f>CTaxOccDwell!D16</f>
        <v>34.149</v>
      </c>
      <c r="F50" s="28">
        <f>CTaxOccDwell!E16</f>
        <v>34.962</v>
      </c>
      <c r="G50" s="28">
        <f>CTaxOccDwell!F16</f>
        <v>35.091</v>
      </c>
      <c r="H50" s="28">
        <f>CTaxOccDwell!G16</f>
        <v>35.403</v>
      </c>
      <c r="K50" s="28">
        <f>E49/1.1</f>
        <v>30.727272727272723</v>
      </c>
      <c r="N50" s="39" t="s">
        <v>32</v>
      </c>
      <c r="O50" s="32">
        <v>126496</v>
      </c>
    </row>
    <row r="51" spans="2:14" ht="12.75">
      <c r="B51" t="s">
        <v>47</v>
      </c>
      <c r="C51" s="28"/>
      <c r="D51" s="28"/>
      <c r="E51" s="28"/>
      <c r="F51" s="28"/>
      <c r="G51" s="28"/>
      <c r="H51" s="28">
        <f>O26/1000</f>
        <v>34.95</v>
      </c>
      <c r="K51" s="28"/>
      <c r="N51" s="39"/>
    </row>
    <row r="52" spans="1:15" ht="12.75">
      <c r="A52" t="s">
        <v>38</v>
      </c>
      <c r="C52" s="28"/>
      <c r="D52" s="28"/>
      <c r="E52" s="28"/>
      <c r="F52" s="28"/>
      <c r="G52" s="28"/>
      <c r="H52" s="28"/>
      <c r="N52" s="39" t="s">
        <v>33</v>
      </c>
      <c r="O52" s="32">
        <v>35508</v>
      </c>
    </row>
    <row r="53" spans="2:15" ht="12.75">
      <c r="B53" t="s">
        <v>44</v>
      </c>
      <c r="C53" s="28">
        <f>HHEsts!E17/1000</f>
        <v>198.2</v>
      </c>
      <c r="D53" s="28">
        <f>HHEsts!F17/1000</f>
        <v>199.4</v>
      </c>
      <c r="E53" s="28">
        <f>HHEsts!G17/1000</f>
        <v>201.8</v>
      </c>
      <c r="F53" s="28">
        <f>HHEsts!H17/1000</f>
        <v>205.9</v>
      </c>
      <c r="G53" s="28">
        <f>HHEsts!I17/1000</f>
        <v>207.39</v>
      </c>
      <c r="H53" s="28">
        <f>HHEsts!J17/1000</f>
        <v>209.7604531565346</v>
      </c>
      <c r="I53" s="45">
        <f>SUM(C54:H54)/SUM(C53:H53)-1</f>
        <v>-0.005374821645792616</v>
      </c>
      <c r="K53" s="28">
        <f>E53*1.1</f>
        <v>221.98000000000002</v>
      </c>
      <c r="N53" s="39" t="s">
        <v>34</v>
      </c>
      <c r="O53" s="32">
        <v>40781</v>
      </c>
    </row>
    <row r="54" spans="2:15" ht="12.75">
      <c r="B54" t="s">
        <v>45</v>
      </c>
      <c r="C54" s="28">
        <f>CTaxOccDwell!B17</f>
        <v>193.891</v>
      </c>
      <c r="D54" s="28">
        <f>CTaxOccDwell!C17</f>
        <v>200.067</v>
      </c>
      <c r="E54" s="28">
        <f>CTaxOccDwell!D17</f>
        <v>202.94</v>
      </c>
      <c r="F54" s="28">
        <f>CTaxOccDwell!E17</f>
        <v>204.945</v>
      </c>
      <c r="G54" s="28">
        <f>CTaxOccDwell!F17</f>
        <v>206.039</v>
      </c>
      <c r="H54" s="28">
        <f>CTaxOccDwell!G17</f>
        <v>207.998</v>
      </c>
      <c r="K54" s="28">
        <f>E53/1.1</f>
        <v>183.45454545454544</v>
      </c>
      <c r="N54" s="39" t="s">
        <v>35</v>
      </c>
      <c r="O54" s="32">
        <v>64896</v>
      </c>
    </row>
    <row r="55" spans="2:14" ht="12.75">
      <c r="B55" t="s">
        <v>47</v>
      </c>
      <c r="C55" s="28"/>
      <c r="D55" s="28"/>
      <c r="E55" s="28"/>
      <c r="F55" s="28"/>
      <c r="G55" s="28"/>
      <c r="H55" s="28">
        <f>O28/1000</f>
        <v>204.683</v>
      </c>
      <c r="K55" s="28"/>
      <c r="N55" s="39"/>
    </row>
    <row r="56" spans="1:8" ht="12.75">
      <c r="A56" t="s">
        <v>16</v>
      </c>
      <c r="C56" s="28"/>
      <c r="D56" s="28"/>
      <c r="E56" s="28"/>
      <c r="F56" s="28"/>
      <c r="G56" s="28"/>
      <c r="H56" s="28"/>
    </row>
    <row r="57" spans="2:14" ht="15.75">
      <c r="B57" t="s">
        <v>44</v>
      </c>
      <c r="C57" s="28">
        <f>HHEsts!E18/1000</f>
        <v>11.6</v>
      </c>
      <c r="D57" s="28">
        <f>HHEsts!F18/1000</f>
        <v>11.6</v>
      </c>
      <c r="E57" s="28">
        <f>HHEsts!G18/1000</f>
        <v>11.7</v>
      </c>
      <c r="F57" s="28">
        <f>HHEsts!H18/1000</f>
        <v>11.6</v>
      </c>
      <c r="G57" s="28">
        <f>HHEsts!I18/1000</f>
        <v>11.67</v>
      </c>
      <c r="H57" s="28">
        <f>HHEsts!J18/1000</f>
        <v>11.700881105386898</v>
      </c>
      <c r="I57" s="45">
        <f>SUM(C58:H58)/SUM(C57:H57)-1</f>
        <v>-0.005594334853131877</v>
      </c>
      <c r="K57" s="28">
        <f>E57*1.1</f>
        <v>12.870000000000001</v>
      </c>
      <c r="N57" s="40"/>
    </row>
    <row r="58" spans="2:14" ht="15.75">
      <c r="B58" t="s">
        <v>45</v>
      </c>
      <c r="C58" s="28">
        <f>CTaxOccDwell!B18</f>
        <v>11.567</v>
      </c>
      <c r="D58" s="28">
        <f>CTaxOccDwell!C18</f>
        <v>11.606</v>
      </c>
      <c r="E58" s="28">
        <f>CTaxOccDwell!D18</f>
        <v>11.614</v>
      </c>
      <c r="F58" s="28">
        <f>CTaxOccDwell!E18</f>
        <v>11.559</v>
      </c>
      <c r="G58" s="28">
        <f>CTaxOccDwell!F18</f>
        <v>11.537</v>
      </c>
      <c r="H58" s="28">
        <f>CTaxOccDwell!G18</f>
        <v>11.597</v>
      </c>
      <c r="K58" s="28">
        <f>E57/1.1</f>
        <v>10.636363636363635</v>
      </c>
      <c r="N58" s="41"/>
    </row>
    <row r="59" spans="2:14" ht="15.75">
      <c r="B59" t="s">
        <v>47</v>
      </c>
      <c r="C59" s="28"/>
      <c r="D59" s="28"/>
      <c r="E59" s="28"/>
      <c r="F59" s="28"/>
      <c r="G59" s="28"/>
      <c r="H59" s="28">
        <f>O29/1000</f>
        <v>11.275</v>
      </c>
      <c r="K59" s="28"/>
      <c r="N59" s="41"/>
    </row>
    <row r="60" spans="1:8" ht="13.5" thickBot="1">
      <c r="A60" t="s">
        <v>17</v>
      </c>
      <c r="C60" s="28"/>
      <c r="D60" s="28"/>
      <c r="E60" s="28"/>
      <c r="F60" s="28"/>
      <c r="G60" s="28"/>
      <c r="H60" s="28"/>
    </row>
    <row r="61" spans="2:14" ht="12.75">
      <c r="B61" t="s">
        <v>44</v>
      </c>
      <c r="C61" s="28">
        <f>HHEsts!E19/1000</f>
        <v>59.1</v>
      </c>
      <c r="D61" s="28">
        <f>HHEsts!F19/1000</f>
        <v>60.1</v>
      </c>
      <c r="E61" s="28">
        <f>HHEsts!G19/1000</f>
        <v>60.8</v>
      </c>
      <c r="F61" s="28">
        <f>HHEsts!H19/1000</f>
        <v>61.3</v>
      </c>
      <c r="G61" s="28">
        <f>HHEsts!I19/1000</f>
        <v>61.84</v>
      </c>
      <c r="H61" s="28">
        <f>HHEsts!J19/1000</f>
        <v>62.287220446427646</v>
      </c>
      <c r="I61" s="45">
        <f>SUM(C62:H62)/SUM(C61:H61)-1</f>
        <v>0.00907370706955457</v>
      </c>
      <c r="K61" s="28">
        <f>E61*1.1</f>
        <v>66.88</v>
      </c>
      <c r="N61" s="42"/>
    </row>
    <row r="62" spans="2:14" ht="13.5" thickBot="1">
      <c r="B62" t="s">
        <v>45</v>
      </c>
      <c r="C62" s="28">
        <f>CTaxOccDwell!B19</f>
        <v>59.297</v>
      </c>
      <c r="D62" s="28">
        <f>CTaxOccDwell!C19</f>
        <v>60.12</v>
      </c>
      <c r="E62" s="28">
        <f>CTaxOccDwell!D19</f>
        <v>61.654</v>
      </c>
      <c r="F62" s="28">
        <f>CTaxOccDwell!E19</f>
        <v>62.143</v>
      </c>
      <c r="G62" s="28">
        <f>CTaxOccDwell!F19</f>
        <v>62.429</v>
      </c>
      <c r="H62" s="28">
        <f>CTaxOccDwell!G19</f>
        <v>63.1</v>
      </c>
      <c r="K62" s="28">
        <f>E61/1.1</f>
        <v>55.272727272727266</v>
      </c>
      <c r="N62" s="43"/>
    </row>
    <row r="63" spans="2:14" ht="12.75">
      <c r="B63" t="s">
        <v>47</v>
      </c>
      <c r="C63" s="28"/>
      <c r="D63" s="28"/>
      <c r="E63" s="28"/>
      <c r="F63" s="28"/>
      <c r="G63" s="28"/>
      <c r="H63" s="28">
        <f>O30/1000</f>
        <v>62.598</v>
      </c>
      <c r="K63" s="28"/>
      <c r="N63" s="49"/>
    </row>
    <row r="64" spans="1:8" ht="12.75">
      <c r="A64" t="s">
        <v>18</v>
      </c>
      <c r="C64" s="28"/>
      <c r="D64" s="28"/>
      <c r="E64" s="28"/>
      <c r="F64" s="28"/>
      <c r="G64" s="28"/>
      <c r="H64" s="28"/>
    </row>
    <row r="65" spans="2:11" ht="12.75">
      <c r="B65" t="s">
        <v>44</v>
      </c>
      <c r="C65" s="28">
        <f>HHEsts!E20/1000</f>
        <v>145.6</v>
      </c>
      <c r="D65" s="28">
        <f>HHEsts!F20/1000</f>
        <v>146.9</v>
      </c>
      <c r="E65" s="28">
        <f>HHEsts!G20/1000</f>
        <v>147.9</v>
      </c>
      <c r="F65" s="28">
        <f>HHEsts!H20/1000</f>
        <v>149</v>
      </c>
      <c r="G65" s="28">
        <f>HHEsts!I20/1000</f>
        <v>150.75</v>
      </c>
      <c r="H65" s="28">
        <f>HHEsts!J20/1000</f>
        <v>152.10389205610005</v>
      </c>
      <c r="I65" s="45">
        <f>SUM(C66:H66)/SUM(C65:H65)-1</f>
        <v>-0.001756105599595048</v>
      </c>
      <c r="K65" s="28">
        <f>E65*1.1</f>
        <v>162.69000000000003</v>
      </c>
    </row>
    <row r="66" spans="2:11" ht="12.75">
      <c r="B66" t="s">
        <v>45</v>
      </c>
      <c r="C66" s="28">
        <f>CTaxOccDwell!B20</f>
        <v>145.89</v>
      </c>
      <c r="D66" s="28">
        <f>CTaxOccDwell!C20</f>
        <v>147.419</v>
      </c>
      <c r="E66" s="28">
        <f>CTaxOccDwell!D20</f>
        <v>148.655</v>
      </c>
      <c r="F66" s="28">
        <f>CTaxOccDwell!E20</f>
        <v>148.621</v>
      </c>
      <c r="G66" s="28">
        <f>CTaxOccDwell!F20</f>
        <v>149.408</v>
      </c>
      <c r="H66" s="28">
        <f>CTaxOccDwell!G20</f>
        <v>150.694</v>
      </c>
      <c r="K66" s="28">
        <f>E65/1.1</f>
        <v>134.45454545454544</v>
      </c>
    </row>
    <row r="67" spans="2:11" ht="12.75">
      <c r="B67" t="s">
        <v>47</v>
      </c>
      <c r="C67" s="28"/>
      <c r="D67" s="28"/>
      <c r="E67" s="28"/>
      <c r="F67" s="28"/>
      <c r="G67" s="28"/>
      <c r="H67" s="28">
        <f>O32/1000</f>
        <v>150.274</v>
      </c>
      <c r="K67" s="28"/>
    </row>
    <row r="68" spans="1:8" ht="12.75">
      <c r="A68" t="s">
        <v>19</v>
      </c>
      <c r="C68" s="28"/>
      <c r="D68" s="28"/>
      <c r="E68" s="28"/>
      <c r="F68" s="28"/>
      <c r="G68" s="28"/>
      <c r="H68" s="28"/>
    </row>
    <row r="69" spans="2:11" ht="12.75">
      <c r="B69" t="s">
        <v>44</v>
      </c>
      <c r="C69" s="28">
        <f>HHEsts!E21/1000</f>
        <v>271.9</v>
      </c>
      <c r="D69" s="28">
        <f>HHEsts!F21/1000</f>
        <v>272.8</v>
      </c>
      <c r="E69" s="28">
        <f>HHEsts!G21/1000</f>
        <v>273.9</v>
      </c>
      <c r="F69" s="28">
        <f>HHEsts!H21/1000</f>
        <v>273.9</v>
      </c>
      <c r="G69" s="28">
        <f>HHEsts!I21/1000</f>
        <v>274.12</v>
      </c>
      <c r="H69" s="28">
        <f>HHEsts!J21/1000</f>
        <v>276.7410382945227</v>
      </c>
      <c r="I69" s="45">
        <f>SUM(C70:H70)/SUM(C69:H69)-1</f>
        <v>0.0011743990885169087</v>
      </c>
      <c r="K69" s="28">
        <f>E69*1.1</f>
        <v>301.29</v>
      </c>
    </row>
    <row r="70" spans="2:11" ht="12.75">
      <c r="B70" t="s">
        <v>45</v>
      </c>
      <c r="C70" s="28">
        <f>CTaxOccDwell!B21</f>
        <v>274.439</v>
      </c>
      <c r="D70" s="28">
        <f>CTaxOccDwell!C21</f>
        <v>269.96</v>
      </c>
      <c r="E70" s="28">
        <f>CTaxOccDwell!D21</f>
        <v>271.12</v>
      </c>
      <c r="F70" s="28">
        <f>CTaxOccDwell!E21</f>
        <v>278.08</v>
      </c>
      <c r="G70" s="28">
        <f>CTaxOccDwell!F21</f>
        <v>275.668</v>
      </c>
      <c r="H70" s="28">
        <f>CTaxOccDwell!G21</f>
        <v>276.024</v>
      </c>
      <c r="K70" s="28">
        <f>E69/1.1</f>
        <v>248.99999999999997</v>
      </c>
    </row>
    <row r="71" spans="2:11" ht="12.75">
      <c r="B71" t="s">
        <v>47</v>
      </c>
      <c r="C71" s="28"/>
      <c r="D71" s="28"/>
      <c r="E71" s="28"/>
      <c r="F71" s="28"/>
      <c r="G71" s="28"/>
      <c r="H71" s="28">
        <f>O33/1000</f>
        <v>271.596</v>
      </c>
      <c r="K71" s="28"/>
    </row>
    <row r="72" spans="3:14" ht="12.75">
      <c r="C72" s="28"/>
      <c r="D72" s="28"/>
      <c r="E72" s="28"/>
      <c r="F72" s="28"/>
      <c r="G72" s="28"/>
      <c r="H72" s="28"/>
      <c r="N72" s="36"/>
    </row>
    <row r="73" spans="1:14" ht="12.75">
      <c r="A73" s="51" t="s">
        <v>1</v>
      </c>
      <c r="B73" s="51"/>
      <c r="C73" s="27">
        <v>1996</v>
      </c>
      <c r="D73" s="27">
        <v>1997</v>
      </c>
      <c r="E73" s="27">
        <v>1998</v>
      </c>
      <c r="F73" s="27">
        <v>1999</v>
      </c>
      <c r="G73" s="27">
        <v>2000</v>
      </c>
      <c r="H73" s="27">
        <v>2001</v>
      </c>
      <c r="N73" s="36"/>
    </row>
    <row r="74" spans="1:14" ht="12.75">
      <c r="A74" t="s">
        <v>20</v>
      </c>
      <c r="C74" s="28"/>
      <c r="D74" s="28"/>
      <c r="E74" s="28"/>
      <c r="F74" s="28"/>
      <c r="G74" s="28"/>
      <c r="H74" s="28"/>
      <c r="N74" s="36"/>
    </row>
    <row r="75" spans="2:14" ht="12.75">
      <c r="B75" t="s">
        <v>44</v>
      </c>
      <c r="C75" s="28">
        <f>HHEsts!E22/1000</f>
        <v>85.8</v>
      </c>
      <c r="D75" s="28">
        <f>HHEsts!F22/1000</f>
        <v>86.9</v>
      </c>
      <c r="E75" s="28">
        <f>HHEsts!G22/1000</f>
        <v>87.9</v>
      </c>
      <c r="F75" s="28">
        <f>HHEsts!H22/1000</f>
        <v>88.1</v>
      </c>
      <c r="G75" s="28">
        <f>HHEsts!I22/1000</f>
        <v>88.76</v>
      </c>
      <c r="H75" s="28">
        <f>HHEsts!J22/1000</f>
        <v>89.72242206128331</v>
      </c>
      <c r="I75" s="45">
        <f>SUM(C76:H76)/SUM(C75:H75)-1</f>
        <v>0.00782760912737146</v>
      </c>
      <c r="K75" s="28">
        <f>E75*1.1</f>
        <v>96.69000000000001</v>
      </c>
      <c r="N75" s="36"/>
    </row>
    <row r="76" spans="2:14" ht="12.75">
      <c r="B76" t="s">
        <v>45</v>
      </c>
      <c r="C76" s="28">
        <f>CTaxOccDwell!B22</f>
        <v>86.173</v>
      </c>
      <c r="D76" s="28">
        <f>CTaxOccDwell!C22</f>
        <v>87.01</v>
      </c>
      <c r="E76" s="28">
        <f>CTaxOccDwell!D22</f>
        <v>88.253</v>
      </c>
      <c r="F76" s="28">
        <f>CTaxOccDwell!E22</f>
        <v>89.312</v>
      </c>
      <c r="G76" s="28">
        <f>CTaxOccDwell!F22</f>
        <v>89.894</v>
      </c>
      <c r="H76" s="28">
        <f>CTaxOccDwell!G22</f>
        <v>90.667</v>
      </c>
      <c r="K76" s="28">
        <f>E75/1.1</f>
        <v>79.9090909090909</v>
      </c>
      <c r="N76" s="36"/>
    </row>
    <row r="77" spans="2:14" ht="12.75">
      <c r="B77" t="s">
        <v>47</v>
      </c>
      <c r="C77" s="28"/>
      <c r="D77" s="28"/>
      <c r="E77" s="28"/>
      <c r="F77" s="28"/>
      <c r="G77" s="28"/>
      <c r="H77" s="28">
        <f>O34/1000</f>
        <v>89.533</v>
      </c>
      <c r="K77" s="28"/>
      <c r="N77" s="36"/>
    </row>
    <row r="78" spans="1:14" ht="12.75">
      <c r="A78" t="s">
        <v>21</v>
      </c>
      <c r="C78" s="28"/>
      <c r="D78" s="28"/>
      <c r="E78" s="28"/>
      <c r="F78" s="28"/>
      <c r="G78" s="28"/>
      <c r="H78" s="28"/>
      <c r="N78" s="36"/>
    </row>
    <row r="79" spans="2:14" ht="12.75">
      <c r="B79" t="s">
        <v>44</v>
      </c>
      <c r="C79" s="28">
        <f>HHEsts!E23/1000</f>
        <v>38</v>
      </c>
      <c r="D79" s="28">
        <f>HHEsts!F23/1000</f>
        <v>38</v>
      </c>
      <c r="E79" s="28">
        <f>HHEsts!G23/1000</f>
        <v>37.7</v>
      </c>
      <c r="F79" s="28">
        <f>HHEsts!H23/1000</f>
        <v>37.8</v>
      </c>
      <c r="G79" s="28">
        <f>HHEsts!I23/1000</f>
        <v>37.7</v>
      </c>
      <c r="H79" s="28">
        <f>HHEsts!J23/1000</f>
        <v>37.964146296657894</v>
      </c>
      <c r="I79" s="45">
        <f>SUM(C80:H80)/SUM(C79:H79)-1</f>
        <v>-0.019466744064808972</v>
      </c>
      <c r="K79" s="28">
        <f>E79*1.1</f>
        <v>41.470000000000006</v>
      </c>
      <c r="N79" s="36"/>
    </row>
    <row r="80" spans="2:14" ht="12.75">
      <c r="B80" t="s">
        <v>45</v>
      </c>
      <c r="C80" s="28">
        <f>CTaxOccDwell!B23</f>
        <v>37.145</v>
      </c>
      <c r="D80" s="28">
        <f>CTaxOccDwell!C23</f>
        <v>37.45</v>
      </c>
      <c r="E80" s="28">
        <f>CTaxOccDwell!D23</f>
        <v>37.286</v>
      </c>
      <c r="F80" s="28">
        <f>CTaxOccDwell!E23</f>
        <v>37.03</v>
      </c>
      <c r="G80" s="28">
        <f>CTaxOccDwell!F23</f>
        <v>36.738</v>
      </c>
      <c r="H80" s="28">
        <f>CTaxOccDwell!G23</f>
        <v>37.093</v>
      </c>
      <c r="K80" s="28">
        <f>E79/1.1</f>
        <v>34.27272727272727</v>
      </c>
      <c r="N80" s="36"/>
    </row>
    <row r="81" spans="2:14" ht="12.75">
      <c r="B81" t="s">
        <v>47</v>
      </c>
      <c r="C81" s="28"/>
      <c r="D81" s="28"/>
      <c r="E81" s="28"/>
      <c r="F81" s="28"/>
      <c r="G81" s="28"/>
      <c r="H81" s="28">
        <f>O36/1000</f>
        <v>36.691</v>
      </c>
      <c r="K81" s="28"/>
      <c r="N81" s="36"/>
    </row>
    <row r="82" spans="1:8" ht="12.75">
      <c r="A82" t="s">
        <v>22</v>
      </c>
      <c r="C82" s="28"/>
      <c r="D82" s="28"/>
      <c r="E82" s="28"/>
      <c r="F82" s="28"/>
      <c r="G82" s="28"/>
      <c r="H82" s="28"/>
    </row>
    <row r="83" spans="2:11" ht="12.75">
      <c r="B83" t="s">
        <v>44</v>
      </c>
      <c r="C83" s="28">
        <f>HHEsts!E24/1000</f>
        <v>30.8</v>
      </c>
      <c r="D83" s="28">
        <f>HHEsts!F24/1000</f>
        <v>31.2</v>
      </c>
      <c r="E83" s="28">
        <f>HHEsts!G24/1000</f>
        <v>31.4</v>
      </c>
      <c r="F83" s="28">
        <f>HHEsts!H24/1000</f>
        <v>31.8</v>
      </c>
      <c r="G83" s="28">
        <f>HHEsts!I24/1000</f>
        <v>32.1</v>
      </c>
      <c r="H83" s="28">
        <f>HHEsts!J24/1000</f>
        <v>32.30144119544037</v>
      </c>
      <c r="I83" s="45">
        <f>SUM(C84:H84)/SUM(C83:H83)-1</f>
        <v>0.013599890318880314</v>
      </c>
      <c r="K83" s="28">
        <f>E83*1.1</f>
        <v>34.54</v>
      </c>
    </row>
    <row r="84" spans="2:11" ht="12.75">
      <c r="B84" t="s">
        <v>45</v>
      </c>
      <c r="C84" s="28">
        <f>CTaxOccDwell!B24</f>
        <v>31.256</v>
      </c>
      <c r="D84" s="28">
        <f>CTaxOccDwell!C24</f>
        <v>31.507</v>
      </c>
      <c r="E84" s="28">
        <f>CTaxOccDwell!D24</f>
        <v>31.855</v>
      </c>
      <c r="F84" s="28">
        <f>CTaxOccDwell!E24</f>
        <v>32.144</v>
      </c>
      <c r="G84" s="28">
        <f>CTaxOccDwell!F24</f>
        <v>32.62</v>
      </c>
      <c r="H84" s="28">
        <f>CTaxOccDwell!G24</f>
        <v>32.798</v>
      </c>
      <c r="K84" s="28">
        <f>E83/1.1</f>
        <v>28.545454545454543</v>
      </c>
    </row>
    <row r="85" spans="2:11" ht="12.75">
      <c r="B85" t="s">
        <v>47</v>
      </c>
      <c r="C85" s="28"/>
      <c r="D85" s="28"/>
      <c r="E85" s="28"/>
      <c r="F85" s="28"/>
      <c r="G85" s="28"/>
      <c r="H85" s="28">
        <f>O37/1000</f>
        <v>32.922</v>
      </c>
      <c r="K85" s="28"/>
    </row>
    <row r="86" spans="1:8" ht="12.75">
      <c r="A86" t="s">
        <v>23</v>
      </c>
      <c r="C86" s="28"/>
      <c r="D86" s="28"/>
      <c r="E86" s="28"/>
      <c r="F86" s="28"/>
      <c r="G86" s="28"/>
      <c r="H86" s="28"/>
    </row>
    <row r="87" spans="2:11" ht="12.75">
      <c r="B87" t="s">
        <v>44</v>
      </c>
      <c r="C87" s="28">
        <f>HHEsts!E25/1000</f>
        <v>34.9</v>
      </c>
      <c r="D87" s="28">
        <f>HHEsts!F25/1000</f>
        <v>35.3</v>
      </c>
      <c r="E87" s="28">
        <f>HHEsts!G25/1000</f>
        <v>35.5</v>
      </c>
      <c r="F87" s="28">
        <f>HHEsts!H25/1000</f>
        <v>35.8</v>
      </c>
      <c r="G87" s="28">
        <f>HHEsts!I25/1000</f>
        <v>36.13</v>
      </c>
      <c r="H87" s="28">
        <f>HHEsts!J25/1000</f>
        <v>36.38086144339469</v>
      </c>
      <c r="I87" s="45">
        <f>SUM(C88:H88)/SUM(C87:H87)-1</f>
        <v>0.004439674464170151</v>
      </c>
      <c r="K87" s="28">
        <f>E87*1.1</f>
        <v>39.050000000000004</v>
      </c>
    </row>
    <row r="88" spans="2:11" ht="12.75">
      <c r="B88" t="s">
        <v>45</v>
      </c>
      <c r="C88" s="28">
        <f>CTaxOccDwell!B25</f>
        <v>35.289</v>
      </c>
      <c r="D88" s="28">
        <f>CTaxOccDwell!C25</f>
        <v>35.253</v>
      </c>
      <c r="E88" s="28">
        <f>CTaxOccDwell!D25</f>
        <v>35.754</v>
      </c>
      <c r="F88" s="28">
        <f>CTaxOccDwell!E25</f>
        <v>35.924</v>
      </c>
      <c r="G88" s="28">
        <f>CTaxOccDwell!F25</f>
        <v>36.247</v>
      </c>
      <c r="H88" s="28">
        <f>CTaxOccDwell!G25</f>
        <v>36.494</v>
      </c>
      <c r="K88" s="28">
        <f>E87/1.1</f>
        <v>32.27272727272727</v>
      </c>
    </row>
    <row r="89" spans="2:11" ht="12.75">
      <c r="B89" t="s">
        <v>47</v>
      </c>
      <c r="C89" s="28"/>
      <c r="D89" s="28"/>
      <c r="E89" s="28"/>
      <c r="F89" s="28"/>
      <c r="G89" s="28"/>
      <c r="H89" s="28">
        <f>O38/1000</f>
        <v>35.803</v>
      </c>
      <c r="K89" s="28"/>
    </row>
    <row r="90" spans="1:8" ht="12.75">
      <c r="A90" t="s">
        <v>24</v>
      </c>
      <c r="C90" s="28"/>
      <c r="D90" s="28"/>
      <c r="E90" s="28"/>
      <c r="F90" s="28"/>
      <c r="G90" s="28"/>
      <c r="H90" s="28"/>
    </row>
    <row r="91" spans="2:11" ht="12.75">
      <c r="B91" t="s">
        <v>44</v>
      </c>
      <c r="C91" s="28">
        <f>HHEsts!E26/1000</f>
        <v>57.7</v>
      </c>
      <c r="D91" s="28">
        <f>HHEsts!F26/1000</f>
        <v>58.1</v>
      </c>
      <c r="E91" s="28">
        <f>HHEsts!G26/1000</f>
        <v>58.5</v>
      </c>
      <c r="F91" s="28">
        <f>HHEsts!H26/1000</f>
        <v>58.9</v>
      </c>
      <c r="G91" s="28">
        <f>HHEsts!I26/1000</f>
        <v>59.33</v>
      </c>
      <c r="H91" s="28">
        <f>HHEsts!J26/1000</f>
        <v>59.58202491267568</v>
      </c>
      <c r="I91" s="45">
        <f>SUM(C92:H92)/SUM(C91:H91)-1</f>
        <v>0.003845296358907735</v>
      </c>
      <c r="K91" s="28">
        <f>E91*1.1</f>
        <v>64.35000000000001</v>
      </c>
    </row>
    <row r="92" spans="2:11" ht="12.75">
      <c r="B92" t="s">
        <v>45</v>
      </c>
      <c r="C92" s="28">
        <f>CTaxOccDwell!B26</f>
        <v>58.084</v>
      </c>
      <c r="D92" s="28">
        <f>CTaxOccDwell!C26</f>
        <v>58.519</v>
      </c>
      <c r="E92" s="28">
        <f>CTaxOccDwell!D26</f>
        <v>58.811</v>
      </c>
      <c r="F92" s="28">
        <f>CTaxOccDwell!E26</f>
        <v>59.119</v>
      </c>
      <c r="G92" s="28">
        <f>CTaxOccDwell!F26</f>
        <v>59.286</v>
      </c>
      <c r="H92" s="28">
        <f>CTaxOccDwell!G26</f>
        <v>59.647</v>
      </c>
      <c r="K92" s="28">
        <f>E91/1.1</f>
        <v>53.18181818181818</v>
      </c>
    </row>
    <row r="93" spans="2:11" ht="12.75">
      <c r="B93" t="s">
        <v>47</v>
      </c>
      <c r="C93" s="28"/>
      <c r="D93" s="28"/>
      <c r="E93" s="28"/>
      <c r="F93" s="28"/>
      <c r="G93" s="28"/>
      <c r="H93" s="28">
        <f>O40/1000</f>
        <v>58.726</v>
      </c>
      <c r="K93" s="28"/>
    </row>
    <row r="94" spans="1:8" ht="12.75">
      <c r="A94" t="s">
        <v>25</v>
      </c>
      <c r="C94" s="28"/>
      <c r="D94" s="28"/>
      <c r="E94" s="28"/>
      <c r="F94" s="28"/>
      <c r="G94" s="28"/>
      <c r="H94" s="28"/>
    </row>
    <row r="95" spans="2:11" ht="12.75">
      <c r="B95" t="s">
        <v>44</v>
      </c>
      <c r="C95" s="28">
        <f>HHEsts!E27/1000</f>
        <v>128.5</v>
      </c>
      <c r="D95" s="28">
        <f>HHEsts!F27/1000</f>
        <v>129.1</v>
      </c>
      <c r="E95" s="28">
        <f>HHEsts!G27/1000</f>
        <v>130.6</v>
      </c>
      <c r="F95" s="28">
        <f>HHEsts!H27/1000</f>
        <v>132.2</v>
      </c>
      <c r="G95" s="28">
        <f>HHEsts!I27/1000</f>
        <v>134.34</v>
      </c>
      <c r="H95" s="28">
        <f>HHEsts!J27/1000</f>
        <v>135.68898177689545</v>
      </c>
      <c r="I95" s="45">
        <f>SUM(C96:H96)/SUM(C95:H95)-1</f>
        <v>-0.0071479941995477025</v>
      </c>
      <c r="K95" s="28">
        <f>E95*1.1</f>
        <v>143.66</v>
      </c>
    </row>
    <row r="96" spans="2:11" ht="12.75">
      <c r="B96" t="s">
        <v>45</v>
      </c>
      <c r="C96" s="28">
        <f>CTaxOccDwell!B27</f>
        <v>128.55</v>
      </c>
      <c r="D96" s="28">
        <f>CTaxOccDwell!C27</f>
        <v>129.739</v>
      </c>
      <c r="E96" s="28">
        <f>CTaxOccDwell!D27</f>
        <v>129.816</v>
      </c>
      <c r="F96" s="28">
        <f>CTaxOccDwell!E27</f>
        <v>130.569</v>
      </c>
      <c r="G96" s="28">
        <f>CTaxOccDwell!F27</f>
        <v>132.326</v>
      </c>
      <c r="H96" s="28">
        <f>CTaxOccDwell!G27</f>
        <v>133.779</v>
      </c>
      <c r="K96" s="28">
        <f>E95/1.1</f>
        <v>118.72727272727272</v>
      </c>
    </row>
    <row r="97" spans="2:11" ht="12.75">
      <c r="B97" t="s">
        <v>47</v>
      </c>
      <c r="C97" s="28"/>
      <c r="D97" s="28"/>
      <c r="E97" s="28"/>
      <c r="F97" s="28"/>
      <c r="G97" s="28"/>
      <c r="H97" s="28">
        <f>O41/1000</f>
        <v>132.619</v>
      </c>
      <c r="K97" s="28"/>
    </row>
    <row r="98" spans="1:8" ht="12.75">
      <c r="A98" t="s">
        <v>39</v>
      </c>
      <c r="C98" s="28"/>
      <c r="D98" s="28"/>
      <c r="E98" s="28"/>
      <c r="F98" s="28"/>
      <c r="G98" s="28"/>
      <c r="H98" s="28"/>
    </row>
    <row r="99" spans="2:11" ht="12.75">
      <c r="B99" t="s">
        <v>44</v>
      </c>
      <c r="C99" s="28">
        <f>HHEsts!E28/1000</f>
        <v>8.1</v>
      </c>
      <c r="D99" s="28">
        <f>HHEsts!F28/1000</f>
        <v>8.1</v>
      </c>
      <c r="E99" s="28">
        <f>HHEsts!G28/1000</f>
        <v>8.2</v>
      </c>
      <c r="F99" s="28">
        <f>HHEsts!H28/1000</f>
        <v>8.2</v>
      </c>
      <c r="G99" s="28">
        <f>HHEsts!I28/1000</f>
        <v>8.24</v>
      </c>
      <c r="H99" s="28">
        <f>HHEsts!J28/1000</f>
        <v>8.426032469771254</v>
      </c>
      <c r="I99" s="45">
        <f>SUM(C100:H100)/SUM(C99:H99)-1</f>
        <v>0.016258007598241697</v>
      </c>
      <c r="K99" s="28">
        <f>E99*1.1</f>
        <v>9.02</v>
      </c>
    </row>
    <row r="100" spans="2:11" ht="12.75">
      <c r="B100" t="s">
        <v>45</v>
      </c>
      <c r="C100" s="28">
        <f>CTaxOccDwell!B28</f>
        <v>8.3</v>
      </c>
      <c r="D100" s="28">
        <f>CTaxOccDwell!C28</f>
        <v>8.303</v>
      </c>
      <c r="E100" s="28">
        <f>CTaxOccDwell!D28</f>
        <v>8.347</v>
      </c>
      <c r="F100" s="28">
        <f>CTaxOccDwell!E28</f>
        <v>8.368</v>
      </c>
      <c r="G100" s="28">
        <f>CTaxOccDwell!F28</f>
        <v>8.366</v>
      </c>
      <c r="H100" s="28">
        <f>CTaxOccDwell!G28</f>
        <v>8.383</v>
      </c>
      <c r="K100" s="28">
        <f>E99/1.1</f>
        <v>7.454545454545453</v>
      </c>
    </row>
    <row r="101" spans="2:11" ht="12.75">
      <c r="B101" t="s">
        <v>47</v>
      </c>
      <c r="C101" s="28"/>
      <c r="D101" s="28"/>
      <c r="E101" s="28"/>
      <c r="F101" s="28"/>
      <c r="G101" s="28"/>
      <c r="H101" s="28">
        <f>O42/1000</f>
        <v>8.342</v>
      </c>
      <c r="K101" s="28"/>
    </row>
    <row r="102" spans="1:8" ht="12.75">
      <c r="A102" t="s">
        <v>27</v>
      </c>
      <c r="C102" s="28"/>
      <c r="D102" s="28"/>
      <c r="E102" s="28"/>
      <c r="F102" s="28"/>
      <c r="G102" s="28"/>
      <c r="H102" s="28"/>
    </row>
    <row r="103" spans="2:11" ht="12.75">
      <c r="B103" t="s">
        <v>44</v>
      </c>
      <c r="C103" s="28">
        <f>HHEsts!E29/1000</f>
        <v>55</v>
      </c>
      <c r="D103" s="28">
        <f>HHEsts!F29/1000</f>
        <v>55.7</v>
      </c>
      <c r="E103" s="28">
        <f>HHEsts!G29/1000</f>
        <v>56.3</v>
      </c>
      <c r="F103" s="28">
        <f>HHEsts!H29/1000</f>
        <v>57.1</v>
      </c>
      <c r="G103" s="28">
        <f>HHEsts!I29/1000</f>
        <v>57.48</v>
      </c>
      <c r="H103" s="28">
        <f>HHEsts!J29/1000</f>
        <v>58.06101460276061</v>
      </c>
      <c r="I103" s="45">
        <f>SUM(C104:H104)/SUM(C103:H103)-1</f>
        <v>0.009562995214338788</v>
      </c>
      <c r="K103" s="28">
        <f>E103*1.1</f>
        <v>61.93</v>
      </c>
    </row>
    <row r="104" spans="2:11" ht="12.75">
      <c r="B104" t="s">
        <v>45</v>
      </c>
      <c r="C104" s="28">
        <f>CTaxOccDwell!B29</f>
        <v>55.266</v>
      </c>
      <c r="D104" s="28">
        <f>CTaxOccDwell!C29</f>
        <v>56.282</v>
      </c>
      <c r="E104" s="28">
        <f>CTaxOccDwell!D29</f>
        <v>56.958</v>
      </c>
      <c r="F104" s="28">
        <f>CTaxOccDwell!E29</f>
        <v>57.775</v>
      </c>
      <c r="G104" s="28">
        <f>CTaxOccDwell!F29</f>
        <v>58.16</v>
      </c>
      <c r="H104" s="28">
        <f>CTaxOccDwell!G29</f>
        <v>58.448</v>
      </c>
      <c r="K104" s="28">
        <f>E103/1.1</f>
        <v>51.18181818181817</v>
      </c>
    </row>
    <row r="105" spans="2:11" ht="12.75">
      <c r="B105" t="s">
        <v>47</v>
      </c>
      <c r="C105" s="28"/>
      <c r="D105" s="28"/>
      <c r="E105" s="28"/>
      <c r="F105" s="28"/>
      <c r="G105" s="28"/>
      <c r="H105" s="28">
        <f>O44/1000</f>
        <v>58.323</v>
      </c>
      <c r="K105" s="28"/>
    </row>
    <row r="106" spans="1:8" ht="12.75">
      <c r="A106" t="s">
        <v>28</v>
      </c>
      <c r="C106" s="28"/>
      <c r="D106" s="28"/>
      <c r="E106" s="28"/>
      <c r="F106" s="28"/>
      <c r="G106" s="28"/>
      <c r="H106" s="28"/>
    </row>
    <row r="107" spans="2:11" ht="12.75">
      <c r="B107" t="s">
        <v>44</v>
      </c>
      <c r="C107" s="28">
        <f>HHEsts!E30/1000</f>
        <v>75.1</v>
      </c>
      <c r="D107" s="28">
        <f>HHEsts!F30/1000</f>
        <v>75.8</v>
      </c>
      <c r="E107" s="28">
        <f>HHEsts!G30/1000</f>
        <v>76.4</v>
      </c>
      <c r="F107" s="28">
        <f>HHEsts!H30/1000</f>
        <v>76.9</v>
      </c>
      <c r="G107" s="28">
        <f>HHEsts!I30/1000</f>
        <v>77.28</v>
      </c>
      <c r="H107" s="28">
        <f>HHEsts!J30/1000</f>
        <v>76.50332530115325</v>
      </c>
      <c r="I107" s="45">
        <f>SUM(C108:H108)/SUM(C107:H107)-1</f>
        <v>0.002545233929816426</v>
      </c>
      <c r="K107" s="28">
        <f>E107*1.1</f>
        <v>84.04</v>
      </c>
    </row>
    <row r="108" spans="2:11" ht="12.75">
      <c r="B108" t="s">
        <v>45</v>
      </c>
      <c r="C108" s="28">
        <f>CTaxOccDwell!B30</f>
        <v>75.759</v>
      </c>
      <c r="D108" s="28">
        <f>CTaxOccDwell!C30</f>
        <v>76.576</v>
      </c>
      <c r="E108" s="28">
        <f>CTaxOccDwell!D30</f>
        <v>77.058</v>
      </c>
      <c r="F108" s="28">
        <f>CTaxOccDwell!E30</f>
        <v>76.774</v>
      </c>
      <c r="G108" s="28">
        <f>CTaxOccDwell!F30</f>
        <v>76.645</v>
      </c>
      <c r="H108" s="28">
        <f>CTaxOccDwell!G30</f>
        <v>76.337</v>
      </c>
      <c r="I108" s="28"/>
      <c r="K108" s="28">
        <f>E107/1.1</f>
        <v>69.45454545454545</v>
      </c>
    </row>
    <row r="109" spans="2:11" ht="12.75">
      <c r="B109" t="s">
        <v>47</v>
      </c>
      <c r="C109" s="28"/>
      <c r="D109" s="28"/>
      <c r="E109" s="28"/>
      <c r="F109" s="28"/>
      <c r="G109" s="28"/>
      <c r="H109" s="28">
        <f>O45/1000</f>
        <v>75.355</v>
      </c>
      <c r="I109" s="28"/>
      <c r="K109" s="28"/>
    </row>
    <row r="110" spans="1:8" ht="12.75">
      <c r="A110" t="s">
        <v>40</v>
      </c>
      <c r="C110" s="28"/>
      <c r="D110" s="28"/>
      <c r="E110" s="28"/>
      <c r="F110" s="28"/>
      <c r="G110" s="28"/>
      <c r="H110" s="28"/>
    </row>
    <row r="111" spans="2:11" ht="12.75">
      <c r="B111" t="s">
        <v>44</v>
      </c>
      <c r="C111" s="28">
        <f>HHEsts!E31/1000</f>
        <v>44.9</v>
      </c>
      <c r="D111" s="28">
        <f>HHEsts!F31/1000</f>
        <v>45.4</v>
      </c>
      <c r="E111" s="28">
        <f>HHEsts!G31/1000</f>
        <v>45.7</v>
      </c>
      <c r="F111" s="28">
        <f>HHEsts!H31/1000</f>
        <v>46.1</v>
      </c>
      <c r="G111" s="28">
        <f>HHEsts!I31/1000</f>
        <v>46.48</v>
      </c>
      <c r="H111" s="28">
        <f>HHEsts!J31/1000</f>
        <v>46.693286615332575</v>
      </c>
      <c r="I111" s="45">
        <f>SUM(C112:H112)/SUM(C111:H111)-1</f>
        <v>0.02508312182982042</v>
      </c>
      <c r="K111" s="28">
        <f>E111*1.1</f>
        <v>50.27000000000001</v>
      </c>
    </row>
    <row r="112" spans="2:11" ht="12.75">
      <c r="B112" t="s">
        <v>45</v>
      </c>
      <c r="C112" s="28">
        <f>CTaxOccDwell!B31</f>
        <v>46.107</v>
      </c>
      <c r="D112" s="28">
        <f>CTaxOccDwell!C31</f>
        <v>46.421</v>
      </c>
      <c r="E112" s="28">
        <f>CTaxOccDwell!D31</f>
        <v>46.98</v>
      </c>
      <c r="F112" s="28">
        <f>CTaxOccDwell!E31</f>
        <v>47.151</v>
      </c>
      <c r="G112" s="28">
        <f>CTaxOccDwell!F31</f>
        <v>47.642</v>
      </c>
      <c r="H112" s="28">
        <f>CTaxOccDwell!G31</f>
        <v>47.877</v>
      </c>
      <c r="I112" s="28"/>
      <c r="K112" s="28">
        <f>E111/1.1</f>
        <v>41.54545454545455</v>
      </c>
    </row>
    <row r="113" spans="2:11" ht="12.75">
      <c r="B113" t="s">
        <v>47</v>
      </c>
      <c r="C113" s="28"/>
      <c r="D113" s="28"/>
      <c r="E113" s="28"/>
      <c r="F113" s="28"/>
      <c r="G113" s="28"/>
      <c r="H113" s="28">
        <f>O46/1000</f>
        <v>47.371</v>
      </c>
      <c r="I113" s="28"/>
      <c r="K113" s="28"/>
    </row>
    <row r="114" spans="1:8" ht="12.75">
      <c r="A114" t="s">
        <v>41</v>
      </c>
      <c r="C114" s="28"/>
      <c r="D114" s="28"/>
      <c r="E114" s="28"/>
      <c r="F114" s="28"/>
      <c r="G114" s="28"/>
      <c r="H114" s="28"/>
    </row>
    <row r="115" spans="2:11" ht="12.75">
      <c r="B115" t="s">
        <v>44</v>
      </c>
      <c r="C115" s="28">
        <f>HHEsts!E32/1000</f>
        <v>8.9</v>
      </c>
      <c r="D115" s="28">
        <f>HHEsts!F32/1000</f>
        <v>8.9</v>
      </c>
      <c r="E115" s="28">
        <f>HHEsts!G32/1000</f>
        <v>9</v>
      </c>
      <c r="F115" s="28">
        <f>HHEsts!H32/1000</f>
        <v>9</v>
      </c>
      <c r="G115" s="28">
        <f>HHEsts!I32/1000</f>
        <v>9.28</v>
      </c>
      <c r="H115" s="28">
        <f>HHEsts!J32/1000</f>
        <v>9.321325007644978</v>
      </c>
      <c r="I115" s="45">
        <f>SUM(C116:H116)/SUM(C115:H115)-1</f>
        <v>-0.00427057627019789</v>
      </c>
      <c r="K115" s="28">
        <f>E115*1.1</f>
        <v>9.9</v>
      </c>
    </row>
    <row r="116" spans="2:11" ht="12.75">
      <c r="B116" t="s">
        <v>45</v>
      </c>
      <c r="C116" s="28">
        <f>CTaxOccDwell!B32</f>
        <v>8.944</v>
      </c>
      <c r="D116" s="28">
        <f>CTaxOccDwell!C32</f>
        <v>8.994</v>
      </c>
      <c r="E116" s="28">
        <f>CTaxOccDwell!D32</f>
        <v>9.047</v>
      </c>
      <c r="F116" s="28">
        <f>CTaxOccDwell!E32</f>
        <v>9.031</v>
      </c>
      <c r="G116" s="28">
        <f>CTaxOccDwell!F32</f>
        <v>9.033</v>
      </c>
      <c r="H116" s="28">
        <f>CTaxOccDwell!G32</f>
        <v>9.12</v>
      </c>
      <c r="K116" s="28">
        <f>E115/1.1</f>
        <v>8.181818181818182</v>
      </c>
    </row>
    <row r="117" spans="2:11" ht="12.75">
      <c r="B117" t="s">
        <v>47</v>
      </c>
      <c r="C117" s="28"/>
      <c r="D117" s="28"/>
      <c r="E117" s="28"/>
      <c r="F117" s="28"/>
      <c r="G117" s="28"/>
      <c r="H117" s="28">
        <f>O48/1000</f>
        <v>9.111</v>
      </c>
      <c r="K117" s="28"/>
    </row>
    <row r="118" spans="1:8" ht="12.75">
      <c r="A118" t="s">
        <v>31</v>
      </c>
      <c r="C118" s="28"/>
      <c r="D118" s="28"/>
      <c r="E118" s="28"/>
      <c r="F118" s="28"/>
      <c r="G118" s="28"/>
      <c r="H118" s="28"/>
    </row>
    <row r="119" spans="2:11" ht="12.75">
      <c r="B119" t="s">
        <v>44</v>
      </c>
      <c r="C119" s="28">
        <f>HHEsts!E33/1000</f>
        <v>47.6</v>
      </c>
      <c r="D119" s="28">
        <f>HHEsts!F33/1000</f>
        <v>47.9</v>
      </c>
      <c r="E119" s="28">
        <f>HHEsts!G33/1000</f>
        <v>48.2</v>
      </c>
      <c r="F119" s="28">
        <f>HHEsts!H33/1000</f>
        <v>48.6</v>
      </c>
      <c r="G119" s="28">
        <f>HHEsts!I33/1000</f>
        <v>48.82</v>
      </c>
      <c r="H119" s="28">
        <f>HHEsts!J33/1000</f>
        <v>49.29993160984374</v>
      </c>
      <c r="I119" s="45">
        <f>SUM(C120:H120)/SUM(C119:H119)-1</f>
        <v>0.002820289866525494</v>
      </c>
      <c r="K119" s="28">
        <f>E119*1.1</f>
        <v>53.02000000000001</v>
      </c>
    </row>
    <row r="120" spans="2:11" ht="12.75">
      <c r="B120" t="s">
        <v>45</v>
      </c>
      <c r="C120" s="28">
        <f>CTaxOccDwell!B33</f>
        <v>47.687</v>
      </c>
      <c r="D120" s="28">
        <f>CTaxOccDwell!C33</f>
        <v>48.129</v>
      </c>
      <c r="E120" s="28">
        <f>CTaxOccDwell!D33</f>
        <v>48.324</v>
      </c>
      <c r="F120" s="28">
        <f>CTaxOccDwell!E33</f>
        <v>48.719</v>
      </c>
      <c r="G120" s="28">
        <f>CTaxOccDwell!F33</f>
        <v>49.075</v>
      </c>
      <c r="H120" s="28">
        <f>CTaxOccDwell!G33</f>
        <v>49.305</v>
      </c>
      <c r="K120" s="28">
        <f>E119/1.1</f>
        <v>43.81818181818182</v>
      </c>
    </row>
    <row r="121" spans="2:11" ht="12.75">
      <c r="B121" t="s">
        <v>47</v>
      </c>
      <c r="C121" s="28"/>
      <c r="D121" s="28"/>
      <c r="E121" s="28"/>
      <c r="F121" s="28"/>
      <c r="G121" s="28"/>
      <c r="H121" s="28">
        <f>O49/1000</f>
        <v>48.748</v>
      </c>
      <c r="K121" s="28"/>
    </row>
    <row r="122" spans="1:8" ht="12.75">
      <c r="A122" t="s">
        <v>32</v>
      </c>
      <c r="C122" s="28"/>
      <c r="D122" s="28"/>
      <c r="E122" s="28"/>
      <c r="F122" s="28"/>
      <c r="G122" s="28"/>
      <c r="H122" s="28"/>
    </row>
    <row r="123" spans="2:11" ht="12.75">
      <c r="B123" t="s">
        <v>44</v>
      </c>
      <c r="C123" s="28">
        <f>HHEsts!E34/1000</f>
        <v>122.3</v>
      </c>
      <c r="D123" s="28">
        <f>HHEsts!F34/1000</f>
        <v>123.4</v>
      </c>
      <c r="E123" s="28">
        <f>HHEsts!G34/1000</f>
        <v>124.2</v>
      </c>
      <c r="F123" s="28">
        <f>HHEsts!H34/1000</f>
        <v>125.3</v>
      </c>
      <c r="G123" s="28">
        <f>HHEsts!I34/1000</f>
        <v>126.19</v>
      </c>
      <c r="H123" s="28">
        <f>HHEsts!J34/1000</f>
        <v>127.43655858745899</v>
      </c>
      <c r="I123" s="45">
        <f>SUM(C124:H124)/SUM(C123:H123)-1</f>
        <v>0.00594856226913687</v>
      </c>
      <c r="K123" s="28">
        <f>E123*1.1</f>
        <v>136.62</v>
      </c>
    </row>
    <row r="124" spans="2:11" ht="12.75">
      <c r="B124" t="s">
        <v>45</v>
      </c>
      <c r="C124" s="28">
        <f>CTaxOccDwell!B34</f>
        <v>122.861</v>
      </c>
      <c r="D124" s="28">
        <f>CTaxOccDwell!C34</f>
        <v>123.632</v>
      </c>
      <c r="E124" s="28">
        <f>CTaxOccDwell!D34</f>
        <v>124.099</v>
      </c>
      <c r="F124" s="28">
        <f>CTaxOccDwell!E34</f>
        <v>126.069</v>
      </c>
      <c r="G124" s="28">
        <f>CTaxOccDwell!F34</f>
        <v>127.781</v>
      </c>
      <c r="H124" s="28">
        <f>CTaxOccDwell!G34</f>
        <v>128.839</v>
      </c>
      <c r="K124" s="28">
        <f>E123/1.1</f>
        <v>112.9090909090909</v>
      </c>
    </row>
    <row r="125" spans="2:11" ht="12.75">
      <c r="B125" t="s">
        <v>47</v>
      </c>
      <c r="C125" s="28"/>
      <c r="D125" s="28"/>
      <c r="E125" s="28"/>
      <c r="F125" s="28"/>
      <c r="G125" s="28"/>
      <c r="H125" s="28">
        <f>O50/1000</f>
        <v>126.496</v>
      </c>
      <c r="K125" s="28"/>
    </row>
    <row r="126" spans="1:8" ht="12.75">
      <c r="A126" t="s">
        <v>33</v>
      </c>
      <c r="C126" s="28"/>
      <c r="D126" s="28"/>
      <c r="E126" s="28"/>
      <c r="F126" s="28"/>
      <c r="G126" s="28"/>
      <c r="H126" s="28"/>
    </row>
    <row r="127" spans="2:11" ht="12.75">
      <c r="B127" t="s">
        <v>44</v>
      </c>
      <c r="C127" s="28">
        <f>HHEsts!E35/1000</f>
        <v>33.1</v>
      </c>
      <c r="D127" s="28">
        <f>HHEsts!F35/1000</f>
        <v>33.4</v>
      </c>
      <c r="E127" s="28">
        <f>HHEsts!G35/1000</f>
        <v>33.9</v>
      </c>
      <c r="F127" s="28">
        <f>HHEsts!H35/1000</f>
        <v>34</v>
      </c>
      <c r="G127" s="28">
        <f>HHEsts!I35/1000</f>
        <v>34.53</v>
      </c>
      <c r="H127" s="28">
        <f>HHEsts!J35/1000</f>
        <v>34.8364530908788</v>
      </c>
      <c r="I127" s="45">
        <f>SUM(C128:H128)/SUM(C127:H127)-1</f>
        <v>0.005126196649530623</v>
      </c>
      <c r="K127" s="28">
        <f>E127*1.1</f>
        <v>37.29</v>
      </c>
    </row>
    <row r="128" spans="2:11" ht="12.75">
      <c r="B128" t="s">
        <v>45</v>
      </c>
      <c r="C128" s="28">
        <f>CTaxOccDwell!B35</f>
        <v>33.036</v>
      </c>
      <c r="D128" s="28">
        <f>CTaxOccDwell!C35</f>
        <v>33.497</v>
      </c>
      <c r="E128" s="28">
        <f>CTaxOccDwell!D35</f>
        <v>33.999</v>
      </c>
      <c r="F128" s="28">
        <f>CTaxOccDwell!E35</f>
        <v>34.407</v>
      </c>
      <c r="G128" s="28">
        <f>CTaxOccDwell!F35</f>
        <v>34.717</v>
      </c>
      <c r="H128" s="28">
        <f>CTaxOccDwell!G35</f>
        <v>35.155</v>
      </c>
      <c r="K128" s="28">
        <f>E127/1.1</f>
        <v>30.818181818181813</v>
      </c>
    </row>
    <row r="129" spans="2:11" ht="12.75">
      <c r="B129" t="s">
        <v>47</v>
      </c>
      <c r="C129" s="28"/>
      <c r="D129" s="28"/>
      <c r="E129" s="28"/>
      <c r="F129" s="28"/>
      <c r="G129" s="28"/>
      <c r="H129" s="28">
        <f>O52/1000</f>
        <v>35.508</v>
      </c>
      <c r="K129" s="28"/>
    </row>
    <row r="130" spans="1:8" ht="12.75">
      <c r="A130" t="s">
        <v>34</v>
      </c>
      <c r="C130" s="28"/>
      <c r="D130" s="28"/>
      <c r="E130" s="28"/>
      <c r="F130" s="28"/>
      <c r="G130" s="28"/>
      <c r="H130" s="28"/>
    </row>
    <row r="131" spans="2:11" ht="12.75">
      <c r="B131" t="s">
        <v>44</v>
      </c>
      <c r="C131" s="28">
        <f>HHEsts!E36/1000</f>
        <v>40.4</v>
      </c>
      <c r="D131" s="28">
        <f>HHEsts!F36/1000</f>
        <v>41.6</v>
      </c>
      <c r="E131" s="28">
        <f>HHEsts!G36/1000</f>
        <v>41.8</v>
      </c>
      <c r="F131" s="28">
        <f>HHEsts!H36/1000</f>
        <v>41.6</v>
      </c>
      <c r="G131" s="28">
        <f>HHEsts!I36/1000</f>
        <v>41.83</v>
      </c>
      <c r="H131" s="28">
        <f>HHEsts!J36/1000</f>
        <v>41.07908072907244</v>
      </c>
      <c r="I131" s="45">
        <f>SUM(C132:H132)/SUM(C131:H131)-1</f>
        <v>0.015089739206983532</v>
      </c>
      <c r="K131" s="28">
        <f>E131*1.1</f>
        <v>45.980000000000004</v>
      </c>
    </row>
    <row r="132" spans="2:11" ht="12.75">
      <c r="B132" t="s">
        <v>45</v>
      </c>
      <c r="C132" s="28">
        <f>CTaxOccDwell!B36</f>
        <v>41.625</v>
      </c>
      <c r="D132" s="28">
        <f>CTaxOccDwell!C36</f>
        <v>42.096</v>
      </c>
      <c r="E132" s="28">
        <f>CTaxOccDwell!D36</f>
        <v>42.439</v>
      </c>
      <c r="F132" s="28">
        <f>CTaxOccDwell!E36</f>
        <v>41.811</v>
      </c>
      <c r="G132" s="28">
        <f>CTaxOccDwell!F36</f>
        <v>41.83</v>
      </c>
      <c r="H132" s="28">
        <f>CTaxOccDwell!G36</f>
        <v>42.255</v>
      </c>
      <c r="K132" s="28">
        <f>E131/1.1</f>
        <v>37.99999999999999</v>
      </c>
    </row>
    <row r="133" spans="2:11" ht="12.75">
      <c r="B133" t="s">
        <v>47</v>
      </c>
      <c r="C133" s="28"/>
      <c r="D133" s="28"/>
      <c r="E133" s="28"/>
      <c r="F133" s="28"/>
      <c r="G133" s="28"/>
      <c r="H133" s="28">
        <f>O53/1000</f>
        <v>40.781</v>
      </c>
      <c r="K133" s="28"/>
    </row>
    <row r="134" spans="1:8" ht="12.75">
      <c r="A134" t="s">
        <v>35</v>
      </c>
      <c r="C134" s="28"/>
      <c r="D134" s="28"/>
      <c r="E134" s="28"/>
      <c r="F134" s="28"/>
      <c r="G134" s="28"/>
      <c r="H134" s="28"/>
    </row>
    <row r="135" spans="2:11" ht="12.75">
      <c r="B135" t="s">
        <v>44</v>
      </c>
      <c r="C135" s="28">
        <f>HHEsts!E37/1000</f>
        <v>60.3</v>
      </c>
      <c r="D135" s="28">
        <f>HHEsts!F37/1000</f>
        <v>61</v>
      </c>
      <c r="E135" s="28">
        <f>HHEsts!G37/1000</f>
        <v>62.4</v>
      </c>
      <c r="F135" s="28">
        <f>HHEsts!H37/1000</f>
        <v>63.4</v>
      </c>
      <c r="G135" s="28">
        <f>HHEsts!I37/1000</f>
        <v>64.55</v>
      </c>
      <c r="H135" s="28">
        <f>HHEsts!J37/1000</f>
        <v>65.8960640029529</v>
      </c>
      <c r="I135" s="45">
        <f>SUM(C136:H136)/SUM(C135:H135)-1</f>
        <v>-0.006899989832584996</v>
      </c>
      <c r="K135" s="28">
        <f>E135*1.1</f>
        <v>68.64</v>
      </c>
    </row>
    <row r="136" spans="2:11" ht="12.75">
      <c r="B136" t="s">
        <v>45</v>
      </c>
      <c r="C136" s="28">
        <f>CTaxOccDwell!B37</f>
        <v>59.583</v>
      </c>
      <c r="D136" s="28">
        <f>CTaxOccDwell!C37</f>
        <v>60.604</v>
      </c>
      <c r="E136" s="28">
        <f>CTaxOccDwell!D37</f>
        <v>62.134</v>
      </c>
      <c r="F136" s="28">
        <f>CTaxOccDwell!E37</f>
        <v>63.035</v>
      </c>
      <c r="G136" s="28">
        <f>CTaxOccDwell!F37</f>
        <v>64.215</v>
      </c>
      <c r="H136" s="28">
        <f>CTaxOccDwell!G37</f>
        <v>65.37</v>
      </c>
      <c r="K136" s="28">
        <f>E135/1.1</f>
        <v>56.72727272727272</v>
      </c>
    </row>
    <row r="137" spans="2:8" ht="12.75">
      <c r="B137" t="s">
        <v>47</v>
      </c>
      <c r="C137" s="28"/>
      <c r="D137" s="28"/>
      <c r="E137" s="28"/>
      <c r="F137" s="28"/>
      <c r="G137" s="28"/>
      <c r="H137" s="28">
        <f>O54/1000</f>
        <v>64.896</v>
      </c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  <row r="227" spans="3:8" ht="12.75">
      <c r="C227" s="28"/>
      <c r="D227" s="28"/>
      <c r="E227" s="28"/>
      <c r="F227" s="28"/>
      <c r="G227" s="28"/>
      <c r="H227" s="28"/>
    </row>
    <row r="228" spans="3:8" ht="12.75">
      <c r="C228" s="28"/>
      <c r="D228" s="28"/>
      <c r="E228" s="28"/>
      <c r="F228" s="28"/>
      <c r="G228" s="28"/>
      <c r="H228" s="28"/>
    </row>
    <row r="229" spans="3:8" ht="12.75">
      <c r="C229" s="28"/>
      <c r="D229" s="28"/>
      <c r="E229" s="28"/>
      <c r="F229" s="28"/>
      <c r="G229" s="28"/>
      <c r="H229" s="28"/>
    </row>
    <row r="230" spans="3:8" ht="12.75">
      <c r="C230" s="28"/>
      <c r="D230" s="28"/>
      <c r="E230" s="28"/>
      <c r="F230" s="28"/>
      <c r="G230" s="28"/>
      <c r="H230" s="28"/>
    </row>
    <row r="231" spans="3:8" ht="12.75">
      <c r="C231" s="28"/>
      <c r="D231" s="28"/>
      <c r="E231" s="28"/>
      <c r="F231" s="28"/>
      <c r="G231" s="28"/>
      <c r="H231" s="28"/>
    </row>
    <row r="232" spans="3:8" ht="12.75">
      <c r="C232" s="28"/>
      <c r="D232" s="28"/>
      <c r="E232" s="28"/>
      <c r="F232" s="28"/>
      <c r="G232" s="28"/>
      <c r="H232" s="28"/>
    </row>
    <row r="233" spans="3:8" ht="12.75">
      <c r="C233" s="28"/>
      <c r="D233" s="28"/>
      <c r="E233" s="28"/>
      <c r="F233" s="28"/>
      <c r="G233" s="28"/>
      <c r="H233" s="28"/>
    </row>
    <row r="234" spans="3:8" ht="12.75">
      <c r="C234" s="28"/>
      <c r="D234" s="28"/>
      <c r="E234" s="28"/>
      <c r="F234" s="28"/>
      <c r="G234" s="28"/>
      <c r="H234" s="28"/>
    </row>
    <row r="235" spans="3:8" ht="12.75">
      <c r="C235" s="28"/>
      <c r="D235" s="28"/>
      <c r="E235" s="28"/>
      <c r="F235" s="28"/>
      <c r="G235" s="28"/>
      <c r="H235" s="28"/>
    </row>
    <row r="236" spans="3:8" ht="12.75">
      <c r="C236" s="28"/>
      <c r="D236" s="28"/>
      <c r="E236" s="28"/>
      <c r="F236" s="28"/>
      <c r="G236" s="28"/>
      <c r="H236" s="28"/>
    </row>
    <row r="237" spans="3:8" ht="12.75">
      <c r="C237" s="28"/>
      <c r="D237" s="28"/>
      <c r="E237" s="28"/>
      <c r="F237" s="28"/>
      <c r="G237" s="28"/>
      <c r="H237" s="28"/>
    </row>
    <row r="238" spans="3:8" ht="12.75">
      <c r="C238" s="28"/>
      <c r="D238" s="28"/>
      <c r="E238" s="28"/>
      <c r="F238" s="28"/>
      <c r="G238" s="28"/>
      <c r="H238" s="28"/>
    </row>
    <row r="239" spans="3:8" ht="12.75">
      <c r="C239" s="28"/>
      <c r="D239" s="28"/>
      <c r="E239" s="28"/>
      <c r="F239" s="28"/>
      <c r="G239" s="28"/>
      <c r="H239" s="28"/>
    </row>
    <row r="240" spans="3:8" ht="12.75">
      <c r="C240" s="28"/>
      <c r="D240" s="28"/>
      <c r="E240" s="28"/>
      <c r="F240" s="28"/>
      <c r="G240" s="28"/>
      <c r="H240" s="28"/>
    </row>
    <row r="241" spans="3:8" ht="12.75">
      <c r="C241" s="28"/>
      <c r="D241" s="28"/>
      <c r="E241" s="28"/>
      <c r="F241" s="28"/>
      <c r="G241" s="28"/>
      <c r="H241" s="28"/>
    </row>
    <row r="242" spans="3:8" ht="12.75">
      <c r="C242" s="28"/>
      <c r="D242" s="28"/>
      <c r="E242" s="28"/>
      <c r="F242" s="28"/>
      <c r="G242" s="28"/>
      <c r="H242" s="28"/>
    </row>
    <row r="243" spans="3:8" ht="12.75">
      <c r="C243" s="28"/>
      <c r="D243" s="28"/>
      <c r="E243" s="28"/>
      <c r="F243" s="28"/>
      <c r="G243" s="28"/>
      <c r="H243" s="28"/>
    </row>
    <row r="244" spans="3:8" ht="12.75">
      <c r="C244" s="28"/>
      <c r="D244" s="28"/>
      <c r="E244" s="28"/>
      <c r="F244" s="28"/>
      <c r="G244" s="28"/>
      <c r="H244" s="28"/>
    </row>
    <row r="245" spans="3:8" ht="12.75">
      <c r="C245" s="28"/>
      <c r="D245" s="28"/>
      <c r="E245" s="28"/>
      <c r="F245" s="28"/>
      <c r="G245" s="28"/>
      <c r="H245" s="28"/>
    </row>
    <row r="246" spans="3:8" ht="12.75">
      <c r="C246" s="28"/>
      <c r="D246" s="28"/>
      <c r="E246" s="28"/>
      <c r="F246" s="28"/>
      <c r="G246" s="28"/>
      <c r="H246" s="28"/>
    </row>
    <row r="247" spans="3:8" ht="12.75">
      <c r="C247" s="28"/>
      <c r="D247" s="28"/>
      <c r="E247" s="28"/>
      <c r="F247" s="28"/>
      <c r="G247" s="28"/>
      <c r="H247" s="28"/>
    </row>
    <row r="248" spans="3:8" ht="12.75">
      <c r="C248" s="28"/>
      <c r="D248" s="28"/>
      <c r="E248" s="28"/>
      <c r="F248" s="28"/>
      <c r="G248" s="28"/>
      <c r="H248" s="28"/>
    </row>
    <row r="249" spans="3:8" ht="12.75">
      <c r="C249" s="28"/>
      <c r="D249" s="28"/>
      <c r="E249" s="28"/>
      <c r="F249" s="28"/>
      <c r="G249" s="28"/>
      <c r="H249" s="28"/>
    </row>
    <row r="250" spans="3:8" ht="12.75">
      <c r="C250" s="28"/>
      <c r="D250" s="28"/>
      <c r="E250" s="28"/>
      <c r="F250" s="28"/>
      <c r="G250" s="28"/>
      <c r="H250" s="28"/>
    </row>
    <row r="251" spans="3:8" ht="12.75">
      <c r="C251" s="28"/>
      <c r="D251" s="28"/>
      <c r="E251" s="28"/>
      <c r="F251" s="28"/>
      <c r="G251" s="28"/>
      <c r="H251" s="28"/>
    </row>
    <row r="252" spans="3:8" ht="12.75">
      <c r="C252" s="28"/>
      <c r="D252" s="28"/>
      <c r="E252" s="28"/>
      <c r="F252" s="28"/>
      <c r="G252" s="28"/>
      <c r="H252" s="28"/>
    </row>
    <row r="253" spans="3:8" ht="12.75">
      <c r="C253" s="28"/>
      <c r="D253" s="28"/>
      <c r="E253" s="28"/>
      <c r="F253" s="28"/>
      <c r="G253" s="28"/>
      <c r="H253" s="28"/>
    </row>
    <row r="254" spans="3:8" ht="12.75">
      <c r="C254" s="28"/>
      <c r="D254" s="28"/>
      <c r="E254" s="28"/>
      <c r="F254" s="28"/>
      <c r="G254" s="28"/>
      <c r="H254" s="28"/>
    </row>
    <row r="255" spans="3:8" ht="12.75">
      <c r="C255" s="28"/>
      <c r="D255" s="28"/>
      <c r="E255" s="28"/>
      <c r="F255" s="28"/>
      <c r="G255" s="28"/>
      <c r="H255" s="28"/>
    </row>
    <row r="256" spans="3:8" ht="12.75">
      <c r="C256" s="28"/>
      <c r="D256" s="28"/>
      <c r="E256" s="28"/>
      <c r="F256" s="28"/>
      <c r="G256" s="28"/>
      <c r="H256" s="28"/>
    </row>
    <row r="257" spans="3:8" ht="12.75">
      <c r="C257" s="28"/>
      <c r="D257" s="28"/>
      <c r="E257" s="28"/>
      <c r="F257" s="28"/>
      <c r="G257" s="28"/>
      <c r="H257" s="28"/>
    </row>
    <row r="258" spans="3:8" ht="12.75">
      <c r="C258" s="28"/>
      <c r="D258" s="28"/>
      <c r="E258" s="28"/>
      <c r="F258" s="28"/>
      <c r="G258" s="28"/>
      <c r="H258" s="28"/>
    </row>
    <row r="259" spans="3:8" ht="12.75">
      <c r="C259" s="28"/>
      <c r="D259" s="28"/>
      <c r="E259" s="28"/>
      <c r="F259" s="28"/>
      <c r="G259" s="28"/>
      <c r="H259" s="28"/>
    </row>
    <row r="260" spans="3:8" ht="12.75">
      <c r="C260" s="28"/>
      <c r="D260" s="28"/>
      <c r="E260" s="28"/>
      <c r="F260" s="28"/>
      <c r="G260" s="28"/>
      <c r="H260" s="2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2"/>
  <headerFooter alignWithMargins="0">
    <oddHeader>&amp;LSCOTSTAT&amp;CHousehold Analyses Review Group&amp;RHARG 2003(1)
Annexe C
17&amp;Xth&amp;X April 2003</oddHeader>
    <oddFooter>&amp;C&amp;P o&amp;Of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L33" sqref="L33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9" width="13.7109375" style="0" customWidth="1"/>
    <col min="10" max="10" width="17.421875" style="0" customWidth="1"/>
  </cols>
  <sheetData>
    <row r="1" spans="1:4" ht="12.75">
      <c r="A1" s="1" t="s">
        <v>36</v>
      </c>
      <c r="B1" s="1"/>
      <c r="C1" s="1"/>
      <c r="D1" s="1"/>
    </row>
    <row r="2" ht="13.5" thickBot="1"/>
    <row r="3" spans="2:10" ht="13.5" thickBot="1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  <c r="I3" s="29" t="s">
        <v>46</v>
      </c>
      <c r="J3" s="30">
        <v>2001</v>
      </c>
    </row>
    <row r="4" spans="9:10" ht="12.75">
      <c r="I4" s="33"/>
      <c r="J4" s="33"/>
    </row>
    <row r="5" spans="1:10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  <c r="I5" s="31">
        <v>2203160</v>
      </c>
      <c r="J5" s="31">
        <v>2218595.6918115327</v>
      </c>
    </row>
    <row r="6" spans="1:10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  <c r="I6" s="32">
        <v>100870</v>
      </c>
      <c r="J6" s="32">
        <v>101121.65123845918</v>
      </c>
    </row>
    <row r="7" spans="1:10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  <c r="I7" s="32">
        <v>91320</v>
      </c>
      <c r="J7" s="32">
        <v>92095.41429913102</v>
      </c>
    </row>
    <row r="8" spans="1:10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  <c r="I8" s="32">
        <v>46920</v>
      </c>
      <c r="J8" s="32">
        <v>46806.37037792897</v>
      </c>
    </row>
    <row r="9" spans="1:10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  <c r="I9" s="32">
        <v>38320</v>
      </c>
      <c r="J9" s="32">
        <v>38489.50739387299</v>
      </c>
    </row>
    <row r="10" spans="1:10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  <c r="I10" s="32">
        <v>20630</v>
      </c>
      <c r="J10" s="32">
        <v>20690.16857511007</v>
      </c>
    </row>
    <row r="11" spans="1:10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  <c r="I11" s="32">
        <v>63700</v>
      </c>
      <c r="J11" s="32">
        <v>64076.76858227795</v>
      </c>
    </row>
    <row r="12" spans="1:10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  <c r="I12" s="32">
        <v>66980</v>
      </c>
      <c r="J12" s="32">
        <v>66980.86794596033</v>
      </c>
    </row>
    <row r="13" spans="1:10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  <c r="I13" s="32">
        <v>51080</v>
      </c>
      <c r="J13" s="32">
        <v>51351.57413535039</v>
      </c>
    </row>
    <row r="14" spans="1:10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  <c r="I14" s="32">
        <v>42110</v>
      </c>
      <c r="J14" s="32">
        <v>42198.016112589925</v>
      </c>
    </row>
    <row r="15" spans="1:10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  <c r="I15" s="32">
        <v>37890</v>
      </c>
      <c r="J15" s="32">
        <v>38305.74213444063</v>
      </c>
    </row>
    <row r="16" spans="1:10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  <c r="I16" s="32">
        <v>34530</v>
      </c>
      <c r="J16" s="32">
        <v>34693.17625422261</v>
      </c>
    </row>
    <row r="17" spans="1:10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  <c r="I17" s="32">
        <v>207390</v>
      </c>
      <c r="J17" s="32">
        <v>209760.45315653458</v>
      </c>
    </row>
    <row r="18" spans="1:10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  <c r="I18" s="32">
        <v>11670</v>
      </c>
      <c r="J18" s="32">
        <v>11700.881105386898</v>
      </c>
    </row>
    <row r="19" spans="1:10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  <c r="I19" s="32">
        <v>61840</v>
      </c>
      <c r="J19" s="32">
        <v>62287.220446427644</v>
      </c>
    </row>
    <row r="20" spans="1:10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  <c r="I20" s="32">
        <v>150750</v>
      </c>
      <c r="J20" s="32">
        <v>152103.89205610004</v>
      </c>
    </row>
    <row r="21" spans="1:10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  <c r="I21" s="32">
        <v>274120</v>
      </c>
      <c r="J21" s="32">
        <v>276741.0382945227</v>
      </c>
    </row>
    <row r="22" spans="1:10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  <c r="I22" s="32">
        <v>88760</v>
      </c>
      <c r="J22" s="32">
        <v>89722.42206128332</v>
      </c>
    </row>
    <row r="23" spans="1:10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  <c r="I23" s="32">
        <v>37700</v>
      </c>
      <c r="J23" s="32">
        <v>37964.14629665789</v>
      </c>
    </row>
    <row r="24" spans="1:10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  <c r="I24" s="32">
        <v>32100</v>
      </c>
      <c r="J24" s="32">
        <v>32301.44119544037</v>
      </c>
    </row>
    <row r="25" spans="1:10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  <c r="I25" s="32">
        <v>36130</v>
      </c>
      <c r="J25" s="32">
        <v>36380.86144339469</v>
      </c>
    </row>
    <row r="26" spans="1:10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  <c r="I26" s="32">
        <v>59330</v>
      </c>
      <c r="J26" s="32">
        <v>59582.024912675675</v>
      </c>
    </row>
    <row r="27" spans="1:10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  <c r="I27" s="32">
        <v>134340</v>
      </c>
      <c r="J27" s="32">
        <v>135688.98177689544</v>
      </c>
    </row>
    <row r="28" spans="1:10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  <c r="I28" s="32">
        <v>8240</v>
      </c>
      <c r="J28" s="32">
        <v>8426.032469771255</v>
      </c>
    </row>
    <row r="29" spans="1:10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  <c r="I29" s="32">
        <v>57480</v>
      </c>
      <c r="J29" s="32">
        <v>58061.01460276061</v>
      </c>
    </row>
    <row r="30" spans="1:10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  <c r="I30" s="32">
        <v>77280</v>
      </c>
      <c r="J30" s="32">
        <v>76503.32530115325</v>
      </c>
    </row>
    <row r="31" spans="1:10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  <c r="I31" s="32">
        <v>46480</v>
      </c>
      <c r="J31" s="32">
        <v>46693.286615332574</v>
      </c>
    </row>
    <row r="32" spans="1:10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  <c r="I32" s="32">
        <v>9280</v>
      </c>
      <c r="J32" s="32">
        <v>9321.325007644979</v>
      </c>
    </row>
    <row r="33" spans="1:10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  <c r="I33" s="32">
        <v>48820</v>
      </c>
      <c r="J33" s="32">
        <v>49299.93160984374</v>
      </c>
    </row>
    <row r="34" spans="1:10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  <c r="I34" s="32">
        <v>126190</v>
      </c>
      <c r="J34" s="32">
        <v>127436.55858745899</v>
      </c>
    </row>
    <row r="35" spans="1:10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  <c r="I35" s="32">
        <v>34530</v>
      </c>
      <c r="J35" s="32">
        <v>34836.4530908788</v>
      </c>
    </row>
    <row r="36" spans="1:10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  <c r="I36" s="32">
        <v>41830</v>
      </c>
      <c r="J36" s="32">
        <v>41079.08072907244</v>
      </c>
    </row>
    <row r="37" spans="1:10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  <c r="I37" s="32">
        <v>64550</v>
      </c>
      <c r="J37" s="32">
        <v>65896.0640029529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K32" sqref="K32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46"/>
      <c r="B5" s="48">
        <f aca="true" t="shared" si="0" ref="B5:G5">SUM(B6:B37)</f>
        <v>2139.0810000000006</v>
      </c>
      <c r="C5" s="48">
        <f t="shared" si="0"/>
        <v>2159.144</v>
      </c>
      <c r="D5" s="48">
        <f t="shared" si="0"/>
        <v>2174.848</v>
      </c>
      <c r="E5" s="48">
        <f t="shared" si="0"/>
        <v>2194.1090000000004</v>
      </c>
      <c r="F5" s="48">
        <f t="shared" si="0"/>
        <v>2202.5230000000006</v>
      </c>
      <c r="G5" s="48">
        <f t="shared" si="0"/>
        <v>2216.7980000000002</v>
      </c>
      <c r="H5" s="46"/>
      <c r="I5" s="47"/>
    </row>
    <row r="6" spans="1:9" ht="12.75">
      <c r="A6" s="7" t="s">
        <v>4</v>
      </c>
      <c r="B6" s="8">
        <v>94.012</v>
      </c>
      <c r="C6" s="9">
        <v>97.798</v>
      </c>
      <c r="D6" s="9">
        <v>98.908</v>
      </c>
      <c r="E6" s="9">
        <v>99.265</v>
      </c>
      <c r="F6" s="9">
        <v>99.348</v>
      </c>
      <c r="G6" s="10">
        <v>99.726</v>
      </c>
      <c r="H6" s="11">
        <v>5.713999999999999</v>
      </c>
      <c r="I6" s="12">
        <v>6.077947496064331</v>
      </c>
    </row>
    <row r="7" spans="1:9" ht="12.75">
      <c r="A7" s="13" t="s">
        <v>5</v>
      </c>
      <c r="B7" s="14">
        <v>87.081</v>
      </c>
      <c r="C7" s="15">
        <v>87.942</v>
      </c>
      <c r="D7" s="15">
        <v>89.302</v>
      </c>
      <c r="E7" s="15">
        <v>89.442</v>
      </c>
      <c r="F7" s="15">
        <v>90.637</v>
      </c>
      <c r="G7" s="16">
        <v>91.506</v>
      </c>
      <c r="H7" s="17">
        <v>4.425</v>
      </c>
      <c r="I7" s="18">
        <v>5.081475867295962</v>
      </c>
    </row>
    <row r="8" spans="1:9" ht="12.75">
      <c r="A8" s="13" t="s">
        <v>6</v>
      </c>
      <c r="B8" s="14">
        <v>46.241</v>
      </c>
      <c r="C8" s="15">
        <v>46.651</v>
      </c>
      <c r="D8" s="15">
        <v>46.722</v>
      </c>
      <c r="E8" s="15">
        <v>46.9</v>
      </c>
      <c r="F8" s="15">
        <v>47.291</v>
      </c>
      <c r="G8" s="16">
        <v>47.5</v>
      </c>
      <c r="H8" s="17">
        <v>1.2590000000000003</v>
      </c>
      <c r="I8" s="18">
        <v>2.72269198330486</v>
      </c>
    </row>
    <row r="9" spans="1:9" ht="12.75">
      <c r="A9" s="13" t="s">
        <v>7</v>
      </c>
      <c r="B9" s="14">
        <v>39.375</v>
      </c>
      <c r="C9" s="15">
        <v>39.397</v>
      </c>
      <c r="D9" s="15">
        <v>38.349</v>
      </c>
      <c r="E9" s="15">
        <v>39.518</v>
      </c>
      <c r="F9" s="15">
        <v>38.618</v>
      </c>
      <c r="G9" s="16">
        <v>38.601</v>
      </c>
      <c r="H9" s="17">
        <v>-0.7740000000000009</v>
      </c>
      <c r="I9" s="18">
        <v>-1.965714285714288</v>
      </c>
    </row>
    <row r="10" spans="1:9" ht="12.75">
      <c r="A10" s="13" t="s">
        <v>8</v>
      </c>
      <c r="B10" s="14">
        <v>19.911</v>
      </c>
      <c r="C10" s="15">
        <v>20.275</v>
      </c>
      <c r="D10" s="15">
        <v>20.239</v>
      </c>
      <c r="E10" s="15">
        <v>20.324</v>
      </c>
      <c r="F10" s="15">
        <v>20.424</v>
      </c>
      <c r="G10" s="16">
        <v>20.581</v>
      </c>
      <c r="H10" s="17">
        <v>0.6699999999999982</v>
      </c>
      <c r="I10" s="18">
        <v>3.364974134900297</v>
      </c>
    </row>
    <row r="11" spans="1:9" ht="12.75">
      <c r="A11" s="13" t="s">
        <v>9</v>
      </c>
      <c r="B11" s="14">
        <v>62.843</v>
      </c>
      <c r="C11" s="15">
        <v>63.039</v>
      </c>
      <c r="D11" s="15">
        <v>63.035</v>
      </c>
      <c r="E11" s="15">
        <v>63.556</v>
      </c>
      <c r="F11" s="15">
        <v>63.711</v>
      </c>
      <c r="G11" s="16">
        <v>63.854</v>
      </c>
      <c r="H11" s="17">
        <v>1.0109999999999957</v>
      </c>
      <c r="I11" s="18">
        <v>1.6087710643985735</v>
      </c>
    </row>
    <row r="12" spans="1:9" ht="12.75">
      <c r="A12" s="13" t="s">
        <v>10</v>
      </c>
      <c r="B12" s="14">
        <v>67.15</v>
      </c>
      <c r="C12" s="15">
        <v>67.411</v>
      </c>
      <c r="D12" s="15">
        <v>66.609</v>
      </c>
      <c r="E12" s="15">
        <v>66.627</v>
      </c>
      <c r="F12" s="15">
        <v>66.002</v>
      </c>
      <c r="G12" s="16">
        <v>66.109</v>
      </c>
      <c r="H12" s="17">
        <v>-1.041000000000011</v>
      </c>
      <c r="I12" s="18">
        <v>-1.5502606105733596</v>
      </c>
    </row>
    <row r="13" spans="1:9" ht="12.75">
      <c r="A13" s="13" t="s">
        <v>11</v>
      </c>
      <c r="B13" s="14">
        <v>50.264</v>
      </c>
      <c r="C13" s="15">
        <v>50.552</v>
      </c>
      <c r="D13" s="15">
        <v>50.945</v>
      </c>
      <c r="E13" s="15">
        <v>50.867</v>
      </c>
      <c r="F13" s="15">
        <v>51.178</v>
      </c>
      <c r="G13" s="16">
        <v>51.546</v>
      </c>
      <c r="H13" s="17">
        <v>1.2819999999999965</v>
      </c>
      <c r="I13" s="18">
        <v>2.5505331847843316</v>
      </c>
    </row>
    <row r="14" spans="1:9" ht="12.75">
      <c r="A14" s="13" t="s">
        <v>12</v>
      </c>
      <c r="B14" s="14">
        <v>41.312</v>
      </c>
      <c r="C14" s="15">
        <v>41.852</v>
      </c>
      <c r="D14" s="15">
        <v>41.965</v>
      </c>
      <c r="E14" s="15">
        <v>42.193</v>
      </c>
      <c r="F14" s="15">
        <v>42.401</v>
      </c>
      <c r="G14" s="16">
        <v>42.5</v>
      </c>
      <c r="H14" s="17">
        <v>1.1880000000000024</v>
      </c>
      <c r="I14" s="18">
        <v>2.8756777691711912</v>
      </c>
    </row>
    <row r="15" spans="1:9" ht="12.75">
      <c r="A15" s="13" t="s">
        <v>13</v>
      </c>
      <c r="B15" s="14">
        <v>36.488</v>
      </c>
      <c r="C15" s="15">
        <v>36.975</v>
      </c>
      <c r="D15" s="15">
        <v>37.482</v>
      </c>
      <c r="E15" s="15">
        <v>37.869</v>
      </c>
      <c r="F15" s="15">
        <v>38.166</v>
      </c>
      <c r="G15" s="16">
        <v>38.492</v>
      </c>
      <c r="H15" s="17">
        <v>2.003999999999998</v>
      </c>
      <c r="I15" s="18">
        <v>5.492216619162458</v>
      </c>
    </row>
    <row r="16" spans="1:9" ht="12.75">
      <c r="A16" s="13" t="s">
        <v>14</v>
      </c>
      <c r="B16" s="14">
        <v>33.655</v>
      </c>
      <c r="C16" s="15">
        <v>34.068</v>
      </c>
      <c r="D16" s="15">
        <v>34.149</v>
      </c>
      <c r="E16" s="15">
        <v>34.962</v>
      </c>
      <c r="F16" s="15">
        <v>35.091</v>
      </c>
      <c r="G16" s="16">
        <v>35.403</v>
      </c>
      <c r="H16" s="17">
        <v>1.7479999999999976</v>
      </c>
      <c r="I16" s="18">
        <v>5.19387906700341</v>
      </c>
    </row>
    <row r="17" spans="1:9" ht="12.75">
      <c r="A17" s="13" t="s">
        <v>15</v>
      </c>
      <c r="B17" s="14">
        <v>193.891</v>
      </c>
      <c r="C17" s="15">
        <v>200.067</v>
      </c>
      <c r="D17" s="15">
        <v>202.94</v>
      </c>
      <c r="E17" s="15">
        <v>204.945</v>
      </c>
      <c r="F17" s="15">
        <v>206.039</v>
      </c>
      <c r="G17" s="16">
        <v>207.998</v>
      </c>
      <c r="H17" s="17">
        <v>14.107</v>
      </c>
      <c r="I17" s="18">
        <v>7.275737398847806</v>
      </c>
    </row>
    <row r="18" spans="1:9" ht="12.75">
      <c r="A18" s="13" t="s">
        <v>16</v>
      </c>
      <c r="B18" s="14">
        <v>11.567</v>
      </c>
      <c r="C18" s="15">
        <v>11.606</v>
      </c>
      <c r="D18" s="15">
        <v>11.614</v>
      </c>
      <c r="E18" s="15">
        <v>11.559</v>
      </c>
      <c r="F18" s="15">
        <v>11.537</v>
      </c>
      <c r="G18" s="16">
        <v>11.597</v>
      </c>
      <c r="H18" s="17">
        <v>0.02999999999999936</v>
      </c>
      <c r="I18" s="18">
        <v>0.2593585199273741</v>
      </c>
    </row>
    <row r="19" spans="1:9" ht="12.75">
      <c r="A19" s="13" t="s">
        <v>17</v>
      </c>
      <c r="B19" s="14">
        <v>59.297</v>
      </c>
      <c r="C19" s="15">
        <v>60.12</v>
      </c>
      <c r="D19" s="15">
        <v>61.654</v>
      </c>
      <c r="E19" s="15">
        <v>62.143</v>
      </c>
      <c r="F19" s="15">
        <v>62.429</v>
      </c>
      <c r="G19" s="16">
        <v>63.1</v>
      </c>
      <c r="H19" s="17">
        <v>3.8030000000000044</v>
      </c>
      <c r="I19" s="18">
        <v>6.413477916252094</v>
      </c>
    </row>
    <row r="20" spans="1:9" ht="12.75">
      <c r="A20" s="13" t="s">
        <v>18</v>
      </c>
      <c r="B20" s="14">
        <v>145.89</v>
      </c>
      <c r="C20" s="15">
        <v>147.419</v>
      </c>
      <c r="D20" s="15">
        <v>148.655</v>
      </c>
      <c r="E20" s="15">
        <v>148.621</v>
      </c>
      <c r="F20" s="15">
        <v>149.408</v>
      </c>
      <c r="G20" s="16">
        <v>150.694</v>
      </c>
      <c r="H20" s="17">
        <v>4.804000000000002</v>
      </c>
      <c r="I20" s="18">
        <v>3.2928919048598275</v>
      </c>
    </row>
    <row r="21" spans="1:9" ht="12.75">
      <c r="A21" s="13" t="s">
        <v>19</v>
      </c>
      <c r="B21" s="14">
        <v>274.439</v>
      </c>
      <c r="C21" s="15">
        <v>269.96</v>
      </c>
      <c r="D21" s="15">
        <v>271.12</v>
      </c>
      <c r="E21" s="15">
        <v>278.08</v>
      </c>
      <c r="F21" s="15">
        <v>275.668</v>
      </c>
      <c r="G21" s="16">
        <v>276.024</v>
      </c>
      <c r="H21" s="17">
        <v>1.5849999999999795</v>
      </c>
      <c r="I21" s="18">
        <v>0.5775418216798558</v>
      </c>
    </row>
    <row r="22" spans="1:9" ht="12.75">
      <c r="A22" s="13" t="s">
        <v>20</v>
      </c>
      <c r="B22" s="14">
        <v>86.173</v>
      </c>
      <c r="C22" s="15">
        <v>87.01</v>
      </c>
      <c r="D22" s="15">
        <v>88.253</v>
      </c>
      <c r="E22" s="15">
        <v>89.312</v>
      </c>
      <c r="F22" s="15">
        <v>89.894</v>
      </c>
      <c r="G22" s="16">
        <v>90.667</v>
      </c>
      <c r="H22" s="17">
        <v>4.494</v>
      </c>
      <c r="I22" s="18">
        <v>5.215090573613544</v>
      </c>
    </row>
    <row r="23" spans="1:9" ht="12.75">
      <c r="A23" s="13" t="s">
        <v>21</v>
      </c>
      <c r="B23" s="14">
        <v>37.145</v>
      </c>
      <c r="C23" s="15">
        <v>37.45</v>
      </c>
      <c r="D23" s="15">
        <v>37.286</v>
      </c>
      <c r="E23" s="15">
        <v>37.03</v>
      </c>
      <c r="F23" s="15">
        <v>36.738</v>
      </c>
      <c r="G23" s="16">
        <v>37.093</v>
      </c>
      <c r="H23" s="17">
        <v>-0.0519999999999996</v>
      </c>
      <c r="I23" s="18">
        <v>-0.13999192354287143</v>
      </c>
    </row>
    <row r="24" spans="1:9" ht="12.75">
      <c r="A24" s="13" t="s">
        <v>22</v>
      </c>
      <c r="B24" s="14">
        <v>31.256</v>
      </c>
      <c r="C24" s="15">
        <v>31.507</v>
      </c>
      <c r="D24" s="15">
        <v>31.855</v>
      </c>
      <c r="E24" s="15">
        <v>32.144</v>
      </c>
      <c r="F24" s="15">
        <v>32.62</v>
      </c>
      <c r="G24" s="16">
        <v>32.798</v>
      </c>
      <c r="H24" s="17">
        <v>1.5420000000000016</v>
      </c>
      <c r="I24" s="18">
        <v>4.933452777066808</v>
      </c>
    </row>
    <row r="25" spans="1:9" ht="12.75">
      <c r="A25" s="13" t="s">
        <v>23</v>
      </c>
      <c r="B25" s="14">
        <v>35.289</v>
      </c>
      <c r="C25" s="15">
        <v>35.253</v>
      </c>
      <c r="D25" s="15">
        <v>35.754</v>
      </c>
      <c r="E25" s="15">
        <v>35.924</v>
      </c>
      <c r="F25" s="15">
        <v>36.247</v>
      </c>
      <c r="G25" s="16">
        <v>36.494</v>
      </c>
      <c r="H25" s="17">
        <v>1.205</v>
      </c>
      <c r="I25" s="18">
        <v>3.4146617926265925</v>
      </c>
    </row>
    <row r="26" spans="1:9" ht="12.75">
      <c r="A26" s="13" t="s">
        <v>24</v>
      </c>
      <c r="B26" s="14">
        <v>58.084</v>
      </c>
      <c r="C26" s="15">
        <v>58.519</v>
      </c>
      <c r="D26" s="15">
        <v>58.811</v>
      </c>
      <c r="E26" s="15">
        <v>59.119</v>
      </c>
      <c r="F26" s="15">
        <v>59.286</v>
      </c>
      <c r="G26" s="16">
        <v>59.647</v>
      </c>
      <c r="H26" s="17">
        <v>1.5629999999999953</v>
      </c>
      <c r="I26" s="18">
        <v>2.6909303766958117</v>
      </c>
    </row>
    <row r="27" spans="1:9" ht="12.75">
      <c r="A27" s="13" t="s">
        <v>25</v>
      </c>
      <c r="B27" s="14">
        <v>128.55</v>
      </c>
      <c r="C27" s="15">
        <v>129.739</v>
      </c>
      <c r="D27" s="15">
        <v>129.816</v>
      </c>
      <c r="E27" s="15">
        <v>130.569</v>
      </c>
      <c r="F27" s="15">
        <v>132.326</v>
      </c>
      <c r="G27" s="16">
        <v>133.779</v>
      </c>
      <c r="H27" s="17">
        <v>5.228999999999985</v>
      </c>
      <c r="I27" s="18">
        <v>4.067677946324375</v>
      </c>
    </row>
    <row r="28" spans="1:9" ht="12.75">
      <c r="A28" s="13" t="s">
        <v>26</v>
      </c>
      <c r="B28" s="14">
        <v>8.3</v>
      </c>
      <c r="C28" s="15">
        <v>8.303</v>
      </c>
      <c r="D28" s="15">
        <v>8.347</v>
      </c>
      <c r="E28" s="15">
        <v>8.368</v>
      </c>
      <c r="F28" s="15">
        <v>8.366</v>
      </c>
      <c r="G28" s="16">
        <v>8.383</v>
      </c>
      <c r="H28" s="17">
        <v>0.08299999999999841</v>
      </c>
      <c r="I28" s="18">
        <v>0.9999999999999808</v>
      </c>
    </row>
    <row r="29" spans="1:9" ht="12.75">
      <c r="A29" s="13" t="s">
        <v>27</v>
      </c>
      <c r="B29" s="14">
        <v>55.266</v>
      </c>
      <c r="C29" s="15">
        <v>56.282</v>
      </c>
      <c r="D29" s="15">
        <v>56.958</v>
      </c>
      <c r="E29" s="15">
        <v>57.775</v>
      </c>
      <c r="F29" s="15">
        <v>58.16</v>
      </c>
      <c r="G29" s="16">
        <v>58.448</v>
      </c>
      <c r="H29" s="17">
        <v>3.182000000000002</v>
      </c>
      <c r="I29" s="18">
        <v>5.757608656316727</v>
      </c>
    </row>
    <row r="30" spans="1:9" ht="12.75">
      <c r="A30" s="13" t="s">
        <v>28</v>
      </c>
      <c r="B30" s="14">
        <v>75.759</v>
      </c>
      <c r="C30" s="15">
        <v>76.576</v>
      </c>
      <c r="D30" s="15">
        <v>77.058</v>
      </c>
      <c r="E30" s="15">
        <v>76.774</v>
      </c>
      <c r="F30" s="15">
        <v>76.645</v>
      </c>
      <c r="G30" s="16">
        <v>76.337</v>
      </c>
      <c r="H30" s="17">
        <v>0.578000000000003</v>
      </c>
      <c r="I30" s="18">
        <v>0.7629456566216594</v>
      </c>
    </row>
    <row r="31" spans="1:9" ht="12.75">
      <c r="A31" s="13" t="s">
        <v>29</v>
      </c>
      <c r="B31" s="14">
        <v>46.107</v>
      </c>
      <c r="C31" s="15">
        <v>46.421</v>
      </c>
      <c r="D31" s="15">
        <v>46.98</v>
      </c>
      <c r="E31" s="15">
        <v>47.151</v>
      </c>
      <c r="F31" s="15">
        <v>47.642</v>
      </c>
      <c r="G31" s="16">
        <v>47.877</v>
      </c>
      <c r="H31" s="17">
        <v>1.77</v>
      </c>
      <c r="I31" s="18">
        <v>3.838896479927133</v>
      </c>
    </row>
    <row r="32" spans="1:9" ht="12.75">
      <c r="A32" s="13" t="s">
        <v>30</v>
      </c>
      <c r="B32" s="14">
        <v>8.944</v>
      </c>
      <c r="C32" s="15">
        <v>8.994</v>
      </c>
      <c r="D32" s="15">
        <v>9.047</v>
      </c>
      <c r="E32" s="15">
        <v>9.031</v>
      </c>
      <c r="F32" s="15">
        <v>9.033</v>
      </c>
      <c r="G32" s="16">
        <v>9.12</v>
      </c>
      <c r="H32" s="17">
        <v>0.17599999999999838</v>
      </c>
      <c r="I32" s="18">
        <v>1.9677996422182287</v>
      </c>
    </row>
    <row r="33" spans="1:9" ht="12.75">
      <c r="A33" s="13" t="s">
        <v>31</v>
      </c>
      <c r="B33" s="14">
        <v>47.687</v>
      </c>
      <c r="C33" s="15">
        <v>48.129</v>
      </c>
      <c r="D33" s="15">
        <v>48.324</v>
      </c>
      <c r="E33" s="15">
        <v>48.719</v>
      </c>
      <c r="F33" s="15">
        <v>49.075</v>
      </c>
      <c r="G33" s="16">
        <v>49.305</v>
      </c>
      <c r="H33" s="17">
        <v>1.618000000000002</v>
      </c>
      <c r="I33" s="18">
        <v>3.3929582485792817</v>
      </c>
    </row>
    <row r="34" spans="1:9" ht="12.75">
      <c r="A34" s="13" t="s">
        <v>32</v>
      </c>
      <c r="B34" s="14">
        <v>122.861</v>
      </c>
      <c r="C34" s="15">
        <v>123.632</v>
      </c>
      <c r="D34" s="15">
        <v>124.099</v>
      </c>
      <c r="E34" s="15">
        <v>126.069</v>
      </c>
      <c r="F34" s="15">
        <v>127.781</v>
      </c>
      <c r="G34" s="16">
        <v>128.839</v>
      </c>
      <c r="H34" s="17">
        <v>5.977999999999994</v>
      </c>
      <c r="I34" s="18">
        <v>4.865661194357847</v>
      </c>
    </row>
    <row r="35" spans="1:9" ht="12.75">
      <c r="A35" s="13" t="s">
        <v>33</v>
      </c>
      <c r="B35" s="14">
        <v>33.036</v>
      </c>
      <c r="C35" s="15">
        <v>33.497</v>
      </c>
      <c r="D35" s="15">
        <v>33.999</v>
      </c>
      <c r="E35" s="15">
        <v>34.407</v>
      </c>
      <c r="F35" s="15">
        <v>34.717</v>
      </c>
      <c r="G35" s="16">
        <v>35.155</v>
      </c>
      <c r="H35" s="17">
        <v>2.1189999999999998</v>
      </c>
      <c r="I35" s="18">
        <v>6.414214795980142</v>
      </c>
    </row>
    <row r="36" spans="1:9" ht="12.75">
      <c r="A36" s="13" t="s">
        <v>34</v>
      </c>
      <c r="B36" s="14">
        <v>41.625</v>
      </c>
      <c r="C36" s="15">
        <v>42.096</v>
      </c>
      <c r="D36" s="15">
        <v>42.439</v>
      </c>
      <c r="E36" s="15">
        <v>41.811</v>
      </c>
      <c r="F36" s="15">
        <v>41.83</v>
      </c>
      <c r="G36" s="16">
        <v>42.255</v>
      </c>
      <c r="H36" s="17">
        <v>0.6300000000000026</v>
      </c>
      <c r="I36" s="18">
        <v>1.5135135135135196</v>
      </c>
    </row>
    <row r="37" spans="1:9" ht="12.75">
      <c r="A37" s="19" t="s">
        <v>35</v>
      </c>
      <c r="B37" s="20">
        <v>59.583</v>
      </c>
      <c r="C37" s="21">
        <v>60.604</v>
      </c>
      <c r="D37" s="21">
        <v>62.134</v>
      </c>
      <c r="E37" s="21">
        <v>63.035</v>
      </c>
      <c r="F37" s="21">
        <v>64.215</v>
      </c>
      <c r="G37" s="22">
        <v>65.37</v>
      </c>
      <c r="H37" s="23">
        <v>5.787000000000006</v>
      </c>
      <c r="I37" s="24">
        <v>9.712501888122462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2005-04-06T15:52:54Z</cp:lastPrinted>
  <dcterms:created xsi:type="dcterms:W3CDTF">2002-02-25T15:38:22Z</dcterms:created>
  <dcterms:modified xsi:type="dcterms:W3CDTF">2005-07-21T13:02:46Z</dcterms:modified>
  <cp:category/>
  <cp:version/>
  <cp:contentType/>
  <cp:contentStatus/>
</cp:coreProperties>
</file>