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activeTab="0"/>
  </bookViews>
  <sheets>
    <sheet name="HHEstsTable1" sheetId="1" r:id="rId1"/>
    <sheet name="HHEstsTable2" sheetId="2" r:id="rId2"/>
    <sheet name="HHEstsTable3" sheetId="3" r:id="rId3"/>
  </sheets>
  <definedNames/>
  <calcPr fullCalcOnLoad="1"/>
</workbook>
</file>

<file path=xl/sharedStrings.xml><?xml version="1.0" encoding="utf-8"?>
<sst xmlns="http://schemas.openxmlformats.org/spreadsheetml/2006/main" count="151" uniqueCount="87">
  <si>
    <t>Household estimates</t>
  </si>
  <si>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</si>
  <si>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</si>
  <si>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</si>
  <si>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</si>
  <si>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</si>
  <si>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</si>
  <si>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</si>
  <si>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</si>
  <si>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</si>
  <si>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</si>
  <si>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</si>
  <si>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</si>
  <si>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(City of)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</si>
  <si>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</si>
  <si>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</si>
  <si>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</si>
  <si>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</si>
  <si>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</si>
  <si>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</si>
  <si>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</si>
  <si>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</si>
  <si>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</si>
  <si>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</si>
  <si>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</si>
  <si>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</si>
  <si>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</si>
  <si>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</si>
  <si>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</si>
  <si>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</si>
  <si>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</si>
  <si>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</si>
  <si>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</si>
  <si>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</si>
  <si>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</si>
  <si>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 xml:space="preserve">Table 1:   Household Estimates based on trends in occupied dwellings </t>
  </si>
  <si>
    <t>Thousands</t>
  </si>
  <si>
    <t>Table 2:   Comparison between Occupied Household Spaces in the Census and Occupied Dwellings on Council Tax Base</t>
  </si>
  <si>
    <t>Census (1)</t>
  </si>
  <si>
    <t>SCOTLAND</t>
  </si>
  <si>
    <t xml:space="preserve">    Aberdeen City</t>
  </si>
  <si>
    <t xml:space="preserve">    Aberdeenshire</t>
  </si>
  <si>
    <t xml:space="preserve">    Angus</t>
  </si>
  <si>
    <t xml:space="preserve">    Argyll &amp; Bute</t>
  </si>
  <si>
    <t xml:space="preserve">    Clackmannanshire</t>
  </si>
  <si>
    <t xml:space="preserve">    Dumfries &amp; Galloway</t>
  </si>
  <si>
    <t xml:space="preserve">    Dundee City</t>
  </si>
  <si>
    <t xml:space="preserve">    East Ayrshire</t>
  </si>
  <si>
    <t xml:space="preserve">    East Dunbartonshire</t>
  </si>
  <si>
    <t xml:space="preserve">    East Lothian</t>
  </si>
  <si>
    <t xml:space="preserve">    East Renfrewshire</t>
  </si>
  <si>
    <t xml:space="preserve">    Edinburgh, City of</t>
  </si>
  <si>
    <t xml:space="preserve">    Eilean Siar</t>
  </si>
  <si>
    <t xml:space="preserve">    Falkirk</t>
  </si>
  <si>
    <t xml:space="preserve">    Fife</t>
  </si>
  <si>
    <t xml:space="preserve">    Glasgow City</t>
  </si>
  <si>
    <t xml:space="preserve">    Highland</t>
  </si>
  <si>
    <t xml:space="preserve">    Inverclyde</t>
  </si>
  <si>
    <t xml:space="preserve">    Midlothian</t>
  </si>
  <si>
    <t xml:space="preserve">    Moray</t>
  </si>
  <si>
    <t xml:space="preserve">    North Ayrshire</t>
  </si>
  <si>
    <t xml:space="preserve">    North Lanarkshire</t>
  </si>
  <si>
    <t xml:space="preserve">    Orkney Islands</t>
  </si>
  <si>
    <t xml:space="preserve">    Perth &amp; Kinross</t>
  </si>
  <si>
    <t xml:space="preserve">    Renfrewshire</t>
  </si>
  <si>
    <t xml:space="preserve">    Scottish Borders</t>
  </si>
  <si>
    <t xml:space="preserve">    Shetland Islands</t>
  </si>
  <si>
    <t xml:space="preserve">    South Ayrshire</t>
  </si>
  <si>
    <t xml:space="preserve">    South Lanarkshire</t>
  </si>
  <si>
    <t xml:space="preserve">    Stirling</t>
  </si>
  <si>
    <t xml:space="preserve">    West Dunbartonshire</t>
  </si>
  <si>
    <t xml:space="preserve">    West Lothian</t>
  </si>
  <si>
    <t>Figure is occupied household spaces rather than dwellings.</t>
  </si>
  <si>
    <t>% diff from Census</t>
  </si>
  <si>
    <t>Occupied Dwellings</t>
  </si>
  <si>
    <t>% difference</t>
  </si>
  <si>
    <t>Councils ranked by % difference</t>
  </si>
  <si>
    <t>Table 3:   Derivation of household estimates based on 'Occupied Dwellings' in Council tax base returns</t>
  </si>
  <si>
    <t>Occupied dwellings in September</t>
  </si>
  <si>
    <t>Interpolated occupied dwellings in June</t>
  </si>
  <si>
    <t>Estimated households in June</t>
  </si>
  <si>
    <t>Edinburgh City</t>
  </si>
  <si>
    <t>Orkney Islands</t>
  </si>
  <si>
    <t>Shetland Islands</t>
  </si>
  <si>
    <t>Change in occupied dwellings from June 2001</t>
  </si>
  <si>
    <t>2001 (1)</t>
  </si>
  <si>
    <t>Note:-   2001 figure is Census based estimate for 2001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</si>
</sst>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4" width="11.8515625" style="0" customWidth="1"/>
  </cols>
  <sheetData>
    <row r="1" ht="15">
      <c r="A1" s="16" t="s">
        <v>35</v>
      </c>
    </row>
    <row r="3" ht="12.75">
      <c r="D3" s="1" t="s">
        <v>36</v>
      </c>
    </row>
    <row r="4" ht="12.75">
      <c r="B4" s="1" t="s">
        <v>0</v>
      </c>
    </row>
    <row r="5" spans="1:4" ht="12.75">
      <c r="A5" s="1" t="s">
        <v>1</v>
      </c>
      <c r="B5" s="1">
        <v>2001</v>
      </c>
      <c r="C5" s="1">
        <v>2002</v>
      </c>
      <c r="D5" s="1">
        <v>2003</v>
      </c>
    </row>
    <row r="6" spans="1:4" ht="18.75" customHeight="1">
      <c r="A6" s="1" t="s">
        <v>2</v>
      </c>
      <c r="B6" s="2">
        <f>HHEstsTable3!N5/1000</f>
        <v>97.14</v>
      </c>
      <c r="C6" s="2">
        <f>HHEstsTable3!O5/1000</f>
        <v>97.614</v>
      </c>
      <c r="D6" s="2">
        <f>HHEstsTable3!P5/1000</f>
        <v>98.114</v>
      </c>
    </row>
    <row r="7" spans="1:4" ht="12.75">
      <c r="A7" s="1" t="s">
        <v>3</v>
      </c>
      <c r="B7" s="2">
        <f>HHEstsTable3!N6/1000</f>
        <v>90.99</v>
      </c>
      <c r="C7" s="2">
        <f>HHEstsTable3!O6/1000</f>
        <v>92.37125</v>
      </c>
      <c r="D7" s="2">
        <f>HHEstsTable3!P6/1000</f>
        <v>93.78975</v>
      </c>
    </row>
    <row r="8" spans="1:4" ht="12.75">
      <c r="A8" s="1" t="s">
        <v>4</v>
      </c>
      <c r="B8" s="2">
        <f>HHEstsTable3!N7/1000</f>
        <v>47.02</v>
      </c>
      <c r="C8" s="2">
        <f>HHEstsTable3!O7/1000</f>
        <v>47.2455</v>
      </c>
      <c r="D8" s="2">
        <f>HHEstsTable3!P7/1000</f>
        <v>47.6505</v>
      </c>
    </row>
    <row r="9" spans="1:4" ht="12.75">
      <c r="A9" s="1" t="s">
        <v>5</v>
      </c>
      <c r="B9" s="2">
        <f>HHEstsTable3!N8/1000</f>
        <v>39.02</v>
      </c>
      <c r="C9" s="2">
        <f>HHEstsTable3!O8/1000</f>
        <v>39.23775</v>
      </c>
      <c r="D9" s="2">
        <f>HHEstsTable3!P8/1000</f>
        <v>39.92975</v>
      </c>
    </row>
    <row r="10" spans="1:4" ht="12.75">
      <c r="A10" s="1" t="s">
        <v>6</v>
      </c>
      <c r="B10" s="2">
        <f>HHEstsTable3!N9/1000</f>
        <v>20.6</v>
      </c>
      <c r="C10" s="2">
        <f>HHEstsTable3!O9/1000</f>
        <v>20.7735</v>
      </c>
      <c r="D10" s="2">
        <f>HHEstsTable3!P9/1000</f>
        <v>21.002</v>
      </c>
    </row>
    <row r="11" spans="1:4" ht="12.75">
      <c r="A11" s="1" t="s">
        <v>7</v>
      </c>
      <c r="B11" s="2">
        <f>HHEstsTable3!N10/1000</f>
        <v>63.95</v>
      </c>
      <c r="C11" s="2">
        <f>HHEstsTable3!O10/1000</f>
        <v>64.30075</v>
      </c>
      <c r="D11" s="2">
        <f>HHEstsTable3!P10/1000</f>
        <v>65.035</v>
      </c>
    </row>
    <row r="12" spans="1:4" ht="12.75">
      <c r="A12" s="1" t="s">
        <v>8</v>
      </c>
      <c r="B12" s="2">
        <f>HHEstsTable3!N11/1000</f>
        <v>67.01</v>
      </c>
      <c r="C12" s="2">
        <f>HHEstsTable3!O11/1000</f>
        <v>67.4065</v>
      </c>
      <c r="D12" s="2">
        <f>HHEstsTable3!P11/1000</f>
        <v>67.5485</v>
      </c>
    </row>
    <row r="13" spans="1:4" ht="12.75">
      <c r="A13" s="1" t="s">
        <v>9</v>
      </c>
      <c r="B13" s="2">
        <f>HHEstsTable3!N12/1000</f>
        <v>50.4</v>
      </c>
      <c r="C13" s="2">
        <f>HHEstsTable3!O12/1000</f>
        <v>50.63825</v>
      </c>
      <c r="D13" s="2">
        <f>HHEstsTable3!P12/1000</f>
        <v>50.963</v>
      </c>
    </row>
    <row r="14" spans="1:4" ht="12.75">
      <c r="A14" s="1" t="s">
        <v>10</v>
      </c>
      <c r="B14" s="2">
        <f>HHEstsTable3!N13/1000</f>
        <v>42.25</v>
      </c>
      <c r="C14" s="2">
        <f>HHEstsTable3!O13/1000</f>
        <v>42.2455</v>
      </c>
      <c r="D14" s="2">
        <f>HHEstsTable3!P13/1000</f>
        <v>42.25975</v>
      </c>
    </row>
    <row r="15" spans="1:4" ht="12.75">
      <c r="A15" s="1" t="s">
        <v>11</v>
      </c>
      <c r="B15" s="2">
        <f>HHEstsTable3!N14/1000</f>
        <v>38.35</v>
      </c>
      <c r="C15" s="2">
        <f>HHEstsTable3!O14/1000</f>
        <v>38.76</v>
      </c>
      <c r="D15" s="2">
        <f>HHEstsTable3!P14/1000</f>
        <v>39.08625</v>
      </c>
    </row>
    <row r="16" spans="1:4" ht="12.75">
      <c r="A16" s="1" t="s">
        <v>12</v>
      </c>
      <c r="B16" s="2">
        <f>HHEstsTable3!N15/1000</f>
        <v>34.89</v>
      </c>
      <c r="C16" s="2">
        <f>HHEstsTable3!O15/1000</f>
        <v>35.04075</v>
      </c>
      <c r="D16" s="2">
        <f>HHEstsTable3!P15/1000</f>
        <v>35.2015</v>
      </c>
    </row>
    <row r="17" spans="1:4" ht="12.75">
      <c r="A17" s="1" t="s">
        <v>13</v>
      </c>
      <c r="B17" s="2">
        <f>HHEstsTable3!N16/1000</f>
        <v>205.34</v>
      </c>
      <c r="C17" s="2">
        <f>HHEstsTable3!O16/1000</f>
        <v>206.78</v>
      </c>
      <c r="D17" s="2">
        <f>HHEstsTable3!P16/1000</f>
        <v>207.975</v>
      </c>
    </row>
    <row r="18" spans="1:4" ht="12.75">
      <c r="A18" s="1" t="s">
        <v>14</v>
      </c>
      <c r="B18" s="2">
        <f>HHEstsTable3!N17/1000</f>
        <v>11.27</v>
      </c>
      <c r="C18" s="2">
        <f>HHEstsTable3!O17/1000</f>
        <v>11.21825</v>
      </c>
      <c r="D18" s="2">
        <f>HHEstsTable3!P17/1000</f>
        <v>11.286</v>
      </c>
    </row>
    <row r="19" spans="1:4" ht="12.75">
      <c r="A19" s="1" t="s">
        <v>15</v>
      </c>
      <c r="B19" s="2">
        <f>HHEstsTable3!N18/1000</f>
        <v>62.74</v>
      </c>
      <c r="C19" s="2">
        <f>HHEstsTable3!O18/1000</f>
        <v>63.57375</v>
      </c>
      <c r="D19" s="2">
        <f>HHEstsTable3!P18/1000</f>
        <v>64.4355</v>
      </c>
    </row>
    <row r="20" spans="1:4" ht="12.75">
      <c r="A20" s="1" t="s">
        <v>16</v>
      </c>
      <c r="B20" s="2">
        <f>HHEstsTable3!N19/1000</f>
        <v>150.61</v>
      </c>
      <c r="C20" s="2">
        <f>HHEstsTable3!O19/1000</f>
        <v>151.8435</v>
      </c>
      <c r="D20" s="2">
        <f>HHEstsTable3!P19/1000</f>
        <v>152.977</v>
      </c>
    </row>
    <row r="21" spans="1:4" ht="12.75">
      <c r="A21" s="1" t="s">
        <v>17</v>
      </c>
      <c r="B21" s="2">
        <f>HHEstsTable3!N20/1000</f>
        <v>272.07</v>
      </c>
      <c r="C21" s="2">
        <f>HHEstsTable3!O20/1000</f>
        <v>271.85525</v>
      </c>
      <c r="D21" s="2">
        <f>HHEstsTable3!P20/1000</f>
        <v>271.49975</v>
      </c>
    </row>
    <row r="22" spans="1:4" ht="12.75">
      <c r="A22" s="1" t="s">
        <v>18</v>
      </c>
      <c r="B22" s="2">
        <f>HHEstsTable3!N21/1000</f>
        <v>89.74</v>
      </c>
      <c r="C22" s="2">
        <f>HHEstsTable3!O21/1000</f>
        <v>90.75975</v>
      </c>
      <c r="D22" s="2">
        <f>HHEstsTable3!P21/1000</f>
        <v>91.9825</v>
      </c>
    </row>
    <row r="23" spans="1:4" ht="12.75">
      <c r="A23" s="1" t="s">
        <v>19</v>
      </c>
      <c r="B23" s="2">
        <f>HHEstsTable3!N22/1000</f>
        <v>36.8</v>
      </c>
      <c r="C23" s="2">
        <f>HHEstsTable3!O22/1000</f>
        <v>36.70125</v>
      </c>
      <c r="D23" s="2">
        <f>HHEstsTable3!P22/1000</f>
        <v>36.6755</v>
      </c>
    </row>
    <row r="24" spans="1:4" ht="12.75">
      <c r="A24" s="1" t="s">
        <v>20</v>
      </c>
      <c r="B24" s="2">
        <f>HHEstsTable3!N23/1000</f>
        <v>32.97</v>
      </c>
      <c r="C24" s="2">
        <f>HHEstsTable3!O23/1000</f>
        <v>33.0685</v>
      </c>
      <c r="D24" s="2">
        <f>HHEstsTable3!P23/1000</f>
        <v>33.1765</v>
      </c>
    </row>
    <row r="25" spans="1:4" ht="12.75">
      <c r="A25" s="1" t="s">
        <v>21</v>
      </c>
      <c r="B25" s="2">
        <f>HHEstsTable3!N24/1000</f>
        <v>35.85</v>
      </c>
      <c r="C25" s="2">
        <f>HHEstsTable3!O24/1000</f>
        <v>36.20275</v>
      </c>
      <c r="D25" s="2">
        <f>HHEstsTable3!P24/1000</f>
        <v>36.49175</v>
      </c>
    </row>
    <row r="26" spans="1:4" ht="12.75">
      <c r="A26" s="1" t="s">
        <v>22</v>
      </c>
      <c r="B26" s="2">
        <f>HHEstsTable3!N25/1000</f>
        <v>58.8</v>
      </c>
      <c r="C26" s="2">
        <f>HHEstsTable3!O25/1000</f>
        <v>58.5055</v>
      </c>
      <c r="D26" s="2">
        <f>HHEstsTable3!P25/1000</f>
        <v>57.90175</v>
      </c>
    </row>
    <row r="27" spans="1:4" ht="12.75">
      <c r="A27" s="1" t="s">
        <v>23</v>
      </c>
      <c r="B27" s="2">
        <f>HHEstsTable3!N26/1000</f>
        <v>132.55</v>
      </c>
      <c r="C27" s="2">
        <f>HHEstsTable3!O26/1000</f>
        <v>134.327</v>
      </c>
      <c r="D27" s="2">
        <f>HHEstsTable3!P26/1000</f>
        <v>135.99225</v>
      </c>
    </row>
    <row r="28" spans="1:4" ht="12.75">
      <c r="A28" s="1" t="s">
        <v>24</v>
      </c>
      <c r="B28" s="2">
        <f>HHEstsTable3!N27/1000</f>
        <v>8.38</v>
      </c>
      <c r="C28" s="2">
        <f>HHEstsTable3!O27/1000</f>
        <v>8.4585</v>
      </c>
      <c r="D28" s="2">
        <f>HHEstsTable3!P27/1000</f>
        <v>8.54775</v>
      </c>
    </row>
    <row r="29" spans="1:4" ht="12.75">
      <c r="A29" s="1" t="s">
        <v>25</v>
      </c>
      <c r="B29" s="2">
        <f>HHEstsTable3!N28/1000</f>
        <v>58.44</v>
      </c>
      <c r="C29" s="2">
        <f>HHEstsTable3!O28/1000</f>
        <v>58.995</v>
      </c>
      <c r="D29" s="2">
        <f>HHEstsTable3!P28/1000</f>
        <v>59.91725</v>
      </c>
    </row>
    <row r="30" spans="1:4" ht="12.75">
      <c r="A30" s="1" t="s">
        <v>26</v>
      </c>
      <c r="B30" s="2">
        <f>HHEstsTable3!N29/1000</f>
        <v>75.41</v>
      </c>
      <c r="C30" s="2">
        <f>HHEstsTable3!O29/1000</f>
        <v>75.912</v>
      </c>
      <c r="D30" s="2">
        <f>HHEstsTable3!P29/1000</f>
        <v>76.54225</v>
      </c>
    </row>
    <row r="31" spans="1:4" ht="12.75">
      <c r="A31" s="1" t="s">
        <v>27</v>
      </c>
      <c r="B31" s="2">
        <f>HHEstsTable3!N30/1000</f>
        <v>47.45</v>
      </c>
      <c r="C31" s="2">
        <f>HHEstsTable3!O30/1000</f>
        <v>47.94525</v>
      </c>
      <c r="D31" s="2">
        <f>HHEstsTable3!P30/1000</f>
        <v>48.47925</v>
      </c>
    </row>
    <row r="32" spans="1:4" ht="12.75">
      <c r="A32" s="1" t="s">
        <v>28</v>
      </c>
      <c r="B32" s="2">
        <f>HHEstsTable3!N31/1000</f>
        <v>9.16</v>
      </c>
      <c r="C32" s="2">
        <f>HHEstsTable3!O31/1000</f>
        <v>9.18925</v>
      </c>
      <c r="D32" s="2">
        <f>HHEstsTable3!P31/1000</f>
        <v>9.25025</v>
      </c>
    </row>
    <row r="33" spans="1:4" ht="12.75">
      <c r="A33" s="1" t="s">
        <v>29</v>
      </c>
      <c r="B33" s="2">
        <f>HHEstsTable3!N32/1000</f>
        <v>48.85</v>
      </c>
      <c r="C33" s="2">
        <f>HHEstsTable3!O32/1000</f>
        <v>49.12575</v>
      </c>
      <c r="D33" s="2">
        <f>HHEstsTable3!P32/1000</f>
        <v>49.5555</v>
      </c>
    </row>
    <row r="34" spans="1:4" ht="12.75">
      <c r="A34" s="1" t="s">
        <v>30</v>
      </c>
      <c r="B34" s="2">
        <f>HHEstsTable3!N33/1000</f>
        <v>126.75</v>
      </c>
      <c r="C34" s="2">
        <f>HHEstsTable3!O33/1000</f>
        <v>127.706</v>
      </c>
      <c r="D34" s="2">
        <f>HHEstsTable3!P33/1000</f>
        <v>128.547</v>
      </c>
    </row>
    <row r="35" spans="1:4" ht="12.75">
      <c r="A35" s="1" t="s">
        <v>31</v>
      </c>
      <c r="B35" s="2">
        <f>HHEstsTable3!N34/1000</f>
        <v>35.59</v>
      </c>
      <c r="C35" s="2">
        <f>HHEstsTable3!O34/1000</f>
        <v>36.00775</v>
      </c>
      <c r="D35" s="2">
        <f>HHEstsTable3!P34/1000</f>
        <v>36.496</v>
      </c>
    </row>
    <row r="36" spans="1:4" ht="12.75">
      <c r="A36" s="1" t="s">
        <v>32</v>
      </c>
      <c r="B36" s="2">
        <f>HHEstsTable3!N35/1000</f>
        <v>40.91</v>
      </c>
      <c r="C36" s="2">
        <f>HHEstsTable3!O35/1000</f>
        <v>40.7725</v>
      </c>
      <c r="D36" s="2">
        <f>HHEstsTable3!P35/1000</f>
        <v>40.758</v>
      </c>
    </row>
    <row r="37" spans="1:4" ht="12.75">
      <c r="A37" s="1" t="s">
        <v>33</v>
      </c>
      <c r="B37" s="2">
        <f>HHEstsTable3!N36/1000</f>
        <v>65.36</v>
      </c>
      <c r="C37" s="2">
        <f>HHEstsTable3!O36/1000</f>
        <v>66.254</v>
      </c>
      <c r="D37" s="2">
        <f>HHEstsTable3!P36/1000</f>
        <v>67.379</v>
      </c>
    </row>
    <row r="38" spans="1:4" ht="27" customHeight="1">
      <c r="A38" s="1" t="s">
        <v>34</v>
      </c>
      <c r="B38" s="3">
        <f>HHEstsTable3!N37/1000</f>
        <v>2196.66</v>
      </c>
      <c r="C38" s="3">
        <f>HHEstsTable3!O37/1000</f>
        <v>2210.83525</v>
      </c>
      <c r="D38" s="3">
        <f>HHEstsTable3!P37/1000</f>
        <v>2226.44575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&amp;CHARG 2004(5)Tables&amp;R24th February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5.28125" style="0" customWidth="1"/>
    <col min="3" max="3" width="5.8515625" style="0" customWidth="1"/>
    <col min="4" max="4" width="15.7109375" style="0" customWidth="1"/>
    <col min="5" max="5" width="12.57421875" style="0" customWidth="1"/>
    <col min="6" max="6" width="7.8515625" style="0" customWidth="1"/>
    <col min="7" max="7" width="24.7109375" style="0" customWidth="1"/>
    <col min="8" max="8" width="12.140625" style="0" customWidth="1"/>
  </cols>
  <sheetData>
    <row r="1" ht="15">
      <c r="A1" s="16" t="s">
        <v>37</v>
      </c>
    </row>
    <row r="3" ht="12.75">
      <c r="G3" s="1" t="s">
        <v>76</v>
      </c>
    </row>
    <row r="4" spans="2:8" ht="25.5">
      <c r="B4" s="4" t="s">
        <v>38</v>
      </c>
      <c r="D4" s="4" t="s">
        <v>74</v>
      </c>
      <c r="E4" s="4" t="s">
        <v>73</v>
      </c>
      <c r="G4" s="1" t="s">
        <v>1</v>
      </c>
      <c r="H4" s="1" t="s">
        <v>75</v>
      </c>
    </row>
    <row r="5" spans="1:5" ht="12.75">
      <c r="A5" s="1" t="s">
        <v>39</v>
      </c>
      <c r="B5" s="5">
        <v>2192246</v>
      </c>
      <c r="D5" s="5">
        <v>2210850.0833333335</v>
      </c>
      <c r="E5" s="3">
        <v>0.8486311907209998</v>
      </c>
    </row>
    <row r="7" spans="1:8" ht="12.75">
      <c r="A7" t="s">
        <v>40</v>
      </c>
      <c r="B7" s="6">
        <v>97013</v>
      </c>
      <c r="D7" s="7">
        <v>99568.5</v>
      </c>
      <c r="E7" s="2">
        <v>2.6341830476327917</v>
      </c>
      <c r="G7" s="8" t="s">
        <v>69</v>
      </c>
      <c r="H7" s="9">
        <v>-1.508110848259547</v>
      </c>
    </row>
    <row r="8" spans="1:8" ht="12.75">
      <c r="A8" t="s">
        <v>41</v>
      </c>
      <c r="B8" s="6">
        <v>90736</v>
      </c>
      <c r="D8" s="7">
        <v>91143.91666666667</v>
      </c>
      <c r="E8" s="2">
        <v>0.4495643037677124</v>
      </c>
      <c r="G8" s="10" t="s">
        <v>46</v>
      </c>
      <c r="H8" s="11">
        <v>-1.2608108646698877</v>
      </c>
    </row>
    <row r="9" spans="1:8" ht="12.75">
      <c r="A9" t="s">
        <v>42</v>
      </c>
      <c r="B9" s="6">
        <v>46945</v>
      </c>
      <c r="D9" s="7">
        <v>47412.916666666664</v>
      </c>
      <c r="E9" s="2">
        <v>0.996733766464297</v>
      </c>
      <c r="G9" s="8" t="s">
        <v>43</v>
      </c>
      <c r="H9" s="9">
        <v>-0.9261635316961283</v>
      </c>
    </row>
    <row r="10" spans="1:8" ht="12.75">
      <c r="A10" t="s">
        <v>43</v>
      </c>
      <c r="B10" s="6">
        <v>38969</v>
      </c>
      <c r="D10" s="7">
        <v>38608.083333333336</v>
      </c>
      <c r="E10" s="2">
        <v>-0.9261635316961283</v>
      </c>
      <c r="G10" s="10" t="s">
        <v>58</v>
      </c>
      <c r="H10" s="11">
        <v>-0.6019277889152174</v>
      </c>
    </row>
    <row r="11" spans="1:8" ht="12.75">
      <c r="A11" t="s">
        <v>44</v>
      </c>
      <c r="B11" s="6">
        <v>20558</v>
      </c>
      <c r="D11" s="7">
        <v>20515.583333333332</v>
      </c>
      <c r="E11" s="2">
        <v>-0.20632681518955093</v>
      </c>
      <c r="G11" s="8" t="s">
        <v>66</v>
      </c>
      <c r="H11" s="9">
        <v>-0.29908901328064974</v>
      </c>
    </row>
    <row r="12" spans="1:8" ht="12.75">
      <c r="A12" t="s">
        <v>45</v>
      </c>
      <c r="B12" s="6">
        <v>63807</v>
      </c>
      <c r="D12" s="7">
        <v>63794.416666666664</v>
      </c>
      <c r="E12" s="2">
        <v>-0.019720929260638738</v>
      </c>
      <c r="G12" s="12" t="s">
        <v>44</v>
      </c>
      <c r="H12" s="13">
        <v>-0.20632681518955093</v>
      </c>
    </row>
    <row r="13" spans="1:8" ht="12.75">
      <c r="A13" t="s">
        <v>46</v>
      </c>
      <c r="B13" s="6">
        <v>66908</v>
      </c>
      <c r="D13" s="7">
        <v>66064.41666666667</v>
      </c>
      <c r="E13" s="2">
        <v>-1.2608108646698877</v>
      </c>
      <c r="G13" s="12" t="s">
        <v>54</v>
      </c>
      <c r="H13" s="13">
        <v>-0.07708142016140053</v>
      </c>
    </row>
    <row r="14" spans="1:8" ht="12.75">
      <c r="A14" t="s">
        <v>47</v>
      </c>
      <c r="B14" s="6">
        <v>50346</v>
      </c>
      <c r="D14" s="7">
        <v>51392.666666666664</v>
      </c>
      <c r="E14" s="2">
        <v>2.0789470199552382</v>
      </c>
      <c r="G14" s="12" t="s">
        <v>45</v>
      </c>
      <c r="H14" s="13">
        <v>-0.019720929260638738</v>
      </c>
    </row>
    <row r="15" spans="1:8" ht="12.75">
      <c r="A15" t="s">
        <v>48</v>
      </c>
      <c r="B15" s="6">
        <v>42206</v>
      </c>
      <c r="D15" s="7">
        <v>42458.75</v>
      </c>
      <c r="E15" s="2">
        <v>0.5988485049519026</v>
      </c>
      <c r="G15" s="10" t="s">
        <v>71</v>
      </c>
      <c r="H15" s="11">
        <v>-0.01117172090729783</v>
      </c>
    </row>
    <row r="16" spans="1:8" ht="12.75">
      <c r="A16" t="s">
        <v>49</v>
      </c>
      <c r="B16" s="6">
        <v>38157</v>
      </c>
      <c r="D16" s="7">
        <v>38356.166666666664</v>
      </c>
      <c r="E16" s="2">
        <v>0.521966262197406</v>
      </c>
      <c r="G16" s="8" t="s">
        <v>63</v>
      </c>
      <c r="H16" s="9">
        <v>0.008572947207791094</v>
      </c>
    </row>
    <row r="17" spans="1:8" ht="12.75">
      <c r="A17" t="s">
        <v>50</v>
      </c>
      <c r="B17" s="6">
        <v>34950</v>
      </c>
      <c r="D17" s="7">
        <v>35273</v>
      </c>
      <c r="E17" s="2">
        <v>0.9241773962804005</v>
      </c>
      <c r="G17" s="12" t="s">
        <v>53</v>
      </c>
      <c r="H17" s="13">
        <v>0.35530954130589515</v>
      </c>
    </row>
    <row r="18" spans="1:8" ht="12.75">
      <c r="A18" t="s">
        <v>51</v>
      </c>
      <c r="B18" s="6">
        <v>204683</v>
      </c>
      <c r="D18" s="7">
        <v>207181.75</v>
      </c>
      <c r="E18" s="2">
        <v>1.2207901975249533</v>
      </c>
      <c r="G18" s="12" t="s">
        <v>62</v>
      </c>
      <c r="H18" s="13">
        <v>0.4065771597538487</v>
      </c>
    </row>
    <row r="19" spans="1:8" ht="12.75">
      <c r="A19" t="s">
        <v>52</v>
      </c>
      <c r="B19" s="6">
        <v>11275</v>
      </c>
      <c r="D19" s="7">
        <v>11572</v>
      </c>
      <c r="E19" s="2">
        <v>2.6341463414634148</v>
      </c>
      <c r="G19" s="12" t="s">
        <v>61</v>
      </c>
      <c r="H19" s="13">
        <v>0.4181778880351556</v>
      </c>
    </row>
    <row r="20" spans="1:8" ht="12.75">
      <c r="A20" t="s">
        <v>53</v>
      </c>
      <c r="B20" s="6">
        <v>62598</v>
      </c>
      <c r="D20" s="7">
        <v>62820.416666666664</v>
      </c>
      <c r="E20" s="2">
        <v>0.35530954130589515</v>
      </c>
      <c r="G20" s="10" t="s">
        <v>41</v>
      </c>
      <c r="H20" s="11">
        <v>0.4495643037677124</v>
      </c>
    </row>
    <row r="21" spans="1:8" ht="12.75">
      <c r="A21" t="s">
        <v>54</v>
      </c>
      <c r="B21" s="6">
        <v>150274</v>
      </c>
      <c r="D21" s="7">
        <v>150158.16666666666</v>
      </c>
      <c r="E21" s="2">
        <v>-0.07708142016140053</v>
      </c>
      <c r="G21" s="8" t="s">
        <v>49</v>
      </c>
      <c r="H21" s="9">
        <v>0.521966262197406</v>
      </c>
    </row>
    <row r="22" spans="1:8" ht="12.75">
      <c r="A22" t="s">
        <v>55</v>
      </c>
      <c r="B22" s="6">
        <v>271596</v>
      </c>
      <c r="D22" s="7">
        <v>275875.6666666667</v>
      </c>
      <c r="E22" s="2">
        <v>1.5757473109569677</v>
      </c>
      <c r="G22" s="12" t="s">
        <v>48</v>
      </c>
      <c r="H22" s="13">
        <v>0.5988485049519026</v>
      </c>
    </row>
    <row r="23" spans="1:8" ht="12.75">
      <c r="A23" t="s">
        <v>56</v>
      </c>
      <c r="B23" s="6">
        <v>89533</v>
      </c>
      <c r="D23" s="7">
        <v>90344.91666666667</v>
      </c>
      <c r="E23" s="2">
        <v>0.9068350961842802</v>
      </c>
      <c r="G23" s="12" t="s">
        <v>57</v>
      </c>
      <c r="H23" s="13">
        <v>0.6924949806037878</v>
      </c>
    </row>
    <row r="24" spans="1:8" ht="12.75">
      <c r="A24" t="s">
        <v>57</v>
      </c>
      <c r="B24" s="6">
        <v>36691</v>
      </c>
      <c r="D24" s="7">
        <v>36945.083333333336</v>
      </c>
      <c r="E24" s="2">
        <v>0.6924949806037878</v>
      </c>
      <c r="G24" s="12" t="s">
        <v>65</v>
      </c>
      <c r="H24" s="13">
        <v>0.8614623574198048</v>
      </c>
    </row>
    <row r="25" spans="1:8" ht="12.75">
      <c r="A25" t="s">
        <v>58</v>
      </c>
      <c r="B25" s="6">
        <v>32922</v>
      </c>
      <c r="D25" s="7">
        <v>32723.833333333332</v>
      </c>
      <c r="E25" s="2">
        <v>-0.6019277889152174</v>
      </c>
      <c r="G25" s="12" t="s">
        <v>56</v>
      </c>
      <c r="H25" s="13">
        <v>0.9068350961842802</v>
      </c>
    </row>
    <row r="26" spans="1:8" ht="12.75">
      <c r="A26" t="s">
        <v>59</v>
      </c>
      <c r="B26" s="6">
        <v>35803</v>
      </c>
      <c r="D26" s="7">
        <v>36391.083333333336</v>
      </c>
      <c r="E26" s="2">
        <v>1.6425532311072697</v>
      </c>
      <c r="G26" s="12" t="s">
        <v>50</v>
      </c>
      <c r="H26" s="13">
        <v>0.9241773962804005</v>
      </c>
    </row>
    <row r="27" spans="1:8" ht="12.75">
      <c r="A27" t="s">
        <v>60</v>
      </c>
      <c r="B27" s="6">
        <v>58726</v>
      </c>
      <c r="D27" s="7">
        <v>59496.583333333336</v>
      </c>
      <c r="E27" s="2">
        <v>1.3121672399505087</v>
      </c>
      <c r="G27" s="12" t="s">
        <v>67</v>
      </c>
      <c r="H27" s="13">
        <v>0.9460217171302705</v>
      </c>
    </row>
    <row r="28" spans="1:8" ht="12.75">
      <c r="A28" t="s">
        <v>61</v>
      </c>
      <c r="B28" s="6">
        <v>132619</v>
      </c>
      <c r="D28" s="7">
        <v>133173.58333333334</v>
      </c>
      <c r="E28" s="2">
        <v>0.4181778880351556</v>
      </c>
      <c r="G28" s="10" t="s">
        <v>42</v>
      </c>
      <c r="H28" s="11">
        <v>0.996733766464297</v>
      </c>
    </row>
    <row r="29" spans="1:8" ht="12.75">
      <c r="A29" t="s">
        <v>62</v>
      </c>
      <c r="B29" s="6">
        <v>8342</v>
      </c>
      <c r="D29" s="7">
        <v>8375.916666666666</v>
      </c>
      <c r="E29" s="2">
        <v>0.4065771597538487</v>
      </c>
      <c r="G29" s="8" t="s">
        <v>51</v>
      </c>
      <c r="H29" s="9">
        <v>1.2207901975249533</v>
      </c>
    </row>
    <row r="30" spans="1:8" ht="12.75">
      <c r="A30" t="s">
        <v>63</v>
      </c>
      <c r="B30" s="6">
        <v>58323</v>
      </c>
      <c r="D30" s="7">
        <v>58328</v>
      </c>
      <c r="E30" s="2">
        <v>0.008572947207791094</v>
      </c>
      <c r="G30" s="12" t="s">
        <v>60</v>
      </c>
      <c r="H30" s="13">
        <v>1.3121672399505087</v>
      </c>
    </row>
    <row r="31" spans="1:8" ht="12.75">
      <c r="A31" t="s">
        <v>64</v>
      </c>
      <c r="B31" s="6">
        <v>75355</v>
      </c>
      <c r="D31" s="7">
        <v>76465.33333333333</v>
      </c>
      <c r="E31" s="2">
        <v>1.4734700196845976</v>
      </c>
      <c r="G31" s="10" t="s">
        <v>64</v>
      </c>
      <c r="H31" s="11">
        <v>1.4734700196845976</v>
      </c>
    </row>
    <row r="32" spans="1:8" ht="12.75">
      <c r="A32" t="s">
        <v>65</v>
      </c>
      <c r="B32" s="6">
        <v>47371</v>
      </c>
      <c r="D32" s="7">
        <v>47779.083333333336</v>
      </c>
      <c r="E32" s="2">
        <v>0.8614623574198048</v>
      </c>
      <c r="G32" s="8" t="s">
        <v>68</v>
      </c>
      <c r="H32" s="9">
        <v>1.503736613542461</v>
      </c>
    </row>
    <row r="33" spans="1:8" ht="12.75">
      <c r="A33" t="s">
        <v>66</v>
      </c>
      <c r="B33" s="6">
        <v>9111</v>
      </c>
      <c r="D33" s="7">
        <v>9083.75</v>
      </c>
      <c r="E33" s="2">
        <v>-0.29908901328064974</v>
      </c>
      <c r="G33" s="12" t="s">
        <v>55</v>
      </c>
      <c r="H33" s="13">
        <v>1.5757473109569677</v>
      </c>
    </row>
    <row r="34" spans="1:8" ht="12.75">
      <c r="A34" t="s">
        <v>67</v>
      </c>
      <c r="B34" s="6">
        <v>48748</v>
      </c>
      <c r="D34" s="7">
        <v>49209.166666666664</v>
      </c>
      <c r="E34" s="2">
        <v>0.9460217171302705</v>
      </c>
      <c r="G34" s="10" t="s">
        <v>59</v>
      </c>
      <c r="H34" s="11">
        <v>1.6425532311072697</v>
      </c>
    </row>
    <row r="35" spans="1:8" ht="12.75">
      <c r="A35" t="s">
        <v>68</v>
      </c>
      <c r="B35" s="6">
        <v>126496</v>
      </c>
      <c r="D35" s="7">
        <v>128398.16666666667</v>
      </c>
      <c r="E35" s="2">
        <v>1.503736613542461</v>
      </c>
      <c r="G35" s="14" t="s">
        <v>47</v>
      </c>
      <c r="H35" s="15">
        <v>2.0789470199552382</v>
      </c>
    </row>
    <row r="36" spans="1:8" ht="12.75">
      <c r="A36" t="s">
        <v>69</v>
      </c>
      <c r="B36" s="6">
        <v>35508</v>
      </c>
      <c r="D36" s="7">
        <v>34972.5</v>
      </c>
      <c r="E36" s="2">
        <v>-1.508110848259547</v>
      </c>
      <c r="G36" s="8" t="s">
        <v>52</v>
      </c>
      <c r="H36" s="9">
        <v>2.6341463414634148</v>
      </c>
    </row>
    <row r="37" spans="1:8" ht="12.75">
      <c r="A37" t="s">
        <v>70</v>
      </c>
      <c r="B37" s="6">
        <v>40781</v>
      </c>
      <c r="D37" s="7">
        <v>42077.916666666664</v>
      </c>
      <c r="E37" s="2">
        <v>3.1801982949576133</v>
      </c>
      <c r="G37" s="10" t="s">
        <v>40</v>
      </c>
      <c r="H37" s="11">
        <v>2.6341830476327917</v>
      </c>
    </row>
    <row r="38" spans="1:8" ht="12.75">
      <c r="A38" t="s">
        <v>71</v>
      </c>
      <c r="B38" s="6">
        <v>64896</v>
      </c>
      <c r="D38" s="7">
        <v>64888.75</v>
      </c>
      <c r="E38" s="2">
        <v>-0.01117172090729783</v>
      </c>
      <c r="G38" s="10" t="s">
        <v>70</v>
      </c>
      <c r="H38" s="11">
        <v>3.1801982949576133</v>
      </c>
    </row>
    <row r="40" ht="12.75">
      <c r="A40" s="1" t="s">
        <v>72</v>
      </c>
    </row>
  </sheetData>
  <sheetProtection sheet="1" objects="1" scenarios="1"/>
  <printOptions gridLines="1"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Footer>&amp;L&amp;6\\VQ05EDEF\home\U100699\housing\HHAnalRevGp\Meeting Feb 04&amp;CHARG 2004(5)Tables&amp;R24th February 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5" width="10.8515625" style="0" customWidth="1"/>
    <col min="6" max="6" width="5.57421875" style="0" customWidth="1"/>
    <col min="7" max="9" width="10.8515625" style="0" customWidth="1"/>
    <col min="10" max="10" width="6.421875" style="0" customWidth="1"/>
    <col min="11" max="12" width="13.57421875" style="17" customWidth="1"/>
    <col min="13" max="13" width="7.421875" style="0" customWidth="1"/>
    <col min="14" max="16" width="11.421875" style="0" customWidth="1"/>
  </cols>
  <sheetData>
    <row r="1" ht="15">
      <c r="A1" s="16" t="s">
        <v>77</v>
      </c>
    </row>
    <row r="3" spans="2:16" ht="31.5" customHeight="1">
      <c r="B3" s="20" t="s">
        <v>78</v>
      </c>
      <c r="C3" s="20"/>
      <c r="D3" s="20"/>
      <c r="E3" s="20"/>
      <c r="G3" s="20" t="s">
        <v>79</v>
      </c>
      <c r="H3" s="20"/>
      <c r="I3" s="20"/>
      <c r="K3" s="20" t="s">
        <v>84</v>
      </c>
      <c r="L3" s="21"/>
      <c r="N3" s="20" t="s">
        <v>80</v>
      </c>
      <c r="O3" s="21"/>
      <c r="P3" s="21"/>
    </row>
    <row r="4" spans="1:16" s="1" customFormat="1" ht="12.75">
      <c r="A4" s="1" t="s">
        <v>1</v>
      </c>
      <c r="B4" s="1">
        <v>2000</v>
      </c>
      <c r="C4" s="1">
        <v>2001</v>
      </c>
      <c r="D4" s="1">
        <v>2002</v>
      </c>
      <c r="E4" s="1">
        <v>2003</v>
      </c>
      <c r="G4" s="1">
        <v>2001</v>
      </c>
      <c r="H4" s="1">
        <v>2002</v>
      </c>
      <c r="I4" s="1">
        <v>2003</v>
      </c>
      <c r="K4" s="18">
        <v>2002</v>
      </c>
      <c r="L4" s="18">
        <v>2003</v>
      </c>
      <c r="N4" s="1" t="s">
        <v>85</v>
      </c>
      <c r="O4" s="1">
        <v>2002</v>
      </c>
      <c r="P4" s="1">
        <v>2003</v>
      </c>
    </row>
    <row r="5" spans="1:16" ht="21" customHeight="1">
      <c r="A5" t="s">
        <v>2</v>
      </c>
      <c r="B5" s="7">
        <v>99348</v>
      </c>
      <c r="C5" s="7">
        <v>99726</v>
      </c>
      <c r="D5" s="7">
        <v>100232</v>
      </c>
      <c r="E5" s="7">
        <v>100730</v>
      </c>
      <c r="G5" s="7">
        <f>0.25*B5+0.75*C5</f>
        <v>99631.5</v>
      </c>
      <c r="H5" s="7">
        <f>0.25*C5+0.75*D5</f>
        <v>100105.5</v>
      </c>
      <c r="I5" s="7">
        <f>0.25*D5+0.75*E5</f>
        <v>100605.5</v>
      </c>
      <c r="K5" s="19">
        <f>H5-G5</f>
        <v>474</v>
      </c>
      <c r="L5" s="19">
        <f>I5-G5</f>
        <v>974</v>
      </c>
      <c r="N5" s="7">
        <v>97140</v>
      </c>
      <c r="O5" s="7">
        <f>$N5+K5</f>
        <v>97614</v>
      </c>
      <c r="P5" s="7">
        <f>$N5+L5</f>
        <v>98114</v>
      </c>
    </row>
    <row r="6" spans="1:16" ht="12.75">
      <c r="A6" t="s">
        <v>3</v>
      </c>
      <c r="B6" s="7">
        <v>90637</v>
      </c>
      <c r="C6" s="7">
        <v>91506</v>
      </c>
      <c r="D6" s="7">
        <v>93058</v>
      </c>
      <c r="E6" s="7">
        <v>94432</v>
      </c>
      <c r="G6" s="7">
        <f aca="true" t="shared" si="0" ref="G6:G36">0.25*B6+0.75*C6</f>
        <v>91288.75</v>
      </c>
      <c r="H6" s="7">
        <f aca="true" t="shared" si="1" ref="H6:H36">0.25*C6+0.75*D6</f>
        <v>92670</v>
      </c>
      <c r="I6" s="7">
        <f aca="true" t="shared" si="2" ref="I6:I36">0.25*D6+0.75*E6</f>
        <v>94088.5</v>
      </c>
      <c r="K6" s="19">
        <f aca="true" t="shared" si="3" ref="K6:K36">H6-G6</f>
        <v>1381.25</v>
      </c>
      <c r="L6" s="19">
        <f aca="true" t="shared" si="4" ref="L6:L36">I6-G6</f>
        <v>2799.75</v>
      </c>
      <c r="N6" s="7">
        <v>90990</v>
      </c>
      <c r="O6" s="7">
        <f aca="true" t="shared" si="5" ref="O6:O36">$N6+K6</f>
        <v>92371.25</v>
      </c>
      <c r="P6" s="7">
        <f aca="true" t="shared" si="6" ref="P6:P36">$N6+L6</f>
        <v>93789.75</v>
      </c>
    </row>
    <row r="7" spans="1:16" ht="12.75">
      <c r="A7" t="s">
        <v>4</v>
      </c>
      <c r="B7" s="7">
        <v>47291</v>
      </c>
      <c r="C7" s="7">
        <v>47500</v>
      </c>
      <c r="D7" s="7">
        <v>47731</v>
      </c>
      <c r="E7" s="7">
        <v>48194</v>
      </c>
      <c r="G7" s="7">
        <f t="shared" si="0"/>
        <v>47447.75</v>
      </c>
      <c r="H7" s="7">
        <f t="shared" si="1"/>
        <v>47673.25</v>
      </c>
      <c r="I7" s="7">
        <f t="shared" si="2"/>
        <v>48078.25</v>
      </c>
      <c r="K7" s="19">
        <f t="shared" si="3"/>
        <v>225.5</v>
      </c>
      <c r="L7" s="19">
        <f t="shared" si="4"/>
        <v>630.5</v>
      </c>
      <c r="N7" s="7">
        <v>47020</v>
      </c>
      <c r="O7" s="7">
        <f t="shared" si="5"/>
        <v>47245.5</v>
      </c>
      <c r="P7" s="7">
        <f t="shared" si="6"/>
        <v>47650.5</v>
      </c>
    </row>
    <row r="8" spans="1:16" ht="12.75">
      <c r="A8" t="s">
        <v>5</v>
      </c>
      <c r="B8" s="7">
        <v>38618</v>
      </c>
      <c r="C8" s="7">
        <v>38601</v>
      </c>
      <c r="D8" s="7">
        <v>38897</v>
      </c>
      <c r="E8" s="7">
        <v>39721</v>
      </c>
      <c r="G8" s="7">
        <f t="shared" si="0"/>
        <v>38605.25</v>
      </c>
      <c r="H8" s="7">
        <f t="shared" si="1"/>
        <v>38823</v>
      </c>
      <c r="I8" s="7">
        <f t="shared" si="2"/>
        <v>39515</v>
      </c>
      <c r="K8" s="19">
        <f t="shared" si="3"/>
        <v>217.75</v>
      </c>
      <c r="L8" s="19">
        <f t="shared" si="4"/>
        <v>909.75</v>
      </c>
      <c r="N8" s="7">
        <v>39020</v>
      </c>
      <c r="O8" s="7">
        <f t="shared" si="5"/>
        <v>39237.75</v>
      </c>
      <c r="P8" s="7">
        <f t="shared" si="6"/>
        <v>39929.75</v>
      </c>
    </row>
    <row r="9" spans="1:16" ht="12.75">
      <c r="A9" t="s">
        <v>6</v>
      </c>
      <c r="B9" s="7">
        <v>20424</v>
      </c>
      <c r="C9" s="7">
        <v>20581</v>
      </c>
      <c r="D9" s="7">
        <v>20760</v>
      </c>
      <c r="E9" s="7">
        <v>21005</v>
      </c>
      <c r="G9" s="7">
        <f t="shared" si="0"/>
        <v>20541.75</v>
      </c>
      <c r="H9" s="7">
        <f t="shared" si="1"/>
        <v>20715.25</v>
      </c>
      <c r="I9" s="7">
        <f t="shared" si="2"/>
        <v>20943.75</v>
      </c>
      <c r="K9" s="19">
        <f t="shared" si="3"/>
        <v>173.5</v>
      </c>
      <c r="L9" s="19">
        <f t="shared" si="4"/>
        <v>402</v>
      </c>
      <c r="N9" s="7">
        <v>20600</v>
      </c>
      <c r="O9" s="7">
        <f t="shared" si="5"/>
        <v>20773.5</v>
      </c>
      <c r="P9" s="7">
        <f t="shared" si="6"/>
        <v>21002</v>
      </c>
    </row>
    <row r="10" spans="1:16" ht="12.75">
      <c r="A10" t="s">
        <v>7</v>
      </c>
      <c r="B10" s="7">
        <v>63711</v>
      </c>
      <c r="C10" s="7">
        <v>63854</v>
      </c>
      <c r="D10" s="7">
        <v>64274</v>
      </c>
      <c r="E10" s="7">
        <v>65113</v>
      </c>
      <c r="G10" s="7">
        <f t="shared" si="0"/>
        <v>63818.25</v>
      </c>
      <c r="H10" s="7">
        <f t="shared" si="1"/>
        <v>64169</v>
      </c>
      <c r="I10" s="7">
        <f t="shared" si="2"/>
        <v>64903.25</v>
      </c>
      <c r="K10" s="19">
        <f t="shared" si="3"/>
        <v>350.75</v>
      </c>
      <c r="L10" s="19">
        <f t="shared" si="4"/>
        <v>1085</v>
      </c>
      <c r="N10" s="7">
        <v>63950</v>
      </c>
      <c r="O10" s="7">
        <f t="shared" si="5"/>
        <v>64300.75</v>
      </c>
      <c r="P10" s="7">
        <f t="shared" si="6"/>
        <v>65035</v>
      </c>
    </row>
    <row r="11" spans="1:16" ht="12.75">
      <c r="A11" t="s">
        <v>8</v>
      </c>
      <c r="B11" s="7">
        <v>66002</v>
      </c>
      <c r="C11" s="7">
        <v>66109</v>
      </c>
      <c r="D11" s="7">
        <v>66602</v>
      </c>
      <c r="E11" s="7">
        <v>66627</v>
      </c>
      <c r="G11" s="7">
        <f t="shared" si="0"/>
        <v>66082.25</v>
      </c>
      <c r="H11" s="7">
        <f t="shared" si="1"/>
        <v>66478.75</v>
      </c>
      <c r="I11" s="7">
        <f t="shared" si="2"/>
        <v>66620.75</v>
      </c>
      <c r="K11" s="19">
        <f t="shared" si="3"/>
        <v>396.5</v>
      </c>
      <c r="L11" s="19">
        <f t="shared" si="4"/>
        <v>538.5</v>
      </c>
      <c r="N11" s="7">
        <v>67010</v>
      </c>
      <c r="O11" s="7">
        <f t="shared" si="5"/>
        <v>67406.5</v>
      </c>
      <c r="P11" s="7">
        <f t="shared" si="6"/>
        <v>67548.5</v>
      </c>
    </row>
    <row r="12" spans="1:16" ht="12.75">
      <c r="A12" t="s">
        <v>9</v>
      </c>
      <c r="B12" s="7">
        <v>51178</v>
      </c>
      <c r="C12" s="7">
        <v>51546</v>
      </c>
      <c r="D12" s="7">
        <v>51741</v>
      </c>
      <c r="E12" s="7">
        <v>52109</v>
      </c>
      <c r="G12" s="7">
        <f t="shared" si="0"/>
        <v>51454</v>
      </c>
      <c r="H12" s="7">
        <f t="shared" si="1"/>
        <v>51692.25</v>
      </c>
      <c r="I12" s="7">
        <f t="shared" si="2"/>
        <v>52017</v>
      </c>
      <c r="K12" s="19">
        <f t="shared" si="3"/>
        <v>238.25</v>
      </c>
      <c r="L12" s="19">
        <f t="shared" si="4"/>
        <v>563</v>
      </c>
      <c r="N12" s="7">
        <v>50400</v>
      </c>
      <c r="O12" s="7">
        <f t="shared" si="5"/>
        <v>50638.25</v>
      </c>
      <c r="P12" s="7">
        <f t="shared" si="6"/>
        <v>50963</v>
      </c>
    </row>
    <row r="13" spans="1:16" ht="12.75">
      <c r="A13" t="s">
        <v>10</v>
      </c>
      <c r="B13" s="7">
        <v>42401</v>
      </c>
      <c r="C13" s="7">
        <v>42500</v>
      </c>
      <c r="D13" s="7">
        <v>42461</v>
      </c>
      <c r="E13" s="7">
        <v>42493</v>
      </c>
      <c r="G13" s="7">
        <f t="shared" si="0"/>
        <v>42475.25</v>
      </c>
      <c r="H13" s="7">
        <f t="shared" si="1"/>
        <v>42470.75</v>
      </c>
      <c r="I13" s="7">
        <f t="shared" si="2"/>
        <v>42485</v>
      </c>
      <c r="K13" s="19">
        <f t="shared" si="3"/>
        <v>-4.5</v>
      </c>
      <c r="L13" s="19">
        <f t="shared" si="4"/>
        <v>9.75</v>
      </c>
      <c r="N13" s="7">
        <v>42250</v>
      </c>
      <c r="O13" s="7">
        <f t="shared" si="5"/>
        <v>42245.5</v>
      </c>
      <c r="P13" s="7">
        <f t="shared" si="6"/>
        <v>42259.75</v>
      </c>
    </row>
    <row r="14" spans="1:16" ht="12.75">
      <c r="A14" t="s">
        <v>11</v>
      </c>
      <c r="B14" s="7">
        <v>38166</v>
      </c>
      <c r="C14" s="7">
        <v>38492</v>
      </c>
      <c r="D14" s="7">
        <v>38930</v>
      </c>
      <c r="E14" s="7">
        <v>39219</v>
      </c>
      <c r="G14" s="7">
        <f t="shared" si="0"/>
        <v>38410.5</v>
      </c>
      <c r="H14" s="7">
        <f t="shared" si="1"/>
        <v>38820.5</v>
      </c>
      <c r="I14" s="7">
        <f t="shared" si="2"/>
        <v>39146.75</v>
      </c>
      <c r="K14" s="19">
        <f t="shared" si="3"/>
        <v>410</v>
      </c>
      <c r="L14" s="19">
        <f t="shared" si="4"/>
        <v>736.25</v>
      </c>
      <c r="N14" s="7">
        <v>38350</v>
      </c>
      <c r="O14" s="7">
        <f t="shared" si="5"/>
        <v>38760</v>
      </c>
      <c r="P14" s="7">
        <f t="shared" si="6"/>
        <v>39086.25</v>
      </c>
    </row>
    <row r="15" spans="1:16" ht="12.75">
      <c r="A15" t="s">
        <v>12</v>
      </c>
      <c r="B15" s="7">
        <v>35091</v>
      </c>
      <c r="C15" s="7">
        <v>35403</v>
      </c>
      <c r="D15" s="7">
        <v>35500</v>
      </c>
      <c r="E15" s="7">
        <v>35682</v>
      </c>
      <c r="G15" s="7">
        <f t="shared" si="0"/>
        <v>35325</v>
      </c>
      <c r="H15" s="7">
        <f t="shared" si="1"/>
        <v>35475.75</v>
      </c>
      <c r="I15" s="7">
        <f t="shared" si="2"/>
        <v>35636.5</v>
      </c>
      <c r="K15" s="19">
        <f t="shared" si="3"/>
        <v>150.75</v>
      </c>
      <c r="L15" s="19">
        <f t="shared" si="4"/>
        <v>311.5</v>
      </c>
      <c r="N15" s="7">
        <v>34890</v>
      </c>
      <c r="O15" s="7">
        <f t="shared" si="5"/>
        <v>35040.75</v>
      </c>
      <c r="P15" s="7">
        <f t="shared" si="6"/>
        <v>35201.5</v>
      </c>
    </row>
    <row r="16" spans="1:16" ht="12.75">
      <c r="A16" t="s">
        <v>81</v>
      </c>
      <c r="B16" s="7">
        <v>206039</v>
      </c>
      <c r="C16" s="7">
        <v>207998</v>
      </c>
      <c r="D16" s="7">
        <v>209265</v>
      </c>
      <c r="E16" s="7">
        <v>210436</v>
      </c>
      <c r="G16" s="7">
        <f t="shared" si="0"/>
        <v>207508.25</v>
      </c>
      <c r="H16" s="7">
        <f t="shared" si="1"/>
        <v>208948.25</v>
      </c>
      <c r="I16" s="7">
        <f t="shared" si="2"/>
        <v>210143.25</v>
      </c>
      <c r="K16" s="19">
        <f t="shared" si="3"/>
        <v>1440</v>
      </c>
      <c r="L16" s="19">
        <f t="shared" si="4"/>
        <v>2635</v>
      </c>
      <c r="N16" s="7">
        <v>205340</v>
      </c>
      <c r="O16" s="7">
        <f t="shared" si="5"/>
        <v>206780</v>
      </c>
      <c r="P16" s="7">
        <f t="shared" si="6"/>
        <v>207975</v>
      </c>
    </row>
    <row r="17" spans="1:16" ht="12.75">
      <c r="A17" t="s">
        <v>14</v>
      </c>
      <c r="B17" s="7">
        <v>11537</v>
      </c>
      <c r="C17" s="7">
        <v>11597</v>
      </c>
      <c r="D17" s="7">
        <v>11508</v>
      </c>
      <c r="E17" s="7">
        <v>11628</v>
      </c>
      <c r="G17" s="7">
        <f t="shared" si="0"/>
        <v>11582</v>
      </c>
      <c r="H17" s="7">
        <f t="shared" si="1"/>
        <v>11530.25</v>
      </c>
      <c r="I17" s="7">
        <f t="shared" si="2"/>
        <v>11598</v>
      </c>
      <c r="K17" s="19">
        <f t="shared" si="3"/>
        <v>-51.75</v>
      </c>
      <c r="L17" s="19">
        <f t="shared" si="4"/>
        <v>16</v>
      </c>
      <c r="N17" s="7">
        <v>11270</v>
      </c>
      <c r="O17" s="7">
        <f t="shared" si="5"/>
        <v>11218.25</v>
      </c>
      <c r="P17" s="7">
        <f t="shared" si="6"/>
        <v>11286</v>
      </c>
    </row>
    <row r="18" spans="1:16" ht="12.75">
      <c r="A18" t="s">
        <v>15</v>
      </c>
      <c r="B18" s="7">
        <v>62429</v>
      </c>
      <c r="C18" s="7">
        <v>63100</v>
      </c>
      <c r="D18" s="7">
        <v>63988</v>
      </c>
      <c r="E18" s="7">
        <v>64841</v>
      </c>
      <c r="G18" s="7">
        <f t="shared" si="0"/>
        <v>62932.25</v>
      </c>
      <c r="H18" s="7">
        <f t="shared" si="1"/>
        <v>63766</v>
      </c>
      <c r="I18" s="7">
        <f t="shared" si="2"/>
        <v>64627.75</v>
      </c>
      <c r="K18" s="19">
        <f t="shared" si="3"/>
        <v>833.75</v>
      </c>
      <c r="L18" s="19">
        <f t="shared" si="4"/>
        <v>1695.5</v>
      </c>
      <c r="N18" s="7">
        <v>62740</v>
      </c>
      <c r="O18" s="7">
        <f t="shared" si="5"/>
        <v>63573.75</v>
      </c>
      <c r="P18" s="7">
        <f t="shared" si="6"/>
        <v>64435.5</v>
      </c>
    </row>
    <row r="19" spans="1:16" ht="12.75">
      <c r="A19" t="s">
        <v>16</v>
      </c>
      <c r="B19" s="7">
        <v>149408</v>
      </c>
      <c r="C19" s="7">
        <v>150694</v>
      </c>
      <c r="D19" s="7">
        <v>151910</v>
      </c>
      <c r="E19" s="7">
        <v>153016</v>
      </c>
      <c r="G19" s="7">
        <f t="shared" si="0"/>
        <v>150372.5</v>
      </c>
      <c r="H19" s="7">
        <f t="shared" si="1"/>
        <v>151606</v>
      </c>
      <c r="I19" s="7">
        <f t="shared" si="2"/>
        <v>152739.5</v>
      </c>
      <c r="K19" s="19">
        <f t="shared" si="3"/>
        <v>1233.5</v>
      </c>
      <c r="L19" s="19">
        <f t="shared" si="4"/>
        <v>2367</v>
      </c>
      <c r="N19" s="7">
        <v>150610</v>
      </c>
      <c r="O19" s="7">
        <f t="shared" si="5"/>
        <v>151843.5</v>
      </c>
      <c r="P19" s="7">
        <f t="shared" si="6"/>
        <v>152977</v>
      </c>
    </row>
    <row r="20" spans="1:16" ht="12.75">
      <c r="A20" t="s">
        <v>17</v>
      </c>
      <c r="B20" s="7">
        <v>275668</v>
      </c>
      <c r="C20" s="7">
        <v>276024</v>
      </c>
      <c r="D20" s="7">
        <v>275619</v>
      </c>
      <c r="E20" s="7">
        <v>275280</v>
      </c>
      <c r="G20" s="7">
        <f t="shared" si="0"/>
        <v>275935</v>
      </c>
      <c r="H20" s="7">
        <f t="shared" si="1"/>
        <v>275720.25</v>
      </c>
      <c r="I20" s="7">
        <f t="shared" si="2"/>
        <v>275364.75</v>
      </c>
      <c r="K20" s="19">
        <f t="shared" si="3"/>
        <v>-214.75</v>
      </c>
      <c r="L20" s="19">
        <f t="shared" si="4"/>
        <v>-570.25</v>
      </c>
      <c r="N20" s="7">
        <v>272070</v>
      </c>
      <c r="O20" s="7">
        <f t="shared" si="5"/>
        <v>271855.25</v>
      </c>
      <c r="P20" s="7">
        <f t="shared" si="6"/>
        <v>271499.75</v>
      </c>
    </row>
    <row r="21" spans="1:16" ht="12.75">
      <c r="A21" t="s">
        <v>18</v>
      </c>
      <c r="B21" s="7">
        <v>89894</v>
      </c>
      <c r="C21" s="7">
        <v>90667</v>
      </c>
      <c r="D21" s="7">
        <v>91769</v>
      </c>
      <c r="E21" s="7">
        <v>93032</v>
      </c>
      <c r="G21" s="7">
        <f t="shared" si="0"/>
        <v>90473.75</v>
      </c>
      <c r="H21" s="7">
        <f t="shared" si="1"/>
        <v>91493.5</v>
      </c>
      <c r="I21" s="7">
        <f t="shared" si="2"/>
        <v>92716.25</v>
      </c>
      <c r="K21" s="19">
        <f t="shared" si="3"/>
        <v>1019.75</v>
      </c>
      <c r="L21" s="19">
        <f t="shared" si="4"/>
        <v>2242.5</v>
      </c>
      <c r="N21" s="7">
        <v>89740</v>
      </c>
      <c r="O21" s="7">
        <f t="shared" si="5"/>
        <v>90759.75</v>
      </c>
      <c r="P21" s="7">
        <f t="shared" si="6"/>
        <v>91982.5</v>
      </c>
    </row>
    <row r="22" spans="1:16" ht="12.75">
      <c r="A22" t="s">
        <v>19</v>
      </c>
      <c r="B22" s="7">
        <v>36738</v>
      </c>
      <c r="C22" s="7">
        <v>37093</v>
      </c>
      <c r="D22" s="7">
        <v>36843</v>
      </c>
      <c r="E22" s="7">
        <v>36892</v>
      </c>
      <c r="G22" s="7">
        <f t="shared" si="0"/>
        <v>37004.25</v>
      </c>
      <c r="H22" s="7">
        <f t="shared" si="1"/>
        <v>36905.5</v>
      </c>
      <c r="I22" s="7">
        <f t="shared" si="2"/>
        <v>36879.75</v>
      </c>
      <c r="K22" s="19">
        <f t="shared" si="3"/>
        <v>-98.75</v>
      </c>
      <c r="L22" s="19">
        <f t="shared" si="4"/>
        <v>-124.5</v>
      </c>
      <c r="N22" s="7">
        <v>36800</v>
      </c>
      <c r="O22" s="7">
        <f t="shared" si="5"/>
        <v>36701.25</v>
      </c>
      <c r="P22" s="7">
        <f t="shared" si="6"/>
        <v>36675.5</v>
      </c>
    </row>
    <row r="23" spans="1:16" ht="12.75">
      <c r="A23" t="s">
        <v>20</v>
      </c>
      <c r="B23" s="7">
        <v>32620</v>
      </c>
      <c r="C23" s="7">
        <v>32798</v>
      </c>
      <c r="D23" s="7">
        <v>32870</v>
      </c>
      <c r="E23" s="7">
        <v>32990</v>
      </c>
      <c r="G23" s="7">
        <f t="shared" si="0"/>
        <v>32753.5</v>
      </c>
      <c r="H23" s="7">
        <f t="shared" si="1"/>
        <v>32852</v>
      </c>
      <c r="I23" s="7">
        <f t="shared" si="2"/>
        <v>32960</v>
      </c>
      <c r="K23" s="19">
        <f t="shared" si="3"/>
        <v>98.5</v>
      </c>
      <c r="L23" s="19">
        <f t="shared" si="4"/>
        <v>206.5</v>
      </c>
      <c r="N23" s="7">
        <v>32970</v>
      </c>
      <c r="O23" s="7">
        <f t="shared" si="5"/>
        <v>33068.5</v>
      </c>
      <c r="P23" s="7">
        <f t="shared" si="6"/>
        <v>33176.5</v>
      </c>
    </row>
    <row r="24" spans="1:16" ht="12.75">
      <c r="A24" t="s">
        <v>21</v>
      </c>
      <c r="B24" s="7">
        <v>36247</v>
      </c>
      <c r="C24" s="7">
        <v>36494</v>
      </c>
      <c r="D24" s="7">
        <v>36882</v>
      </c>
      <c r="E24" s="7">
        <v>37138</v>
      </c>
      <c r="G24" s="7">
        <f t="shared" si="0"/>
        <v>36432.25</v>
      </c>
      <c r="H24" s="7">
        <f t="shared" si="1"/>
        <v>36785</v>
      </c>
      <c r="I24" s="7">
        <f t="shared" si="2"/>
        <v>37074</v>
      </c>
      <c r="K24" s="19">
        <f t="shared" si="3"/>
        <v>352.75</v>
      </c>
      <c r="L24" s="19">
        <f t="shared" si="4"/>
        <v>641.75</v>
      </c>
      <c r="N24" s="7">
        <v>35850</v>
      </c>
      <c r="O24" s="7">
        <f t="shared" si="5"/>
        <v>36202.75</v>
      </c>
      <c r="P24" s="7">
        <f t="shared" si="6"/>
        <v>36491.75</v>
      </c>
    </row>
    <row r="25" spans="1:16" ht="12.75">
      <c r="A25" t="s">
        <v>22</v>
      </c>
      <c r="B25" s="7">
        <v>59286</v>
      </c>
      <c r="C25" s="7">
        <v>59647</v>
      </c>
      <c r="D25" s="7">
        <v>59134</v>
      </c>
      <c r="E25" s="7">
        <v>58500</v>
      </c>
      <c r="G25" s="7">
        <f t="shared" si="0"/>
        <v>59556.75</v>
      </c>
      <c r="H25" s="7">
        <f t="shared" si="1"/>
        <v>59262.25</v>
      </c>
      <c r="I25" s="7">
        <f t="shared" si="2"/>
        <v>58658.5</v>
      </c>
      <c r="K25" s="19">
        <f t="shared" si="3"/>
        <v>-294.5</v>
      </c>
      <c r="L25" s="19">
        <f t="shared" si="4"/>
        <v>-898.25</v>
      </c>
      <c r="N25" s="7">
        <v>58800</v>
      </c>
      <c r="O25" s="7">
        <f t="shared" si="5"/>
        <v>58505.5</v>
      </c>
      <c r="P25" s="7">
        <f t="shared" si="6"/>
        <v>57901.75</v>
      </c>
    </row>
    <row r="26" spans="1:16" ht="12.75">
      <c r="A26" t="s">
        <v>23</v>
      </c>
      <c r="B26" s="7">
        <v>132326</v>
      </c>
      <c r="C26" s="7">
        <v>133779</v>
      </c>
      <c r="D26" s="7">
        <v>135664</v>
      </c>
      <c r="E26" s="7">
        <v>137256</v>
      </c>
      <c r="G26" s="7">
        <f t="shared" si="0"/>
        <v>133415.75</v>
      </c>
      <c r="H26" s="7">
        <f t="shared" si="1"/>
        <v>135192.75</v>
      </c>
      <c r="I26" s="7">
        <f t="shared" si="2"/>
        <v>136858</v>
      </c>
      <c r="K26" s="19">
        <f t="shared" si="3"/>
        <v>1777</v>
      </c>
      <c r="L26" s="19">
        <f t="shared" si="4"/>
        <v>3442.25</v>
      </c>
      <c r="N26" s="7">
        <v>132550</v>
      </c>
      <c r="O26" s="7">
        <f t="shared" si="5"/>
        <v>134327</v>
      </c>
      <c r="P26" s="7">
        <f t="shared" si="6"/>
        <v>135992.25</v>
      </c>
    </row>
    <row r="27" spans="1:16" ht="12.75">
      <c r="A27" t="s">
        <v>82</v>
      </c>
      <c r="B27" s="7">
        <v>8366</v>
      </c>
      <c r="C27" s="7">
        <v>8383</v>
      </c>
      <c r="D27" s="7">
        <v>8482</v>
      </c>
      <c r="E27" s="7">
        <v>8568</v>
      </c>
      <c r="G27" s="7">
        <f t="shared" si="0"/>
        <v>8378.75</v>
      </c>
      <c r="H27" s="7">
        <f t="shared" si="1"/>
        <v>8457.25</v>
      </c>
      <c r="I27" s="7">
        <f t="shared" si="2"/>
        <v>8546.5</v>
      </c>
      <c r="K27" s="19">
        <f t="shared" si="3"/>
        <v>78.5</v>
      </c>
      <c r="L27" s="19">
        <f t="shared" si="4"/>
        <v>167.75</v>
      </c>
      <c r="N27" s="7">
        <v>8380</v>
      </c>
      <c r="O27" s="7">
        <f t="shared" si="5"/>
        <v>8458.5</v>
      </c>
      <c r="P27" s="7">
        <f t="shared" si="6"/>
        <v>8547.75</v>
      </c>
    </row>
    <row r="28" spans="1:16" ht="12.75">
      <c r="A28" t="s">
        <v>25</v>
      </c>
      <c r="B28" s="7">
        <v>58160</v>
      </c>
      <c r="C28" s="7">
        <v>58448</v>
      </c>
      <c r="D28" s="7">
        <v>59092</v>
      </c>
      <c r="E28" s="7">
        <v>60107</v>
      </c>
      <c r="G28" s="7">
        <f t="shared" si="0"/>
        <v>58376</v>
      </c>
      <c r="H28" s="7">
        <f t="shared" si="1"/>
        <v>58931</v>
      </c>
      <c r="I28" s="7">
        <f t="shared" si="2"/>
        <v>59853.25</v>
      </c>
      <c r="K28" s="19">
        <f t="shared" si="3"/>
        <v>555</v>
      </c>
      <c r="L28" s="19">
        <f t="shared" si="4"/>
        <v>1477.25</v>
      </c>
      <c r="N28" s="7">
        <v>58440</v>
      </c>
      <c r="O28" s="7">
        <f t="shared" si="5"/>
        <v>58995</v>
      </c>
      <c r="P28" s="7">
        <f t="shared" si="6"/>
        <v>59917.25</v>
      </c>
    </row>
    <row r="29" spans="1:16" ht="12.75">
      <c r="A29" t="s">
        <v>26</v>
      </c>
      <c r="B29" s="7">
        <v>76645</v>
      </c>
      <c r="C29" s="7">
        <v>76337</v>
      </c>
      <c r="D29" s="7">
        <v>77109</v>
      </c>
      <c r="E29" s="7">
        <v>77692</v>
      </c>
      <c r="G29" s="7">
        <f t="shared" si="0"/>
        <v>76414</v>
      </c>
      <c r="H29" s="7">
        <f t="shared" si="1"/>
        <v>76916</v>
      </c>
      <c r="I29" s="7">
        <f t="shared" si="2"/>
        <v>77546.25</v>
      </c>
      <c r="K29" s="19">
        <f t="shared" si="3"/>
        <v>502</v>
      </c>
      <c r="L29" s="19">
        <f t="shared" si="4"/>
        <v>1132.25</v>
      </c>
      <c r="N29" s="7">
        <v>75410</v>
      </c>
      <c r="O29" s="7">
        <f t="shared" si="5"/>
        <v>75912</v>
      </c>
      <c r="P29" s="7">
        <f t="shared" si="6"/>
        <v>76542.25</v>
      </c>
    </row>
    <row r="30" spans="1:16" ht="12.75">
      <c r="A30" t="s">
        <v>27</v>
      </c>
      <c r="B30" s="7">
        <v>47642</v>
      </c>
      <c r="C30" s="7">
        <v>47877</v>
      </c>
      <c r="D30" s="7">
        <v>48459</v>
      </c>
      <c r="E30" s="7">
        <v>48977</v>
      </c>
      <c r="G30" s="7">
        <f t="shared" si="0"/>
        <v>47818.25</v>
      </c>
      <c r="H30" s="7">
        <f t="shared" si="1"/>
        <v>48313.5</v>
      </c>
      <c r="I30" s="7">
        <f t="shared" si="2"/>
        <v>48847.5</v>
      </c>
      <c r="K30" s="19">
        <f t="shared" si="3"/>
        <v>495.25</v>
      </c>
      <c r="L30" s="19">
        <f t="shared" si="4"/>
        <v>1029.25</v>
      </c>
      <c r="N30" s="7">
        <v>47450</v>
      </c>
      <c r="O30" s="7">
        <f t="shared" si="5"/>
        <v>47945.25</v>
      </c>
      <c r="P30" s="7">
        <f t="shared" si="6"/>
        <v>48479.25</v>
      </c>
    </row>
    <row r="31" spans="1:16" ht="12.75">
      <c r="A31" t="s">
        <v>83</v>
      </c>
      <c r="B31" s="7">
        <v>9033</v>
      </c>
      <c r="C31" s="7">
        <v>9120</v>
      </c>
      <c r="D31" s="7">
        <v>9130</v>
      </c>
      <c r="E31" s="7">
        <v>9208</v>
      </c>
      <c r="G31" s="7">
        <f t="shared" si="0"/>
        <v>9098.25</v>
      </c>
      <c r="H31" s="7">
        <f t="shared" si="1"/>
        <v>9127.5</v>
      </c>
      <c r="I31" s="7">
        <f t="shared" si="2"/>
        <v>9188.5</v>
      </c>
      <c r="K31" s="19">
        <f t="shared" si="3"/>
        <v>29.25</v>
      </c>
      <c r="L31" s="19">
        <f t="shared" si="4"/>
        <v>90.25</v>
      </c>
      <c r="N31" s="7">
        <v>9160</v>
      </c>
      <c r="O31" s="7">
        <f t="shared" si="5"/>
        <v>9189.25</v>
      </c>
      <c r="P31" s="7">
        <f t="shared" si="6"/>
        <v>9250.25</v>
      </c>
    </row>
    <row r="32" spans="1:16" ht="12.75">
      <c r="A32" t="s">
        <v>29</v>
      </c>
      <c r="B32" s="7">
        <v>49075</v>
      </c>
      <c r="C32" s="7">
        <v>49305</v>
      </c>
      <c r="D32" s="7">
        <v>49596</v>
      </c>
      <c r="E32" s="7">
        <v>50072</v>
      </c>
      <c r="G32" s="7">
        <f t="shared" si="0"/>
        <v>49247.5</v>
      </c>
      <c r="H32" s="7">
        <f t="shared" si="1"/>
        <v>49523.25</v>
      </c>
      <c r="I32" s="7">
        <f t="shared" si="2"/>
        <v>49953</v>
      </c>
      <c r="K32" s="19">
        <f t="shared" si="3"/>
        <v>275.75</v>
      </c>
      <c r="L32" s="19">
        <f t="shared" si="4"/>
        <v>705.5</v>
      </c>
      <c r="N32" s="7">
        <v>48850</v>
      </c>
      <c r="O32" s="7">
        <f t="shared" si="5"/>
        <v>49125.75</v>
      </c>
      <c r="P32" s="7">
        <f t="shared" si="6"/>
        <v>49555.5</v>
      </c>
    </row>
    <row r="33" spans="1:16" ht="12.75">
      <c r="A33" t="s">
        <v>30</v>
      </c>
      <c r="B33" s="7">
        <v>127781</v>
      </c>
      <c r="C33" s="7">
        <v>128839</v>
      </c>
      <c r="D33" s="7">
        <v>129761</v>
      </c>
      <c r="E33" s="7">
        <v>130575</v>
      </c>
      <c r="G33" s="7">
        <f t="shared" si="0"/>
        <v>128574.5</v>
      </c>
      <c r="H33" s="7">
        <f t="shared" si="1"/>
        <v>129530.5</v>
      </c>
      <c r="I33" s="7">
        <f t="shared" si="2"/>
        <v>130371.5</v>
      </c>
      <c r="K33" s="19">
        <f t="shared" si="3"/>
        <v>956</v>
      </c>
      <c r="L33" s="19">
        <f t="shared" si="4"/>
        <v>1797</v>
      </c>
      <c r="N33" s="7">
        <v>126750</v>
      </c>
      <c r="O33" s="7">
        <f t="shared" si="5"/>
        <v>127706</v>
      </c>
      <c r="P33" s="7">
        <f t="shared" si="6"/>
        <v>128547</v>
      </c>
    </row>
    <row r="34" spans="1:16" ht="12.75">
      <c r="A34" t="s">
        <v>31</v>
      </c>
      <c r="B34" s="7">
        <v>34717</v>
      </c>
      <c r="C34" s="7">
        <v>35155</v>
      </c>
      <c r="D34" s="7">
        <v>35566</v>
      </c>
      <c r="E34" s="7">
        <v>36080</v>
      </c>
      <c r="G34" s="7">
        <f t="shared" si="0"/>
        <v>35045.5</v>
      </c>
      <c r="H34" s="7">
        <f t="shared" si="1"/>
        <v>35463.25</v>
      </c>
      <c r="I34" s="7">
        <f t="shared" si="2"/>
        <v>35951.5</v>
      </c>
      <c r="K34" s="19">
        <f t="shared" si="3"/>
        <v>417.75</v>
      </c>
      <c r="L34" s="19">
        <f t="shared" si="4"/>
        <v>906</v>
      </c>
      <c r="N34" s="7">
        <v>35590</v>
      </c>
      <c r="O34" s="7">
        <f t="shared" si="5"/>
        <v>36007.75</v>
      </c>
      <c r="P34" s="7">
        <f t="shared" si="6"/>
        <v>36496</v>
      </c>
    </row>
    <row r="35" spans="1:16" ht="12.75">
      <c r="A35" t="s">
        <v>32</v>
      </c>
      <c r="B35" s="7">
        <v>41830</v>
      </c>
      <c r="C35" s="7">
        <v>42255</v>
      </c>
      <c r="D35" s="7">
        <v>41930</v>
      </c>
      <c r="E35" s="7">
        <v>42019</v>
      </c>
      <c r="G35" s="7">
        <f t="shared" si="0"/>
        <v>42148.75</v>
      </c>
      <c r="H35" s="7">
        <f t="shared" si="1"/>
        <v>42011.25</v>
      </c>
      <c r="I35" s="7">
        <f t="shared" si="2"/>
        <v>41996.75</v>
      </c>
      <c r="K35" s="19">
        <f t="shared" si="3"/>
        <v>-137.5</v>
      </c>
      <c r="L35" s="19">
        <f t="shared" si="4"/>
        <v>-152</v>
      </c>
      <c r="N35" s="7">
        <v>40910</v>
      </c>
      <c r="O35" s="7">
        <f t="shared" si="5"/>
        <v>40772.5</v>
      </c>
      <c r="P35" s="7">
        <f t="shared" si="6"/>
        <v>40758</v>
      </c>
    </row>
    <row r="36" spans="1:16" ht="12.75">
      <c r="A36" t="s">
        <v>33</v>
      </c>
      <c r="B36" s="7">
        <v>64215</v>
      </c>
      <c r="C36" s="7">
        <v>65370</v>
      </c>
      <c r="D36" s="7">
        <v>66177</v>
      </c>
      <c r="E36" s="7">
        <v>67408</v>
      </c>
      <c r="G36" s="7">
        <f t="shared" si="0"/>
        <v>65081.25</v>
      </c>
      <c r="H36" s="7">
        <f t="shared" si="1"/>
        <v>65975.25</v>
      </c>
      <c r="I36" s="7">
        <f t="shared" si="2"/>
        <v>67100.25</v>
      </c>
      <c r="K36" s="19">
        <f t="shared" si="3"/>
        <v>894</v>
      </c>
      <c r="L36" s="19">
        <f t="shared" si="4"/>
        <v>2019</v>
      </c>
      <c r="N36" s="7">
        <v>65360</v>
      </c>
      <c r="O36" s="7">
        <f t="shared" si="5"/>
        <v>66254</v>
      </c>
      <c r="P36" s="7">
        <f t="shared" si="6"/>
        <v>67379</v>
      </c>
    </row>
    <row r="37" spans="1:16" s="1" customFormat="1" ht="18" customHeight="1">
      <c r="A37" s="1" t="s">
        <v>34</v>
      </c>
      <c r="B37" s="5">
        <f>SUM(B5:B36)</f>
        <v>2202523</v>
      </c>
      <c r="C37" s="5">
        <f aca="true" t="shared" si="7" ref="C37:P37">SUM(C5:C36)</f>
        <v>2216798</v>
      </c>
      <c r="D37" s="5">
        <f t="shared" si="7"/>
        <v>2230940</v>
      </c>
      <c r="E37" s="5">
        <f t="shared" si="7"/>
        <v>2247040</v>
      </c>
      <c r="G37" s="5">
        <f t="shared" si="7"/>
        <v>2213229.25</v>
      </c>
      <c r="H37" s="5">
        <f t="shared" si="7"/>
        <v>2227404.5</v>
      </c>
      <c r="I37" s="5">
        <f t="shared" si="7"/>
        <v>2243015</v>
      </c>
      <c r="K37" s="5">
        <f t="shared" si="7"/>
        <v>14175.25</v>
      </c>
      <c r="L37" s="5">
        <f t="shared" si="7"/>
        <v>29785.75</v>
      </c>
      <c r="N37" s="5">
        <f t="shared" si="7"/>
        <v>2196660</v>
      </c>
      <c r="O37" s="5">
        <f t="shared" si="7"/>
        <v>2210835.25</v>
      </c>
      <c r="P37" s="5">
        <f t="shared" si="7"/>
        <v>2226445.75</v>
      </c>
    </row>
    <row r="40" ht="12.75">
      <c r="A40" t="s">
        <v>86</v>
      </c>
    </row>
  </sheetData>
  <sheetProtection sheet="1" objects="1" scenarios="1"/>
  <mergeCells count="4">
    <mergeCell ref="B3:E3"/>
    <mergeCell ref="G3:I3"/>
    <mergeCell ref="K3:L3"/>
    <mergeCell ref="N3:P3"/>
  </mergeCells>
  <printOptions gridLines="1"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&amp;L&amp;6\\VQ05EDEF\home\U100699\housing\HHAnalRevGp\Meeting Feb 04&amp;CHARG 2004(5)Tables&amp;R24th February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Philip Street</cp:lastModifiedBy>
  <cp:lastPrinted>2004-02-23T10:12:09Z</cp:lastPrinted>
  <dcterms:created xsi:type="dcterms:W3CDTF">2004-02-22T16:54:58Z</dcterms:created>
  <dcterms:modified xsi:type="dcterms:W3CDTF">2005-08-10T10:47:48Z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-1930831666</vt:i4>
  </property>
  <property fmtid="{D5CDD505-2E9C-101B-9397-08002B2CF9AE}" pid="3" name="_EmailSubject">
    <vt:lpwstr>HARG PAPER Household Estimates to 2003</vt:lpwstr>
  </property>
  <property fmtid="{D5CDD505-2E9C-101B-9397-08002B2CF9AE}" pid="4" name="_AuthorEmail">
    <vt:lpwstr>Duncan.Gray@scotland.gsi.gov.uk</vt:lpwstr>
  </property>
  <property fmtid="{D5CDD505-2E9C-101B-9397-08002B2CF9AE}" pid="5" name="_AuthorEmailDisplayName">
    <vt:lpwstr>Gray D (Duncan)</vt:lpwstr>
  </property>
  <property fmtid="{D5CDD505-2E9C-101B-9397-08002B2CF9AE}" pid="6" name="_ReviewingToolsShownOnce">
    <vt:lpwstr/>
  </property>
</Properties>
</file>